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undp-my.sharepoint.com/personal/crd_admin_undp_org/Documents/Bangladesh CRD/Datasets/INFORM/"/>
    </mc:Choice>
  </mc:AlternateContent>
  <xr:revisionPtr revIDLastSave="22" documentId="13_ncr:1_{0C88DD46-8A8A-4720-894A-D87E13A349F3}" xr6:coauthVersionLast="47" xr6:coauthVersionMax="47" xr10:uidLastSave="{7855A9D2-3DF8-4902-B6D4-0FB2D7E7041A}"/>
  <bookViews>
    <workbookView xWindow="-120" yWindow="-120" windowWidth="20730" windowHeight="11160" xr2:uid="{00000000-000D-0000-FFFF-FFFF00000000}"/>
  </bookViews>
  <sheets>
    <sheet name="Cleaned" sheetId="45" r:id="rId1"/>
    <sheet name="Home" sheetId="1" r:id="rId2"/>
    <sheet name="Table of Contents" sheetId="2" r:id="rId3"/>
    <sheet name="INFORM District" sheetId="3" r:id="rId4"/>
    <sheet name="Hazard &amp; Exposure" sheetId="4" r:id="rId5"/>
    <sheet name="Vulnerability" sheetId="5" r:id="rId6"/>
    <sheet name="Lack of Coping Capacity" sheetId="6" r:id="rId7"/>
    <sheet name="Indicator Data" sheetId="7" r:id="rId8"/>
    <sheet name="Indicator Date" sheetId="39" r:id="rId9"/>
    <sheet name="Indicator Date hidden" sheetId="40" state="hidden" r:id="rId10"/>
    <sheet name="Framework" sheetId="8" state="hidden" r:id="rId11"/>
    <sheet name="Indicator Source" sheetId="14" r:id="rId12"/>
    <sheet name="Indicator Date hidden2" sheetId="42" state="hidden" r:id="rId13"/>
    <sheet name="Indicator Data Imputation" sheetId="15" r:id="rId14"/>
    <sheet name="Imputed and missing data hidden" sheetId="16" state="hidden" r:id="rId15"/>
    <sheet name="Lack of Reliability Index" sheetId="44" r:id="rId16"/>
    <sheet name="Indicator Meta data" sheetId="38" r:id="rId17"/>
    <sheet name="Log_H&amp;E" sheetId="22" state="hidden" r:id="rId18"/>
    <sheet name="Log_Vulnerability" sheetId="23" state="hidden" r:id="rId19"/>
    <sheet name="Skewness" sheetId="25" state="hidden" r:id="rId20"/>
  </sheets>
  <definedNames>
    <definedName name="_xlnm._FilterDatabase" localSheetId="7" hidden="1">'Indicator Data'!$B$2:$BQ$2</definedName>
    <definedName name="_xlnm._FilterDatabase" localSheetId="3" hidden="1">'INFORM District'!$A$3:$AV$67</definedName>
    <definedName name="_xlnm._FilterDatabase" localSheetId="15" hidden="1">'Lack of Reliability Index'!$B$1:$I$1</definedName>
    <definedName name="_Key1" hidden="1">#REF!</definedName>
    <definedName name="_Order1" hidden="1">255</definedName>
    <definedName name="_Sort" hidden="1">#REF!</definedName>
    <definedName name="aa" hidden="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44" l="1"/>
  <c r="A4" i="44"/>
  <c r="A5" i="44"/>
  <c r="A6" i="44"/>
  <c r="A7" i="44"/>
  <c r="A8" i="44"/>
  <c r="A9" i="44"/>
  <c r="A10" i="44"/>
  <c r="A11" i="44"/>
  <c r="A12" i="44"/>
  <c r="A13" i="44"/>
  <c r="A14" i="44"/>
  <c r="A15" i="44"/>
  <c r="A16" i="44"/>
  <c r="A17" i="44"/>
  <c r="A18" i="44"/>
  <c r="A19" i="44"/>
  <c r="A20" i="44"/>
  <c r="A21" i="44"/>
  <c r="A22" i="44"/>
  <c r="A23" i="44"/>
  <c r="A24" i="44"/>
  <c r="A25" i="44"/>
  <c r="A26" i="44"/>
  <c r="A27" i="44"/>
  <c r="A28" i="44"/>
  <c r="A29" i="44"/>
  <c r="A30" i="44"/>
  <c r="A31" i="44"/>
  <c r="A32" i="44"/>
  <c r="A33" i="44"/>
  <c r="A34" i="44"/>
  <c r="A35" i="44"/>
  <c r="A36" i="44"/>
  <c r="A37" i="44"/>
  <c r="A38" i="44"/>
  <c r="A39" i="44"/>
  <c r="A40" i="44"/>
  <c r="A41" i="44"/>
  <c r="A42" i="44"/>
  <c r="A43" i="44"/>
  <c r="A44" i="44"/>
  <c r="A45" i="44"/>
  <c r="A46" i="44"/>
  <c r="A47" i="44"/>
  <c r="A48" i="44"/>
  <c r="A49" i="44"/>
  <c r="A50" i="44"/>
  <c r="A51" i="44"/>
  <c r="A52" i="44"/>
  <c r="A53" i="44"/>
  <c r="A54" i="44"/>
  <c r="A55" i="44"/>
  <c r="A56" i="44"/>
  <c r="A57" i="44"/>
  <c r="A58" i="44"/>
  <c r="A59" i="44"/>
  <c r="A60" i="44"/>
  <c r="A61" i="44"/>
  <c r="A62" i="44"/>
  <c r="A63" i="44"/>
  <c r="A64" i="44"/>
  <c r="A65" i="44"/>
  <c r="A2" i="44"/>
  <c r="B1" i="44"/>
  <c r="A1" i="44"/>
  <c r="B2" i="15"/>
  <c r="C2" i="15"/>
  <c r="A2" i="15"/>
  <c r="A6" i="14"/>
  <c r="A7" i="14"/>
  <c r="A8" i="14"/>
  <c r="A9" i="14"/>
  <c r="A10" i="14"/>
  <c r="A11" i="14"/>
  <c r="A12" i="14"/>
  <c r="A13" i="14"/>
  <c r="A14" i="14"/>
  <c r="A15" i="14"/>
  <c r="A16" i="14"/>
  <c r="A17" i="14"/>
  <c r="A18" i="14"/>
  <c r="A19" i="14"/>
  <c r="A20" i="14"/>
  <c r="A21" i="14"/>
  <c r="A22" i="14"/>
  <c r="A23" i="14"/>
  <c r="A24" i="14"/>
  <c r="A25" i="14"/>
  <c r="A26"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54" i="14"/>
  <c r="A55" i="14"/>
  <c r="A56" i="14"/>
  <c r="A57" i="14"/>
  <c r="A58" i="14"/>
  <c r="A59" i="14"/>
  <c r="A60" i="14"/>
  <c r="A61" i="14"/>
  <c r="A62" i="14"/>
  <c r="A63" i="14"/>
  <c r="A64" i="14"/>
  <c r="A65" i="14"/>
  <c r="A66" i="14"/>
  <c r="A67" i="14"/>
  <c r="A68" i="14"/>
  <c r="B2" i="14"/>
  <c r="C2" i="14"/>
  <c r="A2" i="14"/>
  <c r="A5" i="14"/>
  <c r="A5" i="39"/>
  <c r="A6" i="39"/>
  <c r="A7" i="39"/>
  <c r="A8" i="39"/>
  <c r="A9" i="39"/>
  <c r="A10" i="39"/>
  <c r="A11" i="39"/>
  <c r="A12" i="39"/>
  <c r="A13" i="39"/>
  <c r="A14" i="39"/>
  <c r="A15" i="39"/>
  <c r="A16" i="39"/>
  <c r="A17" i="39"/>
  <c r="A18" i="39"/>
  <c r="A19" i="39"/>
  <c r="A20" i="39"/>
  <c r="A21" i="39"/>
  <c r="A22" i="39"/>
  <c r="A23" i="39"/>
  <c r="A24" i="39"/>
  <c r="A25" i="39"/>
  <c r="A26" i="39"/>
  <c r="A27" i="39"/>
  <c r="A28" i="39"/>
  <c r="A29" i="39"/>
  <c r="A30" i="39"/>
  <c r="A31" i="39"/>
  <c r="A32" i="39"/>
  <c r="A33" i="39"/>
  <c r="A34" i="39"/>
  <c r="A35" i="39"/>
  <c r="A36" i="39"/>
  <c r="A37" i="39"/>
  <c r="A38" i="39"/>
  <c r="A39" i="39"/>
  <c r="A40" i="39"/>
  <c r="A41" i="39"/>
  <c r="A42" i="39"/>
  <c r="A43" i="39"/>
  <c r="A44" i="39"/>
  <c r="A45" i="39"/>
  <c r="A46" i="39"/>
  <c r="A47" i="39"/>
  <c r="A48" i="39"/>
  <c r="A49" i="39"/>
  <c r="A50" i="39"/>
  <c r="A51" i="39"/>
  <c r="A52" i="39"/>
  <c r="A53" i="39"/>
  <c r="A54" i="39"/>
  <c r="A55" i="39"/>
  <c r="A56" i="39"/>
  <c r="A57" i="39"/>
  <c r="A58" i="39"/>
  <c r="A59" i="39"/>
  <c r="A60" i="39"/>
  <c r="A61" i="39"/>
  <c r="A62" i="39"/>
  <c r="A63" i="39"/>
  <c r="A64" i="39"/>
  <c r="A65" i="39"/>
  <c r="A66" i="39"/>
  <c r="A67" i="39"/>
  <c r="B2" i="39"/>
  <c r="C2" i="39"/>
  <c r="A2" i="39"/>
  <c r="A4" i="39"/>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6" i="6"/>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AC2" i="3"/>
  <c r="B2" i="16" l="1"/>
  <c r="B3" i="42"/>
  <c r="AN2" i="3"/>
  <c r="G3" i="44"/>
  <c r="G4" i="44"/>
  <c r="G5" i="44"/>
  <c r="G6" i="44"/>
  <c r="G7" i="44"/>
  <c r="G8" i="44"/>
  <c r="G9" i="44"/>
  <c r="G10" i="44"/>
  <c r="G11" i="44"/>
  <c r="G12" i="44"/>
  <c r="G13" i="44"/>
  <c r="G14" i="44"/>
  <c r="G15" i="44"/>
  <c r="G16" i="44"/>
  <c r="G17" i="44"/>
  <c r="G18" i="44"/>
  <c r="G19" i="44"/>
  <c r="G20" i="44"/>
  <c r="G21" i="44"/>
  <c r="G22" i="44"/>
  <c r="G23" i="44"/>
  <c r="G24" i="44"/>
  <c r="G25" i="44"/>
  <c r="G26" i="44"/>
  <c r="G27" i="44"/>
  <c r="G28" i="44"/>
  <c r="G29" i="44"/>
  <c r="G30" i="44"/>
  <c r="G31" i="44"/>
  <c r="G32" i="44"/>
  <c r="G33" i="44"/>
  <c r="G34" i="44"/>
  <c r="G35" i="44"/>
  <c r="G36" i="44"/>
  <c r="G37" i="44"/>
  <c r="G38" i="44"/>
  <c r="G39" i="44"/>
  <c r="G40" i="44"/>
  <c r="G41" i="44"/>
  <c r="G42" i="44"/>
  <c r="G43" i="44"/>
  <c r="G44" i="44"/>
  <c r="G45" i="44"/>
  <c r="G46" i="44"/>
  <c r="G47" i="44"/>
  <c r="G48" i="44"/>
  <c r="G49" i="44"/>
  <c r="G50" i="44"/>
  <c r="G51" i="44"/>
  <c r="G52" i="44"/>
  <c r="G53" i="44"/>
  <c r="G54" i="44"/>
  <c r="G55" i="44"/>
  <c r="G56" i="44"/>
  <c r="G57" i="44"/>
  <c r="G58" i="44"/>
  <c r="G59" i="44"/>
  <c r="G60" i="44"/>
  <c r="G61" i="44"/>
  <c r="G62" i="44"/>
  <c r="G63" i="44"/>
  <c r="G64" i="44"/>
  <c r="G65" i="44"/>
  <c r="G2" i="44"/>
  <c r="AH23" i="4" l="1"/>
  <c r="AI23" i="4"/>
  <c r="AH24" i="4"/>
  <c r="AI24" i="4"/>
  <c r="AH25" i="4"/>
  <c r="AI25" i="4"/>
  <c r="AH26" i="4"/>
  <c r="AI26" i="4"/>
  <c r="AH27" i="4"/>
  <c r="AI27" i="4"/>
  <c r="AH28" i="4"/>
  <c r="AI28" i="4"/>
  <c r="AH29" i="4"/>
  <c r="AI29" i="4"/>
  <c r="AH30" i="4"/>
  <c r="AI30" i="4"/>
  <c r="AH31" i="4"/>
  <c r="AI31" i="4"/>
  <c r="AH32" i="4"/>
  <c r="AI32" i="4"/>
  <c r="AH33" i="4"/>
  <c r="AS33" i="4" s="1"/>
  <c r="AI33" i="4"/>
  <c r="AH34" i="4"/>
  <c r="AS34" i="4" s="1"/>
  <c r="AI34" i="4"/>
  <c r="AH35" i="4"/>
  <c r="AI35" i="4"/>
  <c r="AH36" i="4"/>
  <c r="AI36" i="4"/>
  <c r="AH37" i="4"/>
  <c r="AI37" i="4"/>
  <c r="AH38" i="4"/>
  <c r="AI38" i="4"/>
  <c r="AH39" i="4"/>
  <c r="AI39" i="4"/>
  <c r="AH40" i="4"/>
  <c r="AI40" i="4"/>
  <c r="AH41" i="4"/>
  <c r="AS41" i="4" s="1"/>
  <c r="AI41" i="4"/>
  <c r="AH42" i="4"/>
  <c r="AI42" i="4"/>
  <c r="AH43" i="4"/>
  <c r="AI43" i="4"/>
  <c r="AH44" i="4"/>
  <c r="AI44" i="4"/>
  <c r="AH45" i="4"/>
  <c r="AI45" i="4"/>
  <c r="AH46" i="4"/>
  <c r="AI46" i="4"/>
  <c r="AH47" i="4"/>
  <c r="AI47" i="4"/>
  <c r="AH48" i="4"/>
  <c r="AI48" i="4"/>
  <c r="AH49" i="4"/>
  <c r="AS49" i="4" s="1"/>
  <c r="AI49" i="4"/>
  <c r="AH50" i="4"/>
  <c r="AS50" i="4" s="1"/>
  <c r="AI50" i="4"/>
  <c r="AH51" i="4"/>
  <c r="AI51" i="4"/>
  <c r="AH52" i="4"/>
  <c r="AI52" i="4"/>
  <c r="AH53" i="4"/>
  <c r="AI53" i="4"/>
  <c r="AH54" i="4"/>
  <c r="AI54" i="4"/>
  <c r="AH55" i="4"/>
  <c r="AI55" i="4"/>
  <c r="AH56" i="4"/>
  <c r="AI56" i="4"/>
  <c r="AH57" i="4"/>
  <c r="AS57" i="4" s="1"/>
  <c r="AI57" i="4"/>
  <c r="AH58" i="4"/>
  <c r="AI58" i="4"/>
  <c r="AH59" i="4"/>
  <c r="AI59" i="4"/>
  <c r="AH60" i="4"/>
  <c r="AI60" i="4"/>
  <c r="AH61" i="4"/>
  <c r="AI61" i="4"/>
  <c r="AH62" i="4"/>
  <c r="AI62" i="4"/>
  <c r="AH63" i="4"/>
  <c r="AI63" i="4"/>
  <c r="AH64" i="4"/>
  <c r="AI64" i="4"/>
  <c r="AH65" i="4"/>
  <c r="AS65" i="4" s="1"/>
  <c r="AI65" i="4"/>
  <c r="AH66" i="4"/>
  <c r="AS66" i="4" s="1"/>
  <c r="AI66" i="4"/>
  <c r="AH67" i="4"/>
  <c r="AI67" i="4"/>
  <c r="AH68" i="4"/>
  <c r="AI68" i="4"/>
  <c r="AH69" i="4"/>
  <c r="AI69" i="4"/>
  <c r="AH7" i="4"/>
  <c r="AI7" i="4"/>
  <c r="AH8" i="4"/>
  <c r="AI8" i="4"/>
  <c r="AH9" i="4"/>
  <c r="AI9" i="4"/>
  <c r="AH10" i="4"/>
  <c r="AS10" i="4" s="1"/>
  <c r="AI10" i="4"/>
  <c r="AH11" i="4"/>
  <c r="AI11" i="4"/>
  <c r="AH12" i="4"/>
  <c r="AI12" i="4"/>
  <c r="AH13" i="4"/>
  <c r="AI13" i="4"/>
  <c r="AH14" i="4"/>
  <c r="AI14" i="4"/>
  <c r="AH15" i="4"/>
  <c r="AI15" i="4"/>
  <c r="AH16" i="4"/>
  <c r="AI16" i="4"/>
  <c r="AH17" i="4"/>
  <c r="AI17" i="4"/>
  <c r="AH18" i="4"/>
  <c r="AS18" i="4" s="1"/>
  <c r="AI18" i="4"/>
  <c r="AH19" i="4"/>
  <c r="AI19" i="4"/>
  <c r="AH20" i="4"/>
  <c r="AI20" i="4"/>
  <c r="AH21" i="4"/>
  <c r="AI21" i="4"/>
  <c r="AH22" i="4"/>
  <c r="AI22" i="4"/>
  <c r="AI6" i="4"/>
  <c r="AI2" i="4"/>
  <c r="B3" i="16"/>
  <c r="C3" i="16"/>
  <c r="D3" i="16"/>
  <c r="E3" i="16"/>
  <c r="F3" i="16"/>
  <c r="G3" i="16"/>
  <c r="H3" i="16"/>
  <c r="I3" i="16"/>
  <c r="J3" i="16"/>
  <c r="K3" i="16"/>
  <c r="L3" i="16"/>
  <c r="M3" i="16"/>
  <c r="N3" i="16"/>
  <c r="O3" i="16"/>
  <c r="P3" i="16"/>
  <c r="Q3" i="16"/>
  <c r="R3" i="16"/>
  <c r="S3" i="16"/>
  <c r="T3" i="16"/>
  <c r="U3" i="16"/>
  <c r="V3" i="16"/>
  <c r="W3" i="16"/>
  <c r="X3" i="16"/>
  <c r="Y3" i="16"/>
  <c r="Z3" i="16"/>
  <c r="AA3" i="16"/>
  <c r="AB3" i="16"/>
  <c r="AC3" i="16"/>
  <c r="AD3" i="16"/>
  <c r="AE3" i="16"/>
  <c r="AF3" i="16"/>
  <c r="AG3" i="16"/>
  <c r="AH3" i="16"/>
  <c r="AI3" i="16"/>
  <c r="AJ3" i="16"/>
  <c r="AK3" i="16"/>
  <c r="AL3" i="16"/>
  <c r="AM3" i="16"/>
  <c r="AN3" i="16"/>
  <c r="AO3" i="16"/>
  <c r="AP3" i="16"/>
  <c r="AQ3" i="16"/>
  <c r="AR3" i="16"/>
  <c r="AS3" i="16"/>
  <c r="AT3" i="16"/>
  <c r="AU3" i="16"/>
  <c r="AV3" i="16"/>
  <c r="AW3" i="16"/>
  <c r="AX3" i="16"/>
  <c r="AY3" i="16"/>
  <c r="AZ3" i="16"/>
  <c r="BA3" i="16"/>
  <c r="BB3" i="16"/>
  <c r="BC3" i="16"/>
  <c r="BD3" i="16"/>
  <c r="BE3" i="16"/>
  <c r="BF3" i="16"/>
  <c r="BG3" i="16"/>
  <c r="BH3" i="16"/>
  <c r="BI3" i="16"/>
  <c r="BJ3" i="16"/>
  <c r="BK3" i="16"/>
  <c r="BL3" i="16"/>
  <c r="BM3" i="16"/>
  <c r="BN3" i="16"/>
  <c r="BO3" i="16"/>
  <c r="BP3" i="16"/>
  <c r="BQ3" i="16"/>
  <c r="BR3" i="16"/>
  <c r="BS3" i="16"/>
  <c r="BT3" i="16"/>
  <c r="BU3" i="16"/>
  <c r="BV3" i="16"/>
  <c r="BW3" i="16"/>
  <c r="BX3" i="16"/>
  <c r="BY3" i="16"/>
  <c r="BZ3" i="16"/>
  <c r="CA3" i="16"/>
  <c r="CB3" i="16"/>
  <c r="CC3" i="16"/>
  <c r="CD3" i="16"/>
  <c r="CE3" i="16"/>
  <c r="CF3" i="16"/>
  <c r="CG3" i="16"/>
  <c r="CH3" i="16"/>
  <c r="CI3" i="16"/>
  <c r="CJ3" i="16"/>
  <c r="CK3" i="16"/>
  <c r="CL3" i="16"/>
  <c r="B4" i="16"/>
  <c r="C4" i="16"/>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AG4" i="16"/>
  <c r="AH4" i="16"/>
  <c r="AI4" i="16"/>
  <c r="AJ4" i="16"/>
  <c r="AK4" i="16"/>
  <c r="AL4" i="16"/>
  <c r="AM4" i="16"/>
  <c r="AN4" i="16"/>
  <c r="AO4" i="16"/>
  <c r="AP4" i="16"/>
  <c r="AQ4" i="16"/>
  <c r="AR4" i="16"/>
  <c r="AS4" i="16"/>
  <c r="AT4" i="16"/>
  <c r="AU4" i="16"/>
  <c r="AV4" i="16"/>
  <c r="AW4" i="16"/>
  <c r="AX4" i="16"/>
  <c r="AY4" i="16"/>
  <c r="AZ4" i="16"/>
  <c r="BA4" i="16"/>
  <c r="BB4" i="16"/>
  <c r="BC4" i="16"/>
  <c r="BD4" i="16"/>
  <c r="BE4" i="16"/>
  <c r="BF4" i="16"/>
  <c r="BG4" i="16"/>
  <c r="BH4" i="16"/>
  <c r="BI4" i="16"/>
  <c r="BJ4" i="16"/>
  <c r="BK4" i="16"/>
  <c r="BL4" i="16"/>
  <c r="BM4" i="16"/>
  <c r="BN4" i="16"/>
  <c r="BO4" i="16"/>
  <c r="BP4" i="16"/>
  <c r="BQ4" i="16"/>
  <c r="BR4" i="16"/>
  <c r="BS4" i="16"/>
  <c r="BT4" i="16"/>
  <c r="BU4" i="16"/>
  <c r="BV4" i="16"/>
  <c r="BW4" i="16"/>
  <c r="BX4" i="16"/>
  <c r="BY4" i="16"/>
  <c r="BZ4" i="16"/>
  <c r="CA4" i="16"/>
  <c r="CB4" i="16"/>
  <c r="CC4" i="16"/>
  <c r="CD4" i="16"/>
  <c r="CE4" i="16"/>
  <c r="CF4" i="16"/>
  <c r="CG4" i="16"/>
  <c r="CH4" i="16"/>
  <c r="CI4" i="16"/>
  <c r="CJ4" i="16"/>
  <c r="CK4" i="16"/>
  <c r="CL4" i="16"/>
  <c r="B5" i="16"/>
  <c r="C5"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AG5" i="16"/>
  <c r="AH5" i="16"/>
  <c r="AI5" i="16"/>
  <c r="AJ5" i="16"/>
  <c r="AK5" i="16"/>
  <c r="AL5" i="16"/>
  <c r="AM5" i="16"/>
  <c r="AN5" i="16"/>
  <c r="AO5" i="16"/>
  <c r="AP5" i="16"/>
  <c r="AQ5" i="16"/>
  <c r="AR5" i="16"/>
  <c r="AS5" i="16"/>
  <c r="AT5" i="16"/>
  <c r="AU5" i="16"/>
  <c r="AV5" i="16"/>
  <c r="AW5" i="16"/>
  <c r="AX5" i="16"/>
  <c r="AY5" i="16"/>
  <c r="AZ5" i="16"/>
  <c r="BA5" i="16"/>
  <c r="BB5" i="16"/>
  <c r="BC5" i="16"/>
  <c r="BD5" i="16"/>
  <c r="BE5" i="16"/>
  <c r="BF5" i="16"/>
  <c r="BG5" i="16"/>
  <c r="BH5" i="16"/>
  <c r="BI5" i="16"/>
  <c r="BJ5" i="16"/>
  <c r="BK5" i="16"/>
  <c r="BL5" i="16"/>
  <c r="BM5" i="16"/>
  <c r="BN5" i="16"/>
  <c r="BO5" i="16"/>
  <c r="BP5" i="16"/>
  <c r="BQ5" i="16"/>
  <c r="BR5" i="16"/>
  <c r="BS5" i="16"/>
  <c r="BT5" i="16"/>
  <c r="BU5" i="16"/>
  <c r="BV5" i="16"/>
  <c r="BW5" i="16"/>
  <c r="BX5" i="16"/>
  <c r="BY5" i="16"/>
  <c r="BZ5" i="16"/>
  <c r="CA5" i="16"/>
  <c r="CB5" i="16"/>
  <c r="CC5" i="16"/>
  <c r="CD5" i="16"/>
  <c r="CE5" i="16"/>
  <c r="CF5" i="16"/>
  <c r="CG5" i="16"/>
  <c r="CH5" i="16"/>
  <c r="CI5" i="16"/>
  <c r="CJ5" i="16"/>
  <c r="CK5" i="16"/>
  <c r="CL5" i="16"/>
  <c r="B6" i="16"/>
  <c r="C6"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AX6" i="16"/>
  <c r="AY6" i="16"/>
  <c r="AZ6" i="16"/>
  <c r="BA6" i="16"/>
  <c r="BB6" i="16"/>
  <c r="BC6" i="16"/>
  <c r="BD6" i="16"/>
  <c r="BE6" i="16"/>
  <c r="BF6" i="16"/>
  <c r="BG6" i="16"/>
  <c r="BH6" i="16"/>
  <c r="BI6" i="16"/>
  <c r="BJ6" i="16"/>
  <c r="BK6" i="16"/>
  <c r="BL6" i="16"/>
  <c r="BM6" i="16"/>
  <c r="BN6" i="16"/>
  <c r="BO6" i="16"/>
  <c r="BP6" i="16"/>
  <c r="BQ6" i="16"/>
  <c r="BR6" i="16"/>
  <c r="BS6" i="16"/>
  <c r="BT6" i="16"/>
  <c r="BU6" i="16"/>
  <c r="BV6" i="16"/>
  <c r="BW6" i="16"/>
  <c r="BX6" i="16"/>
  <c r="BY6" i="16"/>
  <c r="BZ6" i="16"/>
  <c r="CA6" i="16"/>
  <c r="CB6" i="16"/>
  <c r="CC6" i="16"/>
  <c r="CD6" i="16"/>
  <c r="CE6" i="16"/>
  <c r="CF6" i="16"/>
  <c r="CG6" i="16"/>
  <c r="CH6" i="16"/>
  <c r="CI6" i="16"/>
  <c r="CJ6" i="16"/>
  <c r="CK6" i="16"/>
  <c r="CL6" i="16"/>
  <c r="B7" i="16"/>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AH7" i="16"/>
  <c r="AI7" i="16"/>
  <c r="AJ7" i="16"/>
  <c r="AK7" i="16"/>
  <c r="AL7" i="16"/>
  <c r="AM7" i="16"/>
  <c r="AN7" i="16"/>
  <c r="AO7" i="16"/>
  <c r="AP7" i="16"/>
  <c r="AQ7" i="16"/>
  <c r="AR7" i="16"/>
  <c r="AS7" i="16"/>
  <c r="AT7" i="16"/>
  <c r="AU7" i="16"/>
  <c r="AV7" i="16"/>
  <c r="AW7" i="16"/>
  <c r="AX7" i="16"/>
  <c r="AY7" i="16"/>
  <c r="AZ7" i="16"/>
  <c r="BA7" i="16"/>
  <c r="BB7" i="16"/>
  <c r="BC7" i="16"/>
  <c r="BD7" i="16"/>
  <c r="BE7" i="16"/>
  <c r="BF7" i="16"/>
  <c r="BG7" i="16"/>
  <c r="BH7" i="16"/>
  <c r="BI7" i="16"/>
  <c r="BJ7" i="16"/>
  <c r="BK7" i="16"/>
  <c r="BL7" i="16"/>
  <c r="BM7" i="16"/>
  <c r="BN7" i="16"/>
  <c r="BO7" i="16"/>
  <c r="BP7" i="16"/>
  <c r="BQ7" i="16"/>
  <c r="BR7" i="16"/>
  <c r="BS7" i="16"/>
  <c r="BT7" i="16"/>
  <c r="BU7" i="16"/>
  <c r="BV7" i="16"/>
  <c r="BW7" i="16"/>
  <c r="BX7" i="16"/>
  <c r="BY7" i="16"/>
  <c r="BZ7" i="16"/>
  <c r="CA7" i="16"/>
  <c r="CB7" i="16"/>
  <c r="CC7" i="16"/>
  <c r="CD7" i="16"/>
  <c r="CE7" i="16"/>
  <c r="CF7" i="16"/>
  <c r="CG7" i="16"/>
  <c r="CH7" i="16"/>
  <c r="CI7" i="16"/>
  <c r="CJ7" i="16"/>
  <c r="CK7" i="16"/>
  <c r="CL7" i="16"/>
  <c r="B8" i="16"/>
  <c r="C8" i="16"/>
  <c r="D8" i="16"/>
  <c r="E8" i="16"/>
  <c r="F8" i="16"/>
  <c r="G8" i="16"/>
  <c r="H8" i="16"/>
  <c r="I8" i="16"/>
  <c r="J8" i="16"/>
  <c r="K8" i="16"/>
  <c r="L8" i="16"/>
  <c r="M8" i="16"/>
  <c r="N8" i="16"/>
  <c r="O8" i="16"/>
  <c r="P8" i="16"/>
  <c r="Q8" i="16"/>
  <c r="R8" i="16"/>
  <c r="S8" i="16"/>
  <c r="T8" i="16"/>
  <c r="U8" i="16"/>
  <c r="V8" i="16"/>
  <c r="W8" i="16"/>
  <c r="X8" i="16"/>
  <c r="Y8" i="16"/>
  <c r="Z8" i="16"/>
  <c r="AA8" i="16"/>
  <c r="AB8" i="16"/>
  <c r="AC8" i="16"/>
  <c r="AD8" i="16"/>
  <c r="AE8" i="16"/>
  <c r="AF8" i="16"/>
  <c r="AG8" i="16"/>
  <c r="AH8" i="16"/>
  <c r="AI8" i="16"/>
  <c r="AJ8" i="16"/>
  <c r="AK8" i="16"/>
  <c r="AL8" i="16"/>
  <c r="AM8" i="16"/>
  <c r="AN8" i="16"/>
  <c r="AO8" i="16"/>
  <c r="AP8" i="16"/>
  <c r="AQ8" i="16"/>
  <c r="AR8" i="16"/>
  <c r="AS8" i="16"/>
  <c r="AT8" i="16"/>
  <c r="AU8" i="16"/>
  <c r="AV8" i="16"/>
  <c r="AW8" i="16"/>
  <c r="AX8" i="16"/>
  <c r="AY8" i="16"/>
  <c r="AZ8" i="16"/>
  <c r="BA8" i="16"/>
  <c r="BB8" i="16"/>
  <c r="BC8" i="16"/>
  <c r="BD8" i="16"/>
  <c r="BE8" i="16"/>
  <c r="BF8" i="16"/>
  <c r="BG8" i="16"/>
  <c r="BH8" i="16"/>
  <c r="BI8" i="16"/>
  <c r="BJ8" i="16"/>
  <c r="BK8" i="16"/>
  <c r="BL8" i="16"/>
  <c r="BM8" i="16"/>
  <c r="BN8" i="16"/>
  <c r="BO8" i="16"/>
  <c r="BP8" i="16"/>
  <c r="BQ8" i="16"/>
  <c r="BR8" i="16"/>
  <c r="BS8" i="16"/>
  <c r="BT8" i="16"/>
  <c r="BU8" i="16"/>
  <c r="BV8" i="16"/>
  <c r="BW8" i="16"/>
  <c r="BX8" i="16"/>
  <c r="BY8" i="16"/>
  <c r="BZ8" i="16"/>
  <c r="CA8" i="16"/>
  <c r="CB8" i="16"/>
  <c r="CC8" i="16"/>
  <c r="CD8" i="16"/>
  <c r="CE8" i="16"/>
  <c r="CF8" i="16"/>
  <c r="CG8" i="16"/>
  <c r="CH8" i="16"/>
  <c r="CI8" i="16"/>
  <c r="CJ8" i="16"/>
  <c r="CK8" i="16"/>
  <c r="CL8" i="16"/>
  <c r="B9" i="16"/>
  <c r="C9" i="16"/>
  <c r="D9" i="16"/>
  <c r="E9" i="16"/>
  <c r="F9" i="16"/>
  <c r="G9" i="16"/>
  <c r="H9" i="16"/>
  <c r="I9" i="16"/>
  <c r="J9" i="16"/>
  <c r="K9" i="16"/>
  <c r="L9" i="16"/>
  <c r="M9" i="16"/>
  <c r="N9" i="16"/>
  <c r="O9" i="16"/>
  <c r="P9" i="16"/>
  <c r="Q9" i="16"/>
  <c r="R9" i="16"/>
  <c r="S9" i="16"/>
  <c r="T9" i="16"/>
  <c r="U9" i="16"/>
  <c r="V9" i="16"/>
  <c r="W9" i="16"/>
  <c r="X9" i="16"/>
  <c r="Y9" i="16"/>
  <c r="Z9" i="16"/>
  <c r="AA9" i="16"/>
  <c r="AB9" i="16"/>
  <c r="AC9" i="16"/>
  <c r="AD9" i="16"/>
  <c r="AE9" i="16"/>
  <c r="AF9" i="16"/>
  <c r="AG9" i="16"/>
  <c r="AH9" i="16"/>
  <c r="AI9" i="16"/>
  <c r="AJ9" i="16"/>
  <c r="AK9" i="16"/>
  <c r="AL9" i="16"/>
  <c r="AM9" i="16"/>
  <c r="AN9" i="16"/>
  <c r="AO9" i="16"/>
  <c r="AP9" i="16"/>
  <c r="AQ9" i="16"/>
  <c r="AR9" i="16"/>
  <c r="AS9" i="16"/>
  <c r="AT9" i="16"/>
  <c r="AU9" i="16"/>
  <c r="AV9" i="16"/>
  <c r="AW9" i="16"/>
  <c r="AX9" i="16"/>
  <c r="AY9" i="16"/>
  <c r="AZ9" i="16"/>
  <c r="BA9" i="16"/>
  <c r="BB9" i="16"/>
  <c r="BC9" i="16"/>
  <c r="BD9" i="16"/>
  <c r="BE9" i="16"/>
  <c r="BF9" i="16"/>
  <c r="BG9" i="16"/>
  <c r="BH9" i="16"/>
  <c r="BI9" i="16"/>
  <c r="BJ9" i="16"/>
  <c r="BK9" i="16"/>
  <c r="BL9" i="16"/>
  <c r="BM9" i="16"/>
  <c r="BN9" i="16"/>
  <c r="BO9" i="16"/>
  <c r="BP9" i="16"/>
  <c r="BQ9" i="16"/>
  <c r="BR9" i="16"/>
  <c r="BS9" i="16"/>
  <c r="BT9" i="16"/>
  <c r="BU9" i="16"/>
  <c r="BV9" i="16"/>
  <c r="BW9" i="16"/>
  <c r="BX9" i="16"/>
  <c r="BY9" i="16"/>
  <c r="BZ9" i="16"/>
  <c r="CA9" i="16"/>
  <c r="CB9" i="16"/>
  <c r="CC9" i="16"/>
  <c r="CD9" i="16"/>
  <c r="CE9" i="16"/>
  <c r="CF9" i="16"/>
  <c r="CG9" i="16"/>
  <c r="CH9" i="16"/>
  <c r="CI9" i="16"/>
  <c r="CJ9" i="16"/>
  <c r="CK9" i="16"/>
  <c r="CL9" i="16"/>
  <c r="B10" i="16"/>
  <c r="C10" i="16"/>
  <c r="D10" i="16"/>
  <c r="E10" i="16"/>
  <c r="F10" i="16"/>
  <c r="G10" i="16"/>
  <c r="H10" i="16"/>
  <c r="I10" i="16"/>
  <c r="J10" i="16"/>
  <c r="K10" i="16"/>
  <c r="L10" i="16"/>
  <c r="M10" i="16"/>
  <c r="N10" i="16"/>
  <c r="O10" i="16"/>
  <c r="P10" i="16"/>
  <c r="Q10" i="16"/>
  <c r="R10" i="16"/>
  <c r="S10" i="16"/>
  <c r="T10" i="16"/>
  <c r="U10" i="16"/>
  <c r="V10" i="16"/>
  <c r="W10" i="16"/>
  <c r="X10" i="16"/>
  <c r="Y10" i="16"/>
  <c r="Z10" i="16"/>
  <c r="AA10" i="16"/>
  <c r="AB10" i="16"/>
  <c r="AC10" i="16"/>
  <c r="AD10" i="16"/>
  <c r="AE10" i="16"/>
  <c r="AF10" i="16"/>
  <c r="AG10" i="16"/>
  <c r="AH10" i="16"/>
  <c r="AI10" i="16"/>
  <c r="AJ10" i="16"/>
  <c r="AK10" i="16"/>
  <c r="AL10" i="16"/>
  <c r="AM10" i="16"/>
  <c r="AN10" i="16"/>
  <c r="AO10" i="16"/>
  <c r="AP10" i="16"/>
  <c r="AQ10" i="16"/>
  <c r="AR10" i="16"/>
  <c r="AS10" i="16"/>
  <c r="AT10" i="16"/>
  <c r="AU10" i="16"/>
  <c r="AV10" i="16"/>
  <c r="AW10" i="16"/>
  <c r="AX10" i="16"/>
  <c r="AY10" i="16"/>
  <c r="AZ10" i="16"/>
  <c r="BA10" i="16"/>
  <c r="BB10" i="16"/>
  <c r="BC10" i="16"/>
  <c r="BD10" i="16"/>
  <c r="BE10" i="16"/>
  <c r="BF10" i="16"/>
  <c r="BG10" i="16"/>
  <c r="BH10" i="16"/>
  <c r="BI10" i="16"/>
  <c r="BJ10" i="16"/>
  <c r="BK10" i="16"/>
  <c r="BL10" i="16"/>
  <c r="BM10" i="16"/>
  <c r="BN10" i="16"/>
  <c r="BO10" i="16"/>
  <c r="BP10" i="16"/>
  <c r="BQ10" i="16"/>
  <c r="BR10" i="16"/>
  <c r="BS10" i="16"/>
  <c r="BT10" i="16"/>
  <c r="BU10" i="16"/>
  <c r="BV10" i="16"/>
  <c r="BW10" i="16"/>
  <c r="BX10" i="16"/>
  <c r="BY10" i="16"/>
  <c r="BZ10" i="16"/>
  <c r="CA10" i="16"/>
  <c r="CB10" i="16"/>
  <c r="CC10" i="16"/>
  <c r="CD10" i="16"/>
  <c r="CE10" i="16"/>
  <c r="CF10" i="16"/>
  <c r="CG10" i="16"/>
  <c r="CH10" i="16"/>
  <c r="CI10" i="16"/>
  <c r="CJ10" i="16"/>
  <c r="CK10" i="16"/>
  <c r="CL10" i="16"/>
  <c r="B11" i="16"/>
  <c r="C11" i="16"/>
  <c r="D11" i="16"/>
  <c r="E11"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AF11" i="16"/>
  <c r="AG11" i="16"/>
  <c r="AH11" i="16"/>
  <c r="AI11" i="16"/>
  <c r="AJ11" i="16"/>
  <c r="AK11" i="16"/>
  <c r="AL11" i="16"/>
  <c r="AM11" i="16"/>
  <c r="AN11" i="16"/>
  <c r="AO11" i="16"/>
  <c r="AP11" i="16"/>
  <c r="AQ11" i="16"/>
  <c r="AR11" i="16"/>
  <c r="AS11" i="16"/>
  <c r="AT11" i="16"/>
  <c r="AU11" i="16"/>
  <c r="AV11" i="16"/>
  <c r="AW11" i="16"/>
  <c r="AX11" i="16"/>
  <c r="AY11" i="16"/>
  <c r="AZ11" i="16"/>
  <c r="BA11" i="16"/>
  <c r="BB11" i="16"/>
  <c r="BC11" i="16"/>
  <c r="BD11" i="16"/>
  <c r="BE11" i="16"/>
  <c r="BF11" i="16"/>
  <c r="BG11" i="16"/>
  <c r="BH11" i="16"/>
  <c r="BI11" i="16"/>
  <c r="BJ11" i="16"/>
  <c r="BK11" i="16"/>
  <c r="BL11" i="16"/>
  <c r="BM11" i="16"/>
  <c r="BN11" i="16"/>
  <c r="BO11" i="16"/>
  <c r="BP11" i="16"/>
  <c r="BQ11" i="16"/>
  <c r="BR11" i="16"/>
  <c r="BS11" i="16"/>
  <c r="BT11" i="16"/>
  <c r="BU11" i="16"/>
  <c r="BV11" i="16"/>
  <c r="BW11" i="16"/>
  <c r="BX11" i="16"/>
  <c r="BY11" i="16"/>
  <c r="BZ11" i="16"/>
  <c r="CA11" i="16"/>
  <c r="CB11" i="16"/>
  <c r="CC11" i="16"/>
  <c r="CD11" i="16"/>
  <c r="CE11" i="16"/>
  <c r="CF11" i="16"/>
  <c r="CG11" i="16"/>
  <c r="CH11" i="16"/>
  <c r="CI11" i="16"/>
  <c r="CJ11" i="16"/>
  <c r="CK11" i="16"/>
  <c r="CL11" i="16"/>
  <c r="B12" i="16"/>
  <c r="C12" i="16"/>
  <c r="D12" i="16"/>
  <c r="E12"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AF12" i="16"/>
  <c r="AG12" i="16"/>
  <c r="AH12" i="16"/>
  <c r="AI12" i="16"/>
  <c r="AJ12" i="16"/>
  <c r="AK12" i="16"/>
  <c r="AL12" i="16"/>
  <c r="AM12" i="16"/>
  <c r="AN12" i="16"/>
  <c r="AO12" i="16"/>
  <c r="AP12" i="16"/>
  <c r="AQ12" i="16"/>
  <c r="AR12" i="16"/>
  <c r="AS12" i="16"/>
  <c r="AT12" i="16"/>
  <c r="AU12" i="16"/>
  <c r="AV12" i="16"/>
  <c r="AW12" i="16"/>
  <c r="AX12" i="16"/>
  <c r="AY12" i="16"/>
  <c r="AZ12" i="16"/>
  <c r="BA12" i="16"/>
  <c r="BB12" i="16"/>
  <c r="BC12" i="16"/>
  <c r="BD12" i="16"/>
  <c r="BE12" i="16"/>
  <c r="BF12" i="16"/>
  <c r="BG12" i="16"/>
  <c r="BH12" i="16"/>
  <c r="BI12" i="16"/>
  <c r="BJ12" i="16"/>
  <c r="BK12" i="16"/>
  <c r="BL12" i="16"/>
  <c r="BM12" i="16"/>
  <c r="BN12" i="16"/>
  <c r="BO12" i="16"/>
  <c r="BP12" i="16"/>
  <c r="BQ12" i="16"/>
  <c r="BR12" i="16"/>
  <c r="BS12" i="16"/>
  <c r="BT12" i="16"/>
  <c r="BU12" i="16"/>
  <c r="BV12" i="16"/>
  <c r="BW12" i="16"/>
  <c r="BX12" i="16"/>
  <c r="BY12" i="16"/>
  <c r="BZ12" i="16"/>
  <c r="CA12" i="16"/>
  <c r="CB12" i="16"/>
  <c r="CC12" i="16"/>
  <c r="CD12" i="16"/>
  <c r="CE12" i="16"/>
  <c r="CF12" i="16"/>
  <c r="CG12" i="16"/>
  <c r="CH12" i="16"/>
  <c r="CI12" i="16"/>
  <c r="CJ12" i="16"/>
  <c r="CK12" i="16"/>
  <c r="CL12" i="16"/>
  <c r="B13" i="16"/>
  <c r="C13" i="16"/>
  <c r="D13" i="16"/>
  <c r="E13"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AF13" i="16"/>
  <c r="AG13" i="16"/>
  <c r="AH13" i="16"/>
  <c r="AI13" i="16"/>
  <c r="AJ13" i="16"/>
  <c r="AK13" i="16"/>
  <c r="AL13" i="16"/>
  <c r="AM13" i="16"/>
  <c r="AN13" i="16"/>
  <c r="AO13" i="16"/>
  <c r="AP13" i="16"/>
  <c r="AQ13" i="16"/>
  <c r="AR13" i="16"/>
  <c r="AS13" i="16"/>
  <c r="AT13" i="16"/>
  <c r="AU13" i="16"/>
  <c r="AV13" i="16"/>
  <c r="AW13" i="16"/>
  <c r="AX13" i="16"/>
  <c r="AY13" i="16"/>
  <c r="AZ13" i="16"/>
  <c r="BA13" i="16"/>
  <c r="BB13" i="16"/>
  <c r="BC13" i="16"/>
  <c r="BD13" i="16"/>
  <c r="BE13" i="16"/>
  <c r="BF13" i="16"/>
  <c r="BG13" i="16"/>
  <c r="BH13" i="16"/>
  <c r="BI13" i="16"/>
  <c r="BJ13" i="16"/>
  <c r="BK13" i="16"/>
  <c r="BL13" i="16"/>
  <c r="BM13" i="16"/>
  <c r="BN13" i="16"/>
  <c r="BO13" i="16"/>
  <c r="BP13" i="16"/>
  <c r="BQ13" i="16"/>
  <c r="BR13" i="16"/>
  <c r="BS13" i="16"/>
  <c r="BT13" i="16"/>
  <c r="BU13" i="16"/>
  <c r="BV13" i="16"/>
  <c r="BW13" i="16"/>
  <c r="BX13" i="16"/>
  <c r="BY13" i="16"/>
  <c r="BZ13" i="16"/>
  <c r="CA13" i="16"/>
  <c r="CB13" i="16"/>
  <c r="CC13" i="16"/>
  <c r="CD13" i="16"/>
  <c r="CE13" i="16"/>
  <c r="CF13" i="16"/>
  <c r="CG13" i="16"/>
  <c r="CH13" i="16"/>
  <c r="CI13" i="16"/>
  <c r="CJ13" i="16"/>
  <c r="CK13" i="16"/>
  <c r="CL13" i="16"/>
  <c r="B14" i="16"/>
  <c r="C14" i="16"/>
  <c r="D14" i="16"/>
  <c r="E14"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AF14" i="16"/>
  <c r="AG14" i="16"/>
  <c r="AH14" i="16"/>
  <c r="AI14" i="16"/>
  <c r="AJ14" i="16"/>
  <c r="AK14" i="16"/>
  <c r="AL14" i="16"/>
  <c r="AM14" i="16"/>
  <c r="AN14" i="16"/>
  <c r="AO14" i="16"/>
  <c r="AP14" i="16"/>
  <c r="AQ14" i="16"/>
  <c r="AR14" i="16"/>
  <c r="AS14" i="16"/>
  <c r="AT14" i="16"/>
  <c r="AU14" i="16"/>
  <c r="AV14" i="16"/>
  <c r="AW14" i="16"/>
  <c r="AX14" i="16"/>
  <c r="AY14" i="16"/>
  <c r="AZ14" i="16"/>
  <c r="BA14" i="16"/>
  <c r="BB14" i="16"/>
  <c r="BC14" i="16"/>
  <c r="BD14" i="16"/>
  <c r="BE14" i="16"/>
  <c r="BF14" i="16"/>
  <c r="BG14" i="16"/>
  <c r="BH14" i="16"/>
  <c r="BI14" i="16"/>
  <c r="BJ14" i="16"/>
  <c r="BK14" i="16"/>
  <c r="BL14" i="16"/>
  <c r="BM14" i="16"/>
  <c r="BN14" i="16"/>
  <c r="BO14" i="16"/>
  <c r="BP14" i="16"/>
  <c r="BQ14" i="16"/>
  <c r="BR14" i="16"/>
  <c r="BS14" i="16"/>
  <c r="BT14" i="16"/>
  <c r="BU14" i="16"/>
  <c r="BV14" i="16"/>
  <c r="BW14" i="16"/>
  <c r="BX14" i="16"/>
  <c r="BY14" i="16"/>
  <c r="BZ14" i="16"/>
  <c r="CA14" i="16"/>
  <c r="CB14" i="16"/>
  <c r="CC14" i="16"/>
  <c r="CD14" i="16"/>
  <c r="CE14" i="16"/>
  <c r="CF14" i="16"/>
  <c r="CG14" i="16"/>
  <c r="CH14" i="16"/>
  <c r="CI14" i="16"/>
  <c r="CJ14" i="16"/>
  <c r="CK14" i="16"/>
  <c r="CL14" i="16"/>
  <c r="B15" i="16"/>
  <c r="C15" i="16"/>
  <c r="D15" i="16"/>
  <c r="E15"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AF15" i="16"/>
  <c r="AG15" i="16"/>
  <c r="AH15" i="16"/>
  <c r="AI15" i="16"/>
  <c r="AJ15" i="16"/>
  <c r="AK15" i="16"/>
  <c r="AL15" i="16"/>
  <c r="AM15" i="16"/>
  <c r="AN15" i="16"/>
  <c r="AO15" i="16"/>
  <c r="AP15" i="16"/>
  <c r="AQ15" i="16"/>
  <c r="AR15" i="16"/>
  <c r="AS15" i="16"/>
  <c r="AT15" i="16"/>
  <c r="AU15" i="16"/>
  <c r="AV15" i="16"/>
  <c r="AW15" i="16"/>
  <c r="AX15" i="16"/>
  <c r="AY15" i="16"/>
  <c r="AZ15" i="16"/>
  <c r="BA15" i="16"/>
  <c r="BB15" i="16"/>
  <c r="BC15" i="16"/>
  <c r="BD15" i="16"/>
  <c r="BE15" i="16"/>
  <c r="BF15" i="16"/>
  <c r="BG15" i="16"/>
  <c r="BH15" i="16"/>
  <c r="BI15" i="16"/>
  <c r="BJ15" i="16"/>
  <c r="BK15" i="16"/>
  <c r="BL15" i="16"/>
  <c r="BM15" i="16"/>
  <c r="BN15" i="16"/>
  <c r="BO15" i="16"/>
  <c r="BP15" i="16"/>
  <c r="BQ15" i="16"/>
  <c r="BR15" i="16"/>
  <c r="BS15" i="16"/>
  <c r="BT15" i="16"/>
  <c r="BU15" i="16"/>
  <c r="BV15" i="16"/>
  <c r="BW15" i="16"/>
  <c r="BX15" i="16"/>
  <c r="BY15" i="16"/>
  <c r="BZ15" i="16"/>
  <c r="CA15" i="16"/>
  <c r="CB15" i="16"/>
  <c r="CC15" i="16"/>
  <c r="CD15" i="16"/>
  <c r="CE15" i="16"/>
  <c r="CF15" i="16"/>
  <c r="CG15" i="16"/>
  <c r="CH15" i="16"/>
  <c r="CI15" i="16"/>
  <c r="CJ15" i="16"/>
  <c r="CK15" i="16"/>
  <c r="CL15" i="16"/>
  <c r="B16" i="16"/>
  <c r="C16" i="16"/>
  <c r="D16" i="16"/>
  <c r="E16"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AF16" i="16"/>
  <c r="AG16" i="16"/>
  <c r="AH16" i="16"/>
  <c r="AI16" i="16"/>
  <c r="AJ16" i="16"/>
  <c r="AK16" i="16"/>
  <c r="AL16" i="16"/>
  <c r="AM16" i="16"/>
  <c r="AN16" i="16"/>
  <c r="AO16" i="16"/>
  <c r="AP16" i="16"/>
  <c r="AQ16" i="16"/>
  <c r="AR16" i="16"/>
  <c r="AS16" i="16"/>
  <c r="AT16" i="16"/>
  <c r="AU16" i="16"/>
  <c r="AV16" i="16"/>
  <c r="AW16" i="16"/>
  <c r="AX16" i="16"/>
  <c r="AY16" i="16"/>
  <c r="AZ16" i="16"/>
  <c r="BA16" i="16"/>
  <c r="BB16" i="16"/>
  <c r="BC16" i="16"/>
  <c r="BD16" i="16"/>
  <c r="BE16" i="16"/>
  <c r="BF16" i="16"/>
  <c r="BG16" i="16"/>
  <c r="BH16" i="16"/>
  <c r="BI16" i="16"/>
  <c r="BJ16" i="16"/>
  <c r="BK16" i="16"/>
  <c r="BL16" i="16"/>
  <c r="BM16" i="16"/>
  <c r="BN16" i="16"/>
  <c r="BO16" i="16"/>
  <c r="BP16" i="16"/>
  <c r="BQ16" i="16"/>
  <c r="BR16" i="16"/>
  <c r="BS16" i="16"/>
  <c r="BT16" i="16"/>
  <c r="BU16" i="16"/>
  <c r="BV16" i="16"/>
  <c r="BW16" i="16"/>
  <c r="BX16" i="16"/>
  <c r="BY16" i="16"/>
  <c r="BZ16" i="16"/>
  <c r="CA16" i="16"/>
  <c r="CB16" i="16"/>
  <c r="CC16" i="16"/>
  <c r="CD16" i="16"/>
  <c r="CE16" i="16"/>
  <c r="CF16" i="16"/>
  <c r="CG16" i="16"/>
  <c r="CH16" i="16"/>
  <c r="CI16" i="16"/>
  <c r="CJ16" i="16"/>
  <c r="CK16" i="16"/>
  <c r="CL16" i="16"/>
  <c r="B17" i="16"/>
  <c r="C17" i="16"/>
  <c r="D17" i="16"/>
  <c r="E17"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AF17" i="16"/>
  <c r="AG17" i="16"/>
  <c r="AH17" i="16"/>
  <c r="AI17" i="16"/>
  <c r="AJ17" i="16"/>
  <c r="AK17" i="16"/>
  <c r="AL17" i="16"/>
  <c r="AM17" i="16"/>
  <c r="AN17" i="16"/>
  <c r="AO17" i="16"/>
  <c r="AP17" i="16"/>
  <c r="AQ17" i="16"/>
  <c r="AR17" i="16"/>
  <c r="AS17" i="16"/>
  <c r="AT17" i="16"/>
  <c r="AU17" i="16"/>
  <c r="AV17" i="16"/>
  <c r="AW17" i="16"/>
  <c r="AX17" i="16"/>
  <c r="AY17" i="16"/>
  <c r="AZ17" i="16"/>
  <c r="BA17" i="16"/>
  <c r="BB17" i="16"/>
  <c r="BC17" i="16"/>
  <c r="BD17" i="16"/>
  <c r="BE17" i="16"/>
  <c r="BF17" i="16"/>
  <c r="BG17" i="16"/>
  <c r="BH17" i="16"/>
  <c r="BI17" i="16"/>
  <c r="BJ17" i="16"/>
  <c r="BK17" i="16"/>
  <c r="BL17" i="16"/>
  <c r="BM17" i="16"/>
  <c r="BN17" i="16"/>
  <c r="BO17" i="16"/>
  <c r="BP17" i="16"/>
  <c r="BQ17" i="16"/>
  <c r="BR17" i="16"/>
  <c r="BS17" i="16"/>
  <c r="BT17" i="16"/>
  <c r="BU17" i="16"/>
  <c r="BV17" i="16"/>
  <c r="BW17" i="16"/>
  <c r="BX17" i="16"/>
  <c r="BY17" i="16"/>
  <c r="BZ17" i="16"/>
  <c r="CA17" i="16"/>
  <c r="CB17" i="16"/>
  <c r="CC17" i="16"/>
  <c r="CD17" i="16"/>
  <c r="CE17" i="16"/>
  <c r="CF17" i="16"/>
  <c r="CG17" i="16"/>
  <c r="CH17" i="16"/>
  <c r="CI17" i="16"/>
  <c r="CJ17" i="16"/>
  <c r="CK17" i="16"/>
  <c r="CL17" i="16"/>
  <c r="B18" i="16"/>
  <c r="C18" i="16"/>
  <c r="D18" i="16"/>
  <c r="E18"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AF18" i="16"/>
  <c r="AG18" i="16"/>
  <c r="AH18" i="16"/>
  <c r="AI18" i="16"/>
  <c r="AJ18" i="16"/>
  <c r="AK18" i="16"/>
  <c r="AL18" i="16"/>
  <c r="AM18" i="16"/>
  <c r="AN18" i="16"/>
  <c r="AO18" i="16"/>
  <c r="AP18" i="16"/>
  <c r="AQ18" i="16"/>
  <c r="AR18" i="16"/>
  <c r="AS18" i="16"/>
  <c r="AT18" i="16"/>
  <c r="AU18" i="16"/>
  <c r="AV18" i="16"/>
  <c r="AW18" i="16"/>
  <c r="AX18" i="16"/>
  <c r="AY18" i="16"/>
  <c r="AZ18" i="16"/>
  <c r="BA18" i="16"/>
  <c r="BB18" i="16"/>
  <c r="BC18" i="16"/>
  <c r="BD18" i="16"/>
  <c r="BE18" i="16"/>
  <c r="BF18" i="16"/>
  <c r="BG18" i="16"/>
  <c r="BH18" i="16"/>
  <c r="BI18" i="16"/>
  <c r="BJ18" i="16"/>
  <c r="BK18" i="16"/>
  <c r="BL18" i="16"/>
  <c r="BM18" i="16"/>
  <c r="BN18" i="16"/>
  <c r="BO18" i="16"/>
  <c r="BP18" i="16"/>
  <c r="BQ18" i="16"/>
  <c r="BR18" i="16"/>
  <c r="BS18" i="16"/>
  <c r="BT18" i="16"/>
  <c r="BU18" i="16"/>
  <c r="BV18" i="16"/>
  <c r="BW18" i="16"/>
  <c r="BX18" i="16"/>
  <c r="BY18" i="16"/>
  <c r="BZ18" i="16"/>
  <c r="CA18" i="16"/>
  <c r="CB18" i="16"/>
  <c r="CC18" i="16"/>
  <c r="CD18" i="16"/>
  <c r="CE18" i="16"/>
  <c r="CF18" i="16"/>
  <c r="CG18" i="16"/>
  <c r="CH18" i="16"/>
  <c r="CI18" i="16"/>
  <c r="CJ18" i="16"/>
  <c r="CK18" i="16"/>
  <c r="CL18" i="16"/>
  <c r="B19" i="16"/>
  <c r="C19" i="16"/>
  <c r="D19" i="16"/>
  <c r="E19"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AF19" i="16"/>
  <c r="AG19" i="16"/>
  <c r="AH19" i="16"/>
  <c r="AI19" i="16"/>
  <c r="AJ19" i="16"/>
  <c r="AK19" i="16"/>
  <c r="AL19" i="16"/>
  <c r="AM19" i="16"/>
  <c r="AN19" i="16"/>
  <c r="AO19" i="16"/>
  <c r="AP19" i="16"/>
  <c r="AQ19" i="16"/>
  <c r="AR19" i="16"/>
  <c r="AS19" i="16"/>
  <c r="AT19" i="16"/>
  <c r="AU19" i="16"/>
  <c r="AV19" i="16"/>
  <c r="AW19" i="16"/>
  <c r="AX19" i="16"/>
  <c r="AY19" i="16"/>
  <c r="AZ19" i="16"/>
  <c r="BA19" i="16"/>
  <c r="BB19" i="16"/>
  <c r="BC19" i="16"/>
  <c r="BD19" i="16"/>
  <c r="BE19" i="16"/>
  <c r="BF19" i="16"/>
  <c r="BG19" i="16"/>
  <c r="BH19" i="16"/>
  <c r="BI19" i="16"/>
  <c r="BJ19" i="16"/>
  <c r="BK19" i="16"/>
  <c r="BL19" i="16"/>
  <c r="BM19" i="16"/>
  <c r="BN19" i="16"/>
  <c r="BO19" i="16"/>
  <c r="BP19" i="16"/>
  <c r="BQ19" i="16"/>
  <c r="BR19" i="16"/>
  <c r="BS19" i="16"/>
  <c r="BT19" i="16"/>
  <c r="BU19" i="16"/>
  <c r="BV19" i="16"/>
  <c r="BW19" i="16"/>
  <c r="BX19" i="16"/>
  <c r="BY19" i="16"/>
  <c r="BZ19" i="16"/>
  <c r="CA19" i="16"/>
  <c r="CB19" i="16"/>
  <c r="CC19" i="16"/>
  <c r="CD19" i="16"/>
  <c r="CE19" i="16"/>
  <c r="CF19" i="16"/>
  <c r="CG19" i="16"/>
  <c r="CH19" i="16"/>
  <c r="CI19" i="16"/>
  <c r="CJ19" i="16"/>
  <c r="CK19" i="16"/>
  <c r="CL19" i="16"/>
  <c r="B20" i="16"/>
  <c r="C20" i="16"/>
  <c r="D20" i="16"/>
  <c r="E20"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AF20" i="16"/>
  <c r="AG20" i="16"/>
  <c r="AH20" i="16"/>
  <c r="AI20" i="16"/>
  <c r="AJ20" i="16"/>
  <c r="AK20" i="16"/>
  <c r="AL20" i="16"/>
  <c r="AM20" i="16"/>
  <c r="AN20" i="16"/>
  <c r="AO20" i="16"/>
  <c r="AP20" i="16"/>
  <c r="AQ20" i="16"/>
  <c r="AR20" i="16"/>
  <c r="AS20" i="16"/>
  <c r="AT20" i="16"/>
  <c r="AU20" i="16"/>
  <c r="AV20" i="16"/>
  <c r="AW20" i="16"/>
  <c r="AX20" i="16"/>
  <c r="AY20" i="16"/>
  <c r="AZ20" i="16"/>
  <c r="BA20" i="16"/>
  <c r="BB20" i="16"/>
  <c r="BC20" i="16"/>
  <c r="BD20" i="16"/>
  <c r="BE20" i="16"/>
  <c r="BF20" i="16"/>
  <c r="BG20" i="16"/>
  <c r="BH20" i="16"/>
  <c r="BI20" i="16"/>
  <c r="BJ20" i="16"/>
  <c r="BK20" i="16"/>
  <c r="BL20" i="16"/>
  <c r="BM20" i="16"/>
  <c r="BN20" i="16"/>
  <c r="BO20" i="16"/>
  <c r="BP20" i="16"/>
  <c r="BQ20" i="16"/>
  <c r="BR20" i="16"/>
  <c r="BS20" i="16"/>
  <c r="BT20" i="16"/>
  <c r="BU20" i="16"/>
  <c r="BV20" i="16"/>
  <c r="BW20" i="16"/>
  <c r="BX20" i="16"/>
  <c r="BY20" i="16"/>
  <c r="BZ20" i="16"/>
  <c r="CA20" i="16"/>
  <c r="CB20" i="16"/>
  <c r="CC20" i="16"/>
  <c r="CD20" i="16"/>
  <c r="CE20" i="16"/>
  <c r="CF20" i="16"/>
  <c r="CG20" i="16"/>
  <c r="CH20" i="16"/>
  <c r="CI20" i="16"/>
  <c r="CJ20" i="16"/>
  <c r="CK20" i="16"/>
  <c r="CL20" i="16"/>
  <c r="B21" i="16"/>
  <c r="C21" i="16"/>
  <c r="D21" i="16"/>
  <c r="E21"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AF21" i="16"/>
  <c r="AG21" i="16"/>
  <c r="AH21" i="16"/>
  <c r="AI21" i="16"/>
  <c r="AJ21" i="16"/>
  <c r="AK21" i="16"/>
  <c r="AL21" i="16"/>
  <c r="AM21" i="16"/>
  <c r="AN21" i="16"/>
  <c r="AO21" i="16"/>
  <c r="AP21" i="16"/>
  <c r="AQ21" i="16"/>
  <c r="AR21" i="16"/>
  <c r="AS21" i="16"/>
  <c r="AT21" i="16"/>
  <c r="AU21" i="16"/>
  <c r="AV21" i="16"/>
  <c r="AW21" i="16"/>
  <c r="AX21" i="16"/>
  <c r="AY21" i="16"/>
  <c r="AZ21" i="16"/>
  <c r="BA21" i="16"/>
  <c r="BB21" i="16"/>
  <c r="BC21" i="16"/>
  <c r="BD21" i="16"/>
  <c r="BE21" i="16"/>
  <c r="BF21" i="16"/>
  <c r="BG21" i="16"/>
  <c r="BH21" i="16"/>
  <c r="BI21" i="16"/>
  <c r="BJ21" i="16"/>
  <c r="BK21" i="16"/>
  <c r="BL21" i="16"/>
  <c r="BM21" i="16"/>
  <c r="BN21" i="16"/>
  <c r="BO21" i="16"/>
  <c r="BP21" i="16"/>
  <c r="BQ21" i="16"/>
  <c r="BR21" i="16"/>
  <c r="BS21" i="16"/>
  <c r="BT21" i="16"/>
  <c r="BU21" i="16"/>
  <c r="BV21" i="16"/>
  <c r="BW21" i="16"/>
  <c r="BX21" i="16"/>
  <c r="BY21" i="16"/>
  <c r="BZ21" i="16"/>
  <c r="CA21" i="16"/>
  <c r="CB21" i="16"/>
  <c r="CC21" i="16"/>
  <c r="CD21" i="16"/>
  <c r="CE21" i="16"/>
  <c r="CF21" i="16"/>
  <c r="CG21" i="16"/>
  <c r="CH21" i="16"/>
  <c r="CI21" i="16"/>
  <c r="CJ21" i="16"/>
  <c r="CK21" i="16"/>
  <c r="CL21" i="16"/>
  <c r="B22" i="16"/>
  <c r="C22" i="16"/>
  <c r="D22" i="16"/>
  <c r="E22"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AF22" i="16"/>
  <c r="AG22" i="16"/>
  <c r="AH22" i="16"/>
  <c r="AI22" i="16"/>
  <c r="AJ22" i="16"/>
  <c r="AK22" i="16"/>
  <c r="AL22" i="16"/>
  <c r="AM22" i="16"/>
  <c r="AN22" i="16"/>
  <c r="AO22" i="16"/>
  <c r="AP22" i="16"/>
  <c r="AQ22" i="16"/>
  <c r="AR22" i="16"/>
  <c r="AS22" i="16"/>
  <c r="AT22" i="16"/>
  <c r="AU22" i="16"/>
  <c r="AV22" i="16"/>
  <c r="AW22" i="16"/>
  <c r="AX22" i="16"/>
  <c r="AY22" i="16"/>
  <c r="AZ22" i="16"/>
  <c r="BA22" i="16"/>
  <c r="BB22" i="16"/>
  <c r="BC22" i="16"/>
  <c r="BD22" i="16"/>
  <c r="BE22" i="16"/>
  <c r="BF22" i="16"/>
  <c r="BG22" i="16"/>
  <c r="BH22" i="16"/>
  <c r="BI22" i="16"/>
  <c r="BJ22" i="16"/>
  <c r="BK22" i="16"/>
  <c r="BL22" i="16"/>
  <c r="BM22" i="16"/>
  <c r="BN22" i="16"/>
  <c r="BO22" i="16"/>
  <c r="BP22" i="16"/>
  <c r="BQ22" i="16"/>
  <c r="BR22" i="16"/>
  <c r="BS22" i="16"/>
  <c r="BT22" i="16"/>
  <c r="BU22" i="16"/>
  <c r="BV22" i="16"/>
  <c r="BW22" i="16"/>
  <c r="BX22" i="16"/>
  <c r="BY22" i="16"/>
  <c r="BZ22" i="16"/>
  <c r="CA22" i="16"/>
  <c r="CB22" i="16"/>
  <c r="CC22" i="16"/>
  <c r="CD22" i="16"/>
  <c r="CE22" i="16"/>
  <c r="CF22" i="16"/>
  <c r="CG22" i="16"/>
  <c r="CH22" i="16"/>
  <c r="CI22" i="16"/>
  <c r="CJ22" i="16"/>
  <c r="CK22" i="16"/>
  <c r="CL22" i="16"/>
  <c r="B23" i="16"/>
  <c r="C23" i="16"/>
  <c r="D23" i="16"/>
  <c r="E23"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AF23" i="16"/>
  <c r="AG23" i="16"/>
  <c r="AH23" i="16"/>
  <c r="AI23" i="16"/>
  <c r="AJ23" i="16"/>
  <c r="AK23" i="16"/>
  <c r="AL23" i="16"/>
  <c r="AM23" i="16"/>
  <c r="AN23" i="16"/>
  <c r="AO23" i="16"/>
  <c r="AP23" i="16"/>
  <c r="AQ23" i="16"/>
  <c r="AR23" i="16"/>
  <c r="AS23" i="16"/>
  <c r="AT23" i="16"/>
  <c r="AU23" i="16"/>
  <c r="AV23" i="16"/>
  <c r="AW23" i="16"/>
  <c r="AX23" i="16"/>
  <c r="AY23" i="16"/>
  <c r="AZ23" i="16"/>
  <c r="BA23" i="16"/>
  <c r="BB23" i="16"/>
  <c r="BC23" i="16"/>
  <c r="BD23" i="16"/>
  <c r="BE23" i="16"/>
  <c r="BF23" i="16"/>
  <c r="BG23" i="16"/>
  <c r="BH23" i="16"/>
  <c r="BI23" i="16"/>
  <c r="BJ23" i="16"/>
  <c r="BK23" i="16"/>
  <c r="BL23" i="16"/>
  <c r="BM23" i="16"/>
  <c r="BN23" i="16"/>
  <c r="BO23" i="16"/>
  <c r="BP23" i="16"/>
  <c r="BQ23" i="16"/>
  <c r="BR23" i="16"/>
  <c r="BS23" i="16"/>
  <c r="BT23" i="16"/>
  <c r="BU23" i="16"/>
  <c r="BV23" i="16"/>
  <c r="BW23" i="16"/>
  <c r="BX23" i="16"/>
  <c r="BY23" i="16"/>
  <c r="BZ23" i="16"/>
  <c r="CA23" i="16"/>
  <c r="CB23" i="16"/>
  <c r="CC23" i="16"/>
  <c r="CD23" i="16"/>
  <c r="CE23" i="16"/>
  <c r="CF23" i="16"/>
  <c r="CG23" i="16"/>
  <c r="CH23" i="16"/>
  <c r="CI23" i="16"/>
  <c r="CJ23" i="16"/>
  <c r="CK23" i="16"/>
  <c r="CL23" i="16"/>
  <c r="B24" i="16"/>
  <c r="C24" i="16"/>
  <c r="D24" i="16"/>
  <c r="E24" i="16"/>
  <c r="F24" i="16"/>
  <c r="G24" i="16"/>
  <c r="H24" i="16"/>
  <c r="I24" i="16"/>
  <c r="J24" i="16"/>
  <c r="K24" i="16"/>
  <c r="L24" i="16"/>
  <c r="M24" i="16"/>
  <c r="N24" i="16"/>
  <c r="O24" i="16"/>
  <c r="P24" i="16"/>
  <c r="Q24" i="16"/>
  <c r="R24" i="16"/>
  <c r="S24" i="16"/>
  <c r="T24" i="16"/>
  <c r="U24" i="16"/>
  <c r="V24" i="16"/>
  <c r="W24" i="16"/>
  <c r="X24" i="16"/>
  <c r="Y24" i="16"/>
  <c r="Z24" i="16"/>
  <c r="AA24" i="16"/>
  <c r="AB24" i="16"/>
  <c r="AC24" i="16"/>
  <c r="AD24" i="16"/>
  <c r="AE24" i="16"/>
  <c r="AF24" i="16"/>
  <c r="AG24" i="16"/>
  <c r="AH24" i="16"/>
  <c r="AI24" i="16"/>
  <c r="AJ24" i="16"/>
  <c r="AK24" i="16"/>
  <c r="AL24" i="16"/>
  <c r="AM24" i="16"/>
  <c r="AN24" i="16"/>
  <c r="AO24" i="16"/>
  <c r="AP24" i="16"/>
  <c r="AQ24" i="16"/>
  <c r="AR24" i="16"/>
  <c r="AS24" i="16"/>
  <c r="AT24" i="16"/>
  <c r="AU24" i="16"/>
  <c r="AV24" i="16"/>
  <c r="AW24" i="16"/>
  <c r="AX24" i="16"/>
  <c r="AY24" i="16"/>
  <c r="AZ24" i="16"/>
  <c r="BA24" i="16"/>
  <c r="BB24" i="16"/>
  <c r="BC24" i="16"/>
  <c r="BD24" i="16"/>
  <c r="BE24" i="16"/>
  <c r="BF24" i="16"/>
  <c r="BG24" i="16"/>
  <c r="BH24" i="16"/>
  <c r="BI24" i="16"/>
  <c r="BJ24" i="16"/>
  <c r="BK24" i="16"/>
  <c r="BL24" i="16"/>
  <c r="BM24" i="16"/>
  <c r="BN24" i="16"/>
  <c r="BO24" i="16"/>
  <c r="BP24" i="16"/>
  <c r="BQ24" i="16"/>
  <c r="BR24" i="16"/>
  <c r="BS24" i="16"/>
  <c r="BT24" i="16"/>
  <c r="BU24" i="16"/>
  <c r="BV24" i="16"/>
  <c r="BW24" i="16"/>
  <c r="BX24" i="16"/>
  <c r="BY24" i="16"/>
  <c r="BZ24" i="16"/>
  <c r="CA24" i="16"/>
  <c r="CB24" i="16"/>
  <c r="CC24" i="16"/>
  <c r="CD24" i="16"/>
  <c r="CE24" i="16"/>
  <c r="CF24" i="16"/>
  <c r="CG24" i="16"/>
  <c r="CH24" i="16"/>
  <c r="CI24" i="16"/>
  <c r="CJ24" i="16"/>
  <c r="CK24" i="16"/>
  <c r="CL24" i="16"/>
  <c r="B25" i="16"/>
  <c r="C25" i="16"/>
  <c r="D25" i="16"/>
  <c r="E25" i="16"/>
  <c r="F25" i="16"/>
  <c r="G25" i="16"/>
  <c r="H25" i="16"/>
  <c r="I25" i="16"/>
  <c r="J25" i="16"/>
  <c r="K25" i="16"/>
  <c r="L25" i="16"/>
  <c r="M25" i="16"/>
  <c r="N25" i="16"/>
  <c r="O25" i="16"/>
  <c r="P25" i="16"/>
  <c r="Q25" i="16"/>
  <c r="R25" i="16"/>
  <c r="S25" i="16"/>
  <c r="T25" i="16"/>
  <c r="U25" i="16"/>
  <c r="V25" i="16"/>
  <c r="W25" i="16"/>
  <c r="X25" i="16"/>
  <c r="Y25" i="16"/>
  <c r="Z25" i="16"/>
  <c r="AA25" i="16"/>
  <c r="AB25" i="16"/>
  <c r="AC25" i="16"/>
  <c r="AD25" i="16"/>
  <c r="AE25" i="16"/>
  <c r="AF25" i="16"/>
  <c r="AG25" i="16"/>
  <c r="AH25" i="16"/>
  <c r="AI25" i="16"/>
  <c r="AJ25" i="16"/>
  <c r="AK25" i="16"/>
  <c r="AL25" i="16"/>
  <c r="AM25" i="16"/>
  <c r="AN25" i="16"/>
  <c r="AO25" i="16"/>
  <c r="AP25" i="16"/>
  <c r="AQ25" i="16"/>
  <c r="AR25" i="16"/>
  <c r="AS25" i="16"/>
  <c r="AT25" i="16"/>
  <c r="AU25" i="16"/>
  <c r="AV25" i="16"/>
  <c r="AW25" i="16"/>
  <c r="AX25" i="16"/>
  <c r="AY25" i="16"/>
  <c r="AZ25" i="16"/>
  <c r="BA25" i="16"/>
  <c r="BB25" i="16"/>
  <c r="BC25" i="16"/>
  <c r="BD25" i="16"/>
  <c r="BE25" i="16"/>
  <c r="BF25" i="16"/>
  <c r="BG25" i="16"/>
  <c r="BH25" i="16"/>
  <c r="BI25" i="16"/>
  <c r="BJ25" i="16"/>
  <c r="BK25" i="16"/>
  <c r="BL25" i="16"/>
  <c r="BM25" i="16"/>
  <c r="BN25" i="16"/>
  <c r="BO25" i="16"/>
  <c r="BP25" i="16"/>
  <c r="BQ25" i="16"/>
  <c r="BR25" i="16"/>
  <c r="BS25" i="16"/>
  <c r="BT25" i="16"/>
  <c r="BU25" i="16"/>
  <c r="BV25" i="16"/>
  <c r="BW25" i="16"/>
  <c r="BX25" i="16"/>
  <c r="BY25" i="16"/>
  <c r="BZ25" i="16"/>
  <c r="CA25" i="16"/>
  <c r="CB25" i="16"/>
  <c r="CC25" i="16"/>
  <c r="CD25" i="16"/>
  <c r="CE25" i="16"/>
  <c r="CF25" i="16"/>
  <c r="CG25" i="16"/>
  <c r="CH25" i="16"/>
  <c r="CI25" i="16"/>
  <c r="CJ25" i="16"/>
  <c r="CK25" i="16"/>
  <c r="CL25" i="16"/>
  <c r="B26" i="16"/>
  <c r="C26" i="16"/>
  <c r="D26" i="16"/>
  <c r="E26" i="16"/>
  <c r="F26" i="16"/>
  <c r="G26" i="16"/>
  <c r="H26" i="16"/>
  <c r="I26" i="16"/>
  <c r="J26" i="16"/>
  <c r="K26" i="16"/>
  <c r="L26" i="16"/>
  <c r="M26" i="16"/>
  <c r="N26" i="16"/>
  <c r="O26" i="16"/>
  <c r="P26" i="16"/>
  <c r="Q26" i="16"/>
  <c r="R26" i="16"/>
  <c r="S26" i="16"/>
  <c r="T26" i="16"/>
  <c r="U26" i="16"/>
  <c r="V26" i="16"/>
  <c r="W26" i="16"/>
  <c r="X26" i="16"/>
  <c r="Y26" i="16"/>
  <c r="Z26" i="16"/>
  <c r="AA26" i="16"/>
  <c r="AB26" i="16"/>
  <c r="AC26" i="16"/>
  <c r="AD26" i="16"/>
  <c r="AE26" i="16"/>
  <c r="AF26" i="16"/>
  <c r="AG26" i="16"/>
  <c r="AH26" i="16"/>
  <c r="AI26" i="16"/>
  <c r="AJ26" i="16"/>
  <c r="AK26" i="16"/>
  <c r="AL26" i="16"/>
  <c r="AM26" i="16"/>
  <c r="AN26" i="16"/>
  <c r="AO26" i="16"/>
  <c r="AP26" i="16"/>
  <c r="AQ26" i="16"/>
  <c r="AR26" i="16"/>
  <c r="AS26" i="16"/>
  <c r="AT26" i="16"/>
  <c r="AU26" i="16"/>
  <c r="AV26" i="16"/>
  <c r="AW26" i="16"/>
  <c r="AX26" i="16"/>
  <c r="AY26" i="16"/>
  <c r="AZ26" i="16"/>
  <c r="BA26" i="16"/>
  <c r="BB26" i="16"/>
  <c r="BC26" i="16"/>
  <c r="BD26" i="16"/>
  <c r="BE26" i="16"/>
  <c r="BF26" i="16"/>
  <c r="BG26" i="16"/>
  <c r="BH26" i="16"/>
  <c r="BI26" i="16"/>
  <c r="BJ26" i="16"/>
  <c r="BK26" i="16"/>
  <c r="BL26" i="16"/>
  <c r="BM26" i="16"/>
  <c r="BN26" i="16"/>
  <c r="BO26" i="16"/>
  <c r="BP26" i="16"/>
  <c r="BQ26" i="16"/>
  <c r="BR26" i="16"/>
  <c r="BS26" i="16"/>
  <c r="BT26" i="16"/>
  <c r="BU26" i="16"/>
  <c r="BV26" i="16"/>
  <c r="BW26" i="16"/>
  <c r="BX26" i="16"/>
  <c r="BY26" i="16"/>
  <c r="BZ26" i="16"/>
  <c r="CA26" i="16"/>
  <c r="CB26" i="16"/>
  <c r="CC26" i="16"/>
  <c r="CD26" i="16"/>
  <c r="CE26" i="16"/>
  <c r="CF26" i="16"/>
  <c r="CG26" i="16"/>
  <c r="CH26" i="16"/>
  <c r="CI26" i="16"/>
  <c r="CJ26" i="16"/>
  <c r="CK26" i="16"/>
  <c r="CL26" i="16"/>
  <c r="B27" i="16"/>
  <c r="C27" i="16"/>
  <c r="D27" i="16"/>
  <c r="E27" i="16"/>
  <c r="F27" i="16"/>
  <c r="G27" i="16"/>
  <c r="H27" i="16"/>
  <c r="I27" i="16"/>
  <c r="J27" i="16"/>
  <c r="K27" i="16"/>
  <c r="L27" i="16"/>
  <c r="M27" i="16"/>
  <c r="N27" i="16"/>
  <c r="O27" i="16"/>
  <c r="P27" i="16"/>
  <c r="Q27" i="16"/>
  <c r="R27" i="16"/>
  <c r="S27" i="16"/>
  <c r="T27" i="16"/>
  <c r="U27" i="16"/>
  <c r="V27" i="16"/>
  <c r="W27" i="16"/>
  <c r="X27" i="16"/>
  <c r="Y27" i="16"/>
  <c r="Z27" i="16"/>
  <c r="AA27" i="16"/>
  <c r="AB27" i="16"/>
  <c r="AC27" i="16"/>
  <c r="AD27" i="16"/>
  <c r="AE27" i="16"/>
  <c r="AF27" i="16"/>
  <c r="AG27" i="16"/>
  <c r="AH27" i="16"/>
  <c r="AI27" i="16"/>
  <c r="AJ27" i="16"/>
  <c r="AK27" i="16"/>
  <c r="AL27" i="16"/>
  <c r="AM27" i="16"/>
  <c r="AN27" i="16"/>
  <c r="AO27" i="16"/>
  <c r="AP27" i="16"/>
  <c r="AQ27" i="16"/>
  <c r="AR27" i="16"/>
  <c r="AS27" i="16"/>
  <c r="AT27" i="16"/>
  <c r="AU27" i="16"/>
  <c r="AV27" i="16"/>
  <c r="AW27" i="16"/>
  <c r="AX27" i="16"/>
  <c r="AY27" i="16"/>
  <c r="AZ27" i="16"/>
  <c r="BA27" i="16"/>
  <c r="BB27" i="16"/>
  <c r="BC27" i="16"/>
  <c r="BD27" i="16"/>
  <c r="BE27" i="16"/>
  <c r="BF27" i="16"/>
  <c r="BG27" i="16"/>
  <c r="BH27" i="16"/>
  <c r="BI27" i="16"/>
  <c r="BJ27" i="16"/>
  <c r="BK27" i="16"/>
  <c r="BL27" i="16"/>
  <c r="BM27" i="16"/>
  <c r="BN27" i="16"/>
  <c r="BO27" i="16"/>
  <c r="BP27" i="16"/>
  <c r="BQ27" i="16"/>
  <c r="BR27" i="16"/>
  <c r="BS27" i="16"/>
  <c r="BT27" i="16"/>
  <c r="BU27" i="16"/>
  <c r="BV27" i="16"/>
  <c r="BW27" i="16"/>
  <c r="BX27" i="16"/>
  <c r="BY27" i="16"/>
  <c r="BZ27" i="16"/>
  <c r="CA27" i="16"/>
  <c r="CB27" i="16"/>
  <c r="CC27" i="16"/>
  <c r="CD27" i="16"/>
  <c r="CE27" i="16"/>
  <c r="CF27" i="16"/>
  <c r="CG27" i="16"/>
  <c r="CH27" i="16"/>
  <c r="CI27" i="16"/>
  <c r="CJ27" i="16"/>
  <c r="CK27" i="16"/>
  <c r="CL27" i="16"/>
  <c r="B28" i="16"/>
  <c r="C28" i="16"/>
  <c r="D28" i="16"/>
  <c r="E28" i="16"/>
  <c r="F28" i="16"/>
  <c r="G28" i="16"/>
  <c r="H28" i="16"/>
  <c r="I28" i="16"/>
  <c r="J28" i="16"/>
  <c r="K28" i="16"/>
  <c r="L28" i="16"/>
  <c r="M28" i="16"/>
  <c r="N28" i="16"/>
  <c r="O28" i="16"/>
  <c r="P28" i="16"/>
  <c r="Q28" i="16"/>
  <c r="R28" i="16"/>
  <c r="S28" i="16"/>
  <c r="T28" i="16"/>
  <c r="U28" i="16"/>
  <c r="V28" i="16"/>
  <c r="W28" i="16"/>
  <c r="X28" i="16"/>
  <c r="Y28" i="16"/>
  <c r="Z28" i="16"/>
  <c r="AA28" i="16"/>
  <c r="AB28" i="16"/>
  <c r="AC28" i="16"/>
  <c r="AD28" i="16"/>
  <c r="AE28" i="16"/>
  <c r="AF28" i="16"/>
  <c r="AG28" i="16"/>
  <c r="AH28" i="16"/>
  <c r="AI28" i="16"/>
  <c r="AJ28" i="16"/>
  <c r="AK28" i="16"/>
  <c r="AL28" i="16"/>
  <c r="AM28" i="16"/>
  <c r="AN28" i="16"/>
  <c r="AO28" i="16"/>
  <c r="AP28" i="16"/>
  <c r="AQ28" i="16"/>
  <c r="AR28" i="16"/>
  <c r="AS28" i="16"/>
  <c r="AT28" i="16"/>
  <c r="AU28" i="16"/>
  <c r="AV28" i="16"/>
  <c r="AW28" i="16"/>
  <c r="AX28" i="16"/>
  <c r="AY28" i="16"/>
  <c r="AZ28" i="16"/>
  <c r="BA28" i="16"/>
  <c r="BB28" i="16"/>
  <c r="BC28" i="16"/>
  <c r="BD28" i="16"/>
  <c r="BE28" i="16"/>
  <c r="BF28" i="16"/>
  <c r="BG28" i="16"/>
  <c r="BH28" i="16"/>
  <c r="BI28" i="16"/>
  <c r="BJ28" i="16"/>
  <c r="BK28" i="16"/>
  <c r="BL28" i="16"/>
  <c r="BM28" i="16"/>
  <c r="BN28" i="16"/>
  <c r="BO28" i="16"/>
  <c r="BP28" i="16"/>
  <c r="BQ28" i="16"/>
  <c r="BR28" i="16"/>
  <c r="BS28" i="16"/>
  <c r="BT28" i="16"/>
  <c r="BU28" i="16"/>
  <c r="BV28" i="16"/>
  <c r="BW28" i="16"/>
  <c r="BX28" i="16"/>
  <c r="BY28" i="16"/>
  <c r="BZ28" i="16"/>
  <c r="CA28" i="16"/>
  <c r="CB28" i="16"/>
  <c r="CC28" i="16"/>
  <c r="CD28" i="16"/>
  <c r="CE28" i="16"/>
  <c r="CF28" i="16"/>
  <c r="CG28" i="16"/>
  <c r="CH28" i="16"/>
  <c r="CI28" i="16"/>
  <c r="CJ28" i="16"/>
  <c r="CK28" i="16"/>
  <c r="CL28" i="16"/>
  <c r="B29" i="16"/>
  <c r="C29" i="16"/>
  <c r="D29" i="16"/>
  <c r="E29" i="16"/>
  <c r="F29" i="16"/>
  <c r="G29" i="16"/>
  <c r="H29" i="16"/>
  <c r="I29" i="16"/>
  <c r="J29" i="16"/>
  <c r="K29" i="16"/>
  <c r="L29" i="16"/>
  <c r="M29" i="16"/>
  <c r="N29" i="16"/>
  <c r="O29" i="16"/>
  <c r="P29" i="16"/>
  <c r="Q29" i="16"/>
  <c r="R29" i="16"/>
  <c r="S29" i="16"/>
  <c r="T29" i="16"/>
  <c r="U29" i="16"/>
  <c r="V29" i="16"/>
  <c r="W29" i="16"/>
  <c r="X29" i="16"/>
  <c r="Y29" i="16"/>
  <c r="Z29" i="16"/>
  <c r="AA29" i="16"/>
  <c r="AB29" i="16"/>
  <c r="AC29" i="16"/>
  <c r="AD29" i="16"/>
  <c r="AE29" i="16"/>
  <c r="AF29" i="16"/>
  <c r="AG29" i="16"/>
  <c r="AH29" i="16"/>
  <c r="AI29" i="16"/>
  <c r="AJ29" i="16"/>
  <c r="AK29" i="16"/>
  <c r="AL29" i="16"/>
  <c r="AM29" i="16"/>
  <c r="AN29" i="16"/>
  <c r="AO29" i="16"/>
  <c r="AP29" i="16"/>
  <c r="AQ29" i="16"/>
  <c r="AR29" i="16"/>
  <c r="AS29" i="16"/>
  <c r="AT29" i="16"/>
  <c r="AU29" i="16"/>
  <c r="AV29" i="16"/>
  <c r="AW29" i="16"/>
  <c r="AX29" i="16"/>
  <c r="AY29" i="16"/>
  <c r="AZ29" i="16"/>
  <c r="BA29" i="16"/>
  <c r="BB29" i="16"/>
  <c r="BC29" i="16"/>
  <c r="BD29" i="16"/>
  <c r="BE29" i="16"/>
  <c r="BF29" i="16"/>
  <c r="BG29" i="16"/>
  <c r="BH29" i="16"/>
  <c r="BI29" i="16"/>
  <c r="BJ29" i="16"/>
  <c r="BK29" i="16"/>
  <c r="BL29" i="16"/>
  <c r="BM29" i="16"/>
  <c r="BN29" i="16"/>
  <c r="BO29" i="16"/>
  <c r="BP29" i="16"/>
  <c r="BQ29" i="16"/>
  <c r="BR29" i="16"/>
  <c r="BS29" i="16"/>
  <c r="BT29" i="16"/>
  <c r="BU29" i="16"/>
  <c r="BV29" i="16"/>
  <c r="BW29" i="16"/>
  <c r="BX29" i="16"/>
  <c r="BY29" i="16"/>
  <c r="BZ29" i="16"/>
  <c r="CA29" i="16"/>
  <c r="CB29" i="16"/>
  <c r="CC29" i="16"/>
  <c r="CD29" i="16"/>
  <c r="CE29" i="16"/>
  <c r="CF29" i="16"/>
  <c r="CG29" i="16"/>
  <c r="CH29" i="16"/>
  <c r="CI29" i="16"/>
  <c r="CJ29" i="16"/>
  <c r="CK29" i="16"/>
  <c r="CL29" i="16"/>
  <c r="B30" i="16"/>
  <c r="C30" i="16"/>
  <c r="D30" i="16"/>
  <c r="E30" i="16"/>
  <c r="F30" i="16"/>
  <c r="G30" i="16"/>
  <c r="H30" i="16"/>
  <c r="I30" i="16"/>
  <c r="J30" i="16"/>
  <c r="K30" i="16"/>
  <c r="L30" i="16"/>
  <c r="M30" i="16"/>
  <c r="N30" i="16"/>
  <c r="O30" i="16"/>
  <c r="P30" i="16"/>
  <c r="Q30" i="16"/>
  <c r="R30" i="16"/>
  <c r="S30" i="16"/>
  <c r="T30" i="16"/>
  <c r="U30" i="16"/>
  <c r="V30" i="16"/>
  <c r="W30" i="16"/>
  <c r="X30" i="16"/>
  <c r="Y30" i="16"/>
  <c r="Z30" i="16"/>
  <c r="AA30" i="16"/>
  <c r="AB30" i="16"/>
  <c r="AC30" i="16"/>
  <c r="AD30" i="16"/>
  <c r="AE30" i="16"/>
  <c r="AF30" i="16"/>
  <c r="AG30" i="16"/>
  <c r="AH30" i="16"/>
  <c r="AI30" i="16"/>
  <c r="AJ30" i="16"/>
  <c r="AK30" i="16"/>
  <c r="AL30" i="16"/>
  <c r="AM30" i="16"/>
  <c r="AN30" i="16"/>
  <c r="AO30" i="16"/>
  <c r="AP30" i="16"/>
  <c r="AQ30" i="16"/>
  <c r="AR30" i="16"/>
  <c r="AS30" i="16"/>
  <c r="AT30" i="16"/>
  <c r="AU30" i="16"/>
  <c r="AV30" i="16"/>
  <c r="AW30" i="16"/>
  <c r="AX30" i="16"/>
  <c r="AY30" i="16"/>
  <c r="AZ30" i="16"/>
  <c r="BA30" i="16"/>
  <c r="BB30" i="16"/>
  <c r="BC30" i="16"/>
  <c r="BD30" i="16"/>
  <c r="BE30" i="16"/>
  <c r="BF30" i="16"/>
  <c r="BG30" i="16"/>
  <c r="BH30" i="16"/>
  <c r="BI30" i="16"/>
  <c r="BJ30" i="16"/>
  <c r="BK30" i="16"/>
  <c r="BL30" i="16"/>
  <c r="BM30" i="16"/>
  <c r="BN30" i="16"/>
  <c r="BO30" i="16"/>
  <c r="BP30" i="16"/>
  <c r="BQ30" i="16"/>
  <c r="BR30" i="16"/>
  <c r="BS30" i="16"/>
  <c r="BT30" i="16"/>
  <c r="BU30" i="16"/>
  <c r="BV30" i="16"/>
  <c r="BW30" i="16"/>
  <c r="BX30" i="16"/>
  <c r="BY30" i="16"/>
  <c r="BZ30" i="16"/>
  <c r="CA30" i="16"/>
  <c r="CB30" i="16"/>
  <c r="CC30" i="16"/>
  <c r="CD30" i="16"/>
  <c r="CE30" i="16"/>
  <c r="CF30" i="16"/>
  <c r="CG30" i="16"/>
  <c r="CH30" i="16"/>
  <c r="CI30" i="16"/>
  <c r="CJ30" i="16"/>
  <c r="CK30" i="16"/>
  <c r="CL30" i="16"/>
  <c r="B31" i="16"/>
  <c r="C31" i="16"/>
  <c r="D31" i="16"/>
  <c r="E31" i="16"/>
  <c r="F31" i="16"/>
  <c r="G31" i="16"/>
  <c r="H31" i="16"/>
  <c r="I31" i="16"/>
  <c r="J31" i="16"/>
  <c r="K31" i="16"/>
  <c r="L31" i="16"/>
  <c r="M31" i="16"/>
  <c r="N31" i="16"/>
  <c r="O31" i="16"/>
  <c r="P31" i="16"/>
  <c r="Q31" i="16"/>
  <c r="R31" i="16"/>
  <c r="S31" i="16"/>
  <c r="T31" i="16"/>
  <c r="U31" i="16"/>
  <c r="V31" i="16"/>
  <c r="W31" i="16"/>
  <c r="X31" i="16"/>
  <c r="Y31" i="16"/>
  <c r="Z31" i="16"/>
  <c r="AA31" i="16"/>
  <c r="AB31" i="16"/>
  <c r="AC31" i="16"/>
  <c r="AD31" i="16"/>
  <c r="AE31" i="16"/>
  <c r="AF31" i="16"/>
  <c r="AG31" i="16"/>
  <c r="AH31" i="16"/>
  <c r="AI31" i="16"/>
  <c r="AJ31" i="16"/>
  <c r="AK31" i="16"/>
  <c r="AL31" i="16"/>
  <c r="AM31" i="16"/>
  <c r="AN31" i="16"/>
  <c r="AO31" i="16"/>
  <c r="AP31" i="16"/>
  <c r="AQ31" i="16"/>
  <c r="AR31" i="16"/>
  <c r="AS31" i="16"/>
  <c r="AT31" i="16"/>
  <c r="AU31" i="16"/>
  <c r="AV31" i="16"/>
  <c r="AW31" i="16"/>
  <c r="AX31" i="16"/>
  <c r="AY31" i="16"/>
  <c r="AZ31" i="16"/>
  <c r="BA31" i="16"/>
  <c r="BB31" i="16"/>
  <c r="BC31" i="16"/>
  <c r="BD31" i="16"/>
  <c r="BE31" i="16"/>
  <c r="BF31" i="16"/>
  <c r="BG31" i="16"/>
  <c r="BH31" i="16"/>
  <c r="BI31" i="16"/>
  <c r="BJ31" i="16"/>
  <c r="BK31" i="16"/>
  <c r="BL31" i="16"/>
  <c r="BM31" i="16"/>
  <c r="BN31" i="16"/>
  <c r="BO31" i="16"/>
  <c r="BP31" i="16"/>
  <c r="BQ31" i="16"/>
  <c r="BR31" i="16"/>
  <c r="BS31" i="16"/>
  <c r="BT31" i="16"/>
  <c r="BU31" i="16"/>
  <c r="BV31" i="16"/>
  <c r="BW31" i="16"/>
  <c r="BX31" i="16"/>
  <c r="BY31" i="16"/>
  <c r="BZ31" i="16"/>
  <c r="CA31" i="16"/>
  <c r="CB31" i="16"/>
  <c r="CC31" i="16"/>
  <c r="CD31" i="16"/>
  <c r="CE31" i="16"/>
  <c r="CF31" i="16"/>
  <c r="CG31" i="16"/>
  <c r="CH31" i="16"/>
  <c r="CI31" i="16"/>
  <c r="CJ31" i="16"/>
  <c r="CK31" i="16"/>
  <c r="CL31" i="16"/>
  <c r="B32" i="16"/>
  <c r="C32" i="16"/>
  <c r="D32" i="16"/>
  <c r="E32" i="16"/>
  <c r="F32" i="16"/>
  <c r="G32" i="16"/>
  <c r="H32" i="16"/>
  <c r="I32" i="16"/>
  <c r="J32" i="16"/>
  <c r="K32" i="16"/>
  <c r="L32" i="16"/>
  <c r="M32" i="16"/>
  <c r="N32" i="16"/>
  <c r="O32" i="16"/>
  <c r="P32" i="16"/>
  <c r="Q32" i="16"/>
  <c r="R32" i="16"/>
  <c r="S32" i="16"/>
  <c r="T32" i="16"/>
  <c r="U32" i="16"/>
  <c r="V32" i="16"/>
  <c r="W32" i="16"/>
  <c r="X32" i="16"/>
  <c r="Y32" i="16"/>
  <c r="Z32" i="16"/>
  <c r="AA32" i="16"/>
  <c r="AB32" i="16"/>
  <c r="AC32" i="16"/>
  <c r="AD32" i="16"/>
  <c r="AE32" i="16"/>
  <c r="AF32" i="16"/>
  <c r="AG32" i="16"/>
  <c r="AH32" i="16"/>
  <c r="AI32" i="16"/>
  <c r="AJ32" i="16"/>
  <c r="AK32" i="16"/>
  <c r="AL32" i="16"/>
  <c r="AM32" i="16"/>
  <c r="AN32" i="16"/>
  <c r="AO32" i="16"/>
  <c r="AP32" i="16"/>
  <c r="AQ32" i="16"/>
  <c r="AR32" i="16"/>
  <c r="AS32" i="16"/>
  <c r="AT32" i="16"/>
  <c r="AU32" i="16"/>
  <c r="AV32" i="16"/>
  <c r="AW32" i="16"/>
  <c r="AX32" i="16"/>
  <c r="AY32" i="16"/>
  <c r="AZ32" i="16"/>
  <c r="BA32" i="16"/>
  <c r="BB32" i="16"/>
  <c r="BC32" i="16"/>
  <c r="BD32" i="16"/>
  <c r="BE32" i="16"/>
  <c r="BF32" i="16"/>
  <c r="BG32" i="16"/>
  <c r="BH32" i="16"/>
  <c r="BI32" i="16"/>
  <c r="BJ32" i="16"/>
  <c r="BK32" i="16"/>
  <c r="BL32" i="16"/>
  <c r="BM32" i="16"/>
  <c r="BN32" i="16"/>
  <c r="BO32" i="16"/>
  <c r="BP32" i="16"/>
  <c r="BQ32" i="16"/>
  <c r="BR32" i="16"/>
  <c r="BS32" i="16"/>
  <c r="BT32" i="16"/>
  <c r="BU32" i="16"/>
  <c r="BV32" i="16"/>
  <c r="BW32" i="16"/>
  <c r="BX32" i="16"/>
  <c r="BY32" i="16"/>
  <c r="BZ32" i="16"/>
  <c r="CA32" i="16"/>
  <c r="CB32" i="16"/>
  <c r="CC32" i="16"/>
  <c r="CD32" i="16"/>
  <c r="CE32" i="16"/>
  <c r="CF32" i="16"/>
  <c r="CG32" i="16"/>
  <c r="CH32" i="16"/>
  <c r="CI32" i="16"/>
  <c r="CJ32" i="16"/>
  <c r="CK32" i="16"/>
  <c r="CL32" i="16"/>
  <c r="B33" i="16"/>
  <c r="C33" i="16"/>
  <c r="D33" i="16"/>
  <c r="E33" i="16"/>
  <c r="F33" i="16"/>
  <c r="G33" i="16"/>
  <c r="H33" i="16"/>
  <c r="I33" i="16"/>
  <c r="J33" i="16"/>
  <c r="K33" i="16"/>
  <c r="L33" i="16"/>
  <c r="M33" i="16"/>
  <c r="N33" i="16"/>
  <c r="O33" i="16"/>
  <c r="P33" i="16"/>
  <c r="Q33" i="16"/>
  <c r="R33" i="16"/>
  <c r="S33" i="16"/>
  <c r="T33" i="16"/>
  <c r="U33" i="16"/>
  <c r="V33" i="16"/>
  <c r="W33" i="16"/>
  <c r="X33" i="16"/>
  <c r="Y33" i="16"/>
  <c r="Z33" i="16"/>
  <c r="AA33" i="16"/>
  <c r="AB33" i="16"/>
  <c r="AC33" i="16"/>
  <c r="AD33" i="16"/>
  <c r="AE33" i="16"/>
  <c r="AF33" i="16"/>
  <c r="AG33" i="16"/>
  <c r="AH33" i="16"/>
  <c r="AI33" i="16"/>
  <c r="AJ33" i="16"/>
  <c r="AK33" i="16"/>
  <c r="AL33" i="16"/>
  <c r="AM33" i="16"/>
  <c r="AN33" i="16"/>
  <c r="AO33" i="16"/>
  <c r="AP33" i="16"/>
  <c r="AQ33" i="16"/>
  <c r="AR33" i="16"/>
  <c r="AS33" i="16"/>
  <c r="AT33" i="16"/>
  <c r="AU33" i="16"/>
  <c r="AV33" i="16"/>
  <c r="AW33" i="16"/>
  <c r="AX33" i="16"/>
  <c r="AY33" i="16"/>
  <c r="AZ33" i="16"/>
  <c r="BA33" i="16"/>
  <c r="BB33" i="16"/>
  <c r="BC33" i="16"/>
  <c r="BD33" i="16"/>
  <c r="BE33" i="16"/>
  <c r="BF33" i="16"/>
  <c r="BG33" i="16"/>
  <c r="BH33" i="16"/>
  <c r="BI33" i="16"/>
  <c r="BJ33" i="16"/>
  <c r="BK33" i="16"/>
  <c r="BL33" i="16"/>
  <c r="BM33" i="16"/>
  <c r="BN33" i="16"/>
  <c r="BO33" i="16"/>
  <c r="BP33" i="16"/>
  <c r="BQ33" i="16"/>
  <c r="BR33" i="16"/>
  <c r="BS33" i="16"/>
  <c r="BT33" i="16"/>
  <c r="BU33" i="16"/>
  <c r="BV33" i="16"/>
  <c r="BW33" i="16"/>
  <c r="BX33" i="16"/>
  <c r="BY33" i="16"/>
  <c r="BZ33" i="16"/>
  <c r="CA33" i="16"/>
  <c r="CB33" i="16"/>
  <c r="CC33" i="16"/>
  <c r="CD33" i="16"/>
  <c r="CE33" i="16"/>
  <c r="CF33" i="16"/>
  <c r="CG33" i="16"/>
  <c r="CH33" i="16"/>
  <c r="CI33" i="16"/>
  <c r="CJ33" i="16"/>
  <c r="CK33" i="16"/>
  <c r="CL33" i="16"/>
  <c r="B34" i="16"/>
  <c r="C34" i="16"/>
  <c r="D34" i="16"/>
  <c r="E34" i="16"/>
  <c r="F34" i="16"/>
  <c r="G34" i="16"/>
  <c r="H34" i="16"/>
  <c r="I34" i="16"/>
  <c r="J34" i="16"/>
  <c r="K34" i="16"/>
  <c r="L34" i="16"/>
  <c r="M34" i="16"/>
  <c r="N34" i="16"/>
  <c r="O34" i="16"/>
  <c r="P34" i="16"/>
  <c r="Q34" i="16"/>
  <c r="R34" i="16"/>
  <c r="S34" i="16"/>
  <c r="T34" i="16"/>
  <c r="U34" i="16"/>
  <c r="V34" i="16"/>
  <c r="W34" i="16"/>
  <c r="X34" i="16"/>
  <c r="Y34" i="16"/>
  <c r="Z34" i="16"/>
  <c r="AA34" i="16"/>
  <c r="AB34" i="16"/>
  <c r="AC34" i="16"/>
  <c r="AD34" i="16"/>
  <c r="AE34" i="16"/>
  <c r="AF34" i="16"/>
  <c r="AG34" i="16"/>
  <c r="AH34" i="16"/>
  <c r="AI34" i="16"/>
  <c r="AJ34" i="16"/>
  <c r="AK34" i="16"/>
  <c r="AL34" i="16"/>
  <c r="AM34" i="16"/>
  <c r="AN34" i="16"/>
  <c r="AO34" i="16"/>
  <c r="AP34" i="16"/>
  <c r="AQ34" i="16"/>
  <c r="AR34" i="16"/>
  <c r="AS34" i="16"/>
  <c r="AT34" i="16"/>
  <c r="AU34" i="16"/>
  <c r="AV34" i="16"/>
  <c r="AW34" i="16"/>
  <c r="AX34" i="16"/>
  <c r="AY34" i="16"/>
  <c r="AZ34" i="16"/>
  <c r="BA34" i="16"/>
  <c r="BB34" i="16"/>
  <c r="BC34" i="16"/>
  <c r="BD34" i="16"/>
  <c r="BE34" i="16"/>
  <c r="BF34" i="16"/>
  <c r="BG34" i="16"/>
  <c r="BH34" i="16"/>
  <c r="BI34" i="16"/>
  <c r="BJ34" i="16"/>
  <c r="BK34" i="16"/>
  <c r="BL34" i="16"/>
  <c r="BM34" i="16"/>
  <c r="BN34" i="16"/>
  <c r="BO34" i="16"/>
  <c r="BP34" i="16"/>
  <c r="BQ34" i="16"/>
  <c r="BR34" i="16"/>
  <c r="BS34" i="16"/>
  <c r="BT34" i="16"/>
  <c r="BU34" i="16"/>
  <c r="BV34" i="16"/>
  <c r="BW34" i="16"/>
  <c r="BX34" i="16"/>
  <c r="BY34" i="16"/>
  <c r="BZ34" i="16"/>
  <c r="CA34" i="16"/>
  <c r="CB34" i="16"/>
  <c r="CC34" i="16"/>
  <c r="CD34" i="16"/>
  <c r="CE34" i="16"/>
  <c r="CF34" i="16"/>
  <c r="CG34" i="16"/>
  <c r="CH34" i="16"/>
  <c r="CI34" i="16"/>
  <c r="CJ34" i="16"/>
  <c r="CK34" i="16"/>
  <c r="CL34" i="16"/>
  <c r="B35" i="16"/>
  <c r="C35" i="16"/>
  <c r="D35" i="16"/>
  <c r="E35" i="16"/>
  <c r="F35" i="16"/>
  <c r="G35" i="16"/>
  <c r="H35" i="16"/>
  <c r="I35" i="16"/>
  <c r="J35" i="16"/>
  <c r="K35" i="16"/>
  <c r="L35" i="16"/>
  <c r="M35" i="16"/>
  <c r="N35" i="16"/>
  <c r="O35" i="16"/>
  <c r="P35" i="16"/>
  <c r="Q35" i="16"/>
  <c r="R35" i="16"/>
  <c r="S35" i="16"/>
  <c r="T35" i="16"/>
  <c r="U35" i="16"/>
  <c r="V35" i="16"/>
  <c r="W35" i="16"/>
  <c r="X35" i="16"/>
  <c r="Y35" i="16"/>
  <c r="Z35" i="16"/>
  <c r="AA35" i="16"/>
  <c r="AB35" i="16"/>
  <c r="AC35" i="16"/>
  <c r="AD35" i="16"/>
  <c r="AE35" i="16"/>
  <c r="AF35" i="16"/>
  <c r="AG35" i="16"/>
  <c r="AH35" i="16"/>
  <c r="AI35" i="16"/>
  <c r="AJ35" i="16"/>
  <c r="AK35" i="16"/>
  <c r="AL35" i="16"/>
  <c r="AM35" i="16"/>
  <c r="AN35" i="16"/>
  <c r="AO35" i="16"/>
  <c r="AP35" i="16"/>
  <c r="AQ35" i="16"/>
  <c r="AR35" i="16"/>
  <c r="AS35" i="16"/>
  <c r="AT35" i="16"/>
  <c r="AU35" i="16"/>
  <c r="AV35" i="16"/>
  <c r="AW35" i="16"/>
  <c r="AX35" i="16"/>
  <c r="AY35" i="16"/>
  <c r="AZ35" i="16"/>
  <c r="BA35" i="16"/>
  <c r="BB35" i="16"/>
  <c r="BC35" i="16"/>
  <c r="BD35" i="16"/>
  <c r="BE35" i="16"/>
  <c r="BF35" i="16"/>
  <c r="BG35" i="16"/>
  <c r="BH35" i="16"/>
  <c r="BI35" i="16"/>
  <c r="BJ35" i="16"/>
  <c r="BK35" i="16"/>
  <c r="BL35" i="16"/>
  <c r="BM35" i="16"/>
  <c r="BN35" i="16"/>
  <c r="BO35" i="16"/>
  <c r="BP35" i="16"/>
  <c r="BQ35" i="16"/>
  <c r="BR35" i="16"/>
  <c r="BS35" i="16"/>
  <c r="BT35" i="16"/>
  <c r="BU35" i="16"/>
  <c r="BV35" i="16"/>
  <c r="BW35" i="16"/>
  <c r="BX35" i="16"/>
  <c r="BY35" i="16"/>
  <c r="BZ35" i="16"/>
  <c r="CA35" i="16"/>
  <c r="CB35" i="16"/>
  <c r="CC35" i="16"/>
  <c r="CD35" i="16"/>
  <c r="CE35" i="16"/>
  <c r="CF35" i="16"/>
  <c r="CG35" i="16"/>
  <c r="CH35" i="16"/>
  <c r="CI35" i="16"/>
  <c r="CJ35" i="16"/>
  <c r="CK35" i="16"/>
  <c r="CL35" i="16"/>
  <c r="B36" i="16"/>
  <c r="C36" i="16"/>
  <c r="D36" i="16"/>
  <c r="E36" i="16"/>
  <c r="F36" i="16"/>
  <c r="G36" i="16"/>
  <c r="H36" i="16"/>
  <c r="I36" i="16"/>
  <c r="J36" i="16"/>
  <c r="K36" i="16"/>
  <c r="L36" i="16"/>
  <c r="M36" i="16"/>
  <c r="N36" i="16"/>
  <c r="O36" i="16"/>
  <c r="P36" i="16"/>
  <c r="Q36" i="16"/>
  <c r="R36" i="16"/>
  <c r="S36" i="16"/>
  <c r="T36" i="16"/>
  <c r="U36" i="16"/>
  <c r="V36" i="16"/>
  <c r="W36" i="16"/>
  <c r="X36" i="16"/>
  <c r="Y36" i="16"/>
  <c r="Z36" i="16"/>
  <c r="AA36" i="16"/>
  <c r="AB36" i="16"/>
  <c r="AC36" i="16"/>
  <c r="AD36" i="16"/>
  <c r="AE36" i="16"/>
  <c r="AF36" i="16"/>
  <c r="AG36" i="16"/>
  <c r="AH36" i="16"/>
  <c r="AI36" i="16"/>
  <c r="AJ36" i="16"/>
  <c r="AK36" i="16"/>
  <c r="AL36" i="16"/>
  <c r="AM36" i="16"/>
  <c r="AN36" i="16"/>
  <c r="AO36" i="16"/>
  <c r="AP36" i="16"/>
  <c r="AQ36" i="16"/>
  <c r="AR36" i="16"/>
  <c r="AS36" i="16"/>
  <c r="AT36" i="16"/>
  <c r="AU36" i="16"/>
  <c r="AV36" i="16"/>
  <c r="AW36" i="16"/>
  <c r="AX36" i="16"/>
  <c r="AY36" i="16"/>
  <c r="AZ36" i="16"/>
  <c r="BA36" i="16"/>
  <c r="BB36" i="16"/>
  <c r="BC36" i="16"/>
  <c r="BD36" i="16"/>
  <c r="BE36" i="16"/>
  <c r="BF36" i="16"/>
  <c r="BG36" i="16"/>
  <c r="BH36" i="16"/>
  <c r="BI36" i="16"/>
  <c r="BJ36" i="16"/>
  <c r="BK36" i="16"/>
  <c r="BL36" i="16"/>
  <c r="BM36" i="16"/>
  <c r="BN36" i="16"/>
  <c r="BO36" i="16"/>
  <c r="BP36" i="16"/>
  <c r="BQ36" i="16"/>
  <c r="BR36" i="16"/>
  <c r="BS36" i="16"/>
  <c r="BT36" i="16"/>
  <c r="BU36" i="16"/>
  <c r="BV36" i="16"/>
  <c r="BW36" i="16"/>
  <c r="BX36" i="16"/>
  <c r="BY36" i="16"/>
  <c r="BZ36" i="16"/>
  <c r="CA36" i="16"/>
  <c r="CB36" i="16"/>
  <c r="CC36" i="16"/>
  <c r="CD36" i="16"/>
  <c r="CE36" i="16"/>
  <c r="CF36" i="16"/>
  <c r="CG36" i="16"/>
  <c r="CH36" i="16"/>
  <c r="CI36" i="16"/>
  <c r="CJ36" i="16"/>
  <c r="CK36" i="16"/>
  <c r="CL36" i="16"/>
  <c r="B37" i="16"/>
  <c r="C37" i="16"/>
  <c r="D37" i="16"/>
  <c r="E37" i="16"/>
  <c r="F37" i="16"/>
  <c r="G37" i="16"/>
  <c r="H37" i="16"/>
  <c r="I37" i="16"/>
  <c r="J37" i="16"/>
  <c r="K37" i="16"/>
  <c r="L37" i="16"/>
  <c r="M37" i="16"/>
  <c r="N37" i="16"/>
  <c r="O37" i="16"/>
  <c r="P37" i="16"/>
  <c r="Q37" i="16"/>
  <c r="R37" i="16"/>
  <c r="S37" i="16"/>
  <c r="T37" i="16"/>
  <c r="U37" i="16"/>
  <c r="V37" i="16"/>
  <c r="W37" i="16"/>
  <c r="X37" i="16"/>
  <c r="Y37" i="16"/>
  <c r="Z37" i="16"/>
  <c r="AA37" i="16"/>
  <c r="AB37" i="16"/>
  <c r="AC37" i="16"/>
  <c r="AD37" i="16"/>
  <c r="AE37" i="16"/>
  <c r="AF37" i="16"/>
  <c r="AG37" i="16"/>
  <c r="AH37" i="16"/>
  <c r="AI37" i="16"/>
  <c r="AJ37" i="16"/>
  <c r="AK37" i="16"/>
  <c r="AL37" i="16"/>
  <c r="AM37" i="16"/>
  <c r="AN37" i="16"/>
  <c r="AO37" i="16"/>
  <c r="AP37" i="16"/>
  <c r="AQ37" i="16"/>
  <c r="AR37" i="16"/>
  <c r="AS37" i="16"/>
  <c r="AT37" i="16"/>
  <c r="AU37" i="16"/>
  <c r="AV37" i="16"/>
  <c r="AW37" i="16"/>
  <c r="AX37" i="16"/>
  <c r="AY37" i="16"/>
  <c r="AZ37" i="16"/>
  <c r="BA37" i="16"/>
  <c r="BB37" i="16"/>
  <c r="BC37" i="16"/>
  <c r="BD37" i="16"/>
  <c r="BE37" i="16"/>
  <c r="BF37" i="16"/>
  <c r="BG37" i="16"/>
  <c r="BH37" i="16"/>
  <c r="BI37" i="16"/>
  <c r="BJ37" i="16"/>
  <c r="BK37" i="16"/>
  <c r="BL37" i="16"/>
  <c r="BM37" i="16"/>
  <c r="BN37" i="16"/>
  <c r="BO37" i="16"/>
  <c r="BP37" i="16"/>
  <c r="BQ37" i="16"/>
  <c r="BR37" i="16"/>
  <c r="BS37" i="16"/>
  <c r="BT37" i="16"/>
  <c r="BU37" i="16"/>
  <c r="BV37" i="16"/>
  <c r="BW37" i="16"/>
  <c r="BX37" i="16"/>
  <c r="BY37" i="16"/>
  <c r="BZ37" i="16"/>
  <c r="CA37" i="16"/>
  <c r="CB37" i="16"/>
  <c r="CC37" i="16"/>
  <c r="CD37" i="16"/>
  <c r="CE37" i="16"/>
  <c r="CF37" i="16"/>
  <c r="CG37" i="16"/>
  <c r="CH37" i="16"/>
  <c r="CI37" i="16"/>
  <c r="CJ37" i="16"/>
  <c r="CK37" i="16"/>
  <c r="CL37" i="16"/>
  <c r="B38" i="16"/>
  <c r="C38" i="16"/>
  <c r="D38" i="16"/>
  <c r="E38" i="16"/>
  <c r="F38" i="16"/>
  <c r="G38" i="16"/>
  <c r="H38" i="16"/>
  <c r="I38" i="16"/>
  <c r="J38" i="16"/>
  <c r="K38" i="16"/>
  <c r="L38" i="16"/>
  <c r="M38" i="16"/>
  <c r="N38" i="16"/>
  <c r="O38" i="16"/>
  <c r="P38" i="16"/>
  <c r="Q38" i="16"/>
  <c r="R38" i="16"/>
  <c r="S38" i="16"/>
  <c r="T38" i="16"/>
  <c r="U38" i="16"/>
  <c r="V38" i="16"/>
  <c r="W38" i="16"/>
  <c r="X38" i="16"/>
  <c r="Y38" i="16"/>
  <c r="Z38" i="16"/>
  <c r="AA38" i="16"/>
  <c r="AB38" i="16"/>
  <c r="AC38" i="16"/>
  <c r="AD38" i="16"/>
  <c r="AE38" i="16"/>
  <c r="AF38" i="16"/>
  <c r="AG38" i="16"/>
  <c r="AH38" i="16"/>
  <c r="AI38" i="16"/>
  <c r="AJ38" i="16"/>
  <c r="AK38" i="16"/>
  <c r="AL38" i="16"/>
  <c r="AM38" i="16"/>
  <c r="AN38" i="16"/>
  <c r="AO38" i="16"/>
  <c r="AP38" i="16"/>
  <c r="AQ38" i="16"/>
  <c r="AR38" i="16"/>
  <c r="AS38" i="16"/>
  <c r="AT38" i="16"/>
  <c r="AU38" i="16"/>
  <c r="AV38" i="16"/>
  <c r="AW38" i="16"/>
  <c r="AX38" i="16"/>
  <c r="AY38" i="16"/>
  <c r="AZ38" i="16"/>
  <c r="BA38" i="16"/>
  <c r="BB38" i="16"/>
  <c r="BC38" i="16"/>
  <c r="BD38" i="16"/>
  <c r="BE38" i="16"/>
  <c r="BF38" i="16"/>
  <c r="BG38" i="16"/>
  <c r="BH38" i="16"/>
  <c r="BI38" i="16"/>
  <c r="BJ38" i="16"/>
  <c r="BK38" i="16"/>
  <c r="BL38" i="16"/>
  <c r="BM38" i="16"/>
  <c r="BN38" i="16"/>
  <c r="BO38" i="16"/>
  <c r="BP38" i="16"/>
  <c r="BQ38" i="16"/>
  <c r="BR38" i="16"/>
  <c r="BS38" i="16"/>
  <c r="BT38" i="16"/>
  <c r="BU38" i="16"/>
  <c r="BV38" i="16"/>
  <c r="BW38" i="16"/>
  <c r="BX38" i="16"/>
  <c r="BY38" i="16"/>
  <c r="BZ38" i="16"/>
  <c r="CA38" i="16"/>
  <c r="CB38" i="16"/>
  <c r="CC38" i="16"/>
  <c r="CD38" i="16"/>
  <c r="CE38" i="16"/>
  <c r="CF38" i="16"/>
  <c r="CG38" i="16"/>
  <c r="CH38" i="16"/>
  <c r="CI38" i="16"/>
  <c r="CJ38" i="16"/>
  <c r="CK38" i="16"/>
  <c r="CL38" i="16"/>
  <c r="B39" i="16"/>
  <c r="C39" i="16"/>
  <c r="D39" i="16"/>
  <c r="E39" i="16"/>
  <c r="F39" i="16"/>
  <c r="G39" i="16"/>
  <c r="H39" i="16"/>
  <c r="I39" i="16"/>
  <c r="J39" i="16"/>
  <c r="K39" i="16"/>
  <c r="L39" i="16"/>
  <c r="M39" i="16"/>
  <c r="N39" i="16"/>
  <c r="O39" i="16"/>
  <c r="P39" i="16"/>
  <c r="Q39" i="16"/>
  <c r="R39" i="16"/>
  <c r="S39" i="16"/>
  <c r="T39" i="16"/>
  <c r="U39" i="16"/>
  <c r="V39" i="16"/>
  <c r="W39" i="16"/>
  <c r="X39" i="16"/>
  <c r="Y39" i="16"/>
  <c r="Z39" i="16"/>
  <c r="AA39" i="16"/>
  <c r="AB39" i="16"/>
  <c r="AC39" i="16"/>
  <c r="AD39" i="16"/>
  <c r="AE39" i="16"/>
  <c r="AF39" i="16"/>
  <c r="AG39" i="16"/>
  <c r="AH39" i="16"/>
  <c r="AI39" i="16"/>
  <c r="AJ39" i="16"/>
  <c r="AK39" i="16"/>
  <c r="AL39" i="16"/>
  <c r="AM39" i="16"/>
  <c r="AN39" i="16"/>
  <c r="AO39" i="16"/>
  <c r="AP39" i="16"/>
  <c r="AQ39" i="16"/>
  <c r="AR39" i="16"/>
  <c r="AS39" i="16"/>
  <c r="AT39" i="16"/>
  <c r="AU39" i="16"/>
  <c r="AV39" i="16"/>
  <c r="AW39" i="16"/>
  <c r="AX39" i="16"/>
  <c r="AY39" i="16"/>
  <c r="AZ39" i="16"/>
  <c r="BA39" i="16"/>
  <c r="BB39" i="16"/>
  <c r="BC39" i="16"/>
  <c r="BD39" i="16"/>
  <c r="BE39" i="16"/>
  <c r="BF39" i="16"/>
  <c r="BG39" i="16"/>
  <c r="BH39" i="16"/>
  <c r="BI39" i="16"/>
  <c r="BJ39" i="16"/>
  <c r="BK39" i="16"/>
  <c r="BL39" i="16"/>
  <c r="BM39" i="16"/>
  <c r="BN39" i="16"/>
  <c r="BO39" i="16"/>
  <c r="BP39" i="16"/>
  <c r="BQ39" i="16"/>
  <c r="BR39" i="16"/>
  <c r="BS39" i="16"/>
  <c r="BT39" i="16"/>
  <c r="BU39" i="16"/>
  <c r="BV39" i="16"/>
  <c r="BW39" i="16"/>
  <c r="BX39" i="16"/>
  <c r="BY39" i="16"/>
  <c r="BZ39" i="16"/>
  <c r="CA39" i="16"/>
  <c r="CB39" i="16"/>
  <c r="CC39" i="16"/>
  <c r="CD39" i="16"/>
  <c r="CE39" i="16"/>
  <c r="CF39" i="16"/>
  <c r="CG39" i="16"/>
  <c r="CH39" i="16"/>
  <c r="CI39" i="16"/>
  <c r="CJ39" i="16"/>
  <c r="CK39" i="16"/>
  <c r="CL39" i="16"/>
  <c r="B40" i="16"/>
  <c r="C40" i="16"/>
  <c r="D40" i="16"/>
  <c r="E40" i="16"/>
  <c r="F40" i="16"/>
  <c r="G40" i="16"/>
  <c r="H40" i="16"/>
  <c r="I40" i="16"/>
  <c r="J40" i="16"/>
  <c r="K40" i="16"/>
  <c r="L40" i="16"/>
  <c r="M40" i="16"/>
  <c r="N40" i="16"/>
  <c r="O40" i="16"/>
  <c r="P40" i="16"/>
  <c r="Q40" i="16"/>
  <c r="R40" i="16"/>
  <c r="S40" i="16"/>
  <c r="T40" i="16"/>
  <c r="U40" i="16"/>
  <c r="V40" i="16"/>
  <c r="W40" i="16"/>
  <c r="X40" i="16"/>
  <c r="Y40" i="16"/>
  <c r="Z40" i="16"/>
  <c r="AA40" i="16"/>
  <c r="AB40" i="16"/>
  <c r="AC40" i="16"/>
  <c r="AD40" i="16"/>
  <c r="AE40" i="16"/>
  <c r="AF40" i="16"/>
  <c r="AG40" i="16"/>
  <c r="AH40" i="16"/>
  <c r="AI40" i="16"/>
  <c r="AJ40" i="16"/>
  <c r="AK40" i="16"/>
  <c r="AL40" i="16"/>
  <c r="AM40" i="16"/>
  <c r="AN40" i="16"/>
  <c r="AO40" i="16"/>
  <c r="AP40" i="16"/>
  <c r="AQ40" i="16"/>
  <c r="AR40" i="16"/>
  <c r="AS40" i="16"/>
  <c r="AT40" i="16"/>
  <c r="AU40" i="16"/>
  <c r="AV40" i="16"/>
  <c r="AW40" i="16"/>
  <c r="AX40" i="16"/>
  <c r="AY40" i="16"/>
  <c r="AZ40" i="16"/>
  <c r="BA40" i="16"/>
  <c r="BB40" i="16"/>
  <c r="BC40" i="16"/>
  <c r="BD40" i="16"/>
  <c r="BE40" i="16"/>
  <c r="BF40" i="16"/>
  <c r="BG40" i="16"/>
  <c r="BH40" i="16"/>
  <c r="BI40" i="16"/>
  <c r="BJ40" i="16"/>
  <c r="BK40" i="16"/>
  <c r="BL40" i="16"/>
  <c r="BM40" i="16"/>
  <c r="BN40" i="16"/>
  <c r="BO40" i="16"/>
  <c r="BP40" i="16"/>
  <c r="BQ40" i="16"/>
  <c r="BR40" i="16"/>
  <c r="BS40" i="16"/>
  <c r="BT40" i="16"/>
  <c r="BU40" i="16"/>
  <c r="BV40" i="16"/>
  <c r="BW40" i="16"/>
  <c r="BX40" i="16"/>
  <c r="BY40" i="16"/>
  <c r="BZ40" i="16"/>
  <c r="CA40" i="16"/>
  <c r="CB40" i="16"/>
  <c r="CC40" i="16"/>
  <c r="CD40" i="16"/>
  <c r="CE40" i="16"/>
  <c r="CF40" i="16"/>
  <c r="CG40" i="16"/>
  <c r="CH40" i="16"/>
  <c r="CI40" i="16"/>
  <c r="CJ40" i="16"/>
  <c r="CK40" i="16"/>
  <c r="CL40" i="16"/>
  <c r="B41" i="16"/>
  <c r="C41" i="16"/>
  <c r="D41" i="16"/>
  <c r="E41" i="16"/>
  <c r="F41" i="16"/>
  <c r="G41" i="16"/>
  <c r="H41" i="16"/>
  <c r="I41" i="16"/>
  <c r="J41" i="16"/>
  <c r="K41" i="16"/>
  <c r="L41" i="16"/>
  <c r="M41" i="16"/>
  <c r="N41" i="16"/>
  <c r="O41" i="16"/>
  <c r="P41" i="16"/>
  <c r="Q41" i="16"/>
  <c r="R41" i="16"/>
  <c r="S41" i="16"/>
  <c r="T41" i="16"/>
  <c r="U41" i="16"/>
  <c r="V41" i="16"/>
  <c r="W41" i="16"/>
  <c r="X41" i="16"/>
  <c r="Y41" i="16"/>
  <c r="Z41" i="16"/>
  <c r="AA41" i="16"/>
  <c r="AB41" i="16"/>
  <c r="AC41" i="16"/>
  <c r="AD41" i="16"/>
  <c r="AE41" i="16"/>
  <c r="AF41" i="16"/>
  <c r="AG41" i="16"/>
  <c r="AH41" i="16"/>
  <c r="AI41" i="16"/>
  <c r="AJ41" i="16"/>
  <c r="AK41" i="16"/>
  <c r="AL41" i="16"/>
  <c r="AM41" i="16"/>
  <c r="AN41" i="16"/>
  <c r="AO41" i="16"/>
  <c r="AP41" i="16"/>
  <c r="AQ41" i="16"/>
  <c r="AR41" i="16"/>
  <c r="AS41" i="16"/>
  <c r="AT41" i="16"/>
  <c r="AU41" i="16"/>
  <c r="AV41" i="16"/>
  <c r="AW41" i="16"/>
  <c r="AX41" i="16"/>
  <c r="AY41" i="16"/>
  <c r="AZ41" i="16"/>
  <c r="BA41" i="16"/>
  <c r="BB41" i="16"/>
  <c r="BC41" i="16"/>
  <c r="BD41" i="16"/>
  <c r="BE41" i="16"/>
  <c r="BF41" i="16"/>
  <c r="BG41" i="16"/>
  <c r="BH41" i="16"/>
  <c r="BI41" i="16"/>
  <c r="BJ41" i="16"/>
  <c r="BK41" i="16"/>
  <c r="BL41" i="16"/>
  <c r="BM41" i="16"/>
  <c r="BN41" i="16"/>
  <c r="BO41" i="16"/>
  <c r="BP41" i="16"/>
  <c r="BQ41" i="16"/>
  <c r="BR41" i="16"/>
  <c r="BS41" i="16"/>
  <c r="BT41" i="16"/>
  <c r="BU41" i="16"/>
  <c r="BV41" i="16"/>
  <c r="BW41" i="16"/>
  <c r="BX41" i="16"/>
  <c r="BY41" i="16"/>
  <c r="BZ41" i="16"/>
  <c r="CA41" i="16"/>
  <c r="CB41" i="16"/>
  <c r="CC41" i="16"/>
  <c r="CD41" i="16"/>
  <c r="CE41" i="16"/>
  <c r="CF41" i="16"/>
  <c r="CG41" i="16"/>
  <c r="CH41" i="16"/>
  <c r="CI41" i="16"/>
  <c r="CJ41" i="16"/>
  <c r="CK41" i="16"/>
  <c r="CL41" i="16"/>
  <c r="B42" i="16"/>
  <c r="C42" i="16"/>
  <c r="D42" i="16"/>
  <c r="E42" i="16"/>
  <c r="F42" i="16"/>
  <c r="G42" i="16"/>
  <c r="H42" i="16"/>
  <c r="I42" i="16"/>
  <c r="J42" i="16"/>
  <c r="K42" i="16"/>
  <c r="L42" i="16"/>
  <c r="M42" i="16"/>
  <c r="N42" i="16"/>
  <c r="O42" i="16"/>
  <c r="P42" i="16"/>
  <c r="Q42" i="16"/>
  <c r="R42" i="16"/>
  <c r="S42" i="16"/>
  <c r="T42" i="16"/>
  <c r="U42" i="16"/>
  <c r="V42" i="16"/>
  <c r="W42" i="16"/>
  <c r="X42" i="16"/>
  <c r="Y42" i="16"/>
  <c r="Z42" i="16"/>
  <c r="AA42" i="16"/>
  <c r="AB42" i="16"/>
  <c r="AC42" i="16"/>
  <c r="AD42" i="16"/>
  <c r="AE42" i="16"/>
  <c r="AF42" i="16"/>
  <c r="AG42" i="16"/>
  <c r="AH42" i="16"/>
  <c r="AI42" i="16"/>
  <c r="AJ42" i="16"/>
  <c r="AK42" i="16"/>
  <c r="AL42" i="16"/>
  <c r="AM42" i="16"/>
  <c r="AN42" i="16"/>
  <c r="AO42" i="16"/>
  <c r="AP42" i="16"/>
  <c r="AQ42" i="16"/>
  <c r="AR42" i="16"/>
  <c r="AS42" i="16"/>
  <c r="AT42" i="16"/>
  <c r="AU42" i="16"/>
  <c r="AV42" i="16"/>
  <c r="AW42" i="16"/>
  <c r="AX42" i="16"/>
  <c r="AY42" i="16"/>
  <c r="AZ42" i="16"/>
  <c r="BA42" i="16"/>
  <c r="BB42" i="16"/>
  <c r="BC42" i="16"/>
  <c r="BD42" i="16"/>
  <c r="BE42" i="16"/>
  <c r="BF42" i="16"/>
  <c r="BG42" i="16"/>
  <c r="BH42" i="16"/>
  <c r="BI42" i="16"/>
  <c r="BJ42" i="16"/>
  <c r="BK42" i="16"/>
  <c r="BL42" i="16"/>
  <c r="BM42" i="16"/>
  <c r="BN42" i="16"/>
  <c r="BO42" i="16"/>
  <c r="BP42" i="16"/>
  <c r="BQ42" i="16"/>
  <c r="BR42" i="16"/>
  <c r="BS42" i="16"/>
  <c r="BT42" i="16"/>
  <c r="BU42" i="16"/>
  <c r="BV42" i="16"/>
  <c r="BW42" i="16"/>
  <c r="BX42" i="16"/>
  <c r="BY42" i="16"/>
  <c r="BZ42" i="16"/>
  <c r="CA42" i="16"/>
  <c r="CB42" i="16"/>
  <c r="CC42" i="16"/>
  <c r="CD42" i="16"/>
  <c r="CE42" i="16"/>
  <c r="CF42" i="16"/>
  <c r="CG42" i="16"/>
  <c r="CH42" i="16"/>
  <c r="CI42" i="16"/>
  <c r="CJ42" i="16"/>
  <c r="CK42" i="16"/>
  <c r="CL42" i="16"/>
  <c r="B43" i="16"/>
  <c r="C43" i="16"/>
  <c r="D43" i="16"/>
  <c r="E43" i="16"/>
  <c r="F43" i="16"/>
  <c r="G43" i="16"/>
  <c r="H43" i="16"/>
  <c r="I43" i="16"/>
  <c r="J43" i="16"/>
  <c r="K43" i="16"/>
  <c r="L43" i="16"/>
  <c r="M43" i="16"/>
  <c r="N43" i="16"/>
  <c r="O43" i="16"/>
  <c r="P43" i="16"/>
  <c r="Q43" i="16"/>
  <c r="R43" i="16"/>
  <c r="S43" i="16"/>
  <c r="T43" i="16"/>
  <c r="U43" i="16"/>
  <c r="V43" i="16"/>
  <c r="W43" i="16"/>
  <c r="X43" i="16"/>
  <c r="Y43" i="16"/>
  <c r="Z43" i="16"/>
  <c r="AA43" i="16"/>
  <c r="AB43" i="16"/>
  <c r="AC43" i="16"/>
  <c r="AD43" i="16"/>
  <c r="AE43" i="16"/>
  <c r="AF43" i="16"/>
  <c r="AG43" i="16"/>
  <c r="AH43" i="16"/>
  <c r="AI43" i="16"/>
  <c r="AJ43" i="16"/>
  <c r="AK43" i="16"/>
  <c r="AL43" i="16"/>
  <c r="AM43" i="16"/>
  <c r="AN43" i="16"/>
  <c r="AO43" i="16"/>
  <c r="AP43" i="16"/>
  <c r="AQ43" i="16"/>
  <c r="AR43" i="16"/>
  <c r="AS43" i="16"/>
  <c r="AT43" i="16"/>
  <c r="AU43" i="16"/>
  <c r="AV43" i="16"/>
  <c r="AW43" i="16"/>
  <c r="AX43" i="16"/>
  <c r="AY43" i="16"/>
  <c r="AZ43" i="16"/>
  <c r="BA43" i="16"/>
  <c r="BB43" i="16"/>
  <c r="BC43" i="16"/>
  <c r="BD43" i="16"/>
  <c r="BE43" i="16"/>
  <c r="BF43" i="16"/>
  <c r="BG43" i="16"/>
  <c r="BH43" i="16"/>
  <c r="BI43" i="16"/>
  <c r="BJ43" i="16"/>
  <c r="BK43" i="16"/>
  <c r="BL43" i="16"/>
  <c r="BM43" i="16"/>
  <c r="BN43" i="16"/>
  <c r="BO43" i="16"/>
  <c r="BP43" i="16"/>
  <c r="BQ43" i="16"/>
  <c r="BR43" i="16"/>
  <c r="BS43" i="16"/>
  <c r="BT43" i="16"/>
  <c r="BU43" i="16"/>
  <c r="BV43" i="16"/>
  <c r="BW43" i="16"/>
  <c r="BX43" i="16"/>
  <c r="BY43" i="16"/>
  <c r="BZ43" i="16"/>
  <c r="CA43" i="16"/>
  <c r="CB43" i="16"/>
  <c r="CC43" i="16"/>
  <c r="CD43" i="16"/>
  <c r="CE43" i="16"/>
  <c r="CF43" i="16"/>
  <c r="CG43" i="16"/>
  <c r="CH43" i="16"/>
  <c r="CI43" i="16"/>
  <c r="CJ43" i="16"/>
  <c r="CK43" i="16"/>
  <c r="CL43" i="16"/>
  <c r="B44" i="16"/>
  <c r="C44" i="16"/>
  <c r="D44" i="16"/>
  <c r="E44" i="16"/>
  <c r="F44" i="16"/>
  <c r="G44" i="16"/>
  <c r="H44" i="16"/>
  <c r="I44" i="16"/>
  <c r="J44" i="16"/>
  <c r="K44" i="16"/>
  <c r="L44" i="16"/>
  <c r="M44" i="16"/>
  <c r="N44" i="16"/>
  <c r="O44" i="16"/>
  <c r="P44" i="16"/>
  <c r="Q44" i="16"/>
  <c r="R44" i="16"/>
  <c r="S44" i="16"/>
  <c r="T44" i="16"/>
  <c r="U44" i="16"/>
  <c r="V44" i="16"/>
  <c r="W44" i="16"/>
  <c r="X44" i="16"/>
  <c r="Y44" i="16"/>
  <c r="Z44" i="16"/>
  <c r="AA44" i="16"/>
  <c r="AB44" i="16"/>
  <c r="AC44" i="16"/>
  <c r="AD44" i="16"/>
  <c r="AE44" i="16"/>
  <c r="AF44" i="16"/>
  <c r="AG44" i="16"/>
  <c r="AH44" i="16"/>
  <c r="AI44" i="16"/>
  <c r="AJ44" i="16"/>
  <c r="AK44" i="16"/>
  <c r="AL44" i="16"/>
  <c r="AM44" i="16"/>
  <c r="AN44" i="16"/>
  <c r="AO44" i="16"/>
  <c r="AP44" i="16"/>
  <c r="AQ44" i="16"/>
  <c r="AR44" i="16"/>
  <c r="AS44" i="16"/>
  <c r="AT44" i="16"/>
  <c r="AU44" i="16"/>
  <c r="AV44" i="16"/>
  <c r="AW44" i="16"/>
  <c r="AX44" i="16"/>
  <c r="AY44" i="16"/>
  <c r="AZ44" i="16"/>
  <c r="BA44" i="16"/>
  <c r="BB44" i="16"/>
  <c r="BC44" i="16"/>
  <c r="BD44" i="16"/>
  <c r="BE44" i="16"/>
  <c r="BF44" i="16"/>
  <c r="BG44" i="16"/>
  <c r="BH44" i="16"/>
  <c r="BI44" i="16"/>
  <c r="BJ44" i="16"/>
  <c r="BK44" i="16"/>
  <c r="BL44" i="16"/>
  <c r="BM44" i="16"/>
  <c r="BN44" i="16"/>
  <c r="BO44" i="16"/>
  <c r="BP44" i="16"/>
  <c r="BQ44" i="16"/>
  <c r="BR44" i="16"/>
  <c r="BS44" i="16"/>
  <c r="BT44" i="16"/>
  <c r="BU44" i="16"/>
  <c r="BV44" i="16"/>
  <c r="BW44" i="16"/>
  <c r="BX44" i="16"/>
  <c r="BY44" i="16"/>
  <c r="BZ44" i="16"/>
  <c r="CA44" i="16"/>
  <c r="CB44" i="16"/>
  <c r="CC44" i="16"/>
  <c r="CD44" i="16"/>
  <c r="CE44" i="16"/>
  <c r="CF44" i="16"/>
  <c r="CG44" i="16"/>
  <c r="CH44" i="16"/>
  <c r="CI44" i="16"/>
  <c r="CJ44" i="16"/>
  <c r="CK44" i="16"/>
  <c r="CL44" i="16"/>
  <c r="B45" i="16"/>
  <c r="C45" i="16"/>
  <c r="D45" i="16"/>
  <c r="E45" i="16"/>
  <c r="F45" i="16"/>
  <c r="G45" i="16"/>
  <c r="H45" i="16"/>
  <c r="I45" i="16"/>
  <c r="J45" i="16"/>
  <c r="K45" i="16"/>
  <c r="L45" i="16"/>
  <c r="M45" i="16"/>
  <c r="N45" i="16"/>
  <c r="O45" i="16"/>
  <c r="P45" i="16"/>
  <c r="Q45" i="16"/>
  <c r="R45" i="16"/>
  <c r="S45" i="16"/>
  <c r="T45" i="16"/>
  <c r="U45" i="16"/>
  <c r="V45" i="16"/>
  <c r="W45" i="16"/>
  <c r="X45" i="16"/>
  <c r="Y45" i="16"/>
  <c r="Z45" i="16"/>
  <c r="AA45" i="16"/>
  <c r="AB45" i="16"/>
  <c r="AC45" i="16"/>
  <c r="AD45" i="16"/>
  <c r="AE45" i="16"/>
  <c r="AF45" i="16"/>
  <c r="AG45" i="16"/>
  <c r="AH45" i="16"/>
  <c r="AI45" i="16"/>
  <c r="AJ45" i="16"/>
  <c r="AK45" i="16"/>
  <c r="AL45" i="16"/>
  <c r="AM45" i="16"/>
  <c r="AN45" i="16"/>
  <c r="AO45" i="16"/>
  <c r="AP45" i="16"/>
  <c r="AQ45" i="16"/>
  <c r="AR45" i="16"/>
  <c r="AS45" i="16"/>
  <c r="AT45" i="16"/>
  <c r="AU45" i="16"/>
  <c r="AV45" i="16"/>
  <c r="AW45" i="16"/>
  <c r="AX45" i="16"/>
  <c r="AY45" i="16"/>
  <c r="AZ45" i="16"/>
  <c r="BA45" i="16"/>
  <c r="BB45" i="16"/>
  <c r="BC45" i="16"/>
  <c r="BD45" i="16"/>
  <c r="BE45" i="16"/>
  <c r="BF45" i="16"/>
  <c r="BG45" i="16"/>
  <c r="BH45" i="16"/>
  <c r="BI45" i="16"/>
  <c r="BJ45" i="16"/>
  <c r="BK45" i="16"/>
  <c r="BL45" i="16"/>
  <c r="BM45" i="16"/>
  <c r="BN45" i="16"/>
  <c r="BO45" i="16"/>
  <c r="BP45" i="16"/>
  <c r="BQ45" i="16"/>
  <c r="BR45" i="16"/>
  <c r="BS45" i="16"/>
  <c r="BT45" i="16"/>
  <c r="BU45" i="16"/>
  <c r="BV45" i="16"/>
  <c r="BW45" i="16"/>
  <c r="BX45" i="16"/>
  <c r="BY45" i="16"/>
  <c r="BZ45" i="16"/>
  <c r="CA45" i="16"/>
  <c r="CB45" i="16"/>
  <c r="CC45" i="16"/>
  <c r="CD45" i="16"/>
  <c r="CE45" i="16"/>
  <c r="CF45" i="16"/>
  <c r="CG45" i="16"/>
  <c r="CH45" i="16"/>
  <c r="CI45" i="16"/>
  <c r="CJ45" i="16"/>
  <c r="CK45" i="16"/>
  <c r="CL45" i="16"/>
  <c r="B46" i="16"/>
  <c r="C46" i="16"/>
  <c r="D46" i="16"/>
  <c r="E46" i="16"/>
  <c r="F46" i="16"/>
  <c r="G46" i="16"/>
  <c r="H46" i="16"/>
  <c r="I46" i="16"/>
  <c r="J46" i="16"/>
  <c r="K46" i="16"/>
  <c r="L46" i="16"/>
  <c r="M46" i="16"/>
  <c r="N46" i="16"/>
  <c r="O46" i="16"/>
  <c r="P46" i="16"/>
  <c r="Q46" i="16"/>
  <c r="R46" i="16"/>
  <c r="S46" i="16"/>
  <c r="T46" i="16"/>
  <c r="U46" i="16"/>
  <c r="V46" i="16"/>
  <c r="W46" i="16"/>
  <c r="X46" i="16"/>
  <c r="Y46" i="16"/>
  <c r="Z46" i="16"/>
  <c r="AA46" i="16"/>
  <c r="AB46" i="16"/>
  <c r="AC46" i="16"/>
  <c r="AD46" i="16"/>
  <c r="AE46" i="16"/>
  <c r="AF46" i="16"/>
  <c r="AG46" i="16"/>
  <c r="AH46" i="16"/>
  <c r="AI46" i="16"/>
  <c r="AJ46" i="16"/>
  <c r="AK46" i="16"/>
  <c r="AL46" i="16"/>
  <c r="AM46" i="16"/>
  <c r="AN46" i="16"/>
  <c r="AO46" i="16"/>
  <c r="AP46" i="16"/>
  <c r="AQ46" i="16"/>
  <c r="AR46" i="16"/>
  <c r="AS46" i="16"/>
  <c r="AT46" i="16"/>
  <c r="AU46" i="16"/>
  <c r="AV46" i="16"/>
  <c r="AW46" i="16"/>
  <c r="AX46" i="16"/>
  <c r="AY46" i="16"/>
  <c r="AZ46" i="16"/>
  <c r="BA46" i="16"/>
  <c r="BB46" i="16"/>
  <c r="BC46" i="16"/>
  <c r="BD46" i="16"/>
  <c r="BE46" i="16"/>
  <c r="BF46" i="16"/>
  <c r="BG46" i="16"/>
  <c r="BH46" i="16"/>
  <c r="BI46" i="16"/>
  <c r="BJ46" i="16"/>
  <c r="BK46" i="16"/>
  <c r="BL46" i="16"/>
  <c r="BM46" i="16"/>
  <c r="BN46" i="16"/>
  <c r="BO46" i="16"/>
  <c r="BP46" i="16"/>
  <c r="BQ46" i="16"/>
  <c r="BR46" i="16"/>
  <c r="BS46" i="16"/>
  <c r="BT46" i="16"/>
  <c r="BU46" i="16"/>
  <c r="BV46" i="16"/>
  <c r="BW46" i="16"/>
  <c r="BX46" i="16"/>
  <c r="BY46" i="16"/>
  <c r="BZ46" i="16"/>
  <c r="CA46" i="16"/>
  <c r="CB46" i="16"/>
  <c r="CC46" i="16"/>
  <c r="CD46" i="16"/>
  <c r="CE46" i="16"/>
  <c r="CF46" i="16"/>
  <c r="CG46" i="16"/>
  <c r="CH46" i="16"/>
  <c r="CI46" i="16"/>
  <c r="CJ46" i="16"/>
  <c r="CK46" i="16"/>
  <c r="CL46" i="16"/>
  <c r="B47" i="16"/>
  <c r="C47" i="16"/>
  <c r="D47" i="16"/>
  <c r="E47" i="16"/>
  <c r="F47" i="16"/>
  <c r="G47" i="16"/>
  <c r="H47" i="16"/>
  <c r="I47" i="16"/>
  <c r="J47" i="16"/>
  <c r="K47" i="16"/>
  <c r="L47" i="16"/>
  <c r="M47" i="16"/>
  <c r="N47" i="16"/>
  <c r="O47" i="16"/>
  <c r="P47" i="16"/>
  <c r="Q47" i="16"/>
  <c r="R47" i="16"/>
  <c r="S47" i="16"/>
  <c r="T47" i="16"/>
  <c r="U47" i="16"/>
  <c r="V47" i="16"/>
  <c r="W47" i="16"/>
  <c r="X47" i="16"/>
  <c r="Y47" i="16"/>
  <c r="Z47" i="16"/>
  <c r="AA47" i="16"/>
  <c r="AB47" i="16"/>
  <c r="AC47" i="16"/>
  <c r="AD47" i="16"/>
  <c r="AE47" i="16"/>
  <c r="AF47" i="16"/>
  <c r="AG47" i="16"/>
  <c r="AH47" i="16"/>
  <c r="AI47" i="16"/>
  <c r="AJ47" i="16"/>
  <c r="AK47" i="16"/>
  <c r="AL47" i="16"/>
  <c r="AM47" i="16"/>
  <c r="AN47" i="16"/>
  <c r="AO47" i="16"/>
  <c r="AP47" i="16"/>
  <c r="AQ47" i="16"/>
  <c r="AR47" i="16"/>
  <c r="AS47" i="16"/>
  <c r="AT47" i="16"/>
  <c r="AU47" i="16"/>
  <c r="AV47" i="16"/>
  <c r="AW47" i="16"/>
  <c r="AX47" i="16"/>
  <c r="AY47" i="16"/>
  <c r="AZ47" i="16"/>
  <c r="BA47" i="16"/>
  <c r="BB47" i="16"/>
  <c r="BC47" i="16"/>
  <c r="BD47" i="16"/>
  <c r="BE47" i="16"/>
  <c r="BF47" i="16"/>
  <c r="BG47" i="16"/>
  <c r="BH47" i="16"/>
  <c r="BI47" i="16"/>
  <c r="BJ47" i="16"/>
  <c r="BK47" i="16"/>
  <c r="BL47" i="16"/>
  <c r="BM47" i="16"/>
  <c r="BN47" i="16"/>
  <c r="BO47" i="16"/>
  <c r="BP47" i="16"/>
  <c r="BQ47" i="16"/>
  <c r="BR47" i="16"/>
  <c r="BS47" i="16"/>
  <c r="BT47" i="16"/>
  <c r="BU47" i="16"/>
  <c r="BV47" i="16"/>
  <c r="BW47" i="16"/>
  <c r="BX47" i="16"/>
  <c r="BY47" i="16"/>
  <c r="BZ47" i="16"/>
  <c r="CA47" i="16"/>
  <c r="CB47" i="16"/>
  <c r="CC47" i="16"/>
  <c r="CD47" i="16"/>
  <c r="CE47" i="16"/>
  <c r="CF47" i="16"/>
  <c r="CG47" i="16"/>
  <c r="CH47" i="16"/>
  <c r="CI47" i="16"/>
  <c r="CJ47" i="16"/>
  <c r="CK47" i="16"/>
  <c r="CL47" i="16"/>
  <c r="B48" i="16"/>
  <c r="C48" i="16"/>
  <c r="D48" i="16"/>
  <c r="E48" i="16"/>
  <c r="F48" i="16"/>
  <c r="G48" i="16"/>
  <c r="H48" i="16"/>
  <c r="I48" i="16"/>
  <c r="J48" i="16"/>
  <c r="K48" i="16"/>
  <c r="L48" i="16"/>
  <c r="M48" i="16"/>
  <c r="N48" i="16"/>
  <c r="O48" i="16"/>
  <c r="P48" i="16"/>
  <c r="Q48" i="16"/>
  <c r="R48" i="16"/>
  <c r="S48" i="16"/>
  <c r="T48" i="16"/>
  <c r="U48" i="16"/>
  <c r="V48" i="16"/>
  <c r="W48" i="16"/>
  <c r="X48" i="16"/>
  <c r="Y48" i="16"/>
  <c r="Z48" i="16"/>
  <c r="AA48" i="16"/>
  <c r="AB48" i="16"/>
  <c r="AC48" i="16"/>
  <c r="AD48" i="16"/>
  <c r="AE48" i="16"/>
  <c r="AF48" i="16"/>
  <c r="AG48" i="16"/>
  <c r="AH48" i="16"/>
  <c r="AI48" i="16"/>
  <c r="AJ48" i="16"/>
  <c r="AK48" i="16"/>
  <c r="AL48" i="16"/>
  <c r="AM48" i="16"/>
  <c r="AN48" i="16"/>
  <c r="AO48" i="16"/>
  <c r="AP48" i="16"/>
  <c r="AQ48" i="16"/>
  <c r="AR48" i="16"/>
  <c r="AS48" i="16"/>
  <c r="AT48" i="16"/>
  <c r="AU48" i="16"/>
  <c r="AV48" i="16"/>
  <c r="AW48" i="16"/>
  <c r="AX48" i="16"/>
  <c r="AY48" i="16"/>
  <c r="AZ48" i="16"/>
  <c r="BA48" i="16"/>
  <c r="BB48" i="16"/>
  <c r="BC48" i="16"/>
  <c r="BD48" i="16"/>
  <c r="BE48" i="16"/>
  <c r="BF48" i="16"/>
  <c r="BG48" i="16"/>
  <c r="BH48" i="16"/>
  <c r="BI48" i="16"/>
  <c r="BJ48" i="16"/>
  <c r="BK48" i="16"/>
  <c r="BL48" i="16"/>
  <c r="BM48" i="16"/>
  <c r="BN48" i="16"/>
  <c r="BO48" i="16"/>
  <c r="BP48" i="16"/>
  <c r="BQ48" i="16"/>
  <c r="BR48" i="16"/>
  <c r="BS48" i="16"/>
  <c r="BT48" i="16"/>
  <c r="BU48" i="16"/>
  <c r="BV48" i="16"/>
  <c r="BW48" i="16"/>
  <c r="BX48" i="16"/>
  <c r="BY48" i="16"/>
  <c r="BZ48" i="16"/>
  <c r="CA48" i="16"/>
  <c r="CB48" i="16"/>
  <c r="CC48" i="16"/>
  <c r="CD48" i="16"/>
  <c r="CE48" i="16"/>
  <c r="CF48" i="16"/>
  <c r="CG48" i="16"/>
  <c r="CH48" i="16"/>
  <c r="CI48" i="16"/>
  <c r="CJ48" i="16"/>
  <c r="CK48" i="16"/>
  <c r="CL48" i="16"/>
  <c r="B49" i="16"/>
  <c r="C49" i="16"/>
  <c r="D49" i="16"/>
  <c r="E49" i="16"/>
  <c r="F49" i="16"/>
  <c r="G49" i="16"/>
  <c r="H49" i="16"/>
  <c r="I49" i="16"/>
  <c r="J49" i="16"/>
  <c r="K49" i="16"/>
  <c r="L49" i="16"/>
  <c r="M49" i="16"/>
  <c r="N49" i="16"/>
  <c r="O49" i="16"/>
  <c r="P49" i="16"/>
  <c r="Q49" i="16"/>
  <c r="R49" i="16"/>
  <c r="S49" i="16"/>
  <c r="T49" i="16"/>
  <c r="U49" i="16"/>
  <c r="V49" i="16"/>
  <c r="W49" i="16"/>
  <c r="X49" i="16"/>
  <c r="Y49" i="16"/>
  <c r="Z49" i="16"/>
  <c r="AA49" i="16"/>
  <c r="AB49" i="16"/>
  <c r="AC49" i="16"/>
  <c r="AD49" i="16"/>
  <c r="AE49" i="16"/>
  <c r="AF49" i="16"/>
  <c r="AG49" i="16"/>
  <c r="AH49" i="16"/>
  <c r="AI49" i="16"/>
  <c r="AJ49" i="16"/>
  <c r="AK49" i="16"/>
  <c r="AL49" i="16"/>
  <c r="AM49" i="16"/>
  <c r="AN49" i="16"/>
  <c r="AO49" i="16"/>
  <c r="AP49" i="16"/>
  <c r="AQ49" i="16"/>
  <c r="AR49" i="16"/>
  <c r="AS49" i="16"/>
  <c r="AT49" i="16"/>
  <c r="AU49" i="16"/>
  <c r="AV49" i="16"/>
  <c r="AW49" i="16"/>
  <c r="AX49" i="16"/>
  <c r="AY49" i="16"/>
  <c r="AZ49" i="16"/>
  <c r="BA49" i="16"/>
  <c r="BB49" i="16"/>
  <c r="BC49" i="16"/>
  <c r="BD49" i="16"/>
  <c r="BE49" i="16"/>
  <c r="BF49" i="16"/>
  <c r="BG49" i="16"/>
  <c r="BH49" i="16"/>
  <c r="BI49" i="16"/>
  <c r="BJ49" i="16"/>
  <c r="BK49" i="16"/>
  <c r="BL49" i="16"/>
  <c r="BM49" i="16"/>
  <c r="BN49" i="16"/>
  <c r="BO49" i="16"/>
  <c r="BP49" i="16"/>
  <c r="BQ49" i="16"/>
  <c r="BR49" i="16"/>
  <c r="BS49" i="16"/>
  <c r="BT49" i="16"/>
  <c r="BU49" i="16"/>
  <c r="BV49" i="16"/>
  <c r="BW49" i="16"/>
  <c r="BX49" i="16"/>
  <c r="BY49" i="16"/>
  <c r="BZ49" i="16"/>
  <c r="CA49" i="16"/>
  <c r="CB49" i="16"/>
  <c r="CC49" i="16"/>
  <c r="CD49" i="16"/>
  <c r="CE49" i="16"/>
  <c r="CF49" i="16"/>
  <c r="CG49" i="16"/>
  <c r="CH49" i="16"/>
  <c r="CI49" i="16"/>
  <c r="CJ49" i="16"/>
  <c r="CK49" i="16"/>
  <c r="CL49" i="16"/>
  <c r="B50" i="16"/>
  <c r="C50" i="16"/>
  <c r="D50" i="16"/>
  <c r="E50" i="16"/>
  <c r="F50" i="16"/>
  <c r="G50" i="16"/>
  <c r="H50" i="16"/>
  <c r="I50" i="16"/>
  <c r="J50" i="16"/>
  <c r="K50" i="16"/>
  <c r="L50" i="16"/>
  <c r="M50" i="16"/>
  <c r="N50" i="16"/>
  <c r="O50" i="16"/>
  <c r="P50" i="16"/>
  <c r="Q50" i="16"/>
  <c r="R50" i="16"/>
  <c r="S50" i="16"/>
  <c r="T50" i="16"/>
  <c r="U50" i="16"/>
  <c r="V50" i="16"/>
  <c r="W50" i="16"/>
  <c r="X50" i="16"/>
  <c r="Y50" i="16"/>
  <c r="Z50" i="16"/>
  <c r="AA50" i="16"/>
  <c r="AB50" i="16"/>
  <c r="AC50" i="16"/>
  <c r="AD50" i="16"/>
  <c r="AE50" i="16"/>
  <c r="AF50" i="16"/>
  <c r="AG50" i="16"/>
  <c r="AH50" i="16"/>
  <c r="AI50" i="16"/>
  <c r="AJ50" i="16"/>
  <c r="AK50" i="16"/>
  <c r="AL50" i="16"/>
  <c r="AM50" i="16"/>
  <c r="AN50" i="16"/>
  <c r="AO50" i="16"/>
  <c r="AP50" i="16"/>
  <c r="AQ50" i="16"/>
  <c r="AR50" i="16"/>
  <c r="AS50" i="16"/>
  <c r="AT50" i="16"/>
  <c r="AU50" i="16"/>
  <c r="AV50" i="16"/>
  <c r="AW50" i="16"/>
  <c r="AX50" i="16"/>
  <c r="AY50" i="16"/>
  <c r="AZ50" i="16"/>
  <c r="BA50" i="16"/>
  <c r="BB50" i="16"/>
  <c r="BC50" i="16"/>
  <c r="BD50" i="16"/>
  <c r="BE50" i="16"/>
  <c r="BF50" i="16"/>
  <c r="BG50" i="16"/>
  <c r="BH50" i="16"/>
  <c r="BI50" i="16"/>
  <c r="BJ50" i="16"/>
  <c r="BK50" i="16"/>
  <c r="BL50" i="16"/>
  <c r="BM50" i="16"/>
  <c r="BN50" i="16"/>
  <c r="BO50" i="16"/>
  <c r="BP50" i="16"/>
  <c r="BQ50" i="16"/>
  <c r="BR50" i="16"/>
  <c r="BS50" i="16"/>
  <c r="BT50" i="16"/>
  <c r="BU50" i="16"/>
  <c r="BV50" i="16"/>
  <c r="BW50" i="16"/>
  <c r="BX50" i="16"/>
  <c r="BY50" i="16"/>
  <c r="BZ50" i="16"/>
  <c r="CA50" i="16"/>
  <c r="CB50" i="16"/>
  <c r="CC50" i="16"/>
  <c r="CD50" i="16"/>
  <c r="CE50" i="16"/>
  <c r="CF50" i="16"/>
  <c r="CG50" i="16"/>
  <c r="CH50" i="16"/>
  <c r="CI50" i="16"/>
  <c r="CJ50" i="16"/>
  <c r="CK50" i="16"/>
  <c r="CL50" i="16"/>
  <c r="B51" i="16"/>
  <c r="C51" i="16"/>
  <c r="D51" i="16"/>
  <c r="E51" i="16"/>
  <c r="F51" i="16"/>
  <c r="G51" i="16"/>
  <c r="H51" i="16"/>
  <c r="I51" i="16"/>
  <c r="J51" i="16"/>
  <c r="K51" i="16"/>
  <c r="L51" i="16"/>
  <c r="M51" i="16"/>
  <c r="N51" i="16"/>
  <c r="O51" i="16"/>
  <c r="P51" i="16"/>
  <c r="Q51" i="16"/>
  <c r="R51" i="16"/>
  <c r="S51" i="16"/>
  <c r="T51" i="16"/>
  <c r="U51" i="16"/>
  <c r="V51" i="16"/>
  <c r="W51" i="16"/>
  <c r="X51" i="16"/>
  <c r="Y51" i="16"/>
  <c r="Z51" i="16"/>
  <c r="AA51" i="16"/>
  <c r="AB51" i="16"/>
  <c r="AC51" i="16"/>
  <c r="AD51" i="16"/>
  <c r="AE51" i="16"/>
  <c r="AF51" i="16"/>
  <c r="AG51" i="16"/>
  <c r="AH51" i="16"/>
  <c r="AI51" i="16"/>
  <c r="AJ51" i="16"/>
  <c r="AK51" i="16"/>
  <c r="AL51" i="16"/>
  <c r="AM51" i="16"/>
  <c r="AN51" i="16"/>
  <c r="AO51" i="16"/>
  <c r="AP51" i="16"/>
  <c r="AQ51" i="16"/>
  <c r="AR51" i="16"/>
  <c r="AS51" i="16"/>
  <c r="AT51" i="16"/>
  <c r="AU51" i="16"/>
  <c r="AV51" i="16"/>
  <c r="AW51" i="16"/>
  <c r="AX51" i="16"/>
  <c r="AY51" i="16"/>
  <c r="AZ51" i="16"/>
  <c r="BA51" i="16"/>
  <c r="BB51" i="16"/>
  <c r="BC51" i="16"/>
  <c r="BD51" i="16"/>
  <c r="BE51" i="16"/>
  <c r="BF51" i="16"/>
  <c r="BG51" i="16"/>
  <c r="BH51" i="16"/>
  <c r="BI51" i="16"/>
  <c r="BJ51" i="16"/>
  <c r="BK51" i="16"/>
  <c r="BL51" i="16"/>
  <c r="BM51" i="16"/>
  <c r="BN51" i="16"/>
  <c r="BO51" i="16"/>
  <c r="BP51" i="16"/>
  <c r="BQ51" i="16"/>
  <c r="BR51" i="16"/>
  <c r="BS51" i="16"/>
  <c r="BT51" i="16"/>
  <c r="BU51" i="16"/>
  <c r="BV51" i="16"/>
  <c r="BW51" i="16"/>
  <c r="BX51" i="16"/>
  <c r="BY51" i="16"/>
  <c r="BZ51" i="16"/>
  <c r="CA51" i="16"/>
  <c r="CB51" i="16"/>
  <c r="CC51" i="16"/>
  <c r="CD51" i="16"/>
  <c r="CE51" i="16"/>
  <c r="CF51" i="16"/>
  <c r="CG51" i="16"/>
  <c r="CH51" i="16"/>
  <c r="CI51" i="16"/>
  <c r="CJ51" i="16"/>
  <c r="CK51" i="16"/>
  <c r="CL51" i="16"/>
  <c r="B52" i="16"/>
  <c r="C52" i="16"/>
  <c r="D52" i="16"/>
  <c r="E52" i="16"/>
  <c r="F52" i="16"/>
  <c r="G52" i="16"/>
  <c r="H52" i="16"/>
  <c r="I52" i="16"/>
  <c r="J52" i="16"/>
  <c r="K52" i="16"/>
  <c r="L52" i="16"/>
  <c r="M52" i="16"/>
  <c r="N52" i="16"/>
  <c r="O52" i="16"/>
  <c r="P52" i="16"/>
  <c r="Q52" i="16"/>
  <c r="R52" i="16"/>
  <c r="S52" i="16"/>
  <c r="T52" i="16"/>
  <c r="U52" i="16"/>
  <c r="V52" i="16"/>
  <c r="W52" i="16"/>
  <c r="X52" i="16"/>
  <c r="Y52" i="16"/>
  <c r="Z52" i="16"/>
  <c r="AA52" i="16"/>
  <c r="AB52" i="16"/>
  <c r="AC52" i="16"/>
  <c r="AD52" i="16"/>
  <c r="AE52" i="16"/>
  <c r="AF52" i="16"/>
  <c r="AG52" i="16"/>
  <c r="AH52" i="16"/>
  <c r="AI52" i="16"/>
  <c r="AJ52" i="16"/>
  <c r="AK52" i="16"/>
  <c r="AL52" i="16"/>
  <c r="AM52" i="16"/>
  <c r="AN52" i="16"/>
  <c r="AO52" i="16"/>
  <c r="AP52" i="16"/>
  <c r="AQ52" i="16"/>
  <c r="AR52" i="16"/>
  <c r="AS52" i="16"/>
  <c r="AT52" i="16"/>
  <c r="AU52" i="16"/>
  <c r="AV52" i="16"/>
  <c r="AW52" i="16"/>
  <c r="AX52" i="16"/>
  <c r="AY52" i="16"/>
  <c r="AZ52" i="16"/>
  <c r="BA52" i="16"/>
  <c r="BB52" i="16"/>
  <c r="BC52" i="16"/>
  <c r="BD52" i="16"/>
  <c r="BE52" i="16"/>
  <c r="BF52" i="16"/>
  <c r="BG52" i="16"/>
  <c r="BH52" i="16"/>
  <c r="BI52" i="16"/>
  <c r="BJ52" i="16"/>
  <c r="BK52" i="16"/>
  <c r="BL52" i="16"/>
  <c r="BM52" i="16"/>
  <c r="BN52" i="16"/>
  <c r="BO52" i="16"/>
  <c r="BP52" i="16"/>
  <c r="BQ52" i="16"/>
  <c r="BR52" i="16"/>
  <c r="BS52" i="16"/>
  <c r="BT52" i="16"/>
  <c r="BU52" i="16"/>
  <c r="BV52" i="16"/>
  <c r="BW52" i="16"/>
  <c r="BX52" i="16"/>
  <c r="BY52" i="16"/>
  <c r="BZ52" i="16"/>
  <c r="CA52" i="16"/>
  <c r="CB52" i="16"/>
  <c r="CC52" i="16"/>
  <c r="CD52" i="16"/>
  <c r="CE52" i="16"/>
  <c r="CF52" i="16"/>
  <c r="CG52" i="16"/>
  <c r="CH52" i="16"/>
  <c r="CI52" i="16"/>
  <c r="CJ52" i="16"/>
  <c r="CK52" i="16"/>
  <c r="CL52" i="16"/>
  <c r="B53" i="16"/>
  <c r="C53" i="16"/>
  <c r="D53" i="16"/>
  <c r="E53" i="16"/>
  <c r="F53" i="16"/>
  <c r="G53" i="16"/>
  <c r="H53" i="16"/>
  <c r="I53" i="16"/>
  <c r="J53" i="16"/>
  <c r="K53" i="16"/>
  <c r="L53" i="16"/>
  <c r="M53" i="16"/>
  <c r="N53" i="16"/>
  <c r="O53" i="16"/>
  <c r="P53" i="16"/>
  <c r="Q53" i="16"/>
  <c r="R53" i="16"/>
  <c r="S53" i="16"/>
  <c r="T53" i="16"/>
  <c r="U53" i="16"/>
  <c r="V53" i="16"/>
  <c r="W53" i="16"/>
  <c r="X53" i="16"/>
  <c r="Y53" i="16"/>
  <c r="Z53" i="16"/>
  <c r="AA53" i="16"/>
  <c r="AB53" i="16"/>
  <c r="AC53" i="16"/>
  <c r="AD53" i="16"/>
  <c r="AE53" i="16"/>
  <c r="AF53" i="16"/>
  <c r="AG53" i="16"/>
  <c r="AH53" i="16"/>
  <c r="AI53" i="16"/>
  <c r="AJ53" i="16"/>
  <c r="AK53" i="16"/>
  <c r="AL53" i="16"/>
  <c r="AM53" i="16"/>
  <c r="AN53" i="16"/>
  <c r="AO53" i="16"/>
  <c r="AP53" i="16"/>
  <c r="AQ53" i="16"/>
  <c r="AR53" i="16"/>
  <c r="AS53" i="16"/>
  <c r="AT53" i="16"/>
  <c r="AU53" i="16"/>
  <c r="AV53" i="16"/>
  <c r="AW53" i="16"/>
  <c r="AX53" i="16"/>
  <c r="AY53" i="16"/>
  <c r="AZ53" i="16"/>
  <c r="BA53" i="16"/>
  <c r="BB53" i="16"/>
  <c r="BC53" i="16"/>
  <c r="BD53" i="16"/>
  <c r="BE53" i="16"/>
  <c r="BF53" i="16"/>
  <c r="BG53" i="16"/>
  <c r="BH53" i="16"/>
  <c r="BI53" i="16"/>
  <c r="BJ53" i="16"/>
  <c r="BK53" i="16"/>
  <c r="BL53" i="16"/>
  <c r="BM53" i="16"/>
  <c r="BN53" i="16"/>
  <c r="BO53" i="16"/>
  <c r="BP53" i="16"/>
  <c r="BQ53" i="16"/>
  <c r="BR53" i="16"/>
  <c r="BS53" i="16"/>
  <c r="BT53" i="16"/>
  <c r="BU53" i="16"/>
  <c r="BV53" i="16"/>
  <c r="BW53" i="16"/>
  <c r="BX53" i="16"/>
  <c r="BY53" i="16"/>
  <c r="BZ53" i="16"/>
  <c r="CA53" i="16"/>
  <c r="CB53" i="16"/>
  <c r="CC53" i="16"/>
  <c r="CD53" i="16"/>
  <c r="CE53" i="16"/>
  <c r="CF53" i="16"/>
  <c r="CG53" i="16"/>
  <c r="CH53" i="16"/>
  <c r="CI53" i="16"/>
  <c r="CJ53" i="16"/>
  <c r="CK53" i="16"/>
  <c r="CL53" i="16"/>
  <c r="B54" i="16"/>
  <c r="C54" i="16"/>
  <c r="D54" i="16"/>
  <c r="E54" i="16"/>
  <c r="F54" i="16"/>
  <c r="G54" i="16"/>
  <c r="H54" i="16"/>
  <c r="I54" i="16"/>
  <c r="J54" i="16"/>
  <c r="K54" i="16"/>
  <c r="L54" i="16"/>
  <c r="M54" i="16"/>
  <c r="N54" i="16"/>
  <c r="O54" i="16"/>
  <c r="P54" i="16"/>
  <c r="Q54" i="16"/>
  <c r="R54" i="16"/>
  <c r="S54" i="16"/>
  <c r="T54" i="16"/>
  <c r="U54" i="16"/>
  <c r="V54" i="16"/>
  <c r="W54" i="16"/>
  <c r="X54" i="16"/>
  <c r="Y54" i="16"/>
  <c r="Z54" i="16"/>
  <c r="AA54" i="16"/>
  <c r="AB54" i="16"/>
  <c r="AC54" i="16"/>
  <c r="AD54" i="16"/>
  <c r="AE54" i="16"/>
  <c r="AF54" i="16"/>
  <c r="AG54" i="16"/>
  <c r="AH54" i="16"/>
  <c r="AI54" i="16"/>
  <c r="AJ54" i="16"/>
  <c r="AK54" i="16"/>
  <c r="AL54" i="16"/>
  <c r="AM54" i="16"/>
  <c r="AN54" i="16"/>
  <c r="AO54" i="16"/>
  <c r="AP54" i="16"/>
  <c r="AQ54" i="16"/>
  <c r="AR54" i="16"/>
  <c r="AS54" i="16"/>
  <c r="AT54" i="16"/>
  <c r="AU54" i="16"/>
  <c r="AV54" i="16"/>
  <c r="AW54" i="16"/>
  <c r="AX54" i="16"/>
  <c r="AY54" i="16"/>
  <c r="AZ54" i="16"/>
  <c r="BA54" i="16"/>
  <c r="BB54" i="16"/>
  <c r="BC54" i="16"/>
  <c r="BD54" i="16"/>
  <c r="BE54" i="16"/>
  <c r="BF54" i="16"/>
  <c r="BG54" i="16"/>
  <c r="BH54" i="16"/>
  <c r="BI54" i="16"/>
  <c r="BJ54" i="16"/>
  <c r="BK54" i="16"/>
  <c r="BL54" i="16"/>
  <c r="BM54" i="16"/>
  <c r="BN54" i="16"/>
  <c r="BO54" i="16"/>
  <c r="BP54" i="16"/>
  <c r="BQ54" i="16"/>
  <c r="BR54" i="16"/>
  <c r="BS54" i="16"/>
  <c r="BT54" i="16"/>
  <c r="BU54" i="16"/>
  <c r="BV54" i="16"/>
  <c r="BW54" i="16"/>
  <c r="BX54" i="16"/>
  <c r="BY54" i="16"/>
  <c r="BZ54" i="16"/>
  <c r="CA54" i="16"/>
  <c r="CB54" i="16"/>
  <c r="CC54" i="16"/>
  <c r="CD54" i="16"/>
  <c r="CE54" i="16"/>
  <c r="CF54" i="16"/>
  <c r="CG54" i="16"/>
  <c r="CH54" i="16"/>
  <c r="CI54" i="16"/>
  <c r="CJ54" i="16"/>
  <c r="CK54" i="16"/>
  <c r="CL54" i="16"/>
  <c r="B55" i="16"/>
  <c r="C55" i="16"/>
  <c r="D55" i="16"/>
  <c r="E55" i="16"/>
  <c r="F55" i="16"/>
  <c r="G55" i="16"/>
  <c r="H55" i="16"/>
  <c r="I55" i="16"/>
  <c r="J55" i="16"/>
  <c r="K55" i="16"/>
  <c r="L55" i="16"/>
  <c r="M55" i="16"/>
  <c r="N55" i="16"/>
  <c r="O55" i="16"/>
  <c r="P55" i="16"/>
  <c r="Q55" i="16"/>
  <c r="R55" i="16"/>
  <c r="S55" i="16"/>
  <c r="T55" i="16"/>
  <c r="U55" i="16"/>
  <c r="V55" i="16"/>
  <c r="W55" i="16"/>
  <c r="X55" i="16"/>
  <c r="Y55" i="16"/>
  <c r="Z55" i="16"/>
  <c r="AA55" i="16"/>
  <c r="AB55" i="16"/>
  <c r="AC55" i="16"/>
  <c r="AD55" i="16"/>
  <c r="AE55" i="16"/>
  <c r="AF55" i="16"/>
  <c r="AG55" i="16"/>
  <c r="AH55" i="16"/>
  <c r="AI55" i="16"/>
  <c r="AJ55" i="16"/>
  <c r="AK55" i="16"/>
  <c r="AL55" i="16"/>
  <c r="AM55" i="16"/>
  <c r="AN55" i="16"/>
  <c r="AO55" i="16"/>
  <c r="AP55" i="16"/>
  <c r="AQ55" i="16"/>
  <c r="AR55" i="16"/>
  <c r="AS55" i="16"/>
  <c r="AT55" i="16"/>
  <c r="AU55" i="16"/>
  <c r="AV55" i="16"/>
  <c r="AW55" i="16"/>
  <c r="AX55" i="16"/>
  <c r="AY55" i="16"/>
  <c r="AZ55" i="16"/>
  <c r="BA55" i="16"/>
  <c r="BB55" i="16"/>
  <c r="BC55" i="16"/>
  <c r="BD55" i="16"/>
  <c r="BE55" i="16"/>
  <c r="BF55" i="16"/>
  <c r="BG55" i="16"/>
  <c r="BH55" i="16"/>
  <c r="BI55" i="16"/>
  <c r="BJ55" i="16"/>
  <c r="BK55" i="16"/>
  <c r="BL55" i="16"/>
  <c r="BM55" i="16"/>
  <c r="BN55" i="16"/>
  <c r="BO55" i="16"/>
  <c r="BP55" i="16"/>
  <c r="BQ55" i="16"/>
  <c r="BR55" i="16"/>
  <c r="BS55" i="16"/>
  <c r="BT55" i="16"/>
  <c r="BU55" i="16"/>
  <c r="BV55" i="16"/>
  <c r="BW55" i="16"/>
  <c r="BX55" i="16"/>
  <c r="BY55" i="16"/>
  <c r="BZ55" i="16"/>
  <c r="CA55" i="16"/>
  <c r="CB55" i="16"/>
  <c r="CC55" i="16"/>
  <c r="CD55" i="16"/>
  <c r="CE55" i="16"/>
  <c r="CF55" i="16"/>
  <c r="CG55" i="16"/>
  <c r="CH55" i="16"/>
  <c r="CI55" i="16"/>
  <c r="CJ55" i="16"/>
  <c r="CK55" i="16"/>
  <c r="CL55" i="16"/>
  <c r="B56" i="16"/>
  <c r="C56" i="16"/>
  <c r="D56" i="16"/>
  <c r="E56" i="16"/>
  <c r="F56" i="16"/>
  <c r="G56" i="16"/>
  <c r="H56" i="16"/>
  <c r="I56" i="16"/>
  <c r="J56" i="16"/>
  <c r="K56" i="16"/>
  <c r="L56" i="16"/>
  <c r="M56" i="16"/>
  <c r="N56" i="16"/>
  <c r="O56" i="16"/>
  <c r="P56" i="16"/>
  <c r="Q56" i="16"/>
  <c r="R56" i="16"/>
  <c r="S56" i="16"/>
  <c r="T56" i="16"/>
  <c r="U56" i="16"/>
  <c r="V56" i="16"/>
  <c r="W56" i="16"/>
  <c r="X56" i="16"/>
  <c r="Y56" i="16"/>
  <c r="Z56" i="16"/>
  <c r="AA56" i="16"/>
  <c r="AB56" i="16"/>
  <c r="AC56" i="16"/>
  <c r="AD56" i="16"/>
  <c r="AE56" i="16"/>
  <c r="AF56" i="16"/>
  <c r="AG56" i="16"/>
  <c r="AH56" i="16"/>
  <c r="AI56" i="16"/>
  <c r="AJ56" i="16"/>
  <c r="AK56" i="16"/>
  <c r="AL56" i="16"/>
  <c r="AM56" i="16"/>
  <c r="AN56" i="16"/>
  <c r="AO56" i="16"/>
  <c r="AP56" i="16"/>
  <c r="AQ56" i="16"/>
  <c r="AR56" i="16"/>
  <c r="AS56" i="16"/>
  <c r="AT56" i="16"/>
  <c r="AU56" i="16"/>
  <c r="AV56" i="16"/>
  <c r="AW56" i="16"/>
  <c r="AX56" i="16"/>
  <c r="AY56" i="16"/>
  <c r="AZ56" i="16"/>
  <c r="BA56" i="16"/>
  <c r="BB56" i="16"/>
  <c r="BC56" i="16"/>
  <c r="BD56" i="16"/>
  <c r="BE56" i="16"/>
  <c r="BF56" i="16"/>
  <c r="BG56" i="16"/>
  <c r="BH56" i="16"/>
  <c r="BI56" i="16"/>
  <c r="BJ56" i="16"/>
  <c r="BK56" i="16"/>
  <c r="BL56" i="16"/>
  <c r="BM56" i="16"/>
  <c r="BN56" i="16"/>
  <c r="BO56" i="16"/>
  <c r="BP56" i="16"/>
  <c r="BQ56" i="16"/>
  <c r="BR56" i="16"/>
  <c r="BS56" i="16"/>
  <c r="BT56" i="16"/>
  <c r="BU56" i="16"/>
  <c r="BV56" i="16"/>
  <c r="BW56" i="16"/>
  <c r="BX56" i="16"/>
  <c r="BY56" i="16"/>
  <c r="BZ56" i="16"/>
  <c r="CA56" i="16"/>
  <c r="CB56" i="16"/>
  <c r="CC56" i="16"/>
  <c r="CD56" i="16"/>
  <c r="CE56" i="16"/>
  <c r="CF56" i="16"/>
  <c r="CG56" i="16"/>
  <c r="CH56" i="16"/>
  <c r="CI56" i="16"/>
  <c r="CJ56" i="16"/>
  <c r="CK56" i="16"/>
  <c r="CL56" i="16"/>
  <c r="B57" i="16"/>
  <c r="C57" i="16"/>
  <c r="D57" i="16"/>
  <c r="E57" i="16"/>
  <c r="F57" i="16"/>
  <c r="G57" i="16"/>
  <c r="H57" i="16"/>
  <c r="I57" i="16"/>
  <c r="J57" i="16"/>
  <c r="K57" i="16"/>
  <c r="L57" i="16"/>
  <c r="M57" i="16"/>
  <c r="N57" i="16"/>
  <c r="O57" i="16"/>
  <c r="P57" i="16"/>
  <c r="Q57" i="16"/>
  <c r="R57" i="16"/>
  <c r="S57" i="16"/>
  <c r="T57" i="16"/>
  <c r="U57" i="16"/>
  <c r="V57" i="16"/>
  <c r="W57" i="16"/>
  <c r="X57" i="16"/>
  <c r="Y57" i="16"/>
  <c r="Z57" i="16"/>
  <c r="AA57" i="16"/>
  <c r="AB57" i="16"/>
  <c r="AC57" i="16"/>
  <c r="AD57" i="16"/>
  <c r="AE57" i="16"/>
  <c r="AF57" i="16"/>
  <c r="AG57" i="16"/>
  <c r="AH57" i="16"/>
  <c r="AI57" i="16"/>
  <c r="AJ57" i="16"/>
  <c r="AK57" i="16"/>
  <c r="AL57" i="16"/>
  <c r="AM57" i="16"/>
  <c r="AN57" i="16"/>
  <c r="AO57" i="16"/>
  <c r="AP57" i="16"/>
  <c r="AQ57" i="16"/>
  <c r="AR57" i="16"/>
  <c r="AS57" i="16"/>
  <c r="AT57" i="16"/>
  <c r="AU57" i="16"/>
  <c r="AV57" i="16"/>
  <c r="AW57" i="16"/>
  <c r="AX57" i="16"/>
  <c r="AY57" i="16"/>
  <c r="AZ57" i="16"/>
  <c r="BA57" i="16"/>
  <c r="BB57" i="16"/>
  <c r="BC57" i="16"/>
  <c r="BD57" i="16"/>
  <c r="BE57" i="16"/>
  <c r="BF57" i="16"/>
  <c r="BG57" i="16"/>
  <c r="BH57" i="16"/>
  <c r="BI57" i="16"/>
  <c r="BJ57" i="16"/>
  <c r="BK57" i="16"/>
  <c r="BL57" i="16"/>
  <c r="BM57" i="16"/>
  <c r="BN57" i="16"/>
  <c r="BO57" i="16"/>
  <c r="BP57" i="16"/>
  <c r="BQ57" i="16"/>
  <c r="BR57" i="16"/>
  <c r="BS57" i="16"/>
  <c r="BT57" i="16"/>
  <c r="BU57" i="16"/>
  <c r="BV57" i="16"/>
  <c r="BW57" i="16"/>
  <c r="BX57" i="16"/>
  <c r="BY57" i="16"/>
  <c r="BZ57" i="16"/>
  <c r="CA57" i="16"/>
  <c r="CB57" i="16"/>
  <c r="CC57" i="16"/>
  <c r="CD57" i="16"/>
  <c r="CE57" i="16"/>
  <c r="CF57" i="16"/>
  <c r="CG57" i="16"/>
  <c r="CH57" i="16"/>
  <c r="CI57" i="16"/>
  <c r="CJ57" i="16"/>
  <c r="CK57" i="16"/>
  <c r="CL57" i="16"/>
  <c r="B58" i="16"/>
  <c r="C58" i="16"/>
  <c r="D58" i="16"/>
  <c r="E58" i="16"/>
  <c r="F58" i="16"/>
  <c r="G58" i="16"/>
  <c r="H58" i="16"/>
  <c r="I58" i="16"/>
  <c r="J58" i="16"/>
  <c r="K58" i="16"/>
  <c r="L58" i="16"/>
  <c r="M58" i="16"/>
  <c r="N58" i="16"/>
  <c r="O58" i="16"/>
  <c r="P58" i="16"/>
  <c r="Q58" i="16"/>
  <c r="R58" i="16"/>
  <c r="S58" i="16"/>
  <c r="T58" i="16"/>
  <c r="U58" i="16"/>
  <c r="V58" i="16"/>
  <c r="W58" i="16"/>
  <c r="X58" i="16"/>
  <c r="Y58" i="16"/>
  <c r="Z58" i="16"/>
  <c r="AA58" i="16"/>
  <c r="AB58" i="16"/>
  <c r="AC58" i="16"/>
  <c r="AD58" i="16"/>
  <c r="AE58" i="16"/>
  <c r="AF58" i="16"/>
  <c r="AG58" i="16"/>
  <c r="AH58" i="16"/>
  <c r="AI58" i="16"/>
  <c r="AJ58" i="16"/>
  <c r="AK58" i="16"/>
  <c r="AL58" i="16"/>
  <c r="AM58" i="16"/>
  <c r="AN58" i="16"/>
  <c r="AO58" i="16"/>
  <c r="AP58" i="16"/>
  <c r="AQ58" i="16"/>
  <c r="AR58" i="16"/>
  <c r="AS58" i="16"/>
  <c r="AT58" i="16"/>
  <c r="AU58" i="16"/>
  <c r="AV58" i="16"/>
  <c r="AW58" i="16"/>
  <c r="AX58" i="16"/>
  <c r="AY58" i="16"/>
  <c r="AZ58" i="16"/>
  <c r="BA58" i="16"/>
  <c r="BB58" i="16"/>
  <c r="BC58" i="16"/>
  <c r="BD58" i="16"/>
  <c r="BE58" i="16"/>
  <c r="BF58" i="16"/>
  <c r="BG58" i="16"/>
  <c r="BH58" i="16"/>
  <c r="BI58" i="16"/>
  <c r="BJ58" i="16"/>
  <c r="BK58" i="16"/>
  <c r="BL58" i="16"/>
  <c r="BM58" i="16"/>
  <c r="BN58" i="16"/>
  <c r="BO58" i="16"/>
  <c r="BP58" i="16"/>
  <c r="BQ58" i="16"/>
  <c r="BR58" i="16"/>
  <c r="BS58" i="16"/>
  <c r="BT58" i="16"/>
  <c r="BU58" i="16"/>
  <c r="BV58" i="16"/>
  <c r="BW58" i="16"/>
  <c r="BX58" i="16"/>
  <c r="BY58" i="16"/>
  <c r="BZ58" i="16"/>
  <c r="CA58" i="16"/>
  <c r="CB58" i="16"/>
  <c r="CC58" i="16"/>
  <c r="CD58" i="16"/>
  <c r="CE58" i="16"/>
  <c r="CF58" i="16"/>
  <c r="CG58" i="16"/>
  <c r="CH58" i="16"/>
  <c r="CI58" i="16"/>
  <c r="CJ58" i="16"/>
  <c r="CK58" i="16"/>
  <c r="CL58" i="16"/>
  <c r="B59" i="16"/>
  <c r="C59" i="16"/>
  <c r="D59" i="16"/>
  <c r="E59" i="16"/>
  <c r="F59" i="16"/>
  <c r="G59" i="16"/>
  <c r="H59" i="16"/>
  <c r="I59" i="16"/>
  <c r="J59" i="16"/>
  <c r="K59" i="16"/>
  <c r="L59" i="16"/>
  <c r="M59" i="16"/>
  <c r="N59" i="16"/>
  <c r="O59" i="16"/>
  <c r="P59" i="16"/>
  <c r="Q59" i="16"/>
  <c r="R59" i="16"/>
  <c r="S59" i="16"/>
  <c r="T59" i="16"/>
  <c r="U59" i="16"/>
  <c r="V59" i="16"/>
  <c r="W59" i="16"/>
  <c r="X59" i="16"/>
  <c r="Y59" i="16"/>
  <c r="Z59" i="16"/>
  <c r="AA59" i="16"/>
  <c r="AB59" i="16"/>
  <c r="AC59" i="16"/>
  <c r="AD59" i="16"/>
  <c r="AE59" i="16"/>
  <c r="AF59" i="16"/>
  <c r="AG59" i="16"/>
  <c r="AH59" i="16"/>
  <c r="AI59" i="16"/>
  <c r="AJ59" i="16"/>
  <c r="AK59" i="16"/>
  <c r="AL59" i="16"/>
  <c r="AM59" i="16"/>
  <c r="AN59" i="16"/>
  <c r="AO59" i="16"/>
  <c r="AP59" i="16"/>
  <c r="AQ59" i="16"/>
  <c r="AR59" i="16"/>
  <c r="AS59" i="16"/>
  <c r="AT59" i="16"/>
  <c r="AU59" i="16"/>
  <c r="AV59" i="16"/>
  <c r="AW59" i="16"/>
  <c r="AX59" i="16"/>
  <c r="AY59" i="16"/>
  <c r="AZ59" i="16"/>
  <c r="BA59" i="16"/>
  <c r="BB59" i="16"/>
  <c r="BC59" i="16"/>
  <c r="BD59" i="16"/>
  <c r="BE59" i="16"/>
  <c r="BF59" i="16"/>
  <c r="BG59" i="16"/>
  <c r="BH59" i="16"/>
  <c r="BI59" i="16"/>
  <c r="BJ59" i="16"/>
  <c r="BK59" i="16"/>
  <c r="BL59" i="16"/>
  <c r="BM59" i="16"/>
  <c r="BN59" i="16"/>
  <c r="BO59" i="16"/>
  <c r="BP59" i="16"/>
  <c r="BQ59" i="16"/>
  <c r="BR59" i="16"/>
  <c r="BS59" i="16"/>
  <c r="BT59" i="16"/>
  <c r="BU59" i="16"/>
  <c r="BV59" i="16"/>
  <c r="BW59" i="16"/>
  <c r="BX59" i="16"/>
  <c r="BY59" i="16"/>
  <c r="BZ59" i="16"/>
  <c r="CA59" i="16"/>
  <c r="CB59" i="16"/>
  <c r="CC59" i="16"/>
  <c r="CD59" i="16"/>
  <c r="CE59" i="16"/>
  <c r="CF59" i="16"/>
  <c r="CG59" i="16"/>
  <c r="CH59" i="16"/>
  <c r="CI59" i="16"/>
  <c r="CJ59" i="16"/>
  <c r="CK59" i="16"/>
  <c r="CL59" i="16"/>
  <c r="B60" i="16"/>
  <c r="C60" i="16"/>
  <c r="D60" i="16"/>
  <c r="E60" i="16"/>
  <c r="F60" i="16"/>
  <c r="G60" i="16"/>
  <c r="H60" i="16"/>
  <c r="I60" i="16"/>
  <c r="J60" i="16"/>
  <c r="K60" i="16"/>
  <c r="L60" i="16"/>
  <c r="M60" i="16"/>
  <c r="N60" i="16"/>
  <c r="O60" i="16"/>
  <c r="P60" i="16"/>
  <c r="Q60" i="16"/>
  <c r="R60" i="16"/>
  <c r="S60" i="16"/>
  <c r="T60" i="16"/>
  <c r="U60" i="16"/>
  <c r="V60" i="16"/>
  <c r="W60" i="16"/>
  <c r="X60" i="16"/>
  <c r="Y60" i="16"/>
  <c r="Z60" i="16"/>
  <c r="AA60" i="16"/>
  <c r="AB60" i="16"/>
  <c r="AC60" i="16"/>
  <c r="AD60" i="16"/>
  <c r="AE60" i="16"/>
  <c r="AF60" i="16"/>
  <c r="AG60" i="16"/>
  <c r="AH60" i="16"/>
  <c r="AI60" i="16"/>
  <c r="AJ60" i="16"/>
  <c r="AK60" i="16"/>
  <c r="AL60" i="16"/>
  <c r="AM60" i="16"/>
  <c r="AN60" i="16"/>
  <c r="AO60" i="16"/>
  <c r="AP60" i="16"/>
  <c r="AQ60" i="16"/>
  <c r="AR60" i="16"/>
  <c r="AS60" i="16"/>
  <c r="AT60" i="16"/>
  <c r="AU60" i="16"/>
  <c r="AV60" i="16"/>
  <c r="AW60" i="16"/>
  <c r="AX60" i="16"/>
  <c r="AY60" i="16"/>
  <c r="AZ60" i="16"/>
  <c r="BA60" i="16"/>
  <c r="BB60" i="16"/>
  <c r="BC60" i="16"/>
  <c r="BD60" i="16"/>
  <c r="BE60" i="16"/>
  <c r="BF60" i="16"/>
  <c r="BG60" i="16"/>
  <c r="BH60" i="16"/>
  <c r="BI60" i="16"/>
  <c r="BJ60" i="16"/>
  <c r="BK60" i="16"/>
  <c r="BL60" i="16"/>
  <c r="BM60" i="16"/>
  <c r="BN60" i="16"/>
  <c r="BO60" i="16"/>
  <c r="BP60" i="16"/>
  <c r="BQ60" i="16"/>
  <c r="BR60" i="16"/>
  <c r="BS60" i="16"/>
  <c r="BT60" i="16"/>
  <c r="BU60" i="16"/>
  <c r="BV60" i="16"/>
  <c r="BW60" i="16"/>
  <c r="BX60" i="16"/>
  <c r="BY60" i="16"/>
  <c r="BZ60" i="16"/>
  <c r="CA60" i="16"/>
  <c r="CB60" i="16"/>
  <c r="CC60" i="16"/>
  <c r="CD60" i="16"/>
  <c r="CE60" i="16"/>
  <c r="CF60" i="16"/>
  <c r="CG60" i="16"/>
  <c r="CH60" i="16"/>
  <c r="CI60" i="16"/>
  <c r="CJ60" i="16"/>
  <c r="CK60" i="16"/>
  <c r="CL60" i="16"/>
  <c r="B61" i="16"/>
  <c r="C61" i="16"/>
  <c r="D61" i="16"/>
  <c r="E61" i="16"/>
  <c r="F61" i="16"/>
  <c r="G61" i="16"/>
  <c r="H61" i="16"/>
  <c r="I61" i="16"/>
  <c r="J61" i="16"/>
  <c r="K61" i="16"/>
  <c r="L61" i="16"/>
  <c r="M61" i="16"/>
  <c r="N61" i="16"/>
  <c r="O61" i="16"/>
  <c r="P61" i="16"/>
  <c r="Q61" i="16"/>
  <c r="R61" i="16"/>
  <c r="S61" i="16"/>
  <c r="T61" i="16"/>
  <c r="U61" i="16"/>
  <c r="V61" i="16"/>
  <c r="W61" i="16"/>
  <c r="X61" i="16"/>
  <c r="Y61" i="16"/>
  <c r="Z61" i="16"/>
  <c r="AA61" i="16"/>
  <c r="AB61" i="16"/>
  <c r="AC61" i="16"/>
  <c r="AD61" i="16"/>
  <c r="AE61" i="16"/>
  <c r="AF61" i="16"/>
  <c r="AG61" i="16"/>
  <c r="AH61" i="16"/>
  <c r="AI61" i="16"/>
  <c r="AJ61" i="16"/>
  <c r="AK61" i="16"/>
  <c r="AL61" i="16"/>
  <c r="AM61" i="16"/>
  <c r="AN61" i="16"/>
  <c r="AO61" i="16"/>
  <c r="AP61" i="16"/>
  <c r="AQ61" i="16"/>
  <c r="AR61" i="16"/>
  <c r="AS61" i="16"/>
  <c r="AT61" i="16"/>
  <c r="AU61" i="16"/>
  <c r="AV61" i="16"/>
  <c r="AW61" i="16"/>
  <c r="AX61" i="16"/>
  <c r="AY61" i="16"/>
  <c r="AZ61" i="16"/>
  <c r="BA61" i="16"/>
  <c r="BB61" i="16"/>
  <c r="BC61" i="16"/>
  <c r="BD61" i="16"/>
  <c r="BE61" i="16"/>
  <c r="BF61" i="16"/>
  <c r="BG61" i="16"/>
  <c r="BH61" i="16"/>
  <c r="BI61" i="16"/>
  <c r="BJ61" i="16"/>
  <c r="BK61" i="16"/>
  <c r="BL61" i="16"/>
  <c r="BM61" i="16"/>
  <c r="BN61" i="16"/>
  <c r="BO61" i="16"/>
  <c r="BP61" i="16"/>
  <c r="BQ61" i="16"/>
  <c r="BR61" i="16"/>
  <c r="BS61" i="16"/>
  <c r="BT61" i="16"/>
  <c r="BU61" i="16"/>
  <c r="BV61" i="16"/>
  <c r="BW61" i="16"/>
  <c r="BX61" i="16"/>
  <c r="BY61" i="16"/>
  <c r="BZ61" i="16"/>
  <c r="CA61" i="16"/>
  <c r="CB61" i="16"/>
  <c r="CC61" i="16"/>
  <c r="CD61" i="16"/>
  <c r="CE61" i="16"/>
  <c r="CF61" i="16"/>
  <c r="CG61" i="16"/>
  <c r="CH61" i="16"/>
  <c r="CI61" i="16"/>
  <c r="CJ61" i="16"/>
  <c r="CK61" i="16"/>
  <c r="CL61" i="16"/>
  <c r="B62" i="16"/>
  <c r="C62" i="16"/>
  <c r="D62" i="16"/>
  <c r="E62" i="16"/>
  <c r="F62" i="16"/>
  <c r="G62" i="16"/>
  <c r="H62" i="16"/>
  <c r="I62" i="16"/>
  <c r="J62" i="16"/>
  <c r="K62" i="16"/>
  <c r="L62" i="16"/>
  <c r="M62" i="16"/>
  <c r="N62" i="16"/>
  <c r="O62" i="16"/>
  <c r="P62" i="16"/>
  <c r="Q62" i="16"/>
  <c r="R62" i="16"/>
  <c r="S62" i="16"/>
  <c r="T62" i="16"/>
  <c r="U62" i="16"/>
  <c r="V62" i="16"/>
  <c r="W62" i="16"/>
  <c r="X62" i="16"/>
  <c r="Y62" i="16"/>
  <c r="Z62" i="16"/>
  <c r="AA62" i="16"/>
  <c r="AB62" i="16"/>
  <c r="AC62" i="16"/>
  <c r="AD62" i="16"/>
  <c r="AE62" i="16"/>
  <c r="AF62" i="16"/>
  <c r="AG62" i="16"/>
  <c r="AH62" i="16"/>
  <c r="AI62" i="16"/>
  <c r="AJ62" i="16"/>
  <c r="AK62" i="16"/>
  <c r="AL62" i="16"/>
  <c r="AM62" i="16"/>
  <c r="AN62" i="16"/>
  <c r="AO62" i="16"/>
  <c r="AP62" i="16"/>
  <c r="AQ62" i="16"/>
  <c r="AR62" i="16"/>
  <c r="AS62" i="16"/>
  <c r="AT62" i="16"/>
  <c r="AU62" i="16"/>
  <c r="AV62" i="16"/>
  <c r="AW62" i="16"/>
  <c r="AX62" i="16"/>
  <c r="AY62" i="16"/>
  <c r="AZ62" i="16"/>
  <c r="BA62" i="16"/>
  <c r="BB62" i="16"/>
  <c r="BC62" i="16"/>
  <c r="BD62" i="16"/>
  <c r="BE62" i="16"/>
  <c r="BF62" i="16"/>
  <c r="BG62" i="16"/>
  <c r="BH62" i="16"/>
  <c r="BI62" i="16"/>
  <c r="BJ62" i="16"/>
  <c r="BK62" i="16"/>
  <c r="BL62" i="16"/>
  <c r="BM62" i="16"/>
  <c r="BN62" i="16"/>
  <c r="BO62" i="16"/>
  <c r="BP62" i="16"/>
  <c r="BQ62" i="16"/>
  <c r="BR62" i="16"/>
  <c r="BS62" i="16"/>
  <c r="BT62" i="16"/>
  <c r="BU62" i="16"/>
  <c r="BV62" i="16"/>
  <c r="BW62" i="16"/>
  <c r="BX62" i="16"/>
  <c r="BY62" i="16"/>
  <c r="BZ62" i="16"/>
  <c r="CA62" i="16"/>
  <c r="CB62" i="16"/>
  <c r="CC62" i="16"/>
  <c r="CD62" i="16"/>
  <c r="CE62" i="16"/>
  <c r="CF62" i="16"/>
  <c r="CG62" i="16"/>
  <c r="CH62" i="16"/>
  <c r="CI62" i="16"/>
  <c r="CJ62" i="16"/>
  <c r="CK62" i="16"/>
  <c r="CL62" i="16"/>
  <c r="B63" i="16"/>
  <c r="C63" i="16"/>
  <c r="D63" i="16"/>
  <c r="E63" i="16"/>
  <c r="F63" i="16"/>
  <c r="G63" i="16"/>
  <c r="H63" i="16"/>
  <c r="I63" i="16"/>
  <c r="J63" i="16"/>
  <c r="K63" i="16"/>
  <c r="L63" i="16"/>
  <c r="M63" i="16"/>
  <c r="N63" i="16"/>
  <c r="O63" i="16"/>
  <c r="P63" i="16"/>
  <c r="Q63" i="16"/>
  <c r="R63" i="16"/>
  <c r="S63" i="16"/>
  <c r="T63" i="16"/>
  <c r="U63" i="16"/>
  <c r="V63" i="16"/>
  <c r="W63" i="16"/>
  <c r="X63" i="16"/>
  <c r="Y63" i="16"/>
  <c r="Z63" i="16"/>
  <c r="AA63" i="16"/>
  <c r="AB63" i="16"/>
  <c r="AC63" i="16"/>
  <c r="AD63" i="16"/>
  <c r="AE63" i="16"/>
  <c r="AF63" i="16"/>
  <c r="AG63" i="16"/>
  <c r="AH63" i="16"/>
  <c r="AI63" i="16"/>
  <c r="AJ63" i="16"/>
  <c r="AK63" i="16"/>
  <c r="AL63" i="16"/>
  <c r="AM63" i="16"/>
  <c r="AN63" i="16"/>
  <c r="AO63" i="16"/>
  <c r="AP63" i="16"/>
  <c r="AQ63" i="16"/>
  <c r="AR63" i="16"/>
  <c r="AS63" i="16"/>
  <c r="AT63" i="16"/>
  <c r="AU63" i="16"/>
  <c r="AV63" i="16"/>
  <c r="AW63" i="16"/>
  <c r="AX63" i="16"/>
  <c r="AY63" i="16"/>
  <c r="AZ63" i="16"/>
  <c r="BA63" i="16"/>
  <c r="BB63" i="16"/>
  <c r="BC63" i="16"/>
  <c r="BD63" i="16"/>
  <c r="BE63" i="16"/>
  <c r="BF63" i="16"/>
  <c r="BG63" i="16"/>
  <c r="BH63" i="16"/>
  <c r="BI63" i="16"/>
  <c r="BJ63" i="16"/>
  <c r="BK63" i="16"/>
  <c r="BL63" i="16"/>
  <c r="BM63" i="16"/>
  <c r="BN63" i="16"/>
  <c r="BO63" i="16"/>
  <c r="BP63" i="16"/>
  <c r="BQ63" i="16"/>
  <c r="BR63" i="16"/>
  <c r="BS63" i="16"/>
  <c r="BT63" i="16"/>
  <c r="BU63" i="16"/>
  <c r="BV63" i="16"/>
  <c r="BW63" i="16"/>
  <c r="BX63" i="16"/>
  <c r="BY63" i="16"/>
  <c r="BZ63" i="16"/>
  <c r="CA63" i="16"/>
  <c r="CB63" i="16"/>
  <c r="CC63" i="16"/>
  <c r="CD63" i="16"/>
  <c r="CE63" i="16"/>
  <c r="CF63" i="16"/>
  <c r="CG63" i="16"/>
  <c r="CH63" i="16"/>
  <c r="CI63" i="16"/>
  <c r="CJ63" i="16"/>
  <c r="CK63" i="16"/>
  <c r="CL63" i="16"/>
  <c r="B64" i="16"/>
  <c r="C64" i="16"/>
  <c r="D64" i="16"/>
  <c r="E64" i="16"/>
  <c r="F64" i="16"/>
  <c r="G64" i="16"/>
  <c r="H64" i="16"/>
  <c r="I64" i="16"/>
  <c r="J64" i="16"/>
  <c r="K64" i="16"/>
  <c r="L64" i="16"/>
  <c r="M64" i="16"/>
  <c r="N64" i="16"/>
  <c r="O64" i="16"/>
  <c r="P64" i="16"/>
  <c r="Q64" i="16"/>
  <c r="R64" i="16"/>
  <c r="S64" i="16"/>
  <c r="T64" i="16"/>
  <c r="U64" i="16"/>
  <c r="V64" i="16"/>
  <c r="W64" i="16"/>
  <c r="X64" i="16"/>
  <c r="Y64" i="16"/>
  <c r="Z64" i="16"/>
  <c r="AA64" i="16"/>
  <c r="AB64" i="16"/>
  <c r="AC64" i="16"/>
  <c r="AD64" i="16"/>
  <c r="AE64" i="16"/>
  <c r="AF64" i="16"/>
  <c r="AG64" i="16"/>
  <c r="AH64" i="16"/>
  <c r="AI64" i="16"/>
  <c r="AJ64" i="16"/>
  <c r="AK64" i="16"/>
  <c r="AL64" i="16"/>
  <c r="AM64" i="16"/>
  <c r="AN64" i="16"/>
  <c r="AO64" i="16"/>
  <c r="AP64" i="16"/>
  <c r="AQ64" i="16"/>
  <c r="AR64" i="16"/>
  <c r="AS64" i="16"/>
  <c r="AT64" i="16"/>
  <c r="AU64" i="16"/>
  <c r="AV64" i="16"/>
  <c r="AW64" i="16"/>
  <c r="AX64" i="16"/>
  <c r="AY64" i="16"/>
  <c r="AZ64" i="16"/>
  <c r="BA64" i="16"/>
  <c r="BB64" i="16"/>
  <c r="BC64" i="16"/>
  <c r="BD64" i="16"/>
  <c r="BE64" i="16"/>
  <c r="BF64" i="16"/>
  <c r="BG64" i="16"/>
  <c r="BH64" i="16"/>
  <c r="BI64" i="16"/>
  <c r="BJ64" i="16"/>
  <c r="BK64" i="16"/>
  <c r="BL64" i="16"/>
  <c r="BM64" i="16"/>
  <c r="BN64" i="16"/>
  <c r="BO64" i="16"/>
  <c r="BP64" i="16"/>
  <c r="BQ64" i="16"/>
  <c r="BR64" i="16"/>
  <c r="BS64" i="16"/>
  <c r="BT64" i="16"/>
  <c r="BU64" i="16"/>
  <c r="BV64" i="16"/>
  <c r="BW64" i="16"/>
  <c r="BX64" i="16"/>
  <c r="BY64" i="16"/>
  <c r="BZ64" i="16"/>
  <c r="CA64" i="16"/>
  <c r="CB64" i="16"/>
  <c r="CC64" i="16"/>
  <c r="CD64" i="16"/>
  <c r="CE64" i="16"/>
  <c r="CF64" i="16"/>
  <c r="CG64" i="16"/>
  <c r="CH64" i="16"/>
  <c r="CI64" i="16"/>
  <c r="CJ64" i="16"/>
  <c r="CK64" i="16"/>
  <c r="CL64" i="16"/>
  <c r="B65" i="16"/>
  <c r="C65" i="16"/>
  <c r="D65" i="16"/>
  <c r="E65" i="16"/>
  <c r="F65" i="16"/>
  <c r="G65" i="16"/>
  <c r="H65" i="16"/>
  <c r="I65" i="16"/>
  <c r="J65" i="16"/>
  <c r="K65" i="16"/>
  <c r="L65" i="16"/>
  <c r="M65" i="16"/>
  <c r="N65" i="16"/>
  <c r="O65" i="16"/>
  <c r="P65" i="16"/>
  <c r="Q65" i="16"/>
  <c r="R65" i="16"/>
  <c r="S65" i="16"/>
  <c r="T65" i="16"/>
  <c r="U65" i="16"/>
  <c r="V65" i="16"/>
  <c r="W65" i="16"/>
  <c r="X65" i="16"/>
  <c r="Y65" i="16"/>
  <c r="Z65" i="16"/>
  <c r="AA65" i="16"/>
  <c r="AB65" i="16"/>
  <c r="AC65" i="16"/>
  <c r="AD65" i="16"/>
  <c r="AE65" i="16"/>
  <c r="AF65" i="16"/>
  <c r="AG65" i="16"/>
  <c r="AH65" i="16"/>
  <c r="AI65" i="16"/>
  <c r="AJ65" i="16"/>
  <c r="AK65" i="16"/>
  <c r="AL65" i="16"/>
  <c r="AM65" i="16"/>
  <c r="AN65" i="16"/>
  <c r="AO65" i="16"/>
  <c r="AP65" i="16"/>
  <c r="AQ65" i="16"/>
  <c r="AR65" i="16"/>
  <c r="AS65" i="16"/>
  <c r="AT65" i="16"/>
  <c r="AU65" i="16"/>
  <c r="AV65" i="16"/>
  <c r="AW65" i="16"/>
  <c r="AX65" i="16"/>
  <c r="AY65" i="16"/>
  <c r="AZ65" i="16"/>
  <c r="BA65" i="16"/>
  <c r="BB65" i="16"/>
  <c r="BC65" i="16"/>
  <c r="BD65" i="16"/>
  <c r="BE65" i="16"/>
  <c r="BF65" i="16"/>
  <c r="BG65" i="16"/>
  <c r="BH65" i="16"/>
  <c r="BI65" i="16"/>
  <c r="BJ65" i="16"/>
  <c r="BK65" i="16"/>
  <c r="BL65" i="16"/>
  <c r="BM65" i="16"/>
  <c r="BN65" i="16"/>
  <c r="BO65" i="16"/>
  <c r="BP65" i="16"/>
  <c r="BQ65" i="16"/>
  <c r="BR65" i="16"/>
  <c r="BS65" i="16"/>
  <c r="BT65" i="16"/>
  <c r="BU65" i="16"/>
  <c r="BV65" i="16"/>
  <c r="BW65" i="16"/>
  <c r="BX65" i="16"/>
  <c r="BY65" i="16"/>
  <c r="BZ65" i="16"/>
  <c r="CA65" i="16"/>
  <c r="CB65" i="16"/>
  <c r="CC65" i="16"/>
  <c r="CD65" i="16"/>
  <c r="CE65" i="16"/>
  <c r="CF65" i="16"/>
  <c r="CG65" i="16"/>
  <c r="CH65" i="16"/>
  <c r="CI65" i="16"/>
  <c r="CJ65" i="16"/>
  <c r="CK65" i="16"/>
  <c r="CL65" i="16"/>
  <c r="C2" i="16"/>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AF2" i="16"/>
  <c r="AG2" i="16"/>
  <c r="AH2" i="16"/>
  <c r="AI2" i="16"/>
  <c r="AJ2" i="16"/>
  <c r="AK2" i="16"/>
  <c r="AL2" i="16"/>
  <c r="AM2" i="16"/>
  <c r="AN2" i="16"/>
  <c r="AO2" i="16"/>
  <c r="AP2" i="16"/>
  <c r="AQ2" i="16"/>
  <c r="AR2" i="16"/>
  <c r="AS2" i="16"/>
  <c r="AT2" i="16"/>
  <c r="AU2" i="16"/>
  <c r="AV2" i="16"/>
  <c r="AW2" i="16"/>
  <c r="AX2" i="16"/>
  <c r="AY2" i="16"/>
  <c r="AZ2" i="16"/>
  <c r="BA2" i="16"/>
  <c r="BB2" i="16"/>
  <c r="BC2" i="16"/>
  <c r="BD2" i="16"/>
  <c r="BE2" i="16"/>
  <c r="BF2" i="16"/>
  <c r="BG2" i="16"/>
  <c r="BH2" i="16"/>
  <c r="BI2" i="16"/>
  <c r="BJ2" i="16"/>
  <c r="BK2" i="16"/>
  <c r="BL2" i="16"/>
  <c r="BM2" i="16"/>
  <c r="BN2" i="16"/>
  <c r="BO2" i="16"/>
  <c r="BP2" i="16"/>
  <c r="BQ2" i="16"/>
  <c r="BR2" i="16"/>
  <c r="BS2" i="16"/>
  <c r="BT2" i="16"/>
  <c r="BU2" i="16"/>
  <c r="BV2" i="16"/>
  <c r="BW2" i="16"/>
  <c r="BX2" i="16"/>
  <c r="BY2" i="16"/>
  <c r="BZ2" i="16"/>
  <c r="CA2" i="16"/>
  <c r="CB2" i="16"/>
  <c r="CC2" i="16"/>
  <c r="CD2" i="16"/>
  <c r="CE2" i="16"/>
  <c r="CF2" i="16"/>
  <c r="CG2" i="16"/>
  <c r="CH2" i="16"/>
  <c r="CI2" i="16"/>
  <c r="CJ2" i="16"/>
  <c r="CK2" i="16"/>
  <c r="CL2" i="16"/>
  <c r="CL1" i="16"/>
  <c r="CH1" i="16"/>
  <c r="CI1" i="16"/>
  <c r="CJ1" i="16"/>
  <c r="CK1" i="16"/>
  <c r="CA1" i="16"/>
  <c r="CB1" i="16"/>
  <c r="CC1" i="16"/>
  <c r="CD1" i="16"/>
  <c r="CE1" i="16"/>
  <c r="CF1" i="16"/>
  <c r="CG1" i="16"/>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AG1" i="16"/>
  <c r="AH1" i="16"/>
  <c r="AI1" i="16"/>
  <c r="AJ1" i="16"/>
  <c r="AK1" i="16"/>
  <c r="AL1" i="16"/>
  <c r="AM1" i="16"/>
  <c r="AN1" i="16"/>
  <c r="AO1" i="16"/>
  <c r="AP1" i="16"/>
  <c r="AQ1" i="16"/>
  <c r="AR1" i="16"/>
  <c r="AS1" i="16"/>
  <c r="AT1" i="16"/>
  <c r="AU1" i="16"/>
  <c r="AV1" i="16"/>
  <c r="AW1" i="16"/>
  <c r="AX1" i="16"/>
  <c r="AY1" i="16"/>
  <c r="AZ1" i="16"/>
  <c r="BA1" i="16"/>
  <c r="BB1" i="16"/>
  <c r="BC1" i="16"/>
  <c r="BD1" i="16"/>
  <c r="BE1" i="16"/>
  <c r="BF1" i="16"/>
  <c r="BG1" i="16"/>
  <c r="BH1" i="16"/>
  <c r="BI1" i="16"/>
  <c r="BJ1" i="16"/>
  <c r="BK1" i="16"/>
  <c r="BL1" i="16"/>
  <c r="BM1" i="16"/>
  <c r="BN1" i="16"/>
  <c r="BO1" i="16"/>
  <c r="BP1" i="16"/>
  <c r="BQ1" i="16"/>
  <c r="BR1" i="16"/>
  <c r="BS1" i="16"/>
  <c r="BT1" i="16"/>
  <c r="BU1" i="16"/>
  <c r="BV1" i="16"/>
  <c r="BW1" i="16"/>
  <c r="BX1" i="16"/>
  <c r="BY1" i="16"/>
  <c r="BZ1" i="16"/>
  <c r="B1" i="16"/>
  <c r="A3" i="16"/>
  <c r="B3" i="44" s="1"/>
  <c r="A4" i="16"/>
  <c r="B4" i="44" s="1"/>
  <c r="A5" i="16"/>
  <c r="B5" i="44" s="1"/>
  <c r="A6" i="16"/>
  <c r="B6" i="44" s="1"/>
  <c r="A7" i="16"/>
  <c r="B7" i="44" s="1"/>
  <c r="A8" i="16"/>
  <c r="B8" i="44" s="1"/>
  <c r="A9" i="16"/>
  <c r="B9" i="44" s="1"/>
  <c r="A10" i="16"/>
  <c r="B10" i="44" s="1"/>
  <c r="A11" i="16"/>
  <c r="B11" i="44" s="1"/>
  <c r="A12" i="16"/>
  <c r="B12" i="44" s="1"/>
  <c r="A13" i="16"/>
  <c r="B13" i="44" s="1"/>
  <c r="A14" i="16"/>
  <c r="B14" i="44" s="1"/>
  <c r="A15" i="16"/>
  <c r="B15" i="44" s="1"/>
  <c r="A16" i="16"/>
  <c r="B16" i="44" s="1"/>
  <c r="A17" i="16"/>
  <c r="B17" i="44" s="1"/>
  <c r="A18" i="16"/>
  <c r="B18" i="44" s="1"/>
  <c r="A19" i="16"/>
  <c r="B19" i="44" s="1"/>
  <c r="A20" i="16"/>
  <c r="B20" i="44" s="1"/>
  <c r="A21" i="16"/>
  <c r="B21" i="44" s="1"/>
  <c r="A22" i="16"/>
  <c r="B22" i="44" s="1"/>
  <c r="A23" i="16"/>
  <c r="B23" i="44" s="1"/>
  <c r="A24" i="16"/>
  <c r="B24" i="44" s="1"/>
  <c r="A25" i="16"/>
  <c r="B25" i="44" s="1"/>
  <c r="A26" i="16"/>
  <c r="B26" i="44" s="1"/>
  <c r="A27" i="16"/>
  <c r="B27" i="44" s="1"/>
  <c r="A28" i="16"/>
  <c r="B28" i="44" s="1"/>
  <c r="A29" i="16"/>
  <c r="B29" i="44" s="1"/>
  <c r="A30" i="16"/>
  <c r="B30" i="44" s="1"/>
  <c r="A31" i="16"/>
  <c r="B31" i="44" s="1"/>
  <c r="A32" i="16"/>
  <c r="B32" i="44" s="1"/>
  <c r="A33" i="16"/>
  <c r="B33" i="44" s="1"/>
  <c r="A34" i="16"/>
  <c r="B34" i="44" s="1"/>
  <c r="A35" i="16"/>
  <c r="B35" i="44" s="1"/>
  <c r="A36" i="16"/>
  <c r="B36" i="44" s="1"/>
  <c r="A37" i="16"/>
  <c r="B37" i="44" s="1"/>
  <c r="A38" i="16"/>
  <c r="B38" i="44" s="1"/>
  <c r="A39" i="16"/>
  <c r="B39" i="44" s="1"/>
  <c r="A40" i="16"/>
  <c r="B40" i="44" s="1"/>
  <c r="A41" i="16"/>
  <c r="B41" i="44" s="1"/>
  <c r="A42" i="16"/>
  <c r="B42" i="44" s="1"/>
  <c r="A43" i="16"/>
  <c r="B43" i="44" s="1"/>
  <c r="A44" i="16"/>
  <c r="B44" i="44" s="1"/>
  <c r="A45" i="16"/>
  <c r="B45" i="44" s="1"/>
  <c r="A46" i="16"/>
  <c r="B46" i="44" s="1"/>
  <c r="A47" i="16"/>
  <c r="B47" i="44" s="1"/>
  <c r="A48" i="16"/>
  <c r="B48" i="44" s="1"/>
  <c r="A49" i="16"/>
  <c r="B49" i="44" s="1"/>
  <c r="A50" i="16"/>
  <c r="B50" i="44" s="1"/>
  <c r="A51" i="16"/>
  <c r="B51" i="44" s="1"/>
  <c r="A52" i="16"/>
  <c r="B52" i="44" s="1"/>
  <c r="A53" i="16"/>
  <c r="B53" i="44" s="1"/>
  <c r="A54" i="16"/>
  <c r="B54" i="44" s="1"/>
  <c r="A55" i="16"/>
  <c r="B55" i="44" s="1"/>
  <c r="A56" i="16"/>
  <c r="B56" i="44" s="1"/>
  <c r="A57" i="16"/>
  <c r="B57" i="44" s="1"/>
  <c r="A58" i="16"/>
  <c r="B58" i="44" s="1"/>
  <c r="A59" i="16"/>
  <c r="B59" i="44" s="1"/>
  <c r="A60" i="16"/>
  <c r="B60" i="44" s="1"/>
  <c r="A61" i="16"/>
  <c r="B61" i="44" s="1"/>
  <c r="A62" i="16"/>
  <c r="B62" i="44" s="1"/>
  <c r="A63" i="16"/>
  <c r="B63" i="44" s="1"/>
  <c r="A64" i="16"/>
  <c r="B64" i="44" s="1"/>
  <c r="A65" i="16"/>
  <c r="B65" i="44" s="1"/>
  <c r="A2" i="16"/>
  <c r="B2" i="44" s="1"/>
  <c r="BF3" i="42"/>
  <c r="B4"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AG4" i="42"/>
  <c r="AH4" i="42"/>
  <c r="AI4" i="42"/>
  <c r="AJ4" i="42"/>
  <c r="AK4" i="42"/>
  <c r="AL4" i="42"/>
  <c r="AM4" i="42"/>
  <c r="AN4" i="42"/>
  <c r="AO4" i="42"/>
  <c r="AP4" i="42"/>
  <c r="AQ4" i="42"/>
  <c r="AR4" i="42"/>
  <c r="AS4" i="42"/>
  <c r="AT4" i="42"/>
  <c r="AU4" i="42"/>
  <c r="AV4" i="42"/>
  <c r="AW4" i="42"/>
  <c r="AX4" i="42"/>
  <c r="AY4" i="42"/>
  <c r="AZ4" i="42"/>
  <c r="BA4" i="42"/>
  <c r="BB4" i="42"/>
  <c r="BC4" i="42"/>
  <c r="BD4" i="42"/>
  <c r="BE4" i="42"/>
  <c r="BF4" i="42"/>
  <c r="BG4" i="42"/>
  <c r="BH4" i="42"/>
  <c r="BI4" i="42"/>
  <c r="BJ4" i="42"/>
  <c r="BK4" i="42"/>
  <c r="BL4" i="42"/>
  <c r="BM4" i="42"/>
  <c r="BN4" i="42"/>
  <c r="BO4" i="42"/>
  <c r="BP4" i="42"/>
  <c r="BQ4" i="42"/>
  <c r="BR4" i="42"/>
  <c r="BS4" i="42"/>
  <c r="BT4" i="42"/>
  <c r="BU4" i="42"/>
  <c r="BV4" i="42"/>
  <c r="BW4" i="42"/>
  <c r="BX4" i="42"/>
  <c r="BY4" i="42"/>
  <c r="BZ4" i="42"/>
  <c r="CA4" i="42"/>
  <c r="CB4" i="42"/>
  <c r="CC4" i="42"/>
  <c r="CD4" i="42"/>
  <c r="CE4" i="42"/>
  <c r="CF4" i="42"/>
  <c r="CG4" i="42"/>
  <c r="CH4" i="42"/>
  <c r="CI4" i="42"/>
  <c r="CJ4" i="42"/>
  <c r="CK4" i="42"/>
  <c r="CL4" i="42"/>
  <c r="B5"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AG5" i="42"/>
  <c r="AH5" i="42"/>
  <c r="AI5" i="42"/>
  <c r="AJ5" i="42"/>
  <c r="AK5" i="42"/>
  <c r="AL5" i="42"/>
  <c r="AM5" i="42"/>
  <c r="AN5" i="42"/>
  <c r="AO5" i="42"/>
  <c r="AP5" i="42"/>
  <c r="AQ5" i="42"/>
  <c r="AR5" i="42"/>
  <c r="AS5" i="42"/>
  <c r="AT5" i="42"/>
  <c r="AU5" i="42"/>
  <c r="AV5" i="42"/>
  <c r="AW5" i="42"/>
  <c r="AX5" i="42"/>
  <c r="AY5" i="42"/>
  <c r="AZ5" i="42"/>
  <c r="BA5" i="42"/>
  <c r="BB5" i="42"/>
  <c r="BC5" i="42"/>
  <c r="BD5" i="42"/>
  <c r="BE5" i="42"/>
  <c r="BF5" i="42"/>
  <c r="BG5" i="42"/>
  <c r="BH5" i="42"/>
  <c r="BI5" i="42"/>
  <c r="BJ5" i="42"/>
  <c r="BK5" i="42"/>
  <c r="BL5" i="42"/>
  <c r="BM5" i="42"/>
  <c r="BN5" i="42"/>
  <c r="BO5" i="42"/>
  <c r="BP5" i="42"/>
  <c r="BQ5" i="42"/>
  <c r="BR5" i="42"/>
  <c r="BS5" i="42"/>
  <c r="BT5" i="42"/>
  <c r="BU5" i="42"/>
  <c r="BV5" i="42"/>
  <c r="BW5" i="42"/>
  <c r="BX5" i="42"/>
  <c r="BY5" i="42"/>
  <c r="BZ5" i="42"/>
  <c r="CA5" i="42"/>
  <c r="CB5" i="42"/>
  <c r="CC5" i="42"/>
  <c r="CD5" i="42"/>
  <c r="CE5" i="42"/>
  <c r="CF5" i="42"/>
  <c r="CG5" i="42"/>
  <c r="CH5" i="42"/>
  <c r="CI5" i="42"/>
  <c r="CJ5" i="42"/>
  <c r="CK5" i="42"/>
  <c r="CL5" i="42"/>
  <c r="B6"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AG6" i="42"/>
  <c r="AH6" i="42"/>
  <c r="AI6" i="42"/>
  <c r="AJ6" i="42"/>
  <c r="AK6" i="42"/>
  <c r="AL6" i="42"/>
  <c r="AM6" i="42"/>
  <c r="AN6" i="42"/>
  <c r="AO6" i="42"/>
  <c r="AP6" i="42"/>
  <c r="AQ6" i="42"/>
  <c r="AR6" i="42"/>
  <c r="AS6" i="42"/>
  <c r="AT6" i="42"/>
  <c r="AU6" i="42"/>
  <c r="AV6" i="42"/>
  <c r="AW6" i="42"/>
  <c r="AX6" i="42"/>
  <c r="AY6" i="42"/>
  <c r="AZ6" i="42"/>
  <c r="BA6" i="42"/>
  <c r="BB6" i="42"/>
  <c r="BC6" i="42"/>
  <c r="BD6" i="42"/>
  <c r="BE6" i="42"/>
  <c r="BF6" i="42"/>
  <c r="BG6" i="42"/>
  <c r="BH6" i="42"/>
  <c r="BI6" i="42"/>
  <c r="BJ6" i="42"/>
  <c r="BK6" i="42"/>
  <c r="BL6" i="42"/>
  <c r="BM6" i="42"/>
  <c r="BN6" i="42"/>
  <c r="BO6" i="42"/>
  <c r="BP6" i="42"/>
  <c r="BQ6" i="42"/>
  <c r="BR6" i="42"/>
  <c r="BS6" i="42"/>
  <c r="BT6" i="42"/>
  <c r="BU6" i="42"/>
  <c r="BV6" i="42"/>
  <c r="BW6" i="42"/>
  <c r="BX6" i="42"/>
  <c r="BY6" i="42"/>
  <c r="BZ6" i="42"/>
  <c r="CA6" i="42"/>
  <c r="CB6" i="42"/>
  <c r="CC6" i="42"/>
  <c r="CD6" i="42"/>
  <c r="CE6" i="42"/>
  <c r="CF6" i="42"/>
  <c r="CG6" i="42"/>
  <c r="CH6" i="42"/>
  <c r="CI6" i="42"/>
  <c r="CJ6" i="42"/>
  <c r="CK6" i="42"/>
  <c r="CL6" i="42"/>
  <c r="B7"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AG7" i="42"/>
  <c r="AH7" i="42"/>
  <c r="AI7" i="42"/>
  <c r="AJ7" i="42"/>
  <c r="AK7" i="42"/>
  <c r="AL7" i="42"/>
  <c r="AM7" i="42"/>
  <c r="AN7" i="42"/>
  <c r="AO7" i="42"/>
  <c r="AP7" i="42"/>
  <c r="AQ7" i="42"/>
  <c r="AR7" i="42"/>
  <c r="AS7" i="42"/>
  <c r="AT7" i="42"/>
  <c r="AU7" i="42"/>
  <c r="AV7" i="42"/>
  <c r="AW7" i="42"/>
  <c r="AX7" i="42"/>
  <c r="AY7" i="42"/>
  <c r="AZ7" i="42"/>
  <c r="BA7" i="42"/>
  <c r="BB7" i="42"/>
  <c r="BC7" i="42"/>
  <c r="BD7" i="42"/>
  <c r="BE7" i="42"/>
  <c r="BF7" i="42"/>
  <c r="BG7" i="42"/>
  <c r="BH7" i="42"/>
  <c r="BI7" i="42"/>
  <c r="BJ7" i="42"/>
  <c r="BK7" i="42"/>
  <c r="BL7" i="42"/>
  <c r="BM7" i="42"/>
  <c r="BN7" i="42"/>
  <c r="BO7" i="42"/>
  <c r="BP7" i="42"/>
  <c r="BQ7" i="42"/>
  <c r="BR7" i="42"/>
  <c r="BS7" i="42"/>
  <c r="BT7" i="42"/>
  <c r="BU7" i="42"/>
  <c r="BV7" i="42"/>
  <c r="BW7" i="42"/>
  <c r="BX7" i="42"/>
  <c r="BY7" i="42"/>
  <c r="BZ7" i="42"/>
  <c r="CA7" i="42"/>
  <c r="CB7" i="42"/>
  <c r="CC7" i="42"/>
  <c r="CD7" i="42"/>
  <c r="CE7" i="42"/>
  <c r="CF7" i="42"/>
  <c r="CG7" i="42"/>
  <c r="CH7" i="42"/>
  <c r="CI7" i="42"/>
  <c r="CJ7" i="42"/>
  <c r="CK7" i="42"/>
  <c r="CL7" i="42"/>
  <c r="B8"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AG8" i="42"/>
  <c r="AH8" i="42"/>
  <c r="AI8" i="42"/>
  <c r="AJ8" i="42"/>
  <c r="AK8" i="42"/>
  <c r="AL8" i="42"/>
  <c r="AM8" i="42"/>
  <c r="AN8" i="42"/>
  <c r="AO8" i="42"/>
  <c r="AP8" i="42"/>
  <c r="AQ8" i="42"/>
  <c r="AR8" i="42"/>
  <c r="AS8" i="42"/>
  <c r="AT8" i="42"/>
  <c r="AU8" i="42"/>
  <c r="AV8" i="42"/>
  <c r="AW8" i="42"/>
  <c r="AX8" i="42"/>
  <c r="AY8" i="42"/>
  <c r="AZ8" i="42"/>
  <c r="BA8" i="42"/>
  <c r="BB8" i="42"/>
  <c r="BC8" i="42"/>
  <c r="BD8" i="42"/>
  <c r="BE8" i="42"/>
  <c r="BF8" i="42"/>
  <c r="BG8" i="42"/>
  <c r="BH8" i="42"/>
  <c r="BI8" i="42"/>
  <c r="BJ8" i="42"/>
  <c r="BK8" i="42"/>
  <c r="BL8" i="42"/>
  <c r="BM8" i="42"/>
  <c r="BN8" i="42"/>
  <c r="BO8" i="42"/>
  <c r="BP8" i="42"/>
  <c r="BQ8" i="42"/>
  <c r="BR8" i="42"/>
  <c r="BS8" i="42"/>
  <c r="BT8" i="42"/>
  <c r="BU8" i="42"/>
  <c r="BV8" i="42"/>
  <c r="BW8" i="42"/>
  <c r="BX8" i="42"/>
  <c r="BY8" i="42"/>
  <c r="BZ8" i="42"/>
  <c r="CA8" i="42"/>
  <c r="CB8" i="42"/>
  <c r="CC8" i="42"/>
  <c r="CD8" i="42"/>
  <c r="CE8" i="42"/>
  <c r="CF8" i="42"/>
  <c r="CG8" i="42"/>
  <c r="CH8" i="42"/>
  <c r="CI8" i="42"/>
  <c r="CJ8" i="42"/>
  <c r="CK8" i="42"/>
  <c r="CL8" i="42"/>
  <c r="B9"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AG9" i="42"/>
  <c r="AH9" i="42"/>
  <c r="AI9" i="42"/>
  <c r="AJ9" i="42"/>
  <c r="AK9" i="42"/>
  <c r="AL9" i="42"/>
  <c r="AM9" i="42"/>
  <c r="AN9" i="42"/>
  <c r="AO9" i="42"/>
  <c r="AP9" i="42"/>
  <c r="AQ9" i="42"/>
  <c r="AR9" i="42"/>
  <c r="AS9" i="42"/>
  <c r="AT9" i="42"/>
  <c r="AU9" i="42"/>
  <c r="AV9" i="42"/>
  <c r="AW9" i="42"/>
  <c r="AX9" i="42"/>
  <c r="AY9" i="42"/>
  <c r="AZ9" i="42"/>
  <c r="BA9" i="42"/>
  <c r="BB9" i="42"/>
  <c r="BC9" i="42"/>
  <c r="BD9" i="42"/>
  <c r="BE9" i="42"/>
  <c r="BF9" i="42"/>
  <c r="BG9" i="42"/>
  <c r="BH9" i="42"/>
  <c r="BI9" i="42"/>
  <c r="BJ9" i="42"/>
  <c r="BK9" i="42"/>
  <c r="BL9" i="42"/>
  <c r="BM9" i="42"/>
  <c r="BN9" i="42"/>
  <c r="BO9" i="42"/>
  <c r="BP9" i="42"/>
  <c r="BQ9" i="42"/>
  <c r="BR9" i="42"/>
  <c r="BS9" i="42"/>
  <c r="BT9" i="42"/>
  <c r="BU9" i="42"/>
  <c r="BV9" i="42"/>
  <c r="BW9" i="42"/>
  <c r="BX9" i="42"/>
  <c r="BY9" i="42"/>
  <c r="BZ9" i="42"/>
  <c r="CA9" i="42"/>
  <c r="CB9" i="42"/>
  <c r="CC9" i="42"/>
  <c r="CD9" i="42"/>
  <c r="CE9" i="42"/>
  <c r="CF9" i="42"/>
  <c r="CG9" i="42"/>
  <c r="CH9" i="42"/>
  <c r="CI9" i="42"/>
  <c r="CJ9" i="42"/>
  <c r="CK9" i="42"/>
  <c r="CL9" i="42"/>
  <c r="B10"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AG10" i="42"/>
  <c r="AH10" i="42"/>
  <c r="AI10" i="42"/>
  <c r="AJ10" i="42"/>
  <c r="AK10" i="42"/>
  <c r="AL10" i="42"/>
  <c r="AM10" i="42"/>
  <c r="AN10" i="42"/>
  <c r="AO10" i="42"/>
  <c r="AP10" i="42"/>
  <c r="AQ10" i="42"/>
  <c r="AR10" i="42"/>
  <c r="AS10" i="42"/>
  <c r="AT10" i="42"/>
  <c r="AU10" i="42"/>
  <c r="AV10" i="42"/>
  <c r="AW10" i="42"/>
  <c r="AX10" i="42"/>
  <c r="AY10" i="42"/>
  <c r="AZ10" i="42"/>
  <c r="BA10" i="42"/>
  <c r="BB10" i="42"/>
  <c r="BC10" i="42"/>
  <c r="BD10" i="42"/>
  <c r="BE10" i="42"/>
  <c r="BF10" i="42"/>
  <c r="BG10" i="42"/>
  <c r="BH10" i="42"/>
  <c r="BI10" i="42"/>
  <c r="BJ10" i="42"/>
  <c r="BK10" i="42"/>
  <c r="BL10" i="42"/>
  <c r="BM10" i="42"/>
  <c r="BN10" i="42"/>
  <c r="BO10" i="42"/>
  <c r="BP10" i="42"/>
  <c r="BQ10" i="42"/>
  <c r="BR10" i="42"/>
  <c r="BS10" i="42"/>
  <c r="BT10" i="42"/>
  <c r="BU10" i="42"/>
  <c r="BV10" i="42"/>
  <c r="BW10" i="42"/>
  <c r="BX10" i="42"/>
  <c r="BY10" i="42"/>
  <c r="BZ10" i="42"/>
  <c r="CA10" i="42"/>
  <c r="CB10" i="42"/>
  <c r="CC10" i="42"/>
  <c r="CD10" i="42"/>
  <c r="CE10" i="42"/>
  <c r="CF10" i="42"/>
  <c r="CG10" i="42"/>
  <c r="CH10" i="42"/>
  <c r="CI10" i="42"/>
  <c r="CJ10" i="42"/>
  <c r="CK10" i="42"/>
  <c r="CL10" i="42"/>
  <c r="B11"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AG11" i="42"/>
  <c r="AH11" i="42"/>
  <c r="AI11" i="42"/>
  <c r="AJ11" i="42"/>
  <c r="AK11" i="42"/>
  <c r="AL11" i="42"/>
  <c r="AM11" i="42"/>
  <c r="AN11" i="42"/>
  <c r="AO11" i="42"/>
  <c r="AP11" i="42"/>
  <c r="AQ11" i="42"/>
  <c r="AR11" i="42"/>
  <c r="AS11" i="42"/>
  <c r="AT11" i="42"/>
  <c r="AU11" i="42"/>
  <c r="AV11" i="42"/>
  <c r="AW11" i="42"/>
  <c r="AX11" i="42"/>
  <c r="AY11" i="42"/>
  <c r="AZ11" i="42"/>
  <c r="BA11" i="42"/>
  <c r="BB11" i="42"/>
  <c r="BC11" i="42"/>
  <c r="BD11" i="42"/>
  <c r="BE11" i="42"/>
  <c r="BF11" i="42"/>
  <c r="BG11" i="42"/>
  <c r="BH11" i="42"/>
  <c r="BI11" i="42"/>
  <c r="BJ11" i="42"/>
  <c r="BK11" i="42"/>
  <c r="BL11" i="42"/>
  <c r="BM11" i="42"/>
  <c r="BN11" i="42"/>
  <c r="BO11" i="42"/>
  <c r="BP11" i="42"/>
  <c r="BQ11" i="42"/>
  <c r="BR11" i="42"/>
  <c r="BS11" i="42"/>
  <c r="BT11" i="42"/>
  <c r="BU11" i="42"/>
  <c r="BV11" i="42"/>
  <c r="BW11" i="42"/>
  <c r="BX11" i="42"/>
  <c r="BY11" i="42"/>
  <c r="BZ11" i="42"/>
  <c r="CA11" i="42"/>
  <c r="CB11" i="42"/>
  <c r="CC11" i="42"/>
  <c r="CD11" i="42"/>
  <c r="CE11" i="42"/>
  <c r="CF11" i="42"/>
  <c r="CG11" i="42"/>
  <c r="CH11" i="42"/>
  <c r="CI11" i="42"/>
  <c r="CJ11" i="42"/>
  <c r="CK11" i="42"/>
  <c r="CL11" i="42"/>
  <c r="B12"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AG12" i="42"/>
  <c r="AH12" i="42"/>
  <c r="AI12" i="42"/>
  <c r="AJ12" i="42"/>
  <c r="AK12" i="42"/>
  <c r="AL12" i="42"/>
  <c r="AM12" i="42"/>
  <c r="AN12" i="42"/>
  <c r="AO12" i="42"/>
  <c r="AP12" i="42"/>
  <c r="AQ12" i="42"/>
  <c r="AR12" i="42"/>
  <c r="AS12" i="42"/>
  <c r="AT12" i="42"/>
  <c r="AU12" i="42"/>
  <c r="AV12" i="42"/>
  <c r="AW12" i="42"/>
  <c r="AX12" i="42"/>
  <c r="AY12" i="42"/>
  <c r="AZ12" i="42"/>
  <c r="BA12" i="42"/>
  <c r="BB12" i="42"/>
  <c r="BC12" i="42"/>
  <c r="BD12" i="42"/>
  <c r="BE12" i="42"/>
  <c r="BF12" i="42"/>
  <c r="BG12" i="42"/>
  <c r="BH12" i="42"/>
  <c r="BI12" i="42"/>
  <c r="BJ12" i="42"/>
  <c r="BK12" i="42"/>
  <c r="BL12" i="42"/>
  <c r="BM12" i="42"/>
  <c r="BN12" i="42"/>
  <c r="BO12" i="42"/>
  <c r="BP12" i="42"/>
  <c r="BQ12" i="42"/>
  <c r="BR12" i="42"/>
  <c r="BS12" i="42"/>
  <c r="BT12" i="42"/>
  <c r="BU12" i="42"/>
  <c r="BV12" i="42"/>
  <c r="BW12" i="42"/>
  <c r="BX12" i="42"/>
  <c r="BY12" i="42"/>
  <c r="BZ12" i="42"/>
  <c r="CA12" i="42"/>
  <c r="CB12" i="42"/>
  <c r="CC12" i="42"/>
  <c r="CD12" i="42"/>
  <c r="CE12" i="42"/>
  <c r="CF12" i="42"/>
  <c r="CG12" i="42"/>
  <c r="CH12" i="42"/>
  <c r="CI12" i="42"/>
  <c r="CJ12" i="42"/>
  <c r="CK12" i="42"/>
  <c r="CL12" i="42"/>
  <c r="B13"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AG13" i="42"/>
  <c r="AH13" i="42"/>
  <c r="AI13" i="42"/>
  <c r="AJ13" i="42"/>
  <c r="AK13" i="42"/>
  <c r="AL13" i="42"/>
  <c r="AM13" i="42"/>
  <c r="AN13" i="42"/>
  <c r="AO13" i="42"/>
  <c r="AP13" i="42"/>
  <c r="AQ13" i="42"/>
  <c r="AR13" i="42"/>
  <c r="AS13" i="42"/>
  <c r="AT13" i="42"/>
  <c r="AU13" i="42"/>
  <c r="AV13" i="42"/>
  <c r="AW13" i="42"/>
  <c r="AX13" i="42"/>
  <c r="AY13" i="42"/>
  <c r="AZ13" i="42"/>
  <c r="BA13" i="42"/>
  <c r="BB13" i="42"/>
  <c r="BC13" i="42"/>
  <c r="BD13" i="42"/>
  <c r="BE13" i="42"/>
  <c r="BF13" i="42"/>
  <c r="BG13" i="42"/>
  <c r="BH13" i="42"/>
  <c r="BI13" i="42"/>
  <c r="BJ13" i="42"/>
  <c r="BK13" i="42"/>
  <c r="BL13" i="42"/>
  <c r="BM13" i="42"/>
  <c r="BN13" i="42"/>
  <c r="BO13" i="42"/>
  <c r="BP13" i="42"/>
  <c r="BQ13" i="42"/>
  <c r="BR13" i="42"/>
  <c r="BS13" i="42"/>
  <c r="BT13" i="42"/>
  <c r="BU13" i="42"/>
  <c r="BV13" i="42"/>
  <c r="BW13" i="42"/>
  <c r="BX13" i="42"/>
  <c r="BY13" i="42"/>
  <c r="BZ13" i="42"/>
  <c r="CA13" i="42"/>
  <c r="CB13" i="42"/>
  <c r="CC13" i="42"/>
  <c r="CD13" i="42"/>
  <c r="CE13" i="42"/>
  <c r="CF13" i="42"/>
  <c r="CG13" i="42"/>
  <c r="CH13" i="42"/>
  <c r="CI13" i="42"/>
  <c r="CJ13" i="42"/>
  <c r="CK13" i="42"/>
  <c r="CL13" i="42"/>
  <c r="B14"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AG14" i="42"/>
  <c r="AH14" i="42"/>
  <c r="AI14" i="42"/>
  <c r="AJ14" i="42"/>
  <c r="AK14" i="42"/>
  <c r="AL14" i="42"/>
  <c r="AM14" i="42"/>
  <c r="AN14" i="42"/>
  <c r="AO14" i="42"/>
  <c r="AP14" i="42"/>
  <c r="AQ14" i="42"/>
  <c r="AR14" i="42"/>
  <c r="AS14" i="42"/>
  <c r="AT14" i="42"/>
  <c r="AU14" i="42"/>
  <c r="AV14" i="42"/>
  <c r="AW14" i="42"/>
  <c r="AX14" i="42"/>
  <c r="AY14" i="42"/>
  <c r="AZ14" i="42"/>
  <c r="BA14" i="42"/>
  <c r="BB14" i="42"/>
  <c r="BC14" i="42"/>
  <c r="BD14" i="42"/>
  <c r="BE14" i="42"/>
  <c r="BF14" i="42"/>
  <c r="BG14" i="42"/>
  <c r="BH14" i="42"/>
  <c r="BI14" i="42"/>
  <c r="BJ14" i="42"/>
  <c r="BK14" i="42"/>
  <c r="BL14" i="42"/>
  <c r="BM14" i="42"/>
  <c r="BN14" i="42"/>
  <c r="BO14" i="42"/>
  <c r="BP14" i="42"/>
  <c r="BQ14" i="42"/>
  <c r="BR14" i="42"/>
  <c r="BS14" i="42"/>
  <c r="BT14" i="42"/>
  <c r="BU14" i="42"/>
  <c r="BV14" i="42"/>
  <c r="BW14" i="42"/>
  <c r="BX14" i="42"/>
  <c r="BY14" i="42"/>
  <c r="BZ14" i="42"/>
  <c r="CA14" i="42"/>
  <c r="CB14" i="42"/>
  <c r="CC14" i="42"/>
  <c r="CD14" i="42"/>
  <c r="CE14" i="42"/>
  <c r="CF14" i="42"/>
  <c r="CG14" i="42"/>
  <c r="CH14" i="42"/>
  <c r="CI14" i="42"/>
  <c r="CJ14" i="42"/>
  <c r="CK14" i="42"/>
  <c r="CL14" i="42"/>
  <c r="B15"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AG15" i="42"/>
  <c r="AH15" i="42"/>
  <c r="AI15" i="42"/>
  <c r="AJ15" i="42"/>
  <c r="AK15" i="42"/>
  <c r="AL15" i="42"/>
  <c r="AM15" i="42"/>
  <c r="AN15" i="42"/>
  <c r="AO15" i="42"/>
  <c r="AP15" i="42"/>
  <c r="AQ15" i="42"/>
  <c r="AR15" i="42"/>
  <c r="AS15" i="42"/>
  <c r="AT15" i="42"/>
  <c r="AU15" i="42"/>
  <c r="AV15" i="42"/>
  <c r="AW15" i="42"/>
  <c r="AX15" i="42"/>
  <c r="AY15" i="42"/>
  <c r="AZ15" i="42"/>
  <c r="BA15" i="42"/>
  <c r="BB15" i="42"/>
  <c r="BC15" i="42"/>
  <c r="BD15" i="42"/>
  <c r="BE15" i="42"/>
  <c r="BF15" i="42"/>
  <c r="BG15" i="42"/>
  <c r="BH15" i="42"/>
  <c r="BI15" i="42"/>
  <c r="BJ15" i="42"/>
  <c r="BK15" i="42"/>
  <c r="BL15" i="42"/>
  <c r="BM15" i="42"/>
  <c r="BN15" i="42"/>
  <c r="BO15" i="42"/>
  <c r="BP15" i="42"/>
  <c r="BQ15" i="42"/>
  <c r="BR15" i="42"/>
  <c r="BS15" i="42"/>
  <c r="BT15" i="42"/>
  <c r="BU15" i="42"/>
  <c r="BV15" i="42"/>
  <c r="BW15" i="42"/>
  <c r="BX15" i="42"/>
  <c r="BY15" i="42"/>
  <c r="BZ15" i="42"/>
  <c r="CA15" i="42"/>
  <c r="CB15" i="42"/>
  <c r="CC15" i="42"/>
  <c r="CD15" i="42"/>
  <c r="CE15" i="42"/>
  <c r="CF15" i="42"/>
  <c r="CG15" i="42"/>
  <c r="CH15" i="42"/>
  <c r="CI15" i="42"/>
  <c r="CJ15" i="42"/>
  <c r="CK15" i="42"/>
  <c r="CL15" i="42"/>
  <c r="B16"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AG16" i="42"/>
  <c r="AH16" i="42"/>
  <c r="AI16" i="42"/>
  <c r="AJ16" i="42"/>
  <c r="AK16" i="42"/>
  <c r="AL16" i="42"/>
  <c r="AM16" i="42"/>
  <c r="AN16" i="42"/>
  <c r="AO16" i="42"/>
  <c r="AP16" i="42"/>
  <c r="AQ16" i="42"/>
  <c r="AR16" i="42"/>
  <c r="AS16" i="42"/>
  <c r="AT16" i="42"/>
  <c r="AU16" i="42"/>
  <c r="AV16" i="42"/>
  <c r="AW16" i="42"/>
  <c r="AX16" i="42"/>
  <c r="AY16" i="42"/>
  <c r="AZ16" i="42"/>
  <c r="BA16" i="42"/>
  <c r="BB16" i="42"/>
  <c r="BC16" i="42"/>
  <c r="BD16" i="42"/>
  <c r="BE16" i="42"/>
  <c r="BF16" i="42"/>
  <c r="BG16" i="42"/>
  <c r="BH16" i="42"/>
  <c r="BI16" i="42"/>
  <c r="BJ16" i="42"/>
  <c r="BK16" i="42"/>
  <c r="BL16" i="42"/>
  <c r="BM16" i="42"/>
  <c r="BN16" i="42"/>
  <c r="BO16" i="42"/>
  <c r="BP16" i="42"/>
  <c r="BQ16" i="42"/>
  <c r="BR16" i="42"/>
  <c r="BS16" i="42"/>
  <c r="BT16" i="42"/>
  <c r="BU16" i="42"/>
  <c r="BV16" i="42"/>
  <c r="BW16" i="42"/>
  <c r="BX16" i="42"/>
  <c r="BY16" i="42"/>
  <c r="BZ16" i="42"/>
  <c r="CA16" i="42"/>
  <c r="CB16" i="42"/>
  <c r="CC16" i="42"/>
  <c r="CD16" i="42"/>
  <c r="CE16" i="42"/>
  <c r="CF16" i="42"/>
  <c r="CG16" i="42"/>
  <c r="CH16" i="42"/>
  <c r="CI16" i="42"/>
  <c r="CJ16" i="42"/>
  <c r="CK16" i="42"/>
  <c r="CL16" i="42"/>
  <c r="B17"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AG17" i="42"/>
  <c r="AH17" i="42"/>
  <c r="AI17" i="42"/>
  <c r="AJ17" i="42"/>
  <c r="AK17" i="42"/>
  <c r="AL17" i="42"/>
  <c r="AM17" i="42"/>
  <c r="AN17" i="42"/>
  <c r="AO17" i="42"/>
  <c r="AP17" i="42"/>
  <c r="AQ17" i="42"/>
  <c r="AR17" i="42"/>
  <c r="AS17" i="42"/>
  <c r="AT17" i="42"/>
  <c r="AU17" i="42"/>
  <c r="AV17" i="42"/>
  <c r="AW17" i="42"/>
  <c r="AX17" i="42"/>
  <c r="AY17" i="42"/>
  <c r="AZ17" i="42"/>
  <c r="BA17" i="42"/>
  <c r="BB17" i="42"/>
  <c r="BC17" i="42"/>
  <c r="BD17" i="42"/>
  <c r="BE17" i="42"/>
  <c r="BF17" i="42"/>
  <c r="BG17" i="42"/>
  <c r="BH17" i="42"/>
  <c r="BI17" i="42"/>
  <c r="BJ17" i="42"/>
  <c r="BK17" i="42"/>
  <c r="BL17" i="42"/>
  <c r="BM17" i="42"/>
  <c r="BN17" i="42"/>
  <c r="BO17" i="42"/>
  <c r="BP17" i="42"/>
  <c r="BQ17" i="42"/>
  <c r="BR17" i="42"/>
  <c r="BS17" i="42"/>
  <c r="BT17" i="42"/>
  <c r="BU17" i="42"/>
  <c r="BV17" i="42"/>
  <c r="BW17" i="42"/>
  <c r="BX17" i="42"/>
  <c r="BY17" i="42"/>
  <c r="BZ17" i="42"/>
  <c r="CA17" i="42"/>
  <c r="CB17" i="42"/>
  <c r="CC17" i="42"/>
  <c r="CD17" i="42"/>
  <c r="CE17" i="42"/>
  <c r="CF17" i="42"/>
  <c r="CG17" i="42"/>
  <c r="CH17" i="42"/>
  <c r="CI17" i="42"/>
  <c r="CJ17" i="42"/>
  <c r="CK17" i="42"/>
  <c r="CL17" i="42"/>
  <c r="B18"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AG18" i="42"/>
  <c r="AH18" i="42"/>
  <c r="AI18" i="42"/>
  <c r="AJ18" i="42"/>
  <c r="AK18" i="42"/>
  <c r="AL18" i="42"/>
  <c r="AM18" i="42"/>
  <c r="AN18" i="42"/>
  <c r="AO18" i="42"/>
  <c r="AP18" i="42"/>
  <c r="AQ18" i="42"/>
  <c r="AR18" i="42"/>
  <c r="AS18" i="42"/>
  <c r="AT18" i="42"/>
  <c r="AU18" i="42"/>
  <c r="AV18" i="42"/>
  <c r="AW18" i="42"/>
  <c r="AX18" i="42"/>
  <c r="AY18" i="42"/>
  <c r="AZ18" i="42"/>
  <c r="BA18" i="42"/>
  <c r="BB18" i="42"/>
  <c r="BC18" i="42"/>
  <c r="BD18" i="42"/>
  <c r="BE18" i="42"/>
  <c r="BF18" i="42"/>
  <c r="BG18" i="42"/>
  <c r="BH18" i="42"/>
  <c r="BI18" i="42"/>
  <c r="BJ18" i="42"/>
  <c r="BK18" i="42"/>
  <c r="BL18" i="42"/>
  <c r="BM18" i="42"/>
  <c r="BN18" i="42"/>
  <c r="BO18" i="42"/>
  <c r="BP18" i="42"/>
  <c r="BQ18" i="42"/>
  <c r="BR18" i="42"/>
  <c r="BS18" i="42"/>
  <c r="BT18" i="42"/>
  <c r="BU18" i="42"/>
  <c r="BV18" i="42"/>
  <c r="BW18" i="42"/>
  <c r="BX18" i="42"/>
  <c r="BY18" i="42"/>
  <c r="BZ18" i="42"/>
  <c r="CA18" i="42"/>
  <c r="CB18" i="42"/>
  <c r="CC18" i="42"/>
  <c r="CD18" i="42"/>
  <c r="CE18" i="42"/>
  <c r="CF18" i="42"/>
  <c r="CG18" i="42"/>
  <c r="CH18" i="42"/>
  <c r="CI18" i="42"/>
  <c r="CJ18" i="42"/>
  <c r="CK18" i="42"/>
  <c r="CL18" i="42"/>
  <c r="B19"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AG19" i="42"/>
  <c r="AH19" i="42"/>
  <c r="AI19" i="42"/>
  <c r="AJ19" i="42"/>
  <c r="AK19" i="42"/>
  <c r="AL19" i="42"/>
  <c r="AM19" i="42"/>
  <c r="AN19" i="42"/>
  <c r="AO19" i="42"/>
  <c r="AP19" i="42"/>
  <c r="AQ19" i="42"/>
  <c r="AR19" i="42"/>
  <c r="AS19" i="42"/>
  <c r="AT19" i="42"/>
  <c r="AU19" i="42"/>
  <c r="AV19" i="42"/>
  <c r="AW19" i="42"/>
  <c r="AX19" i="42"/>
  <c r="AY19" i="42"/>
  <c r="AZ19" i="42"/>
  <c r="BA19" i="42"/>
  <c r="BB19" i="42"/>
  <c r="BC19" i="42"/>
  <c r="BD19" i="42"/>
  <c r="BE19" i="42"/>
  <c r="BF19" i="42"/>
  <c r="BG19" i="42"/>
  <c r="BH19" i="42"/>
  <c r="BI19" i="42"/>
  <c r="BJ19" i="42"/>
  <c r="BK19" i="42"/>
  <c r="BL19" i="42"/>
  <c r="BM19" i="42"/>
  <c r="BN19" i="42"/>
  <c r="BO19" i="42"/>
  <c r="BP19" i="42"/>
  <c r="BQ19" i="42"/>
  <c r="BR19" i="42"/>
  <c r="BS19" i="42"/>
  <c r="BT19" i="42"/>
  <c r="BU19" i="42"/>
  <c r="BV19" i="42"/>
  <c r="BW19" i="42"/>
  <c r="BX19" i="42"/>
  <c r="BY19" i="42"/>
  <c r="BZ19" i="42"/>
  <c r="CA19" i="42"/>
  <c r="CB19" i="42"/>
  <c r="CC19" i="42"/>
  <c r="CD19" i="42"/>
  <c r="CE19" i="42"/>
  <c r="CF19" i="42"/>
  <c r="CG19" i="42"/>
  <c r="CH19" i="42"/>
  <c r="CI19" i="42"/>
  <c r="CJ19" i="42"/>
  <c r="CK19" i="42"/>
  <c r="CL19" i="42"/>
  <c r="B20"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AG20" i="42"/>
  <c r="AH20" i="42"/>
  <c r="AI20" i="42"/>
  <c r="AJ20" i="42"/>
  <c r="AK20" i="42"/>
  <c r="AL20" i="42"/>
  <c r="AM20" i="42"/>
  <c r="AN20" i="42"/>
  <c r="AO20" i="42"/>
  <c r="AP20" i="42"/>
  <c r="AQ20" i="42"/>
  <c r="AR20" i="42"/>
  <c r="AS20" i="42"/>
  <c r="AT20" i="42"/>
  <c r="AU20" i="42"/>
  <c r="AV20" i="42"/>
  <c r="AW20" i="42"/>
  <c r="AX20" i="42"/>
  <c r="AY20" i="42"/>
  <c r="AZ20" i="42"/>
  <c r="BA20" i="42"/>
  <c r="BB20" i="42"/>
  <c r="BC20" i="42"/>
  <c r="BD20" i="42"/>
  <c r="BE20" i="42"/>
  <c r="BF20" i="42"/>
  <c r="BG20" i="42"/>
  <c r="BH20" i="42"/>
  <c r="BI20" i="42"/>
  <c r="BJ20" i="42"/>
  <c r="BK20" i="42"/>
  <c r="BL20" i="42"/>
  <c r="BM20" i="42"/>
  <c r="BN20" i="42"/>
  <c r="BO20" i="42"/>
  <c r="BP20" i="42"/>
  <c r="BQ20" i="42"/>
  <c r="BR20" i="42"/>
  <c r="BS20" i="42"/>
  <c r="BT20" i="42"/>
  <c r="BU20" i="42"/>
  <c r="BV20" i="42"/>
  <c r="BW20" i="42"/>
  <c r="BX20" i="42"/>
  <c r="BY20" i="42"/>
  <c r="BZ20" i="42"/>
  <c r="CA20" i="42"/>
  <c r="CB20" i="42"/>
  <c r="CC20" i="42"/>
  <c r="CD20" i="42"/>
  <c r="CE20" i="42"/>
  <c r="CF20" i="42"/>
  <c r="CG20" i="42"/>
  <c r="CH20" i="42"/>
  <c r="CI20" i="42"/>
  <c r="CJ20" i="42"/>
  <c r="CK20" i="42"/>
  <c r="CL20" i="42"/>
  <c r="B21"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AG21" i="42"/>
  <c r="AH21" i="42"/>
  <c r="AI21" i="42"/>
  <c r="AJ21" i="42"/>
  <c r="AK21" i="42"/>
  <c r="AL21" i="42"/>
  <c r="AM21" i="42"/>
  <c r="AN21" i="42"/>
  <c r="AO21" i="42"/>
  <c r="AP21" i="42"/>
  <c r="AQ21" i="42"/>
  <c r="AR21" i="42"/>
  <c r="AS21" i="42"/>
  <c r="AT21" i="42"/>
  <c r="AU21" i="42"/>
  <c r="AV21" i="42"/>
  <c r="AW21" i="42"/>
  <c r="AX21" i="42"/>
  <c r="AY21" i="42"/>
  <c r="AZ21" i="42"/>
  <c r="BA21" i="42"/>
  <c r="BB21" i="42"/>
  <c r="BC21" i="42"/>
  <c r="BD21" i="42"/>
  <c r="BE21" i="42"/>
  <c r="BF21" i="42"/>
  <c r="BG21" i="42"/>
  <c r="BH21" i="42"/>
  <c r="BI21" i="42"/>
  <c r="BJ21" i="42"/>
  <c r="BK21" i="42"/>
  <c r="BL21" i="42"/>
  <c r="BM21" i="42"/>
  <c r="BN21" i="42"/>
  <c r="BO21" i="42"/>
  <c r="BP21" i="42"/>
  <c r="BQ21" i="42"/>
  <c r="BR21" i="42"/>
  <c r="BS21" i="42"/>
  <c r="BT21" i="42"/>
  <c r="BU21" i="42"/>
  <c r="BV21" i="42"/>
  <c r="BW21" i="42"/>
  <c r="BX21" i="42"/>
  <c r="BY21" i="42"/>
  <c r="BZ21" i="42"/>
  <c r="CA21" i="42"/>
  <c r="CB21" i="42"/>
  <c r="CC21" i="42"/>
  <c r="CD21" i="42"/>
  <c r="CE21" i="42"/>
  <c r="CF21" i="42"/>
  <c r="CG21" i="42"/>
  <c r="CH21" i="42"/>
  <c r="CI21" i="42"/>
  <c r="CJ21" i="42"/>
  <c r="CK21" i="42"/>
  <c r="CL21" i="42"/>
  <c r="B22"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AG22" i="42"/>
  <c r="AH22" i="42"/>
  <c r="AI22" i="42"/>
  <c r="AJ22" i="42"/>
  <c r="AK22" i="42"/>
  <c r="AL22" i="42"/>
  <c r="AM22" i="42"/>
  <c r="AN22" i="42"/>
  <c r="AO22" i="42"/>
  <c r="AP22" i="42"/>
  <c r="AQ22" i="42"/>
  <c r="AR22" i="42"/>
  <c r="AS22" i="42"/>
  <c r="AT22" i="42"/>
  <c r="AU22" i="42"/>
  <c r="AV22" i="42"/>
  <c r="AW22" i="42"/>
  <c r="AX22" i="42"/>
  <c r="AY22" i="42"/>
  <c r="AZ22" i="42"/>
  <c r="BA22" i="42"/>
  <c r="BB22" i="42"/>
  <c r="BC22" i="42"/>
  <c r="BD22" i="42"/>
  <c r="BE22" i="42"/>
  <c r="BF22" i="42"/>
  <c r="BG22" i="42"/>
  <c r="BH22" i="42"/>
  <c r="BI22" i="42"/>
  <c r="BJ22" i="42"/>
  <c r="BK22" i="42"/>
  <c r="BL22" i="42"/>
  <c r="BM22" i="42"/>
  <c r="BN22" i="42"/>
  <c r="BO22" i="42"/>
  <c r="BP22" i="42"/>
  <c r="BQ22" i="42"/>
  <c r="BR22" i="42"/>
  <c r="BS22" i="42"/>
  <c r="BT22" i="42"/>
  <c r="BU22" i="42"/>
  <c r="BV22" i="42"/>
  <c r="BW22" i="42"/>
  <c r="BX22" i="42"/>
  <c r="BY22" i="42"/>
  <c r="BZ22" i="42"/>
  <c r="CA22" i="42"/>
  <c r="CB22" i="42"/>
  <c r="CC22" i="42"/>
  <c r="CD22" i="42"/>
  <c r="CE22" i="42"/>
  <c r="CF22" i="42"/>
  <c r="CG22" i="42"/>
  <c r="CH22" i="42"/>
  <c r="CI22" i="42"/>
  <c r="CJ22" i="42"/>
  <c r="CK22" i="42"/>
  <c r="CL22" i="42"/>
  <c r="B23"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AG23" i="42"/>
  <c r="AH23" i="42"/>
  <c r="AI23" i="42"/>
  <c r="AJ23" i="42"/>
  <c r="AK23" i="42"/>
  <c r="AL23" i="42"/>
  <c r="AM23" i="42"/>
  <c r="AN23" i="42"/>
  <c r="AO23" i="42"/>
  <c r="AP23" i="42"/>
  <c r="AQ23" i="42"/>
  <c r="AR23" i="42"/>
  <c r="AS23" i="42"/>
  <c r="AT23" i="42"/>
  <c r="AU23" i="42"/>
  <c r="AV23" i="42"/>
  <c r="AW23" i="42"/>
  <c r="AX23" i="42"/>
  <c r="AY23" i="42"/>
  <c r="AZ23" i="42"/>
  <c r="BA23" i="42"/>
  <c r="BB23" i="42"/>
  <c r="BC23" i="42"/>
  <c r="BD23" i="42"/>
  <c r="BE23" i="42"/>
  <c r="BF23" i="42"/>
  <c r="BG23" i="42"/>
  <c r="BH23" i="42"/>
  <c r="BI23" i="42"/>
  <c r="BJ23" i="42"/>
  <c r="BK23" i="42"/>
  <c r="BL23" i="42"/>
  <c r="BM23" i="42"/>
  <c r="BN23" i="42"/>
  <c r="BO23" i="42"/>
  <c r="BP23" i="42"/>
  <c r="BQ23" i="42"/>
  <c r="BR23" i="42"/>
  <c r="BS23" i="42"/>
  <c r="BT23" i="42"/>
  <c r="BU23" i="42"/>
  <c r="BV23" i="42"/>
  <c r="BW23" i="42"/>
  <c r="BX23" i="42"/>
  <c r="BY23" i="42"/>
  <c r="BZ23" i="42"/>
  <c r="CA23" i="42"/>
  <c r="CB23" i="42"/>
  <c r="CC23" i="42"/>
  <c r="CD23" i="42"/>
  <c r="CE23" i="42"/>
  <c r="CF23" i="42"/>
  <c r="CG23" i="42"/>
  <c r="CH23" i="42"/>
  <c r="CI23" i="42"/>
  <c r="CJ23" i="42"/>
  <c r="CK23" i="42"/>
  <c r="CL23" i="42"/>
  <c r="B24"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AG24" i="42"/>
  <c r="AH24" i="42"/>
  <c r="AI24" i="42"/>
  <c r="AJ24" i="42"/>
  <c r="AK24" i="42"/>
  <c r="AL24" i="42"/>
  <c r="AM24" i="42"/>
  <c r="AN24" i="42"/>
  <c r="AO24" i="42"/>
  <c r="AP24" i="42"/>
  <c r="AQ24" i="42"/>
  <c r="AR24" i="42"/>
  <c r="AS24" i="42"/>
  <c r="AT24" i="42"/>
  <c r="AU24" i="42"/>
  <c r="AV24" i="42"/>
  <c r="AW24" i="42"/>
  <c r="AX24" i="42"/>
  <c r="AY24" i="42"/>
  <c r="AZ24" i="42"/>
  <c r="BA24" i="42"/>
  <c r="BB24" i="42"/>
  <c r="BC24" i="42"/>
  <c r="BD24" i="42"/>
  <c r="BE24" i="42"/>
  <c r="BF24" i="42"/>
  <c r="BG24" i="42"/>
  <c r="BH24" i="42"/>
  <c r="BI24" i="42"/>
  <c r="BJ24" i="42"/>
  <c r="BK24" i="42"/>
  <c r="BL24" i="42"/>
  <c r="BM24" i="42"/>
  <c r="BN24" i="42"/>
  <c r="BO24" i="42"/>
  <c r="BP24" i="42"/>
  <c r="BQ24" i="42"/>
  <c r="BR24" i="42"/>
  <c r="BS24" i="42"/>
  <c r="BT24" i="42"/>
  <c r="BU24" i="42"/>
  <c r="BV24" i="42"/>
  <c r="BW24" i="42"/>
  <c r="BX24" i="42"/>
  <c r="BY24" i="42"/>
  <c r="BZ24" i="42"/>
  <c r="CA24" i="42"/>
  <c r="CB24" i="42"/>
  <c r="CC24" i="42"/>
  <c r="CD24" i="42"/>
  <c r="CE24" i="42"/>
  <c r="CF24" i="42"/>
  <c r="CG24" i="42"/>
  <c r="CH24" i="42"/>
  <c r="CI24" i="42"/>
  <c r="CJ24" i="42"/>
  <c r="CK24" i="42"/>
  <c r="CL24" i="42"/>
  <c r="B25"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AG25" i="42"/>
  <c r="AH25" i="42"/>
  <c r="AI25" i="42"/>
  <c r="AJ25" i="42"/>
  <c r="AK25" i="42"/>
  <c r="AL25" i="42"/>
  <c r="AM25" i="42"/>
  <c r="AN25" i="42"/>
  <c r="AO25" i="42"/>
  <c r="AP25" i="42"/>
  <c r="AQ25" i="42"/>
  <c r="AR25" i="42"/>
  <c r="AS25" i="42"/>
  <c r="AT25" i="42"/>
  <c r="AU25" i="42"/>
  <c r="AV25" i="42"/>
  <c r="AW25" i="42"/>
  <c r="AX25" i="42"/>
  <c r="AY25" i="42"/>
  <c r="AZ25" i="42"/>
  <c r="BA25" i="42"/>
  <c r="BB25" i="42"/>
  <c r="BC25" i="42"/>
  <c r="BD25" i="42"/>
  <c r="BE25" i="42"/>
  <c r="BF25" i="42"/>
  <c r="BG25" i="42"/>
  <c r="BH25" i="42"/>
  <c r="BI25" i="42"/>
  <c r="BJ25" i="42"/>
  <c r="BK25" i="42"/>
  <c r="BL25" i="42"/>
  <c r="BM25" i="42"/>
  <c r="BN25" i="42"/>
  <c r="BO25" i="42"/>
  <c r="BP25" i="42"/>
  <c r="BQ25" i="42"/>
  <c r="BR25" i="42"/>
  <c r="BS25" i="42"/>
  <c r="BT25" i="42"/>
  <c r="BU25" i="42"/>
  <c r="BV25" i="42"/>
  <c r="BW25" i="42"/>
  <c r="BX25" i="42"/>
  <c r="BY25" i="42"/>
  <c r="BZ25" i="42"/>
  <c r="CA25" i="42"/>
  <c r="CB25" i="42"/>
  <c r="CC25" i="42"/>
  <c r="CD25" i="42"/>
  <c r="CE25" i="42"/>
  <c r="CF25" i="42"/>
  <c r="CG25" i="42"/>
  <c r="CH25" i="42"/>
  <c r="CI25" i="42"/>
  <c r="CJ25" i="42"/>
  <c r="CK25" i="42"/>
  <c r="CL25" i="42"/>
  <c r="B26"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AG26" i="42"/>
  <c r="AH26" i="42"/>
  <c r="AI26" i="42"/>
  <c r="AJ26" i="42"/>
  <c r="AK26" i="42"/>
  <c r="AL26" i="42"/>
  <c r="AM26" i="42"/>
  <c r="AN26" i="42"/>
  <c r="AO26" i="42"/>
  <c r="AP26" i="42"/>
  <c r="AQ26" i="42"/>
  <c r="AR26" i="42"/>
  <c r="AS26" i="42"/>
  <c r="AT26" i="42"/>
  <c r="AU26" i="42"/>
  <c r="AV26" i="42"/>
  <c r="AW26" i="42"/>
  <c r="AX26" i="42"/>
  <c r="AY26" i="42"/>
  <c r="AZ26" i="42"/>
  <c r="BA26" i="42"/>
  <c r="BB26" i="42"/>
  <c r="BC26" i="42"/>
  <c r="BD26" i="42"/>
  <c r="BE26" i="42"/>
  <c r="BF26" i="42"/>
  <c r="BG26" i="42"/>
  <c r="BH26" i="42"/>
  <c r="BI26" i="42"/>
  <c r="BJ26" i="42"/>
  <c r="BK26" i="42"/>
  <c r="BL26" i="42"/>
  <c r="BM26" i="42"/>
  <c r="BN26" i="42"/>
  <c r="BO26" i="42"/>
  <c r="BP26" i="42"/>
  <c r="BQ26" i="42"/>
  <c r="BR26" i="42"/>
  <c r="BS26" i="42"/>
  <c r="BT26" i="42"/>
  <c r="BU26" i="42"/>
  <c r="BV26" i="42"/>
  <c r="BW26" i="42"/>
  <c r="BX26" i="42"/>
  <c r="BY26" i="42"/>
  <c r="BZ26" i="42"/>
  <c r="CA26" i="42"/>
  <c r="CB26" i="42"/>
  <c r="CC26" i="42"/>
  <c r="CD26" i="42"/>
  <c r="CE26" i="42"/>
  <c r="CF26" i="42"/>
  <c r="CG26" i="42"/>
  <c r="CH26" i="42"/>
  <c r="CI26" i="42"/>
  <c r="CJ26" i="42"/>
  <c r="CK26" i="42"/>
  <c r="CL26" i="42"/>
  <c r="B27"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AG27" i="42"/>
  <c r="AH27" i="42"/>
  <c r="AI27" i="42"/>
  <c r="AJ27" i="42"/>
  <c r="AK27" i="42"/>
  <c r="AL27" i="42"/>
  <c r="AM27" i="42"/>
  <c r="AN27" i="42"/>
  <c r="AO27" i="42"/>
  <c r="AP27" i="42"/>
  <c r="AQ27" i="42"/>
  <c r="AR27" i="42"/>
  <c r="AS27" i="42"/>
  <c r="AT27" i="42"/>
  <c r="AU27" i="42"/>
  <c r="AV27" i="42"/>
  <c r="AW27" i="42"/>
  <c r="AX27" i="42"/>
  <c r="AY27" i="42"/>
  <c r="AZ27" i="42"/>
  <c r="BA27" i="42"/>
  <c r="BB27" i="42"/>
  <c r="BC27" i="42"/>
  <c r="BD27" i="42"/>
  <c r="BE27" i="42"/>
  <c r="BF27" i="42"/>
  <c r="BG27" i="42"/>
  <c r="BH27" i="42"/>
  <c r="BI27" i="42"/>
  <c r="BJ27" i="42"/>
  <c r="BK27" i="42"/>
  <c r="BL27" i="42"/>
  <c r="BM27" i="42"/>
  <c r="BN27" i="42"/>
  <c r="BO27" i="42"/>
  <c r="BP27" i="42"/>
  <c r="BQ27" i="42"/>
  <c r="BR27" i="42"/>
  <c r="BS27" i="42"/>
  <c r="BT27" i="42"/>
  <c r="BU27" i="42"/>
  <c r="BV27" i="42"/>
  <c r="BW27" i="42"/>
  <c r="BX27" i="42"/>
  <c r="BY27" i="42"/>
  <c r="BZ27" i="42"/>
  <c r="CA27" i="42"/>
  <c r="CB27" i="42"/>
  <c r="CC27" i="42"/>
  <c r="CD27" i="42"/>
  <c r="CE27" i="42"/>
  <c r="CF27" i="42"/>
  <c r="CG27" i="42"/>
  <c r="CH27" i="42"/>
  <c r="CI27" i="42"/>
  <c r="CJ27" i="42"/>
  <c r="CK27" i="42"/>
  <c r="CL27" i="42"/>
  <c r="B28"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AG28" i="42"/>
  <c r="AH28" i="42"/>
  <c r="AI28" i="42"/>
  <c r="AJ28" i="42"/>
  <c r="AK28" i="42"/>
  <c r="AL28" i="42"/>
  <c r="AM28" i="42"/>
  <c r="AN28" i="42"/>
  <c r="AO28" i="42"/>
  <c r="AP28" i="42"/>
  <c r="AQ28" i="42"/>
  <c r="AR28" i="42"/>
  <c r="AS28" i="42"/>
  <c r="AT28" i="42"/>
  <c r="AU28" i="42"/>
  <c r="AV28" i="42"/>
  <c r="AW28" i="42"/>
  <c r="AX28" i="42"/>
  <c r="AY28" i="42"/>
  <c r="AZ28" i="42"/>
  <c r="BA28" i="42"/>
  <c r="BB28" i="42"/>
  <c r="BC28" i="42"/>
  <c r="BD28" i="42"/>
  <c r="BE28" i="42"/>
  <c r="BF28" i="42"/>
  <c r="BG28" i="42"/>
  <c r="BH28" i="42"/>
  <c r="BI28" i="42"/>
  <c r="BJ28" i="42"/>
  <c r="BK28" i="42"/>
  <c r="BL28" i="42"/>
  <c r="BM28" i="42"/>
  <c r="BN28" i="42"/>
  <c r="BO28" i="42"/>
  <c r="BP28" i="42"/>
  <c r="BQ28" i="42"/>
  <c r="BR28" i="42"/>
  <c r="BS28" i="42"/>
  <c r="BT28" i="42"/>
  <c r="BU28" i="42"/>
  <c r="BV28" i="42"/>
  <c r="BW28" i="42"/>
  <c r="BX28" i="42"/>
  <c r="BY28" i="42"/>
  <c r="BZ28" i="42"/>
  <c r="CA28" i="42"/>
  <c r="CB28" i="42"/>
  <c r="CC28" i="42"/>
  <c r="CD28" i="42"/>
  <c r="CE28" i="42"/>
  <c r="CF28" i="42"/>
  <c r="CG28" i="42"/>
  <c r="CH28" i="42"/>
  <c r="CI28" i="42"/>
  <c r="CJ28" i="42"/>
  <c r="CK28" i="42"/>
  <c r="CL28" i="42"/>
  <c r="B29"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AG29" i="42"/>
  <c r="AH29" i="42"/>
  <c r="AI29" i="42"/>
  <c r="AJ29" i="42"/>
  <c r="AK29" i="42"/>
  <c r="AL29" i="42"/>
  <c r="AM29" i="42"/>
  <c r="AN29" i="42"/>
  <c r="AO29" i="42"/>
  <c r="AP29" i="42"/>
  <c r="AQ29" i="42"/>
  <c r="AR29" i="42"/>
  <c r="AS29" i="42"/>
  <c r="AT29" i="42"/>
  <c r="AU29" i="42"/>
  <c r="AV29" i="42"/>
  <c r="AW29" i="42"/>
  <c r="AX29" i="42"/>
  <c r="AY29" i="42"/>
  <c r="AZ29" i="42"/>
  <c r="BA29" i="42"/>
  <c r="BB29" i="42"/>
  <c r="BC29" i="42"/>
  <c r="BD29" i="42"/>
  <c r="BE29" i="42"/>
  <c r="BF29" i="42"/>
  <c r="BG29" i="42"/>
  <c r="BH29" i="42"/>
  <c r="BI29" i="42"/>
  <c r="BJ29" i="42"/>
  <c r="BK29" i="42"/>
  <c r="BL29" i="42"/>
  <c r="BM29" i="42"/>
  <c r="BN29" i="42"/>
  <c r="BO29" i="42"/>
  <c r="BP29" i="42"/>
  <c r="BQ29" i="42"/>
  <c r="BR29" i="42"/>
  <c r="BS29" i="42"/>
  <c r="BT29" i="42"/>
  <c r="BU29" i="42"/>
  <c r="BV29" i="42"/>
  <c r="BW29" i="42"/>
  <c r="BX29" i="42"/>
  <c r="BY29" i="42"/>
  <c r="BZ29" i="42"/>
  <c r="CA29" i="42"/>
  <c r="CB29" i="42"/>
  <c r="CC29" i="42"/>
  <c r="CD29" i="42"/>
  <c r="CE29" i="42"/>
  <c r="CF29" i="42"/>
  <c r="CG29" i="42"/>
  <c r="CH29" i="42"/>
  <c r="CI29" i="42"/>
  <c r="CJ29" i="42"/>
  <c r="CK29" i="42"/>
  <c r="CL29" i="42"/>
  <c r="B30"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AG30" i="42"/>
  <c r="AH30" i="42"/>
  <c r="AI30" i="42"/>
  <c r="AJ30" i="42"/>
  <c r="AK30" i="42"/>
  <c r="AL30" i="42"/>
  <c r="AM30" i="42"/>
  <c r="AN30" i="42"/>
  <c r="AO30" i="42"/>
  <c r="AP30" i="42"/>
  <c r="AQ30" i="42"/>
  <c r="AR30" i="42"/>
  <c r="AS30" i="42"/>
  <c r="AT30" i="42"/>
  <c r="AU30" i="42"/>
  <c r="AV30" i="42"/>
  <c r="AW30" i="42"/>
  <c r="AX30" i="42"/>
  <c r="AY30" i="42"/>
  <c r="AZ30" i="42"/>
  <c r="BA30" i="42"/>
  <c r="BB30" i="42"/>
  <c r="BC30" i="42"/>
  <c r="BD30" i="42"/>
  <c r="BE30" i="42"/>
  <c r="BF30" i="42"/>
  <c r="BG30" i="42"/>
  <c r="BH30" i="42"/>
  <c r="BI30" i="42"/>
  <c r="BJ30" i="42"/>
  <c r="BK30" i="42"/>
  <c r="BL30" i="42"/>
  <c r="BM30" i="42"/>
  <c r="BN30" i="42"/>
  <c r="BO30" i="42"/>
  <c r="BP30" i="42"/>
  <c r="BQ30" i="42"/>
  <c r="BR30" i="42"/>
  <c r="BS30" i="42"/>
  <c r="BT30" i="42"/>
  <c r="BU30" i="42"/>
  <c r="BV30" i="42"/>
  <c r="BW30" i="42"/>
  <c r="BX30" i="42"/>
  <c r="BY30" i="42"/>
  <c r="BZ30" i="42"/>
  <c r="CA30" i="42"/>
  <c r="CB30" i="42"/>
  <c r="CC30" i="42"/>
  <c r="CD30" i="42"/>
  <c r="CE30" i="42"/>
  <c r="CF30" i="42"/>
  <c r="CG30" i="42"/>
  <c r="CH30" i="42"/>
  <c r="CI30" i="42"/>
  <c r="CJ30" i="42"/>
  <c r="CK30" i="42"/>
  <c r="CL30" i="42"/>
  <c r="B31"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AG31" i="42"/>
  <c r="AH31" i="42"/>
  <c r="AI31" i="42"/>
  <c r="AJ31" i="42"/>
  <c r="AK31" i="42"/>
  <c r="AL31" i="42"/>
  <c r="AM31" i="42"/>
  <c r="AN31" i="42"/>
  <c r="AO31" i="42"/>
  <c r="AP31" i="42"/>
  <c r="AQ31" i="42"/>
  <c r="AR31" i="42"/>
  <c r="AS31" i="42"/>
  <c r="AT31" i="42"/>
  <c r="AU31" i="42"/>
  <c r="AV31" i="42"/>
  <c r="AW31" i="42"/>
  <c r="AX31" i="42"/>
  <c r="AY31" i="42"/>
  <c r="AZ31" i="42"/>
  <c r="BA31" i="42"/>
  <c r="BB31" i="42"/>
  <c r="BC31" i="42"/>
  <c r="BD31" i="42"/>
  <c r="BE31" i="42"/>
  <c r="BF31" i="42"/>
  <c r="BG31" i="42"/>
  <c r="BH31" i="42"/>
  <c r="BI31" i="42"/>
  <c r="BJ31" i="42"/>
  <c r="BK31" i="42"/>
  <c r="BL31" i="42"/>
  <c r="BM31" i="42"/>
  <c r="BN31" i="42"/>
  <c r="BO31" i="42"/>
  <c r="BP31" i="42"/>
  <c r="BQ31" i="42"/>
  <c r="BR31" i="42"/>
  <c r="BS31" i="42"/>
  <c r="BT31" i="42"/>
  <c r="BU31" i="42"/>
  <c r="BV31" i="42"/>
  <c r="BW31" i="42"/>
  <c r="BX31" i="42"/>
  <c r="BY31" i="42"/>
  <c r="BZ31" i="42"/>
  <c r="CA31" i="42"/>
  <c r="CB31" i="42"/>
  <c r="CC31" i="42"/>
  <c r="CD31" i="42"/>
  <c r="CE31" i="42"/>
  <c r="CF31" i="42"/>
  <c r="CG31" i="42"/>
  <c r="CH31" i="42"/>
  <c r="CI31" i="42"/>
  <c r="CJ31" i="42"/>
  <c r="CK31" i="42"/>
  <c r="CL31" i="42"/>
  <c r="B32"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AG32" i="42"/>
  <c r="AH32" i="42"/>
  <c r="AI32" i="42"/>
  <c r="AJ32" i="42"/>
  <c r="AK32" i="42"/>
  <c r="AL32" i="42"/>
  <c r="AM32" i="42"/>
  <c r="AN32" i="42"/>
  <c r="AO32" i="42"/>
  <c r="AP32" i="42"/>
  <c r="AQ32" i="42"/>
  <c r="AR32" i="42"/>
  <c r="AS32" i="42"/>
  <c r="AT32" i="42"/>
  <c r="AU32" i="42"/>
  <c r="AV32" i="42"/>
  <c r="AW32" i="42"/>
  <c r="AX32" i="42"/>
  <c r="AY32" i="42"/>
  <c r="AZ32" i="42"/>
  <c r="BA32" i="42"/>
  <c r="BB32" i="42"/>
  <c r="BC32" i="42"/>
  <c r="BD32" i="42"/>
  <c r="BE32" i="42"/>
  <c r="BF32" i="42"/>
  <c r="BG32" i="42"/>
  <c r="BH32" i="42"/>
  <c r="BI32" i="42"/>
  <c r="BJ32" i="42"/>
  <c r="BK32" i="42"/>
  <c r="BL32" i="42"/>
  <c r="BM32" i="42"/>
  <c r="BN32" i="42"/>
  <c r="BO32" i="42"/>
  <c r="BP32" i="42"/>
  <c r="BQ32" i="42"/>
  <c r="BR32" i="42"/>
  <c r="BS32" i="42"/>
  <c r="BT32" i="42"/>
  <c r="BU32" i="42"/>
  <c r="BV32" i="42"/>
  <c r="BW32" i="42"/>
  <c r="BX32" i="42"/>
  <c r="BY32" i="42"/>
  <c r="BZ32" i="42"/>
  <c r="CA32" i="42"/>
  <c r="CB32" i="42"/>
  <c r="CC32" i="42"/>
  <c r="CD32" i="42"/>
  <c r="CE32" i="42"/>
  <c r="CF32" i="42"/>
  <c r="CG32" i="42"/>
  <c r="CH32" i="42"/>
  <c r="CI32" i="42"/>
  <c r="CJ32" i="42"/>
  <c r="CK32" i="42"/>
  <c r="CL32" i="42"/>
  <c r="B33"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AG33" i="42"/>
  <c r="AH33" i="42"/>
  <c r="AI33" i="42"/>
  <c r="AJ33" i="42"/>
  <c r="AK33" i="42"/>
  <c r="AL33" i="42"/>
  <c r="AM33" i="42"/>
  <c r="AN33" i="42"/>
  <c r="AO33" i="42"/>
  <c r="AP33" i="42"/>
  <c r="AQ33" i="42"/>
  <c r="AR33" i="42"/>
  <c r="AS33" i="42"/>
  <c r="AT33" i="42"/>
  <c r="AU33" i="42"/>
  <c r="AV33" i="42"/>
  <c r="AW33" i="42"/>
  <c r="AX33" i="42"/>
  <c r="AY33" i="42"/>
  <c r="AZ33" i="42"/>
  <c r="BA33" i="42"/>
  <c r="BB33" i="42"/>
  <c r="BC33" i="42"/>
  <c r="BD33" i="42"/>
  <c r="BE33" i="42"/>
  <c r="BF33" i="42"/>
  <c r="BG33" i="42"/>
  <c r="BH33" i="42"/>
  <c r="BI33" i="42"/>
  <c r="BJ33" i="42"/>
  <c r="BK33" i="42"/>
  <c r="BL33" i="42"/>
  <c r="BM33" i="42"/>
  <c r="BN33" i="42"/>
  <c r="BO33" i="42"/>
  <c r="BP33" i="42"/>
  <c r="BQ33" i="42"/>
  <c r="BR33" i="42"/>
  <c r="BS33" i="42"/>
  <c r="BT33" i="42"/>
  <c r="BU33" i="42"/>
  <c r="BV33" i="42"/>
  <c r="BW33" i="42"/>
  <c r="BX33" i="42"/>
  <c r="BY33" i="42"/>
  <c r="BZ33" i="42"/>
  <c r="CA33" i="42"/>
  <c r="CB33" i="42"/>
  <c r="CC33" i="42"/>
  <c r="CD33" i="42"/>
  <c r="CE33" i="42"/>
  <c r="CF33" i="42"/>
  <c r="CG33" i="42"/>
  <c r="CH33" i="42"/>
  <c r="CI33" i="42"/>
  <c r="CJ33" i="42"/>
  <c r="CK33" i="42"/>
  <c r="CL33" i="42"/>
  <c r="B34"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AG34" i="42"/>
  <c r="AH34" i="42"/>
  <c r="AI34" i="42"/>
  <c r="AJ34" i="42"/>
  <c r="AK34" i="42"/>
  <c r="AL34" i="42"/>
  <c r="AM34" i="42"/>
  <c r="AN34" i="42"/>
  <c r="AO34" i="42"/>
  <c r="AP34" i="42"/>
  <c r="AQ34" i="42"/>
  <c r="AR34" i="42"/>
  <c r="AS34" i="42"/>
  <c r="AT34" i="42"/>
  <c r="AU34" i="42"/>
  <c r="AV34" i="42"/>
  <c r="AW34" i="42"/>
  <c r="AX34" i="42"/>
  <c r="AY34" i="42"/>
  <c r="AZ34" i="42"/>
  <c r="BA34" i="42"/>
  <c r="BB34" i="42"/>
  <c r="BC34" i="42"/>
  <c r="BD34" i="42"/>
  <c r="BE34" i="42"/>
  <c r="BF34" i="42"/>
  <c r="BG34" i="42"/>
  <c r="BH34" i="42"/>
  <c r="BI34" i="42"/>
  <c r="BJ34" i="42"/>
  <c r="BK34" i="42"/>
  <c r="BL34" i="42"/>
  <c r="BM34" i="42"/>
  <c r="BN34" i="42"/>
  <c r="BO34" i="42"/>
  <c r="BP34" i="42"/>
  <c r="BQ34" i="42"/>
  <c r="BR34" i="42"/>
  <c r="BS34" i="42"/>
  <c r="BT34" i="42"/>
  <c r="BU34" i="42"/>
  <c r="BV34" i="42"/>
  <c r="BW34" i="42"/>
  <c r="BX34" i="42"/>
  <c r="BY34" i="42"/>
  <c r="BZ34" i="42"/>
  <c r="CA34" i="42"/>
  <c r="CB34" i="42"/>
  <c r="CC34" i="42"/>
  <c r="CD34" i="42"/>
  <c r="CE34" i="42"/>
  <c r="CF34" i="42"/>
  <c r="CG34" i="42"/>
  <c r="CH34" i="42"/>
  <c r="CI34" i="42"/>
  <c r="CJ34" i="42"/>
  <c r="CK34" i="42"/>
  <c r="CL34" i="42"/>
  <c r="B35"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AG35" i="42"/>
  <c r="AH35" i="42"/>
  <c r="AI35" i="42"/>
  <c r="AJ35" i="42"/>
  <c r="AK35" i="42"/>
  <c r="AL35" i="42"/>
  <c r="AM35" i="42"/>
  <c r="AN35" i="42"/>
  <c r="AO35" i="42"/>
  <c r="AP35" i="42"/>
  <c r="AQ35" i="42"/>
  <c r="AR35" i="42"/>
  <c r="AS35" i="42"/>
  <c r="AT35" i="42"/>
  <c r="AU35" i="42"/>
  <c r="AV35" i="42"/>
  <c r="AW35" i="42"/>
  <c r="AX35" i="42"/>
  <c r="AY35" i="42"/>
  <c r="AZ35" i="42"/>
  <c r="BA35" i="42"/>
  <c r="BB35" i="42"/>
  <c r="BC35" i="42"/>
  <c r="BD35" i="42"/>
  <c r="BE35" i="42"/>
  <c r="BF35" i="42"/>
  <c r="BG35" i="42"/>
  <c r="BH35" i="42"/>
  <c r="BI35" i="42"/>
  <c r="BJ35" i="42"/>
  <c r="BK35" i="42"/>
  <c r="BL35" i="42"/>
  <c r="BM35" i="42"/>
  <c r="BN35" i="42"/>
  <c r="BO35" i="42"/>
  <c r="BP35" i="42"/>
  <c r="BQ35" i="42"/>
  <c r="BR35" i="42"/>
  <c r="BS35" i="42"/>
  <c r="BT35" i="42"/>
  <c r="BU35" i="42"/>
  <c r="BV35" i="42"/>
  <c r="BW35" i="42"/>
  <c r="BX35" i="42"/>
  <c r="BY35" i="42"/>
  <c r="BZ35" i="42"/>
  <c r="CA35" i="42"/>
  <c r="CB35" i="42"/>
  <c r="CC35" i="42"/>
  <c r="CD35" i="42"/>
  <c r="CE35" i="42"/>
  <c r="CF35" i="42"/>
  <c r="CG35" i="42"/>
  <c r="CH35" i="42"/>
  <c r="CI35" i="42"/>
  <c r="CJ35" i="42"/>
  <c r="CK35" i="42"/>
  <c r="CL35" i="42"/>
  <c r="B36"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AG36" i="42"/>
  <c r="AH36" i="42"/>
  <c r="AI36" i="42"/>
  <c r="AJ36" i="42"/>
  <c r="AK36" i="42"/>
  <c r="AL36" i="42"/>
  <c r="AM36" i="42"/>
  <c r="AN36" i="42"/>
  <c r="AO36" i="42"/>
  <c r="AP36" i="42"/>
  <c r="AQ36" i="42"/>
  <c r="AR36" i="42"/>
  <c r="AS36" i="42"/>
  <c r="AT36" i="42"/>
  <c r="AU36" i="42"/>
  <c r="AV36" i="42"/>
  <c r="AW36" i="42"/>
  <c r="AX36" i="42"/>
  <c r="AY36" i="42"/>
  <c r="AZ36" i="42"/>
  <c r="BA36" i="42"/>
  <c r="BB36" i="42"/>
  <c r="BC36" i="42"/>
  <c r="BD36" i="42"/>
  <c r="BE36" i="42"/>
  <c r="BF36" i="42"/>
  <c r="BG36" i="42"/>
  <c r="BH36" i="42"/>
  <c r="BI36" i="42"/>
  <c r="BJ36" i="42"/>
  <c r="BK36" i="42"/>
  <c r="BL36" i="42"/>
  <c r="BM36" i="42"/>
  <c r="BN36" i="42"/>
  <c r="BO36" i="42"/>
  <c r="BP36" i="42"/>
  <c r="BQ36" i="42"/>
  <c r="BR36" i="42"/>
  <c r="BS36" i="42"/>
  <c r="BT36" i="42"/>
  <c r="BU36" i="42"/>
  <c r="BV36" i="42"/>
  <c r="BW36" i="42"/>
  <c r="BX36" i="42"/>
  <c r="BY36" i="42"/>
  <c r="BZ36" i="42"/>
  <c r="CA36" i="42"/>
  <c r="CB36" i="42"/>
  <c r="CC36" i="42"/>
  <c r="CD36" i="42"/>
  <c r="CE36" i="42"/>
  <c r="CF36" i="42"/>
  <c r="CG36" i="42"/>
  <c r="CH36" i="42"/>
  <c r="CI36" i="42"/>
  <c r="CJ36" i="42"/>
  <c r="CK36" i="42"/>
  <c r="CL36" i="42"/>
  <c r="B37"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AG37" i="42"/>
  <c r="AH37" i="42"/>
  <c r="AI37" i="42"/>
  <c r="AJ37" i="42"/>
  <c r="AK37" i="42"/>
  <c r="AL37" i="42"/>
  <c r="AM37" i="42"/>
  <c r="AN37" i="42"/>
  <c r="AO37" i="42"/>
  <c r="AP37" i="42"/>
  <c r="AQ37" i="42"/>
  <c r="AR37" i="42"/>
  <c r="AS37" i="42"/>
  <c r="AT37" i="42"/>
  <c r="AU37" i="42"/>
  <c r="AV37" i="42"/>
  <c r="AW37" i="42"/>
  <c r="AX37" i="42"/>
  <c r="AY37" i="42"/>
  <c r="AZ37" i="42"/>
  <c r="BA37" i="42"/>
  <c r="BB37" i="42"/>
  <c r="BC37" i="42"/>
  <c r="BD37" i="42"/>
  <c r="BE37" i="42"/>
  <c r="BF37" i="42"/>
  <c r="BG37" i="42"/>
  <c r="BH37" i="42"/>
  <c r="BI37" i="42"/>
  <c r="BJ37" i="42"/>
  <c r="BK37" i="42"/>
  <c r="BL37" i="42"/>
  <c r="BM37" i="42"/>
  <c r="BN37" i="42"/>
  <c r="BO37" i="42"/>
  <c r="BP37" i="42"/>
  <c r="BQ37" i="42"/>
  <c r="BR37" i="42"/>
  <c r="BS37" i="42"/>
  <c r="BT37" i="42"/>
  <c r="BU37" i="42"/>
  <c r="BV37" i="42"/>
  <c r="BW37" i="42"/>
  <c r="BX37" i="42"/>
  <c r="BY37" i="42"/>
  <c r="BZ37" i="42"/>
  <c r="CA37" i="42"/>
  <c r="CB37" i="42"/>
  <c r="CC37" i="42"/>
  <c r="CD37" i="42"/>
  <c r="CE37" i="42"/>
  <c r="CF37" i="42"/>
  <c r="CG37" i="42"/>
  <c r="CH37" i="42"/>
  <c r="CI37" i="42"/>
  <c r="CJ37" i="42"/>
  <c r="CK37" i="42"/>
  <c r="CL37" i="42"/>
  <c r="B38"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AG38" i="42"/>
  <c r="AH38" i="42"/>
  <c r="AI38" i="42"/>
  <c r="AJ38" i="42"/>
  <c r="AK38" i="42"/>
  <c r="AL38" i="42"/>
  <c r="AM38" i="42"/>
  <c r="AN38" i="42"/>
  <c r="AO38" i="42"/>
  <c r="AP38" i="42"/>
  <c r="AQ38" i="42"/>
  <c r="AR38" i="42"/>
  <c r="AS38" i="42"/>
  <c r="AT38" i="42"/>
  <c r="AU38" i="42"/>
  <c r="AV38" i="42"/>
  <c r="AW38" i="42"/>
  <c r="AX38" i="42"/>
  <c r="AY38" i="42"/>
  <c r="AZ38" i="42"/>
  <c r="BA38" i="42"/>
  <c r="BB38" i="42"/>
  <c r="BC38" i="42"/>
  <c r="BD38" i="42"/>
  <c r="BE38" i="42"/>
  <c r="BF38" i="42"/>
  <c r="BG38" i="42"/>
  <c r="BH38" i="42"/>
  <c r="BI38" i="42"/>
  <c r="BJ38" i="42"/>
  <c r="BK38" i="42"/>
  <c r="BL38" i="42"/>
  <c r="BM38" i="42"/>
  <c r="BN38" i="42"/>
  <c r="BO38" i="42"/>
  <c r="BP38" i="42"/>
  <c r="BQ38" i="42"/>
  <c r="BR38" i="42"/>
  <c r="BS38" i="42"/>
  <c r="BT38" i="42"/>
  <c r="BU38" i="42"/>
  <c r="BV38" i="42"/>
  <c r="BW38" i="42"/>
  <c r="BX38" i="42"/>
  <c r="BY38" i="42"/>
  <c r="BZ38" i="42"/>
  <c r="CA38" i="42"/>
  <c r="CB38" i="42"/>
  <c r="CC38" i="42"/>
  <c r="CD38" i="42"/>
  <c r="CE38" i="42"/>
  <c r="CF38" i="42"/>
  <c r="CG38" i="42"/>
  <c r="CH38" i="42"/>
  <c r="CI38" i="42"/>
  <c r="CJ38" i="42"/>
  <c r="CK38" i="42"/>
  <c r="CL38" i="42"/>
  <c r="B39"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AG39" i="42"/>
  <c r="AH39" i="42"/>
  <c r="AI39" i="42"/>
  <c r="AJ39" i="42"/>
  <c r="AK39" i="42"/>
  <c r="AL39" i="42"/>
  <c r="AM39" i="42"/>
  <c r="AN39" i="42"/>
  <c r="AO39" i="42"/>
  <c r="AP39" i="42"/>
  <c r="AQ39" i="42"/>
  <c r="AR39" i="42"/>
  <c r="AS39" i="42"/>
  <c r="AT39" i="42"/>
  <c r="AU39" i="42"/>
  <c r="AV39" i="42"/>
  <c r="AW39" i="42"/>
  <c r="AX39" i="42"/>
  <c r="AY39" i="42"/>
  <c r="AZ39" i="42"/>
  <c r="BA39" i="42"/>
  <c r="BB39" i="42"/>
  <c r="BC39" i="42"/>
  <c r="BD39" i="42"/>
  <c r="BE39" i="42"/>
  <c r="BF39" i="42"/>
  <c r="BG39" i="42"/>
  <c r="BH39" i="42"/>
  <c r="BI39" i="42"/>
  <c r="BJ39" i="42"/>
  <c r="BK39" i="42"/>
  <c r="BL39" i="42"/>
  <c r="BM39" i="42"/>
  <c r="BN39" i="42"/>
  <c r="BO39" i="42"/>
  <c r="BP39" i="42"/>
  <c r="BQ39" i="42"/>
  <c r="BR39" i="42"/>
  <c r="BS39" i="42"/>
  <c r="BT39" i="42"/>
  <c r="BU39" i="42"/>
  <c r="BV39" i="42"/>
  <c r="BW39" i="42"/>
  <c r="BX39" i="42"/>
  <c r="BY39" i="42"/>
  <c r="BZ39" i="42"/>
  <c r="CA39" i="42"/>
  <c r="CB39" i="42"/>
  <c r="CC39" i="42"/>
  <c r="CD39" i="42"/>
  <c r="CE39" i="42"/>
  <c r="CF39" i="42"/>
  <c r="CG39" i="42"/>
  <c r="CH39" i="42"/>
  <c r="CI39" i="42"/>
  <c r="CJ39" i="42"/>
  <c r="CK39" i="42"/>
  <c r="CL39" i="42"/>
  <c r="B40"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AG40" i="42"/>
  <c r="AH40" i="42"/>
  <c r="AI40" i="42"/>
  <c r="AJ40" i="42"/>
  <c r="AK40" i="42"/>
  <c r="AL40" i="42"/>
  <c r="AM40" i="42"/>
  <c r="AN40" i="42"/>
  <c r="AO40" i="42"/>
  <c r="AP40" i="42"/>
  <c r="AQ40" i="42"/>
  <c r="AR40" i="42"/>
  <c r="AS40" i="42"/>
  <c r="AT40" i="42"/>
  <c r="AU40" i="42"/>
  <c r="AV40" i="42"/>
  <c r="AW40" i="42"/>
  <c r="AX40" i="42"/>
  <c r="AY40" i="42"/>
  <c r="AZ40" i="42"/>
  <c r="BA40" i="42"/>
  <c r="BB40" i="42"/>
  <c r="BC40" i="42"/>
  <c r="BD40" i="42"/>
  <c r="BE40" i="42"/>
  <c r="BF40" i="42"/>
  <c r="BG40" i="42"/>
  <c r="BH40" i="42"/>
  <c r="BI40" i="42"/>
  <c r="BJ40" i="42"/>
  <c r="BK40" i="42"/>
  <c r="BL40" i="42"/>
  <c r="BM40" i="42"/>
  <c r="BN40" i="42"/>
  <c r="BO40" i="42"/>
  <c r="BP40" i="42"/>
  <c r="BQ40" i="42"/>
  <c r="BR40" i="42"/>
  <c r="BS40" i="42"/>
  <c r="BT40" i="42"/>
  <c r="BU40" i="42"/>
  <c r="BV40" i="42"/>
  <c r="BW40" i="42"/>
  <c r="BX40" i="42"/>
  <c r="BY40" i="42"/>
  <c r="BZ40" i="42"/>
  <c r="CA40" i="42"/>
  <c r="CB40" i="42"/>
  <c r="CC40" i="42"/>
  <c r="CD40" i="42"/>
  <c r="CE40" i="42"/>
  <c r="CF40" i="42"/>
  <c r="CG40" i="42"/>
  <c r="CH40" i="42"/>
  <c r="CI40" i="42"/>
  <c r="CJ40" i="42"/>
  <c r="CK40" i="42"/>
  <c r="CL40" i="42"/>
  <c r="B41"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AG41" i="42"/>
  <c r="AH41" i="42"/>
  <c r="AI41" i="42"/>
  <c r="AJ41" i="42"/>
  <c r="AK41" i="42"/>
  <c r="AL41" i="42"/>
  <c r="AM41" i="42"/>
  <c r="AN41" i="42"/>
  <c r="AO41" i="42"/>
  <c r="AP41" i="42"/>
  <c r="AQ41" i="42"/>
  <c r="AR41" i="42"/>
  <c r="AS41" i="42"/>
  <c r="AT41" i="42"/>
  <c r="AU41" i="42"/>
  <c r="AV41" i="42"/>
  <c r="AW41" i="42"/>
  <c r="AX41" i="42"/>
  <c r="AY41" i="42"/>
  <c r="AZ41" i="42"/>
  <c r="BA41" i="42"/>
  <c r="BB41" i="42"/>
  <c r="BC41" i="42"/>
  <c r="BD41" i="42"/>
  <c r="BE41" i="42"/>
  <c r="BF41" i="42"/>
  <c r="BG41" i="42"/>
  <c r="BH41" i="42"/>
  <c r="BI41" i="42"/>
  <c r="BJ41" i="42"/>
  <c r="BK41" i="42"/>
  <c r="BL41" i="42"/>
  <c r="BM41" i="42"/>
  <c r="BN41" i="42"/>
  <c r="BO41" i="42"/>
  <c r="BP41" i="42"/>
  <c r="BQ41" i="42"/>
  <c r="BR41" i="42"/>
  <c r="BS41" i="42"/>
  <c r="BT41" i="42"/>
  <c r="BU41" i="42"/>
  <c r="BV41" i="42"/>
  <c r="BW41" i="42"/>
  <c r="BX41" i="42"/>
  <c r="BY41" i="42"/>
  <c r="BZ41" i="42"/>
  <c r="CA41" i="42"/>
  <c r="CB41" i="42"/>
  <c r="CC41" i="42"/>
  <c r="CD41" i="42"/>
  <c r="CE41" i="42"/>
  <c r="CF41" i="42"/>
  <c r="CG41" i="42"/>
  <c r="CH41" i="42"/>
  <c r="CI41" i="42"/>
  <c r="CJ41" i="42"/>
  <c r="CK41" i="42"/>
  <c r="CL41" i="42"/>
  <c r="B42"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AG42" i="42"/>
  <c r="AH42" i="42"/>
  <c r="AI42" i="42"/>
  <c r="AJ42" i="42"/>
  <c r="AK42" i="42"/>
  <c r="AL42" i="42"/>
  <c r="AM42" i="42"/>
  <c r="AN42" i="42"/>
  <c r="AO42" i="42"/>
  <c r="AP42" i="42"/>
  <c r="AQ42" i="42"/>
  <c r="AR42" i="42"/>
  <c r="AS42" i="42"/>
  <c r="AT42" i="42"/>
  <c r="AU42" i="42"/>
  <c r="AV42" i="42"/>
  <c r="AW42" i="42"/>
  <c r="AX42" i="42"/>
  <c r="AY42" i="42"/>
  <c r="AZ42" i="42"/>
  <c r="BA42" i="42"/>
  <c r="BB42" i="42"/>
  <c r="BC42" i="42"/>
  <c r="BD42" i="42"/>
  <c r="BE42" i="42"/>
  <c r="BF42" i="42"/>
  <c r="BG42" i="42"/>
  <c r="BH42" i="42"/>
  <c r="BI42" i="42"/>
  <c r="BJ42" i="42"/>
  <c r="BK42" i="42"/>
  <c r="BL42" i="42"/>
  <c r="BM42" i="42"/>
  <c r="BN42" i="42"/>
  <c r="BO42" i="42"/>
  <c r="BP42" i="42"/>
  <c r="BQ42" i="42"/>
  <c r="BR42" i="42"/>
  <c r="BS42" i="42"/>
  <c r="BT42" i="42"/>
  <c r="BU42" i="42"/>
  <c r="BV42" i="42"/>
  <c r="BW42" i="42"/>
  <c r="BX42" i="42"/>
  <c r="BY42" i="42"/>
  <c r="BZ42" i="42"/>
  <c r="CA42" i="42"/>
  <c r="CB42" i="42"/>
  <c r="CC42" i="42"/>
  <c r="CD42" i="42"/>
  <c r="CE42" i="42"/>
  <c r="CF42" i="42"/>
  <c r="CG42" i="42"/>
  <c r="CH42" i="42"/>
  <c r="CI42" i="42"/>
  <c r="CJ42" i="42"/>
  <c r="CK42" i="42"/>
  <c r="CL42" i="42"/>
  <c r="B43"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AG43" i="42"/>
  <c r="AH43" i="42"/>
  <c r="AI43" i="42"/>
  <c r="AJ43" i="42"/>
  <c r="AK43" i="42"/>
  <c r="AL43" i="42"/>
  <c r="AM43" i="42"/>
  <c r="AN43" i="42"/>
  <c r="AO43" i="42"/>
  <c r="AP43" i="42"/>
  <c r="AQ43" i="42"/>
  <c r="AR43" i="42"/>
  <c r="AS43" i="42"/>
  <c r="AT43" i="42"/>
  <c r="AU43" i="42"/>
  <c r="AV43" i="42"/>
  <c r="AW43" i="42"/>
  <c r="AX43" i="42"/>
  <c r="AY43" i="42"/>
  <c r="AZ43" i="42"/>
  <c r="BA43" i="42"/>
  <c r="BB43" i="42"/>
  <c r="BC43" i="42"/>
  <c r="BD43" i="42"/>
  <c r="BE43" i="42"/>
  <c r="BF43" i="42"/>
  <c r="BG43" i="42"/>
  <c r="BH43" i="42"/>
  <c r="BI43" i="42"/>
  <c r="BJ43" i="42"/>
  <c r="BK43" i="42"/>
  <c r="BL43" i="42"/>
  <c r="BM43" i="42"/>
  <c r="BN43" i="42"/>
  <c r="BO43" i="42"/>
  <c r="BP43" i="42"/>
  <c r="BQ43" i="42"/>
  <c r="BR43" i="42"/>
  <c r="BS43" i="42"/>
  <c r="BT43" i="42"/>
  <c r="BU43" i="42"/>
  <c r="BV43" i="42"/>
  <c r="BW43" i="42"/>
  <c r="BX43" i="42"/>
  <c r="BY43" i="42"/>
  <c r="BZ43" i="42"/>
  <c r="CA43" i="42"/>
  <c r="CB43" i="42"/>
  <c r="CC43" i="42"/>
  <c r="CD43" i="42"/>
  <c r="CE43" i="42"/>
  <c r="CF43" i="42"/>
  <c r="CG43" i="42"/>
  <c r="CH43" i="42"/>
  <c r="CI43" i="42"/>
  <c r="CJ43" i="42"/>
  <c r="CK43" i="42"/>
  <c r="CL43" i="42"/>
  <c r="B44" i="42"/>
  <c r="C44" i="42"/>
  <c r="D44" i="42"/>
  <c r="E44" i="42"/>
  <c r="F44" i="42"/>
  <c r="G44" i="42"/>
  <c r="H44" i="42"/>
  <c r="I44" i="42"/>
  <c r="J44" i="42"/>
  <c r="K44" i="42"/>
  <c r="L44" i="42"/>
  <c r="M44" i="42"/>
  <c r="N44" i="42"/>
  <c r="O44" i="42"/>
  <c r="P44" i="42"/>
  <c r="Q44" i="42"/>
  <c r="R44" i="42"/>
  <c r="S44" i="42"/>
  <c r="T44" i="42"/>
  <c r="U44" i="42"/>
  <c r="V44" i="42"/>
  <c r="W44" i="42"/>
  <c r="X44" i="42"/>
  <c r="Y44" i="42"/>
  <c r="Z44" i="42"/>
  <c r="AA44" i="42"/>
  <c r="AB44" i="42"/>
  <c r="AC44" i="42"/>
  <c r="AD44" i="42"/>
  <c r="AE44" i="42"/>
  <c r="AF44" i="42"/>
  <c r="AG44" i="42"/>
  <c r="AH44" i="42"/>
  <c r="AI44" i="42"/>
  <c r="AJ44" i="42"/>
  <c r="AK44" i="42"/>
  <c r="AL44" i="42"/>
  <c r="AM44" i="42"/>
  <c r="AN44" i="42"/>
  <c r="AO44" i="42"/>
  <c r="AP44" i="42"/>
  <c r="AQ44" i="42"/>
  <c r="AR44" i="42"/>
  <c r="AS44" i="42"/>
  <c r="AT44" i="42"/>
  <c r="AU44" i="42"/>
  <c r="AV44" i="42"/>
  <c r="AW44" i="42"/>
  <c r="AX44" i="42"/>
  <c r="AY44" i="42"/>
  <c r="AZ44" i="42"/>
  <c r="BA44" i="42"/>
  <c r="BB44" i="42"/>
  <c r="BC44" i="42"/>
  <c r="BD44" i="42"/>
  <c r="BE44" i="42"/>
  <c r="BF44" i="42"/>
  <c r="BG44" i="42"/>
  <c r="BH44" i="42"/>
  <c r="BI44" i="42"/>
  <c r="BJ44" i="42"/>
  <c r="BK44" i="42"/>
  <c r="BL44" i="42"/>
  <c r="BM44" i="42"/>
  <c r="BN44" i="42"/>
  <c r="BO44" i="42"/>
  <c r="BP44" i="42"/>
  <c r="BQ44" i="42"/>
  <c r="BR44" i="42"/>
  <c r="BS44" i="42"/>
  <c r="BT44" i="42"/>
  <c r="BU44" i="42"/>
  <c r="BV44" i="42"/>
  <c r="BW44" i="42"/>
  <c r="BX44" i="42"/>
  <c r="BY44" i="42"/>
  <c r="BZ44" i="42"/>
  <c r="CA44" i="42"/>
  <c r="CB44" i="42"/>
  <c r="CC44" i="42"/>
  <c r="CD44" i="42"/>
  <c r="CE44" i="42"/>
  <c r="CF44" i="42"/>
  <c r="CG44" i="42"/>
  <c r="CH44" i="42"/>
  <c r="CI44" i="42"/>
  <c r="CJ44" i="42"/>
  <c r="CK44" i="42"/>
  <c r="CL44" i="42"/>
  <c r="B45" i="42"/>
  <c r="C45" i="42"/>
  <c r="D45" i="42"/>
  <c r="E45" i="42"/>
  <c r="F45" i="42"/>
  <c r="G45" i="42"/>
  <c r="H45" i="42"/>
  <c r="I45" i="42"/>
  <c r="J45" i="42"/>
  <c r="K45" i="42"/>
  <c r="L45" i="42"/>
  <c r="M45" i="42"/>
  <c r="N45" i="42"/>
  <c r="O45" i="42"/>
  <c r="P45" i="42"/>
  <c r="Q45" i="42"/>
  <c r="R45" i="42"/>
  <c r="S45" i="42"/>
  <c r="T45" i="42"/>
  <c r="U45" i="42"/>
  <c r="V45" i="42"/>
  <c r="W45" i="42"/>
  <c r="X45" i="42"/>
  <c r="Y45" i="42"/>
  <c r="Z45" i="42"/>
  <c r="AA45" i="42"/>
  <c r="AB45" i="42"/>
  <c r="AC45" i="42"/>
  <c r="AD45" i="42"/>
  <c r="AE45" i="42"/>
  <c r="AF45" i="42"/>
  <c r="AG45" i="42"/>
  <c r="AH45" i="42"/>
  <c r="AI45" i="42"/>
  <c r="AJ45" i="42"/>
  <c r="AK45" i="42"/>
  <c r="AL45" i="42"/>
  <c r="AM45" i="42"/>
  <c r="AN45" i="42"/>
  <c r="AO45" i="42"/>
  <c r="AP45" i="42"/>
  <c r="AQ45" i="42"/>
  <c r="AR45" i="42"/>
  <c r="AS45" i="42"/>
  <c r="AT45" i="42"/>
  <c r="AU45" i="42"/>
  <c r="AV45" i="42"/>
  <c r="AW45" i="42"/>
  <c r="AX45" i="42"/>
  <c r="AY45" i="42"/>
  <c r="AZ45" i="42"/>
  <c r="BA45" i="42"/>
  <c r="BB45" i="42"/>
  <c r="BC45" i="42"/>
  <c r="BD45" i="42"/>
  <c r="BE45" i="42"/>
  <c r="BF45" i="42"/>
  <c r="BG45" i="42"/>
  <c r="BH45" i="42"/>
  <c r="BI45" i="42"/>
  <c r="BJ45" i="42"/>
  <c r="BK45" i="42"/>
  <c r="BL45" i="42"/>
  <c r="BM45" i="42"/>
  <c r="BN45" i="42"/>
  <c r="BO45" i="42"/>
  <c r="BP45" i="42"/>
  <c r="BQ45" i="42"/>
  <c r="BR45" i="42"/>
  <c r="BS45" i="42"/>
  <c r="BT45" i="42"/>
  <c r="BU45" i="42"/>
  <c r="BV45" i="42"/>
  <c r="BW45" i="42"/>
  <c r="BX45" i="42"/>
  <c r="BY45" i="42"/>
  <c r="BZ45" i="42"/>
  <c r="CA45" i="42"/>
  <c r="CB45" i="42"/>
  <c r="CC45" i="42"/>
  <c r="CD45" i="42"/>
  <c r="CE45" i="42"/>
  <c r="CF45" i="42"/>
  <c r="CG45" i="42"/>
  <c r="CH45" i="42"/>
  <c r="CI45" i="42"/>
  <c r="CJ45" i="42"/>
  <c r="CK45" i="42"/>
  <c r="CL45" i="42"/>
  <c r="B46" i="42"/>
  <c r="C46" i="42"/>
  <c r="D46" i="42"/>
  <c r="E46" i="42"/>
  <c r="F46" i="42"/>
  <c r="G46" i="42"/>
  <c r="H46" i="42"/>
  <c r="I46" i="42"/>
  <c r="J46" i="42"/>
  <c r="K46" i="42"/>
  <c r="L46" i="42"/>
  <c r="M46" i="42"/>
  <c r="N46" i="42"/>
  <c r="O46" i="42"/>
  <c r="P46" i="42"/>
  <c r="Q46" i="42"/>
  <c r="R46" i="42"/>
  <c r="S46" i="42"/>
  <c r="T46" i="42"/>
  <c r="U46" i="42"/>
  <c r="V46" i="42"/>
  <c r="W46" i="42"/>
  <c r="X46" i="42"/>
  <c r="Y46" i="42"/>
  <c r="Z46" i="42"/>
  <c r="AA46" i="42"/>
  <c r="AB46" i="42"/>
  <c r="AC46" i="42"/>
  <c r="AD46" i="42"/>
  <c r="AE46" i="42"/>
  <c r="AF46" i="42"/>
  <c r="AG46" i="42"/>
  <c r="AH46" i="42"/>
  <c r="AI46" i="42"/>
  <c r="AJ46" i="42"/>
  <c r="AK46" i="42"/>
  <c r="AL46" i="42"/>
  <c r="AM46" i="42"/>
  <c r="AN46" i="42"/>
  <c r="AO46" i="42"/>
  <c r="AP46" i="42"/>
  <c r="AQ46" i="42"/>
  <c r="AR46" i="42"/>
  <c r="AS46" i="42"/>
  <c r="AT46" i="42"/>
  <c r="AU46" i="42"/>
  <c r="AV46" i="42"/>
  <c r="AW46" i="42"/>
  <c r="AX46" i="42"/>
  <c r="AY46" i="42"/>
  <c r="AZ46" i="42"/>
  <c r="BA46" i="42"/>
  <c r="BB46" i="42"/>
  <c r="BC46" i="42"/>
  <c r="BD46" i="42"/>
  <c r="BE46" i="42"/>
  <c r="BF46" i="42"/>
  <c r="BG46" i="42"/>
  <c r="BH46" i="42"/>
  <c r="BI46" i="42"/>
  <c r="BJ46" i="42"/>
  <c r="BK46" i="42"/>
  <c r="BL46" i="42"/>
  <c r="BM46" i="42"/>
  <c r="BN46" i="42"/>
  <c r="BO46" i="42"/>
  <c r="BP46" i="42"/>
  <c r="BQ46" i="42"/>
  <c r="BR46" i="42"/>
  <c r="BS46" i="42"/>
  <c r="BT46" i="42"/>
  <c r="BU46" i="42"/>
  <c r="BV46" i="42"/>
  <c r="BW46" i="42"/>
  <c r="BX46" i="42"/>
  <c r="BY46" i="42"/>
  <c r="BZ46" i="42"/>
  <c r="CA46" i="42"/>
  <c r="CB46" i="42"/>
  <c r="CC46" i="42"/>
  <c r="CD46" i="42"/>
  <c r="CE46" i="42"/>
  <c r="CF46" i="42"/>
  <c r="CG46" i="42"/>
  <c r="CH46" i="42"/>
  <c r="CI46" i="42"/>
  <c r="CJ46" i="42"/>
  <c r="CK46" i="42"/>
  <c r="CL46" i="42"/>
  <c r="B47" i="42"/>
  <c r="C47" i="42"/>
  <c r="D47" i="42"/>
  <c r="E47" i="42"/>
  <c r="F47" i="42"/>
  <c r="G47" i="42"/>
  <c r="H47" i="42"/>
  <c r="I47" i="42"/>
  <c r="J47" i="42"/>
  <c r="K47" i="42"/>
  <c r="L47" i="42"/>
  <c r="M47" i="42"/>
  <c r="N47" i="42"/>
  <c r="O47" i="42"/>
  <c r="P47" i="42"/>
  <c r="Q47" i="42"/>
  <c r="R47" i="42"/>
  <c r="S47" i="42"/>
  <c r="T47" i="42"/>
  <c r="U47" i="42"/>
  <c r="V47" i="42"/>
  <c r="W47" i="42"/>
  <c r="X47" i="42"/>
  <c r="Y47" i="42"/>
  <c r="Z47" i="42"/>
  <c r="AA47" i="42"/>
  <c r="AB47" i="42"/>
  <c r="AC47" i="42"/>
  <c r="AD47" i="42"/>
  <c r="AE47" i="42"/>
  <c r="AF47" i="42"/>
  <c r="AG47" i="42"/>
  <c r="AH47" i="42"/>
  <c r="AI47" i="42"/>
  <c r="AJ47" i="42"/>
  <c r="AK47" i="42"/>
  <c r="AL47" i="42"/>
  <c r="AM47" i="42"/>
  <c r="AN47" i="42"/>
  <c r="AO47" i="42"/>
  <c r="AP47" i="42"/>
  <c r="AQ47" i="42"/>
  <c r="AR47" i="42"/>
  <c r="AS47" i="42"/>
  <c r="AT47" i="42"/>
  <c r="AU47" i="42"/>
  <c r="AV47" i="42"/>
  <c r="AW47" i="42"/>
  <c r="AX47" i="42"/>
  <c r="AY47" i="42"/>
  <c r="AZ47" i="42"/>
  <c r="BA47" i="42"/>
  <c r="BB47" i="42"/>
  <c r="BC47" i="42"/>
  <c r="BD47" i="42"/>
  <c r="BE47" i="42"/>
  <c r="BF47" i="42"/>
  <c r="BG47" i="42"/>
  <c r="BH47" i="42"/>
  <c r="BI47" i="42"/>
  <c r="BJ47" i="42"/>
  <c r="BK47" i="42"/>
  <c r="BL47" i="42"/>
  <c r="BM47" i="42"/>
  <c r="BN47" i="42"/>
  <c r="BO47" i="42"/>
  <c r="BP47" i="42"/>
  <c r="BQ47" i="42"/>
  <c r="BR47" i="42"/>
  <c r="BS47" i="42"/>
  <c r="BT47" i="42"/>
  <c r="BU47" i="42"/>
  <c r="BV47" i="42"/>
  <c r="BW47" i="42"/>
  <c r="BX47" i="42"/>
  <c r="BY47" i="42"/>
  <c r="BZ47" i="42"/>
  <c r="CA47" i="42"/>
  <c r="CB47" i="42"/>
  <c r="CC47" i="42"/>
  <c r="CD47" i="42"/>
  <c r="CE47" i="42"/>
  <c r="CF47" i="42"/>
  <c r="CG47" i="42"/>
  <c r="CH47" i="42"/>
  <c r="CI47" i="42"/>
  <c r="CJ47" i="42"/>
  <c r="CK47" i="42"/>
  <c r="CL47" i="42"/>
  <c r="B48" i="42"/>
  <c r="C48" i="42"/>
  <c r="D48" i="42"/>
  <c r="E48" i="42"/>
  <c r="F48" i="42"/>
  <c r="G48" i="42"/>
  <c r="H48" i="42"/>
  <c r="I48" i="42"/>
  <c r="J48" i="42"/>
  <c r="K48" i="42"/>
  <c r="L48" i="42"/>
  <c r="M48" i="42"/>
  <c r="N48" i="42"/>
  <c r="O48" i="42"/>
  <c r="P48" i="42"/>
  <c r="Q48" i="42"/>
  <c r="R48" i="42"/>
  <c r="S48" i="42"/>
  <c r="T48" i="42"/>
  <c r="U48" i="42"/>
  <c r="V48" i="42"/>
  <c r="W48" i="42"/>
  <c r="X48" i="42"/>
  <c r="Y48" i="42"/>
  <c r="Z48" i="42"/>
  <c r="AA48" i="42"/>
  <c r="AB48" i="42"/>
  <c r="AC48" i="42"/>
  <c r="AD48" i="42"/>
  <c r="AE48" i="42"/>
  <c r="AF48" i="42"/>
  <c r="AG48" i="42"/>
  <c r="AH48" i="42"/>
  <c r="AI48" i="42"/>
  <c r="AJ48" i="42"/>
  <c r="AK48" i="42"/>
  <c r="AL48" i="42"/>
  <c r="AM48" i="42"/>
  <c r="AN48" i="42"/>
  <c r="AO48" i="42"/>
  <c r="AP48" i="42"/>
  <c r="AQ48" i="42"/>
  <c r="AR48" i="42"/>
  <c r="AS48" i="42"/>
  <c r="AT48" i="42"/>
  <c r="AU48" i="42"/>
  <c r="AV48" i="42"/>
  <c r="AW48" i="42"/>
  <c r="AX48" i="42"/>
  <c r="AY48" i="42"/>
  <c r="AZ48" i="42"/>
  <c r="BA48" i="42"/>
  <c r="BB48" i="42"/>
  <c r="BC48" i="42"/>
  <c r="BD48" i="42"/>
  <c r="BE48" i="42"/>
  <c r="BF48" i="42"/>
  <c r="BG48" i="42"/>
  <c r="BH48" i="42"/>
  <c r="BI48" i="42"/>
  <c r="BJ48" i="42"/>
  <c r="BK48" i="42"/>
  <c r="BL48" i="42"/>
  <c r="BM48" i="42"/>
  <c r="BN48" i="42"/>
  <c r="BO48" i="42"/>
  <c r="BP48" i="42"/>
  <c r="BQ48" i="42"/>
  <c r="BR48" i="42"/>
  <c r="BS48" i="42"/>
  <c r="BT48" i="42"/>
  <c r="BU48" i="42"/>
  <c r="BV48" i="42"/>
  <c r="BW48" i="42"/>
  <c r="BX48" i="42"/>
  <c r="BY48" i="42"/>
  <c r="BZ48" i="42"/>
  <c r="CA48" i="42"/>
  <c r="CB48" i="42"/>
  <c r="CC48" i="42"/>
  <c r="CD48" i="42"/>
  <c r="CE48" i="42"/>
  <c r="CF48" i="42"/>
  <c r="CG48" i="42"/>
  <c r="CH48" i="42"/>
  <c r="CI48" i="42"/>
  <c r="CJ48" i="42"/>
  <c r="CK48" i="42"/>
  <c r="CL48" i="42"/>
  <c r="B49" i="42"/>
  <c r="C49" i="42"/>
  <c r="D49" i="42"/>
  <c r="E49" i="42"/>
  <c r="F49" i="42"/>
  <c r="G49" i="42"/>
  <c r="H49" i="42"/>
  <c r="I49" i="42"/>
  <c r="J49" i="42"/>
  <c r="K49" i="42"/>
  <c r="L49" i="42"/>
  <c r="M49" i="42"/>
  <c r="N49" i="42"/>
  <c r="O49" i="42"/>
  <c r="P49" i="42"/>
  <c r="Q49" i="42"/>
  <c r="R49" i="42"/>
  <c r="S49" i="42"/>
  <c r="T49" i="42"/>
  <c r="U49" i="42"/>
  <c r="V49" i="42"/>
  <c r="W49" i="42"/>
  <c r="X49" i="42"/>
  <c r="Y49" i="42"/>
  <c r="Z49" i="42"/>
  <c r="AA49" i="42"/>
  <c r="AB49" i="42"/>
  <c r="AC49" i="42"/>
  <c r="AD49" i="42"/>
  <c r="AE49" i="42"/>
  <c r="AF49" i="42"/>
  <c r="AG49" i="42"/>
  <c r="AH49" i="42"/>
  <c r="AI49" i="42"/>
  <c r="AJ49" i="42"/>
  <c r="AK49" i="42"/>
  <c r="AL49" i="42"/>
  <c r="AM49" i="42"/>
  <c r="AN49" i="42"/>
  <c r="AO49" i="42"/>
  <c r="AP49" i="42"/>
  <c r="AQ49" i="42"/>
  <c r="AR49" i="42"/>
  <c r="AS49" i="42"/>
  <c r="AT49" i="42"/>
  <c r="AU49" i="42"/>
  <c r="AV49" i="42"/>
  <c r="AW49" i="42"/>
  <c r="AX49" i="42"/>
  <c r="AY49" i="42"/>
  <c r="AZ49" i="42"/>
  <c r="BA49" i="42"/>
  <c r="BB49" i="42"/>
  <c r="BC49" i="42"/>
  <c r="BD49" i="42"/>
  <c r="BE49" i="42"/>
  <c r="BF49" i="42"/>
  <c r="BG49" i="42"/>
  <c r="BH49" i="42"/>
  <c r="BI49" i="42"/>
  <c r="BJ49" i="42"/>
  <c r="BK49" i="42"/>
  <c r="BL49" i="42"/>
  <c r="BM49" i="42"/>
  <c r="BN49" i="42"/>
  <c r="BO49" i="42"/>
  <c r="BP49" i="42"/>
  <c r="BQ49" i="42"/>
  <c r="BR49" i="42"/>
  <c r="BS49" i="42"/>
  <c r="BT49" i="42"/>
  <c r="BU49" i="42"/>
  <c r="BV49" i="42"/>
  <c r="BW49" i="42"/>
  <c r="BX49" i="42"/>
  <c r="BY49" i="42"/>
  <c r="BZ49" i="42"/>
  <c r="CA49" i="42"/>
  <c r="CB49" i="42"/>
  <c r="CC49" i="42"/>
  <c r="CD49" i="42"/>
  <c r="CE49" i="42"/>
  <c r="CF49" i="42"/>
  <c r="CG49" i="42"/>
  <c r="CH49" i="42"/>
  <c r="CI49" i="42"/>
  <c r="CJ49" i="42"/>
  <c r="CK49" i="42"/>
  <c r="CL49" i="42"/>
  <c r="B50" i="42"/>
  <c r="C50" i="42"/>
  <c r="D50" i="42"/>
  <c r="E50" i="42"/>
  <c r="F50" i="42"/>
  <c r="G50" i="42"/>
  <c r="H50" i="42"/>
  <c r="I50" i="42"/>
  <c r="J50" i="42"/>
  <c r="K50" i="42"/>
  <c r="L50" i="42"/>
  <c r="M50" i="42"/>
  <c r="N50" i="42"/>
  <c r="O50" i="42"/>
  <c r="P50" i="42"/>
  <c r="Q50" i="42"/>
  <c r="R50" i="42"/>
  <c r="S50" i="42"/>
  <c r="T50" i="42"/>
  <c r="U50" i="42"/>
  <c r="V50" i="42"/>
  <c r="W50" i="42"/>
  <c r="X50" i="42"/>
  <c r="Y50" i="42"/>
  <c r="Z50" i="42"/>
  <c r="AA50" i="42"/>
  <c r="AB50" i="42"/>
  <c r="AC50" i="42"/>
  <c r="AD50" i="42"/>
  <c r="AE50" i="42"/>
  <c r="AF50" i="42"/>
  <c r="AG50" i="42"/>
  <c r="AH50" i="42"/>
  <c r="AI50" i="42"/>
  <c r="AJ50" i="42"/>
  <c r="AK50" i="42"/>
  <c r="AL50" i="42"/>
  <c r="AM50" i="42"/>
  <c r="AN50" i="42"/>
  <c r="AO50" i="42"/>
  <c r="AP50" i="42"/>
  <c r="AQ50" i="42"/>
  <c r="AR50" i="42"/>
  <c r="AS50" i="42"/>
  <c r="AT50" i="42"/>
  <c r="AU50" i="42"/>
  <c r="AV50" i="42"/>
  <c r="AW50" i="42"/>
  <c r="AX50" i="42"/>
  <c r="AY50" i="42"/>
  <c r="AZ50" i="42"/>
  <c r="BA50" i="42"/>
  <c r="BB50" i="42"/>
  <c r="BC50" i="42"/>
  <c r="BD50" i="42"/>
  <c r="BE50" i="42"/>
  <c r="BF50" i="42"/>
  <c r="BG50" i="42"/>
  <c r="BH50" i="42"/>
  <c r="BI50" i="42"/>
  <c r="BJ50" i="42"/>
  <c r="BK50" i="42"/>
  <c r="BL50" i="42"/>
  <c r="BM50" i="42"/>
  <c r="BN50" i="42"/>
  <c r="BO50" i="42"/>
  <c r="BP50" i="42"/>
  <c r="BQ50" i="42"/>
  <c r="BR50" i="42"/>
  <c r="BS50" i="42"/>
  <c r="BT50" i="42"/>
  <c r="BU50" i="42"/>
  <c r="BV50" i="42"/>
  <c r="BW50" i="42"/>
  <c r="BX50" i="42"/>
  <c r="BY50" i="42"/>
  <c r="BZ50" i="42"/>
  <c r="CA50" i="42"/>
  <c r="CB50" i="42"/>
  <c r="CC50" i="42"/>
  <c r="CD50" i="42"/>
  <c r="CE50" i="42"/>
  <c r="CF50" i="42"/>
  <c r="CG50" i="42"/>
  <c r="CH50" i="42"/>
  <c r="CI50" i="42"/>
  <c r="CJ50" i="42"/>
  <c r="CK50" i="42"/>
  <c r="CL50" i="42"/>
  <c r="B51" i="42"/>
  <c r="C51" i="42"/>
  <c r="D51" i="42"/>
  <c r="E51" i="42"/>
  <c r="F51" i="42"/>
  <c r="G51" i="42"/>
  <c r="H51" i="42"/>
  <c r="I51" i="42"/>
  <c r="J51" i="42"/>
  <c r="K51" i="42"/>
  <c r="L51" i="42"/>
  <c r="M51" i="42"/>
  <c r="N51" i="42"/>
  <c r="O51" i="42"/>
  <c r="P51" i="42"/>
  <c r="Q51" i="42"/>
  <c r="R51" i="42"/>
  <c r="S51" i="42"/>
  <c r="T51" i="42"/>
  <c r="U51" i="42"/>
  <c r="V51" i="42"/>
  <c r="W51" i="42"/>
  <c r="X51" i="42"/>
  <c r="Y51" i="42"/>
  <c r="Z51" i="42"/>
  <c r="AA51" i="42"/>
  <c r="AB51" i="42"/>
  <c r="AC51" i="42"/>
  <c r="AD51" i="42"/>
  <c r="AE51" i="42"/>
  <c r="AF51" i="42"/>
  <c r="AG51" i="42"/>
  <c r="AH51" i="42"/>
  <c r="AI51" i="42"/>
  <c r="AJ51" i="42"/>
  <c r="AK51" i="42"/>
  <c r="AL51" i="42"/>
  <c r="AM51" i="42"/>
  <c r="AN51" i="42"/>
  <c r="AO51" i="42"/>
  <c r="AP51" i="42"/>
  <c r="AQ51" i="42"/>
  <c r="AR51" i="42"/>
  <c r="AS51" i="42"/>
  <c r="AT51" i="42"/>
  <c r="AU51" i="42"/>
  <c r="AV51" i="42"/>
  <c r="AW51" i="42"/>
  <c r="AX51" i="42"/>
  <c r="AY51" i="42"/>
  <c r="AZ51" i="42"/>
  <c r="BA51" i="42"/>
  <c r="BB51" i="42"/>
  <c r="BC51" i="42"/>
  <c r="BD51" i="42"/>
  <c r="BE51" i="42"/>
  <c r="BF51" i="42"/>
  <c r="BG51" i="42"/>
  <c r="BH51" i="42"/>
  <c r="BI51" i="42"/>
  <c r="BJ51" i="42"/>
  <c r="BK51" i="42"/>
  <c r="BL51" i="42"/>
  <c r="BM51" i="42"/>
  <c r="BN51" i="42"/>
  <c r="BO51" i="42"/>
  <c r="BP51" i="42"/>
  <c r="BQ51" i="42"/>
  <c r="BR51" i="42"/>
  <c r="BS51" i="42"/>
  <c r="BT51" i="42"/>
  <c r="BU51" i="42"/>
  <c r="BV51" i="42"/>
  <c r="BW51" i="42"/>
  <c r="BX51" i="42"/>
  <c r="BY51" i="42"/>
  <c r="BZ51" i="42"/>
  <c r="CA51" i="42"/>
  <c r="CB51" i="42"/>
  <c r="CC51" i="42"/>
  <c r="CD51" i="42"/>
  <c r="CE51" i="42"/>
  <c r="CF51" i="42"/>
  <c r="CG51" i="42"/>
  <c r="CH51" i="42"/>
  <c r="CI51" i="42"/>
  <c r="CJ51" i="42"/>
  <c r="CK51" i="42"/>
  <c r="CL51" i="42"/>
  <c r="B52" i="42"/>
  <c r="C52" i="42"/>
  <c r="D52" i="42"/>
  <c r="E52" i="42"/>
  <c r="F52" i="42"/>
  <c r="G52" i="42"/>
  <c r="H52" i="42"/>
  <c r="I52" i="42"/>
  <c r="J52" i="42"/>
  <c r="K52" i="42"/>
  <c r="L52" i="42"/>
  <c r="M52" i="42"/>
  <c r="N52" i="42"/>
  <c r="O52" i="42"/>
  <c r="P52" i="42"/>
  <c r="Q52" i="42"/>
  <c r="R52" i="42"/>
  <c r="S52" i="42"/>
  <c r="T52" i="42"/>
  <c r="U52" i="42"/>
  <c r="V52" i="42"/>
  <c r="W52" i="42"/>
  <c r="X52" i="42"/>
  <c r="Y52" i="42"/>
  <c r="Z52" i="42"/>
  <c r="AA52" i="42"/>
  <c r="AB52" i="42"/>
  <c r="AC52" i="42"/>
  <c r="AD52" i="42"/>
  <c r="AE52" i="42"/>
  <c r="AF52" i="42"/>
  <c r="AG52" i="42"/>
  <c r="AH52" i="42"/>
  <c r="AI52" i="42"/>
  <c r="AJ52" i="42"/>
  <c r="AK52" i="42"/>
  <c r="AL52" i="42"/>
  <c r="AM52" i="42"/>
  <c r="AN52" i="42"/>
  <c r="AO52" i="42"/>
  <c r="AP52" i="42"/>
  <c r="AQ52" i="42"/>
  <c r="AR52" i="42"/>
  <c r="AS52" i="42"/>
  <c r="AT52" i="42"/>
  <c r="AU52" i="42"/>
  <c r="AV52" i="42"/>
  <c r="AW52" i="42"/>
  <c r="AX52" i="42"/>
  <c r="AY52" i="42"/>
  <c r="AZ52" i="42"/>
  <c r="BA52" i="42"/>
  <c r="BB52" i="42"/>
  <c r="BC52" i="42"/>
  <c r="BD52" i="42"/>
  <c r="BE52" i="42"/>
  <c r="BF52" i="42"/>
  <c r="BG52" i="42"/>
  <c r="BH52" i="42"/>
  <c r="BI52" i="42"/>
  <c r="BJ52" i="42"/>
  <c r="BK52" i="42"/>
  <c r="BL52" i="42"/>
  <c r="BM52" i="42"/>
  <c r="BN52" i="42"/>
  <c r="BO52" i="42"/>
  <c r="BP52" i="42"/>
  <c r="BQ52" i="42"/>
  <c r="BR52" i="42"/>
  <c r="BS52" i="42"/>
  <c r="BT52" i="42"/>
  <c r="BU52" i="42"/>
  <c r="BV52" i="42"/>
  <c r="BW52" i="42"/>
  <c r="BX52" i="42"/>
  <c r="BY52" i="42"/>
  <c r="BZ52" i="42"/>
  <c r="CA52" i="42"/>
  <c r="CB52" i="42"/>
  <c r="CC52" i="42"/>
  <c r="CD52" i="42"/>
  <c r="CE52" i="42"/>
  <c r="CF52" i="42"/>
  <c r="CG52" i="42"/>
  <c r="CH52" i="42"/>
  <c r="CI52" i="42"/>
  <c r="CJ52" i="42"/>
  <c r="CK52" i="42"/>
  <c r="CL52" i="42"/>
  <c r="B53" i="42"/>
  <c r="C53" i="42"/>
  <c r="D53" i="42"/>
  <c r="E53" i="42"/>
  <c r="F53" i="42"/>
  <c r="G53" i="42"/>
  <c r="H53" i="42"/>
  <c r="I53" i="42"/>
  <c r="J53" i="42"/>
  <c r="K53" i="42"/>
  <c r="L53" i="42"/>
  <c r="M53" i="42"/>
  <c r="N53" i="42"/>
  <c r="O53" i="42"/>
  <c r="P53" i="42"/>
  <c r="Q53" i="42"/>
  <c r="R53" i="42"/>
  <c r="S53" i="42"/>
  <c r="T53" i="42"/>
  <c r="U53" i="42"/>
  <c r="V53" i="42"/>
  <c r="W53" i="42"/>
  <c r="X53" i="42"/>
  <c r="Y53" i="42"/>
  <c r="Z53" i="42"/>
  <c r="AA53" i="42"/>
  <c r="AB53" i="42"/>
  <c r="AC53" i="42"/>
  <c r="AD53" i="42"/>
  <c r="AE53" i="42"/>
  <c r="AF53" i="42"/>
  <c r="AG53" i="42"/>
  <c r="AH53" i="42"/>
  <c r="AI53" i="42"/>
  <c r="AJ53" i="42"/>
  <c r="AK53" i="42"/>
  <c r="AL53" i="42"/>
  <c r="AM53" i="42"/>
  <c r="AN53" i="42"/>
  <c r="AO53" i="42"/>
  <c r="AP53" i="42"/>
  <c r="AQ53" i="42"/>
  <c r="AR53" i="42"/>
  <c r="AS53" i="42"/>
  <c r="AT53" i="42"/>
  <c r="AU53" i="42"/>
  <c r="AV53" i="42"/>
  <c r="AW53" i="42"/>
  <c r="AX53" i="42"/>
  <c r="AY53" i="42"/>
  <c r="AZ53" i="42"/>
  <c r="BA53" i="42"/>
  <c r="BB53" i="42"/>
  <c r="BC53" i="42"/>
  <c r="BD53" i="42"/>
  <c r="BE53" i="42"/>
  <c r="BF53" i="42"/>
  <c r="BG53" i="42"/>
  <c r="BH53" i="42"/>
  <c r="BI53" i="42"/>
  <c r="BJ53" i="42"/>
  <c r="BK53" i="42"/>
  <c r="BL53" i="42"/>
  <c r="BM53" i="42"/>
  <c r="BN53" i="42"/>
  <c r="BO53" i="42"/>
  <c r="BP53" i="42"/>
  <c r="BQ53" i="42"/>
  <c r="BR53" i="42"/>
  <c r="BS53" i="42"/>
  <c r="BT53" i="42"/>
  <c r="BU53" i="42"/>
  <c r="BV53" i="42"/>
  <c r="BW53" i="42"/>
  <c r="BX53" i="42"/>
  <c r="BY53" i="42"/>
  <c r="BZ53" i="42"/>
  <c r="CA53" i="42"/>
  <c r="CB53" i="42"/>
  <c r="CC53" i="42"/>
  <c r="CD53" i="42"/>
  <c r="CE53" i="42"/>
  <c r="CF53" i="42"/>
  <c r="CG53" i="42"/>
  <c r="CH53" i="42"/>
  <c r="CI53" i="42"/>
  <c r="CJ53" i="42"/>
  <c r="CK53" i="42"/>
  <c r="CL53" i="42"/>
  <c r="B54" i="42"/>
  <c r="C54" i="42"/>
  <c r="D54" i="42"/>
  <c r="E54" i="42"/>
  <c r="F54" i="42"/>
  <c r="G54" i="42"/>
  <c r="H54" i="42"/>
  <c r="I54" i="42"/>
  <c r="J54" i="42"/>
  <c r="K54" i="42"/>
  <c r="L54" i="42"/>
  <c r="M54" i="42"/>
  <c r="N54" i="42"/>
  <c r="O54" i="42"/>
  <c r="P54" i="42"/>
  <c r="Q54" i="42"/>
  <c r="R54" i="42"/>
  <c r="S54" i="42"/>
  <c r="T54" i="42"/>
  <c r="U54" i="42"/>
  <c r="V54" i="42"/>
  <c r="W54" i="42"/>
  <c r="X54" i="42"/>
  <c r="Y54" i="42"/>
  <c r="Z54" i="42"/>
  <c r="AA54" i="42"/>
  <c r="AB54" i="42"/>
  <c r="AC54" i="42"/>
  <c r="AD54" i="42"/>
  <c r="AE54" i="42"/>
  <c r="AF54" i="42"/>
  <c r="AG54" i="42"/>
  <c r="AH54" i="42"/>
  <c r="AI54" i="42"/>
  <c r="AJ54" i="42"/>
  <c r="AK54" i="42"/>
  <c r="AL54" i="42"/>
  <c r="AM54" i="42"/>
  <c r="AN54" i="42"/>
  <c r="AO54" i="42"/>
  <c r="AP54" i="42"/>
  <c r="AQ54" i="42"/>
  <c r="AR54" i="42"/>
  <c r="AS54" i="42"/>
  <c r="AT54" i="42"/>
  <c r="AU54" i="42"/>
  <c r="AV54" i="42"/>
  <c r="AW54" i="42"/>
  <c r="AX54" i="42"/>
  <c r="AY54" i="42"/>
  <c r="AZ54" i="42"/>
  <c r="BA54" i="42"/>
  <c r="BB54" i="42"/>
  <c r="BC54" i="42"/>
  <c r="BD54" i="42"/>
  <c r="BE54" i="42"/>
  <c r="BF54" i="42"/>
  <c r="BG54" i="42"/>
  <c r="BH54" i="42"/>
  <c r="BI54" i="42"/>
  <c r="BJ54" i="42"/>
  <c r="BK54" i="42"/>
  <c r="BL54" i="42"/>
  <c r="BM54" i="42"/>
  <c r="BN54" i="42"/>
  <c r="BO54" i="42"/>
  <c r="BP54" i="42"/>
  <c r="BQ54" i="42"/>
  <c r="BR54" i="42"/>
  <c r="BS54" i="42"/>
  <c r="BT54" i="42"/>
  <c r="BU54" i="42"/>
  <c r="BV54" i="42"/>
  <c r="BW54" i="42"/>
  <c r="BX54" i="42"/>
  <c r="BY54" i="42"/>
  <c r="BZ54" i="42"/>
  <c r="CA54" i="42"/>
  <c r="CB54" i="42"/>
  <c r="CC54" i="42"/>
  <c r="CD54" i="42"/>
  <c r="CE54" i="42"/>
  <c r="CF54" i="42"/>
  <c r="CG54" i="42"/>
  <c r="CH54" i="42"/>
  <c r="CI54" i="42"/>
  <c r="CJ54" i="42"/>
  <c r="CK54" i="42"/>
  <c r="CL54" i="42"/>
  <c r="B55" i="42"/>
  <c r="C55" i="42"/>
  <c r="D55" i="42"/>
  <c r="E55" i="42"/>
  <c r="F55" i="42"/>
  <c r="G55" i="42"/>
  <c r="H55" i="42"/>
  <c r="I55" i="42"/>
  <c r="J55" i="42"/>
  <c r="K55" i="42"/>
  <c r="L55" i="42"/>
  <c r="M55" i="42"/>
  <c r="N55" i="42"/>
  <c r="O55" i="42"/>
  <c r="P55" i="42"/>
  <c r="Q55" i="42"/>
  <c r="R55" i="42"/>
  <c r="S55" i="42"/>
  <c r="T55" i="42"/>
  <c r="U55" i="42"/>
  <c r="V55" i="42"/>
  <c r="W55" i="42"/>
  <c r="X55" i="42"/>
  <c r="Y55" i="42"/>
  <c r="Z55" i="42"/>
  <c r="AA55" i="42"/>
  <c r="AB55" i="42"/>
  <c r="AC55" i="42"/>
  <c r="AD55" i="42"/>
  <c r="AE55" i="42"/>
  <c r="AF55" i="42"/>
  <c r="AG55" i="42"/>
  <c r="AH55" i="42"/>
  <c r="AI55" i="42"/>
  <c r="AJ55" i="42"/>
  <c r="AK55" i="42"/>
  <c r="AL55" i="42"/>
  <c r="AM55" i="42"/>
  <c r="AN55" i="42"/>
  <c r="AO55" i="42"/>
  <c r="AP55" i="42"/>
  <c r="AQ55" i="42"/>
  <c r="AR55" i="42"/>
  <c r="AS55" i="42"/>
  <c r="AT55" i="42"/>
  <c r="AU55" i="42"/>
  <c r="AV55" i="42"/>
  <c r="AW55" i="42"/>
  <c r="AX55" i="42"/>
  <c r="AY55" i="42"/>
  <c r="AZ55" i="42"/>
  <c r="BA55" i="42"/>
  <c r="BB55" i="42"/>
  <c r="BC55" i="42"/>
  <c r="BD55" i="42"/>
  <c r="BE55" i="42"/>
  <c r="BF55" i="42"/>
  <c r="BG55" i="42"/>
  <c r="BH55" i="42"/>
  <c r="BI55" i="42"/>
  <c r="BJ55" i="42"/>
  <c r="BK55" i="42"/>
  <c r="BL55" i="42"/>
  <c r="BM55" i="42"/>
  <c r="BN55" i="42"/>
  <c r="BO55" i="42"/>
  <c r="BP55" i="42"/>
  <c r="BQ55" i="42"/>
  <c r="BR55" i="42"/>
  <c r="BS55" i="42"/>
  <c r="BT55" i="42"/>
  <c r="BU55" i="42"/>
  <c r="BV55" i="42"/>
  <c r="BW55" i="42"/>
  <c r="BX55" i="42"/>
  <c r="BY55" i="42"/>
  <c r="BZ55" i="42"/>
  <c r="CA55" i="42"/>
  <c r="CB55" i="42"/>
  <c r="CC55" i="42"/>
  <c r="CD55" i="42"/>
  <c r="CE55" i="42"/>
  <c r="CF55" i="42"/>
  <c r="CG55" i="42"/>
  <c r="CH55" i="42"/>
  <c r="CI55" i="42"/>
  <c r="CJ55" i="42"/>
  <c r="CK55" i="42"/>
  <c r="CL55" i="42"/>
  <c r="B56" i="42"/>
  <c r="C56" i="42"/>
  <c r="D56" i="42"/>
  <c r="E56" i="42"/>
  <c r="F56" i="42"/>
  <c r="G56" i="42"/>
  <c r="H56" i="42"/>
  <c r="I56" i="42"/>
  <c r="J56" i="42"/>
  <c r="K56" i="42"/>
  <c r="L56" i="42"/>
  <c r="M56" i="42"/>
  <c r="N56" i="42"/>
  <c r="O56" i="42"/>
  <c r="P56" i="42"/>
  <c r="Q56" i="42"/>
  <c r="R56" i="42"/>
  <c r="S56" i="42"/>
  <c r="T56" i="42"/>
  <c r="U56" i="42"/>
  <c r="V56" i="42"/>
  <c r="W56" i="42"/>
  <c r="X56" i="42"/>
  <c r="Y56" i="42"/>
  <c r="Z56" i="42"/>
  <c r="AA56" i="42"/>
  <c r="AB56" i="42"/>
  <c r="AC56" i="42"/>
  <c r="AD56" i="42"/>
  <c r="AE56" i="42"/>
  <c r="AF56" i="42"/>
  <c r="AG56" i="42"/>
  <c r="AH56" i="42"/>
  <c r="AI56" i="42"/>
  <c r="AJ56" i="42"/>
  <c r="AK56" i="42"/>
  <c r="AL56" i="42"/>
  <c r="AM56" i="42"/>
  <c r="AN56" i="42"/>
  <c r="AO56" i="42"/>
  <c r="AP56" i="42"/>
  <c r="AQ56" i="42"/>
  <c r="AR56" i="42"/>
  <c r="AS56" i="42"/>
  <c r="AT56" i="42"/>
  <c r="AU56" i="42"/>
  <c r="AV56" i="42"/>
  <c r="AW56" i="42"/>
  <c r="AX56" i="42"/>
  <c r="AY56" i="42"/>
  <c r="AZ56" i="42"/>
  <c r="BA56" i="42"/>
  <c r="BB56" i="42"/>
  <c r="BC56" i="42"/>
  <c r="BD56" i="42"/>
  <c r="BE56" i="42"/>
  <c r="BF56" i="42"/>
  <c r="BG56" i="42"/>
  <c r="BH56" i="42"/>
  <c r="BI56" i="42"/>
  <c r="BJ56" i="42"/>
  <c r="BK56" i="42"/>
  <c r="BL56" i="42"/>
  <c r="BM56" i="42"/>
  <c r="BN56" i="42"/>
  <c r="BO56" i="42"/>
  <c r="BP56" i="42"/>
  <c r="BQ56" i="42"/>
  <c r="BR56" i="42"/>
  <c r="BS56" i="42"/>
  <c r="BT56" i="42"/>
  <c r="BU56" i="42"/>
  <c r="BV56" i="42"/>
  <c r="BW56" i="42"/>
  <c r="BX56" i="42"/>
  <c r="BY56" i="42"/>
  <c r="BZ56" i="42"/>
  <c r="CA56" i="42"/>
  <c r="CB56" i="42"/>
  <c r="CC56" i="42"/>
  <c r="CD56" i="42"/>
  <c r="CE56" i="42"/>
  <c r="CF56" i="42"/>
  <c r="CG56" i="42"/>
  <c r="CH56" i="42"/>
  <c r="CI56" i="42"/>
  <c r="CJ56" i="42"/>
  <c r="CK56" i="42"/>
  <c r="CL56" i="42"/>
  <c r="B57" i="42"/>
  <c r="C57" i="42"/>
  <c r="D57" i="42"/>
  <c r="E57" i="42"/>
  <c r="F57" i="42"/>
  <c r="G57" i="42"/>
  <c r="H57" i="42"/>
  <c r="I57" i="42"/>
  <c r="J57" i="42"/>
  <c r="K57" i="42"/>
  <c r="L57" i="42"/>
  <c r="M57" i="42"/>
  <c r="N57" i="42"/>
  <c r="O57" i="42"/>
  <c r="P57" i="42"/>
  <c r="Q57" i="42"/>
  <c r="R57" i="42"/>
  <c r="S57" i="42"/>
  <c r="T57" i="42"/>
  <c r="U57" i="42"/>
  <c r="V57" i="42"/>
  <c r="W57" i="42"/>
  <c r="X57" i="42"/>
  <c r="Y57" i="42"/>
  <c r="Z57" i="42"/>
  <c r="AA57" i="42"/>
  <c r="AB57" i="42"/>
  <c r="AC57" i="42"/>
  <c r="AD57" i="42"/>
  <c r="AE57" i="42"/>
  <c r="AF57" i="42"/>
  <c r="AG57" i="42"/>
  <c r="AH57" i="42"/>
  <c r="AI57" i="42"/>
  <c r="AJ57" i="42"/>
  <c r="AK57" i="42"/>
  <c r="AL57" i="42"/>
  <c r="AM57" i="42"/>
  <c r="AN57" i="42"/>
  <c r="AO57" i="42"/>
  <c r="AP57" i="42"/>
  <c r="AQ57" i="42"/>
  <c r="AR57" i="42"/>
  <c r="AS57" i="42"/>
  <c r="AT57" i="42"/>
  <c r="AU57" i="42"/>
  <c r="AV57" i="42"/>
  <c r="AW57" i="42"/>
  <c r="AX57" i="42"/>
  <c r="AY57" i="42"/>
  <c r="AZ57" i="42"/>
  <c r="BA57" i="42"/>
  <c r="BB57" i="42"/>
  <c r="BC57" i="42"/>
  <c r="BD57" i="42"/>
  <c r="BE57" i="42"/>
  <c r="BF57" i="42"/>
  <c r="BG57" i="42"/>
  <c r="BH57" i="42"/>
  <c r="BI57" i="42"/>
  <c r="BJ57" i="42"/>
  <c r="BK57" i="42"/>
  <c r="BL57" i="42"/>
  <c r="BM57" i="42"/>
  <c r="BN57" i="42"/>
  <c r="BO57" i="42"/>
  <c r="BP57" i="42"/>
  <c r="BQ57" i="42"/>
  <c r="BR57" i="42"/>
  <c r="BS57" i="42"/>
  <c r="BT57" i="42"/>
  <c r="BU57" i="42"/>
  <c r="BV57" i="42"/>
  <c r="BW57" i="42"/>
  <c r="BX57" i="42"/>
  <c r="BY57" i="42"/>
  <c r="BZ57" i="42"/>
  <c r="CA57" i="42"/>
  <c r="CB57" i="42"/>
  <c r="CC57" i="42"/>
  <c r="CD57" i="42"/>
  <c r="CE57" i="42"/>
  <c r="CF57" i="42"/>
  <c r="CG57" i="42"/>
  <c r="CH57" i="42"/>
  <c r="CI57" i="42"/>
  <c r="CJ57" i="42"/>
  <c r="CK57" i="42"/>
  <c r="CL57" i="42"/>
  <c r="B58" i="42"/>
  <c r="C58" i="42"/>
  <c r="D58" i="42"/>
  <c r="E58" i="42"/>
  <c r="F58" i="42"/>
  <c r="G58" i="42"/>
  <c r="H58" i="42"/>
  <c r="I58" i="42"/>
  <c r="J58" i="42"/>
  <c r="K58" i="42"/>
  <c r="L58" i="42"/>
  <c r="M58" i="42"/>
  <c r="N58" i="42"/>
  <c r="O58" i="42"/>
  <c r="P58" i="42"/>
  <c r="Q58" i="42"/>
  <c r="R58" i="42"/>
  <c r="S58" i="42"/>
  <c r="T58" i="42"/>
  <c r="U58" i="42"/>
  <c r="V58" i="42"/>
  <c r="W58" i="42"/>
  <c r="X58" i="42"/>
  <c r="Y58" i="42"/>
  <c r="Z58" i="42"/>
  <c r="AA58" i="42"/>
  <c r="AB58" i="42"/>
  <c r="AC58" i="42"/>
  <c r="AD58" i="42"/>
  <c r="AE58" i="42"/>
  <c r="AF58" i="42"/>
  <c r="AG58" i="42"/>
  <c r="AH58" i="42"/>
  <c r="AI58" i="42"/>
  <c r="AJ58" i="42"/>
  <c r="AK58" i="42"/>
  <c r="AL58" i="42"/>
  <c r="AM58" i="42"/>
  <c r="AN58" i="42"/>
  <c r="AO58" i="42"/>
  <c r="AP58" i="42"/>
  <c r="AQ58" i="42"/>
  <c r="AR58" i="42"/>
  <c r="AS58" i="42"/>
  <c r="AT58" i="42"/>
  <c r="AU58" i="42"/>
  <c r="AV58" i="42"/>
  <c r="AW58" i="42"/>
  <c r="AX58" i="42"/>
  <c r="AY58" i="42"/>
  <c r="AZ58" i="42"/>
  <c r="BA58" i="42"/>
  <c r="BB58" i="42"/>
  <c r="BC58" i="42"/>
  <c r="BD58" i="42"/>
  <c r="BE58" i="42"/>
  <c r="BF58" i="42"/>
  <c r="BG58" i="42"/>
  <c r="BH58" i="42"/>
  <c r="BI58" i="42"/>
  <c r="BJ58" i="42"/>
  <c r="BK58" i="42"/>
  <c r="BL58" i="42"/>
  <c r="BM58" i="42"/>
  <c r="BN58" i="42"/>
  <c r="BO58" i="42"/>
  <c r="BP58" i="42"/>
  <c r="BQ58" i="42"/>
  <c r="BR58" i="42"/>
  <c r="BS58" i="42"/>
  <c r="BT58" i="42"/>
  <c r="BU58" i="42"/>
  <c r="BV58" i="42"/>
  <c r="BW58" i="42"/>
  <c r="BX58" i="42"/>
  <c r="BY58" i="42"/>
  <c r="BZ58" i="42"/>
  <c r="CA58" i="42"/>
  <c r="CB58" i="42"/>
  <c r="CC58" i="42"/>
  <c r="CD58" i="42"/>
  <c r="CE58" i="42"/>
  <c r="CF58" i="42"/>
  <c r="CG58" i="42"/>
  <c r="CH58" i="42"/>
  <c r="CI58" i="42"/>
  <c r="CJ58" i="42"/>
  <c r="CK58" i="42"/>
  <c r="CL58" i="42"/>
  <c r="B59" i="42"/>
  <c r="C59" i="42"/>
  <c r="D59" i="42"/>
  <c r="E59" i="42"/>
  <c r="F59" i="42"/>
  <c r="G59" i="42"/>
  <c r="H59" i="42"/>
  <c r="I59" i="42"/>
  <c r="J59" i="42"/>
  <c r="K59" i="42"/>
  <c r="L59" i="42"/>
  <c r="M59" i="42"/>
  <c r="N59" i="42"/>
  <c r="O59" i="42"/>
  <c r="P59" i="42"/>
  <c r="Q59" i="42"/>
  <c r="R59" i="42"/>
  <c r="S59" i="42"/>
  <c r="T59" i="42"/>
  <c r="U59" i="42"/>
  <c r="V59" i="42"/>
  <c r="W59" i="42"/>
  <c r="X59" i="42"/>
  <c r="Y59" i="42"/>
  <c r="Z59" i="42"/>
  <c r="AA59" i="42"/>
  <c r="AB59" i="42"/>
  <c r="AC59" i="42"/>
  <c r="AD59" i="42"/>
  <c r="AE59" i="42"/>
  <c r="AF59" i="42"/>
  <c r="AG59" i="42"/>
  <c r="AH59" i="42"/>
  <c r="AI59" i="42"/>
  <c r="AJ59" i="42"/>
  <c r="AK59" i="42"/>
  <c r="AL59" i="42"/>
  <c r="AM59" i="42"/>
  <c r="AN59" i="42"/>
  <c r="AO59" i="42"/>
  <c r="AP59" i="42"/>
  <c r="AQ59" i="42"/>
  <c r="AR59" i="42"/>
  <c r="AS59" i="42"/>
  <c r="AT59" i="42"/>
  <c r="AU59" i="42"/>
  <c r="AV59" i="42"/>
  <c r="AW59" i="42"/>
  <c r="AX59" i="42"/>
  <c r="AY59" i="42"/>
  <c r="AZ59" i="42"/>
  <c r="BA59" i="42"/>
  <c r="BB59" i="42"/>
  <c r="BC59" i="42"/>
  <c r="BD59" i="42"/>
  <c r="BE59" i="42"/>
  <c r="BF59" i="42"/>
  <c r="BG59" i="42"/>
  <c r="BH59" i="42"/>
  <c r="BI59" i="42"/>
  <c r="BJ59" i="42"/>
  <c r="BK59" i="42"/>
  <c r="BL59" i="42"/>
  <c r="BM59" i="42"/>
  <c r="BN59" i="42"/>
  <c r="BO59" i="42"/>
  <c r="BP59" i="42"/>
  <c r="BQ59" i="42"/>
  <c r="BR59" i="42"/>
  <c r="BS59" i="42"/>
  <c r="BT59" i="42"/>
  <c r="BU59" i="42"/>
  <c r="BV59" i="42"/>
  <c r="BW59" i="42"/>
  <c r="BX59" i="42"/>
  <c r="BY59" i="42"/>
  <c r="BZ59" i="42"/>
  <c r="CA59" i="42"/>
  <c r="CB59" i="42"/>
  <c r="CC59" i="42"/>
  <c r="CD59" i="42"/>
  <c r="CE59" i="42"/>
  <c r="CF59" i="42"/>
  <c r="CG59" i="42"/>
  <c r="CH59" i="42"/>
  <c r="CI59" i="42"/>
  <c r="CJ59" i="42"/>
  <c r="CK59" i="42"/>
  <c r="CL59" i="42"/>
  <c r="B60" i="42"/>
  <c r="C60" i="42"/>
  <c r="D60" i="42"/>
  <c r="E60" i="42"/>
  <c r="F60" i="42"/>
  <c r="G60" i="42"/>
  <c r="H60" i="42"/>
  <c r="I60" i="42"/>
  <c r="J60" i="42"/>
  <c r="K60" i="42"/>
  <c r="L60" i="42"/>
  <c r="M60" i="42"/>
  <c r="N60" i="42"/>
  <c r="O60" i="42"/>
  <c r="P60" i="42"/>
  <c r="Q60" i="42"/>
  <c r="R60" i="42"/>
  <c r="S60" i="42"/>
  <c r="T60" i="42"/>
  <c r="U60" i="42"/>
  <c r="V60" i="42"/>
  <c r="W60" i="42"/>
  <c r="X60" i="42"/>
  <c r="Y60" i="42"/>
  <c r="Z60" i="42"/>
  <c r="AA60" i="42"/>
  <c r="AB60" i="42"/>
  <c r="AC60" i="42"/>
  <c r="AD60" i="42"/>
  <c r="AE60" i="42"/>
  <c r="AF60" i="42"/>
  <c r="AG60" i="42"/>
  <c r="AH60" i="42"/>
  <c r="AI60" i="42"/>
  <c r="AJ60" i="42"/>
  <c r="AK60" i="42"/>
  <c r="AL60" i="42"/>
  <c r="AM60" i="42"/>
  <c r="AN60" i="42"/>
  <c r="AO60" i="42"/>
  <c r="AP60" i="42"/>
  <c r="AQ60" i="42"/>
  <c r="AR60" i="42"/>
  <c r="AS60" i="42"/>
  <c r="AT60" i="42"/>
  <c r="AU60" i="42"/>
  <c r="AV60" i="42"/>
  <c r="AW60" i="42"/>
  <c r="AX60" i="42"/>
  <c r="AY60" i="42"/>
  <c r="AZ60" i="42"/>
  <c r="BA60" i="42"/>
  <c r="BB60" i="42"/>
  <c r="BC60" i="42"/>
  <c r="BD60" i="42"/>
  <c r="BE60" i="42"/>
  <c r="BF60" i="42"/>
  <c r="BG60" i="42"/>
  <c r="BH60" i="42"/>
  <c r="BI60" i="42"/>
  <c r="BJ60" i="42"/>
  <c r="BK60" i="42"/>
  <c r="BL60" i="42"/>
  <c r="BM60" i="42"/>
  <c r="BN60" i="42"/>
  <c r="BO60" i="42"/>
  <c r="BP60" i="42"/>
  <c r="BQ60" i="42"/>
  <c r="BR60" i="42"/>
  <c r="BS60" i="42"/>
  <c r="BT60" i="42"/>
  <c r="BU60" i="42"/>
  <c r="BV60" i="42"/>
  <c r="BW60" i="42"/>
  <c r="BX60" i="42"/>
  <c r="BY60" i="42"/>
  <c r="BZ60" i="42"/>
  <c r="CA60" i="42"/>
  <c r="CB60" i="42"/>
  <c r="CC60" i="42"/>
  <c r="CD60" i="42"/>
  <c r="CE60" i="42"/>
  <c r="CF60" i="42"/>
  <c r="CG60" i="42"/>
  <c r="CH60" i="42"/>
  <c r="CI60" i="42"/>
  <c r="CJ60" i="42"/>
  <c r="CK60" i="42"/>
  <c r="CL60" i="42"/>
  <c r="B61" i="42"/>
  <c r="C61" i="42"/>
  <c r="D61" i="42"/>
  <c r="E61" i="42"/>
  <c r="F61" i="42"/>
  <c r="G61" i="42"/>
  <c r="H61" i="42"/>
  <c r="I61" i="42"/>
  <c r="J61" i="42"/>
  <c r="K61" i="42"/>
  <c r="L61" i="42"/>
  <c r="M61" i="42"/>
  <c r="N61" i="42"/>
  <c r="O61" i="42"/>
  <c r="P61" i="42"/>
  <c r="Q61" i="42"/>
  <c r="R61" i="42"/>
  <c r="S61" i="42"/>
  <c r="T61" i="42"/>
  <c r="U61" i="42"/>
  <c r="V61" i="42"/>
  <c r="W61" i="42"/>
  <c r="X61" i="42"/>
  <c r="Y61" i="42"/>
  <c r="Z61" i="42"/>
  <c r="AA61" i="42"/>
  <c r="AB61" i="42"/>
  <c r="AC61" i="42"/>
  <c r="AD61" i="42"/>
  <c r="AE61" i="42"/>
  <c r="AF61" i="42"/>
  <c r="AG61" i="42"/>
  <c r="AH61" i="42"/>
  <c r="AI61" i="42"/>
  <c r="AJ61" i="42"/>
  <c r="AK61" i="42"/>
  <c r="AL61" i="42"/>
  <c r="AM61" i="42"/>
  <c r="AN61" i="42"/>
  <c r="AO61" i="42"/>
  <c r="AP61" i="42"/>
  <c r="AQ61" i="42"/>
  <c r="AR61" i="42"/>
  <c r="AS61" i="42"/>
  <c r="AT61" i="42"/>
  <c r="AU61" i="42"/>
  <c r="AV61" i="42"/>
  <c r="AW61" i="42"/>
  <c r="AX61" i="42"/>
  <c r="AY61" i="42"/>
  <c r="AZ61" i="42"/>
  <c r="BA61" i="42"/>
  <c r="BB61" i="42"/>
  <c r="BC61" i="42"/>
  <c r="BD61" i="42"/>
  <c r="BE61" i="42"/>
  <c r="BF61" i="42"/>
  <c r="BG61" i="42"/>
  <c r="BH61" i="42"/>
  <c r="BI61" i="42"/>
  <c r="BJ61" i="42"/>
  <c r="BK61" i="42"/>
  <c r="BL61" i="42"/>
  <c r="BM61" i="42"/>
  <c r="BN61" i="42"/>
  <c r="BO61" i="42"/>
  <c r="BP61" i="42"/>
  <c r="BQ61" i="42"/>
  <c r="BR61" i="42"/>
  <c r="BS61" i="42"/>
  <c r="BT61" i="42"/>
  <c r="BU61" i="42"/>
  <c r="BV61" i="42"/>
  <c r="BW61" i="42"/>
  <c r="BX61" i="42"/>
  <c r="BY61" i="42"/>
  <c r="BZ61" i="42"/>
  <c r="CA61" i="42"/>
  <c r="CB61" i="42"/>
  <c r="CC61" i="42"/>
  <c r="CD61" i="42"/>
  <c r="CE61" i="42"/>
  <c r="CF61" i="42"/>
  <c r="CG61" i="42"/>
  <c r="CH61" i="42"/>
  <c r="CI61" i="42"/>
  <c r="CJ61" i="42"/>
  <c r="CK61" i="42"/>
  <c r="CL61" i="42"/>
  <c r="B62" i="42"/>
  <c r="C62" i="42"/>
  <c r="D62" i="42"/>
  <c r="E62" i="42"/>
  <c r="F62" i="42"/>
  <c r="G62" i="42"/>
  <c r="H62" i="42"/>
  <c r="I62" i="42"/>
  <c r="J62" i="42"/>
  <c r="K62" i="42"/>
  <c r="L62" i="42"/>
  <c r="M62" i="42"/>
  <c r="N62" i="42"/>
  <c r="O62" i="42"/>
  <c r="P62" i="42"/>
  <c r="Q62" i="42"/>
  <c r="R62" i="42"/>
  <c r="S62" i="42"/>
  <c r="T62" i="42"/>
  <c r="U62" i="42"/>
  <c r="V62" i="42"/>
  <c r="W62" i="42"/>
  <c r="X62" i="42"/>
  <c r="Y62" i="42"/>
  <c r="Z62" i="42"/>
  <c r="AA62" i="42"/>
  <c r="AB62" i="42"/>
  <c r="AC62" i="42"/>
  <c r="AD62" i="42"/>
  <c r="AE62" i="42"/>
  <c r="AF62" i="42"/>
  <c r="AG62" i="42"/>
  <c r="AH62" i="42"/>
  <c r="AI62" i="42"/>
  <c r="AJ62" i="42"/>
  <c r="AK62" i="42"/>
  <c r="AL62" i="42"/>
  <c r="AM62" i="42"/>
  <c r="AN62" i="42"/>
  <c r="AO62" i="42"/>
  <c r="AP62" i="42"/>
  <c r="AQ62" i="42"/>
  <c r="AR62" i="42"/>
  <c r="AS62" i="42"/>
  <c r="AT62" i="42"/>
  <c r="AU62" i="42"/>
  <c r="AV62" i="42"/>
  <c r="AW62" i="42"/>
  <c r="AX62" i="42"/>
  <c r="AY62" i="42"/>
  <c r="AZ62" i="42"/>
  <c r="BA62" i="42"/>
  <c r="BB62" i="42"/>
  <c r="BC62" i="42"/>
  <c r="BD62" i="42"/>
  <c r="BE62" i="42"/>
  <c r="BF62" i="42"/>
  <c r="BG62" i="42"/>
  <c r="BH62" i="42"/>
  <c r="BI62" i="42"/>
  <c r="BJ62" i="42"/>
  <c r="BK62" i="42"/>
  <c r="BL62" i="42"/>
  <c r="BM62" i="42"/>
  <c r="BN62" i="42"/>
  <c r="BO62" i="42"/>
  <c r="BP62" i="42"/>
  <c r="BQ62" i="42"/>
  <c r="BR62" i="42"/>
  <c r="BS62" i="42"/>
  <c r="BT62" i="42"/>
  <c r="BU62" i="42"/>
  <c r="BV62" i="42"/>
  <c r="BW62" i="42"/>
  <c r="BX62" i="42"/>
  <c r="BY62" i="42"/>
  <c r="BZ62" i="42"/>
  <c r="CA62" i="42"/>
  <c r="CB62" i="42"/>
  <c r="CC62" i="42"/>
  <c r="CD62" i="42"/>
  <c r="CE62" i="42"/>
  <c r="CF62" i="42"/>
  <c r="CG62" i="42"/>
  <c r="CH62" i="42"/>
  <c r="CI62" i="42"/>
  <c r="CJ62" i="42"/>
  <c r="CK62" i="42"/>
  <c r="CL62" i="42"/>
  <c r="B63" i="42"/>
  <c r="C63" i="42"/>
  <c r="D63" i="42"/>
  <c r="E63" i="42"/>
  <c r="F63" i="42"/>
  <c r="G63" i="42"/>
  <c r="H63" i="42"/>
  <c r="I63" i="42"/>
  <c r="J63" i="42"/>
  <c r="K63" i="42"/>
  <c r="L63" i="42"/>
  <c r="M63" i="42"/>
  <c r="N63" i="42"/>
  <c r="O63" i="42"/>
  <c r="P63" i="42"/>
  <c r="Q63" i="42"/>
  <c r="R63" i="42"/>
  <c r="S63" i="42"/>
  <c r="T63" i="42"/>
  <c r="U63" i="42"/>
  <c r="V63" i="42"/>
  <c r="W63" i="42"/>
  <c r="X63" i="42"/>
  <c r="Y63" i="42"/>
  <c r="Z63" i="42"/>
  <c r="AA63" i="42"/>
  <c r="AB63" i="42"/>
  <c r="AC63" i="42"/>
  <c r="AD63" i="42"/>
  <c r="AE63" i="42"/>
  <c r="AF63" i="42"/>
  <c r="AG63" i="42"/>
  <c r="AH63" i="42"/>
  <c r="AI63" i="42"/>
  <c r="AJ63" i="42"/>
  <c r="AK63" i="42"/>
  <c r="AL63" i="42"/>
  <c r="AM63" i="42"/>
  <c r="AN63" i="42"/>
  <c r="AO63" i="42"/>
  <c r="AP63" i="42"/>
  <c r="AQ63" i="42"/>
  <c r="AR63" i="42"/>
  <c r="AS63" i="42"/>
  <c r="AT63" i="42"/>
  <c r="AU63" i="42"/>
  <c r="AV63" i="42"/>
  <c r="AW63" i="42"/>
  <c r="AX63" i="42"/>
  <c r="AY63" i="42"/>
  <c r="AZ63" i="42"/>
  <c r="BA63" i="42"/>
  <c r="BB63" i="42"/>
  <c r="BC63" i="42"/>
  <c r="BD63" i="42"/>
  <c r="BE63" i="42"/>
  <c r="BF63" i="42"/>
  <c r="BG63" i="42"/>
  <c r="BH63" i="42"/>
  <c r="BI63" i="42"/>
  <c r="BJ63" i="42"/>
  <c r="BK63" i="42"/>
  <c r="BL63" i="42"/>
  <c r="BM63" i="42"/>
  <c r="BN63" i="42"/>
  <c r="BO63" i="42"/>
  <c r="BP63" i="42"/>
  <c r="BQ63" i="42"/>
  <c r="BR63" i="42"/>
  <c r="BS63" i="42"/>
  <c r="BT63" i="42"/>
  <c r="BU63" i="42"/>
  <c r="BV63" i="42"/>
  <c r="BW63" i="42"/>
  <c r="BX63" i="42"/>
  <c r="BY63" i="42"/>
  <c r="BZ63" i="42"/>
  <c r="CA63" i="42"/>
  <c r="CB63" i="42"/>
  <c r="CC63" i="42"/>
  <c r="CD63" i="42"/>
  <c r="CE63" i="42"/>
  <c r="CF63" i="42"/>
  <c r="CG63" i="42"/>
  <c r="CH63" i="42"/>
  <c r="CI63" i="42"/>
  <c r="CJ63" i="42"/>
  <c r="CK63" i="42"/>
  <c r="CL63" i="42"/>
  <c r="B64" i="42"/>
  <c r="C64" i="42"/>
  <c r="D64" i="42"/>
  <c r="E64" i="42"/>
  <c r="F64" i="42"/>
  <c r="G64" i="42"/>
  <c r="H64" i="42"/>
  <c r="I64" i="42"/>
  <c r="J64" i="42"/>
  <c r="K64" i="42"/>
  <c r="L64" i="42"/>
  <c r="M64" i="42"/>
  <c r="N64" i="42"/>
  <c r="O64" i="42"/>
  <c r="P64" i="42"/>
  <c r="Q64" i="42"/>
  <c r="R64" i="42"/>
  <c r="S64" i="42"/>
  <c r="T64" i="42"/>
  <c r="U64" i="42"/>
  <c r="V64" i="42"/>
  <c r="W64" i="42"/>
  <c r="X64" i="42"/>
  <c r="Y64" i="42"/>
  <c r="Z64" i="42"/>
  <c r="AA64" i="42"/>
  <c r="AB64" i="42"/>
  <c r="AC64" i="42"/>
  <c r="AD64" i="42"/>
  <c r="AE64" i="42"/>
  <c r="AF64" i="42"/>
  <c r="AG64" i="42"/>
  <c r="AH64" i="42"/>
  <c r="AI64" i="42"/>
  <c r="AJ64" i="42"/>
  <c r="AK64" i="42"/>
  <c r="AL64" i="42"/>
  <c r="AM64" i="42"/>
  <c r="AN64" i="42"/>
  <c r="AO64" i="42"/>
  <c r="AP64" i="42"/>
  <c r="AQ64" i="42"/>
  <c r="AR64" i="42"/>
  <c r="AS64" i="42"/>
  <c r="AT64" i="42"/>
  <c r="AU64" i="42"/>
  <c r="AV64" i="42"/>
  <c r="AW64" i="42"/>
  <c r="AX64" i="42"/>
  <c r="AY64" i="42"/>
  <c r="AZ64" i="42"/>
  <c r="BA64" i="42"/>
  <c r="BB64" i="42"/>
  <c r="BC64" i="42"/>
  <c r="BD64" i="42"/>
  <c r="BE64" i="42"/>
  <c r="BF64" i="42"/>
  <c r="BG64" i="42"/>
  <c r="BH64" i="42"/>
  <c r="BI64" i="42"/>
  <c r="BJ64" i="42"/>
  <c r="BK64" i="42"/>
  <c r="BL64" i="42"/>
  <c r="BM64" i="42"/>
  <c r="BN64" i="42"/>
  <c r="BO64" i="42"/>
  <c r="BP64" i="42"/>
  <c r="BQ64" i="42"/>
  <c r="BR64" i="42"/>
  <c r="BS64" i="42"/>
  <c r="BT64" i="42"/>
  <c r="BU64" i="42"/>
  <c r="BV64" i="42"/>
  <c r="BW64" i="42"/>
  <c r="BX64" i="42"/>
  <c r="BY64" i="42"/>
  <c r="BZ64" i="42"/>
  <c r="CA64" i="42"/>
  <c r="CB64" i="42"/>
  <c r="CC64" i="42"/>
  <c r="CD64" i="42"/>
  <c r="CE64" i="42"/>
  <c r="CF64" i="42"/>
  <c r="CG64" i="42"/>
  <c r="CH64" i="42"/>
  <c r="CI64" i="42"/>
  <c r="CJ64" i="42"/>
  <c r="CK64" i="42"/>
  <c r="CL64" i="42"/>
  <c r="B65" i="42"/>
  <c r="C65" i="42"/>
  <c r="D65" i="42"/>
  <c r="E65" i="42"/>
  <c r="F65" i="42"/>
  <c r="G65" i="42"/>
  <c r="H65" i="42"/>
  <c r="I65" i="42"/>
  <c r="J65" i="42"/>
  <c r="K65" i="42"/>
  <c r="L65" i="42"/>
  <c r="M65" i="42"/>
  <c r="N65" i="42"/>
  <c r="O65" i="42"/>
  <c r="P65" i="42"/>
  <c r="Q65" i="42"/>
  <c r="R65" i="42"/>
  <c r="S65" i="42"/>
  <c r="T65" i="42"/>
  <c r="U65" i="42"/>
  <c r="V65" i="42"/>
  <c r="W65" i="42"/>
  <c r="X65" i="42"/>
  <c r="Y65" i="42"/>
  <c r="Z65" i="42"/>
  <c r="AA65" i="42"/>
  <c r="AB65" i="42"/>
  <c r="AC65" i="42"/>
  <c r="AD65" i="42"/>
  <c r="AE65" i="42"/>
  <c r="AF65" i="42"/>
  <c r="AG65" i="42"/>
  <c r="AH65" i="42"/>
  <c r="AI65" i="42"/>
  <c r="AJ65" i="42"/>
  <c r="AK65" i="42"/>
  <c r="AL65" i="42"/>
  <c r="AM65" i="42"/>
  <c r="AN65" i="42"/>
  <c r="AO65" i="42"/>
  <c r="AP65" i="42"/>
  <c r="AQ65" i="42"/>
  <c r="AR65" i="42"/>
  <c r="AS65" i="42"/>
  <c r="AT65" i="42"/>
  <c r="AU65" i="42"/>
  <c r="AV65" i="42"/>
  <c r="AW65" i="42"/>
  <c r="AX65" i="42"/>
  <c r="AY65" i="42"/>
  <c r="AZ65" i="42"/>
  <c r="BA65" i="42"/>
  <c r="BB65" i="42"/>
  <c r="BC65" i="42"/>
  <c r="BD65" i="42"/>
  <c r="BE65" i="42"/>
  <c r="BF65" i="42"/>
  <c r="BG65" i="42"/>
  <c r="BH65" i="42"/>
  <c r="BI65" i="42"/>
  <c r="BJ65" i="42"/>
  <c r="BK65" i="42"/>
  <c r="BL65" i="42"/>
  <c r="BM65" i="42"/>
  <c r="BN65" i="42"/>
  <c r="BO65" i="42"/>
  <c r="BP65" i="42"/>
  <c r="BQ65" i="42"/>
  <c r="BR65" i="42"/>
  <c r="BS65" i="42"/>
  <c r="BT65" i="42"/>
  <c r="BU65" i="42"/>
  <c r="BV65" i="42"/>
  <c r="BW65" i="42"/>
  <c r="BX65" i="42"/>
  <c r="BY65" i="42"/>
  <c r="BZ65" i="42"/>
  <c r="CA65" i="42"/>
  <c r="CB65" i="42"/>
  <c r="CC65" i="42"/>
  <c r="CD65" i="42"/>
  <c r="CE65" i="42"/>
  <c r="CF65" i="42"/>
  <c r="CG65" i="42"/>
  <c r="CH65" i="42"/>
  <c r="CI65" i="42"/>
  <c r="CJ65" i="42"/>
  <c r="CK65" i="42"/>
  <c r="CL65" i="42"/>
  <c r="B66" i="42"/>
  <c r="C66" i="42"/>
  <c r="D66" i="42"/>
  <c r="E66" i="42"/>
  <c r="F66" i="42"/>
  <c r="G66" i="42"/>
  <c r="H66" i="42"/>
  <c r="I66" i="42"/>
  <c r="J66" i="42"/>
  <c r="K66" i="42"/>
  <c r="L66" i="42"/>
  <c r="M66" i="42"/>
  <c r="N66" i="42"/>
  <c r="O66" i="42"/>
  <c r="P66" i="42"/>
  <c r="Q66" i="42"/>
  <c r="R66" i="42"/>
  <c r="S66" i="42"/>
  <c r="T66" i="42"/>
  <c r="U66" i="42"/>
  <c r="V66" i="42"/>
  <c r="W66" i="42"/>
  <c r="X66" i="42"/>
  <c r="Y66" i="42"/>
  <c r="Z66" i="42"/>
  <c r="AA66" i="42"/>
  <c r="AB66" i="42"/>
  <c r="AC66" i="42"/>
  <c r="AD66" i="42"/>
  <c r="AE66" i="42"/>
  <c r="AF66" i="42"/>
  <c r="AG66" i="42"/>
  <c r="AH66" i="42"/>
  <c r="AI66" i="42"/>
  <c r="AJ66" i="42"/>
  <c r="AK66" i="42"/>
  <c r="AL66" i="42"/>
  <c r="AM66" i="42"/>
  <c r="AN66" i="42"/>
  <c r="AO66" i="42"/>
  <c r="AP66" i="42"/>
  <c r="AQ66" i="42"/>
  <c r="AR66" i="42"/>
  <c r="AS66" i="42"/>
  <c r="AT66" i="42"/>
  <c r="AU66" i="42"/>
  <c r="AV66" i="42"/>
  <c r="AW66" i="42"/>
  <c r="AX66" i="42"/>
  <c r="AY66" i="42"/>
  <c r="AZ66" i="42"/>
  <c r="BA66" i="42"/>
  <c r="BB66" i="42"/>
  <c r="BC66" i="42"/>
  <c r="BD66" i="42"/>
  <c r="BE66" i="42"/>
  <c r="BF66" i="42"/>
  <c r="BG66" i="42"/>
  <c r="BH66" i="42"/>
  <c r="BI66" i="42"/>
  <c r="BJ66" i="42"/>
  <c r="BK66" i="42"/>
  <c r="BL66" i="42"/>
  <c r="BM66" i="42"/>
  <c r="BN66" i="42"/>
  <c r="BO66" i="42"/>
  <c r="BP66" i="42"/>
  <c r="BQ66" i="42"/>
  <c r="BR66" i="42"/>
  <c r="BS66" i="42"/>
  <c r="BT66" i="42"/>
  <c r="BU66" i="42"/>
  <c r="BV66" i="42"/>
  <c r="BW66" i="42"/>
  <c r="BX66" i="42"/>
  <c r="BY66" i="42"/>
  <c r="BZ66" i="42"/>
  <c r="CA66" i="42"/>
  <c r="CB66" i="42"/>
  <c r="CC66" i="42"/>
  <c r="CD66" i="42"/>
  <c r="CE66" i="42"/>
  <c r="CF66" i="42"/>
  <c r="CG66" i="42"/>
  <c r="CH66" i="42"/>
  <c r="CI66" i="42"/>
  <c r="CJ66" i="42"/>
  <c r="CK66" i="42"/>
  <c r="CL66"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AG3" i="42"/>
  <c r="AH3" i="42"/>
  <c r="AI3" i="42"/>
  <c r="AJ3" i="42"/>
  <c r="AK3" i="42"/>
  <c r="AL3" i="42"/>
  <c r="AM3" i="42"/>
  <c r="AN3" i="42"/>
  <c r="AO3" i="42"/>
  <c r="AP3" i="42"/>
  <c r="AQ3" i="42"/>
  <c r="AR3" i="42"/>
  <c r="AS3" i="42"/>
  <c r="AT3" i="42"/>
  <c r="AU3" i="42"/>
  <c r="AV3" i="42"/>
  <c r="AW3" i="42"/>
  <c r="AX3" i="42"/>
  <c r="AY3" i="42"/>
  <c r="AZ3" i="42"/>
  <c r="BA3" i="42"/>
  <c r="BB3" i="42"/>
  <c r="BC3" i="42"/>
  <c r="BD3" i="42"/>
  <c r="BE3" i="42"/>
  <c r="BG3" i="42"/>
  <c r="BH3" i="42"/>
  <c r="BI3" i="42"/>
  <c r="BJ3" i="42"/>
  <c r="BK3" i="42"/>
  <c r="BL3" i="42"/>
  <c r="BM3" i="42"/>
  <c r="BN3" i="42"/>
  <c r="BO3" i="42"/>
  <c r="BP3" i="42"/>
  <c r="BQ3" i="42"/>
  <c r="BR3" i="42"/>
  <c r="BS3" i="42"/>
  <c r="BT3" i="42"/>
  <c r="BU3" i="42"/>
  <c r="BV3" i="42"/>
  <c r="BW3" i="42"/>
  <c r="BX3" i="42"/>
  <c r="BY3" i="42"/>
  <c r="BZ3" i="42"/>
  <c r="CA3" i="42"/>
  <c r="CB3" i="42"/>
  <c r="CC3" i="42"/>
  <c r="CD3" i="42"/>
  <c r="CE3" i="42"/>
  <c r="CF3" i="42"/>
  <c r="CG3" i="42"/>
  <c r="CH3" i="42"/>
  <c r="CI3" i="42"/>
  <c r="CJ3" i="42"/>
  <c r="CK3" i="42"/>
  <c r="CL3" i="42"/>
  <c r="A4" i="42"/>
  <c r="A5" i="42"/>
  <c r="A6" i="42"/>
  <c r="A7" i="42"/>
  <c r="A8" i="42"/>
  <c r="A9" i="42"/>
  <c r="A10" i="42"/>
  <c r="A11" i="42"/>
  <c r="A12" i="42"/>
  <c r="A13" i="42"/>
  <c r="A14" i="42"/>
  <c r="A15" i="42"/>
  <c r="A16" i="42"/>
  <c r="A17" i="42"/>
  <c r="A18" i="42"/>
  <c r="A19" i="42"/>
  <c r="A20" i="42"/>
  <c r="A21" i="42"/>
  <c r="A22" i="42"/>
  <c r="A23" i="42"/>
  <c r="A24" i="42"/>
  <c r="A25" i="42"/>
  <c r="A26" i="42"/>
  <c r="A27" i="42"/>
  <c r="A28" i="42"/>
  <c r="A29" i="42"/>
  <c r="A30" i="42"/>
  <c r="A31" i="42"/>
  <c r="A32" i="42"/>
  <c r="A33" i="42"/>
  <c r="A34" i="42"/>
  <c r="A35" i="42"/>
  <c r="A36" i="42"/>
  <c r="A37" i="42"/>
  <c r="A38" i="42"/>
  <c r="A39" i="42"/>
  <c r="A40" i="42"/>
  <c r="A41" i="42"/>
  <c r="A42" i="42"/>
  <c r="A43" i="42"/>
  <c r="A44" i="42"/>
  <c r="A45" i="42"/>
  <c r="A46" i="42"/>
  <c r="A47" i="42"/>
  <c r="A48" i="42"/>
  <c r="A49" i="42"/>
  <c r="A50" i="42"/>
  <c r="A51" i="42"/>
  <c r="A52" i="42"/>
  <c r="A53" i="42"/>
  <c r="A54" i="42"/>
  <c r="A55" i="42"/>
  <c r="A56" i="42"/>
  <c r="A57" i="42"/>
  <c r="A58" i="42"/>
  <c r="A59" i="42"/>
  <c r="A60" i="42"/>
  <c r="A61" i="42"/>
  <c r="A62" i="42"/>
  <c r="A63" i="42"/>
  <c r="A64" i="42"/>
  <c r="A65" i="42"/>
  <c r="A66" i="42"/>
  <c r="A3" i="42"/>
  <c r="C1" i="42"/>
  <c r="D1" i="42"/>
  <c r="E1" i="42"/>
  <c r="F1" i="42"/>
  <c r="G1" i="42"/>
  <c r="H1" i="42"/>
  <c r="I1" i="42"/>
  <c r="J1" i="42"/>
  <c r="K1" i="42"/>
  <c r="L1" i="42"/>
  <c r="M1" i="42"/>
  <c r="N1" i="42"/>
  <c r="O1" i="42"/>
  <c r="P1" i="42"/>
  <c r="Q1" i="42"/>
  <c r="R1" i="42"/>
  <c r="S1" i="42"/>
  <c r="T1" i="42"/>
  <c r="U1" i="42"/>
  <c r="V1" i="42"/>
  <c r="W1" i="42"/>
  <c r="X1" i="42"/>
  <c r="Y1" i="42"/>
  <c r="Z1" i="42"/>
  <c r="AA1" i="42"/>
  <c r="AB1" i="42"/>
  <c r="AC1" i="42"/>
  <c r="AD1" i="42"/>
  <c r="AE1" i="42"/>
  <c r="AF1" i="42"/>
  <c r="AG1" i="42"/>
  <c r="AH1" i="42"/>
  <c r="AI1" i="42"/>
  <c r="AJ1" i="42"/>
  <c r="AK1" i="42"/>
  <c r="AL1" i="42"/>
  <c r="AM1" i="42"/>
  <c r="AN1" i="42"/>
  <c r="AO1" i="42"/>
  <c r="AP1" i="42"/>
  <c r="AQ1" i="42"/>
  <c r="AR1" i="42"/>
  <c r="AS1" i="42"/>
  <c r="AT1" i="42"/>
  <c r="AU1" i="42"/>
  <c r="AV1" i="42"/>
  <c r="AW1" i="42"/>
  <c r="AX1" i="42"/>
  <c r="AY1" i="42"/>
  <c r="AZ1" i="42"/>
  <c r="BA1" i="42"/>
  <c r="BB1" i="42"/>
  <c r="BC1" i="42"/>
  <c r="BD1" i="42"/>
  <c r="BE1" i="42"/>
  <c r="BF1" i="42"/>
  <c r="BG1" i="42"/>
  <c r="BH1" i="42"/>
  <c r="BI1" i="42"/>
  <c r="BJ1" i="42"/>
  <c r="BK1" i="42"/>
  <c r="BL1" i="42"/>
  <c r="BM1" i="42"/>
  <c r="BN1" i="42"/>
  <c r="BO1" i="42"/>
  <c r="BP1" i="42"/>
  <c r="BQ1" i="42"/>
  <c r="BR1" i="42"/>
  <c r="BS1" i="42"/>
  <c r="BT1" i="42"/>
  <c r="BU1" i="42"/>
  <c r="BV1" i="42"/>
  <c r="BW1" i="42"/>
  <c r="BX1" i="42"/>
  <c r="BY1" i="42"/>
  <c r="BZ1" i="42"/>
  <c r="CA1" i="42"/>
  <c r="CB1" i="42"/>
  <c r="CC1" i="42"/>
  <c r="CD1" i="42"/>
  <c r="CE1" i="42"/>
  <c r="CF1" i="42"/>
  <c r="CG1" i="42"/>
  <c r="CH1" i="42"/>
  <c r="CI1" i="42"/>
  <c r="CJ1" i="42"/>
  <c r="CK1" i="42"/>
  <c r="CL1" i="42"/>
  <c r="B1" i="42"/>
  <c r="B67" i="40"/>
  <c r="A67" i="40"/>
  <c r="B66" i="40"/>
  <c r="A66" i="40"/>
  <c r="B65" i="40"/>
  <c r="A65" i="40"/>
  <c r="B64" i="40"/>
  <c r="A64" i="40"/>
  <c r="B63" i="40"/>
  <c r="A63" i="40"/>
  <c r="B62" i="40"/>
  <c r="A62" i="40"/>
  <c r="B61" i="40"/>
  <c r="A61" i="40"/>
  <c r="B60" i="40"/>
  <c r="A60" i="40"/>
  <c r="B59" i="40"/>
  <c r="A59" i="40"/>
  <c r="B58" i="40"/>
  <c r="A58" i="40"/>
  <c r="B57" i="40"/>
  <c r="A57" i="40"/>
  <c r="B56" i="40"/>
  <c r="A56" i="40"/>
  <c r="B55" i="40"/>
  <c r="A55" i="40"/>
  <c r="B54" i="40"/>
  <c r="A54" i="40"/>
  <c r="B53" i="40"/>
  <c r="A53" i="40"/>
  <c r="B52" i="40"/>
  <c r="A52" i="40"/>
  <c r="B51" i="40"/>
  <c r="A51" i="40"/>
  <c r="B50" i="40"/>
  <c r="A50" i="40"/>
  <c r="B49" i="40"/>
  <c r="A49" i="40"/>
  <c r="B48" i="40"/>
  <c r="A48" i="40"/>
  <c r="B47" i="40"/>
  <c r="A47" i="40"/>
  <c r="B46" i="40"/>
  <c r="A46" i="40"/>
  <c r="B45" i="40"/>
  <c r="A45" i="40"/>
  <c r="B44" i="40"/>
  <c r="A44" i="40"/>
  <c r="B43" i="40"/>
  <c r="A43" i="40"/>
  <c r="B42" i="40"/>
  <c r="A42" i="40"/>
  <c r="B41" i="40"/>
  <c r="A41" i="40"/>
  <c r="B40" i="40"/>
  <c r="A40" i="40"/>
  <c r="B39" i="40"/>
  <c r="A39" i="40"/>
  <c r="B38" i="40"/>
  <c r="A38" i="40"/>
  <c r="B37" i="40"/>
  <c r="A37" i="40"/>
  <c r="B36" i="40"/>
  <c r="A36" i="40"/>
  <c r="B35" i="40"/>
  <c r="A35" i="40"/>
  <c r="B34" i="40"/>
  <c r="A34" i="40"/>
  <c r="B33" i="40"/>
  <c r="A33" i="40"/>
  <c r="B32" i="40"/>
  <c r="A32" i="40"/>
  <c r="B31" i="40"/>
  <c r="A31" i="40"/>
  <c r="B30" i="40"/>
  <c r="A30" i="40"/>
  <c r="B29" i="40"/>
  <c r="A29" i="40"/>
  <c r="B28" i="40"/>
  <c r="A28" i="40"/>
  <c r="B27" i="40"/>
  <c r="A27" i="40"/>
  <c r="B26" i="40"/>
  <c r="A26" i="40"/>
  <c r="B25" i="40"/>
  <c r="A25" i="40"/>
  <c r="B24" i="40"/>
  <c r="A24" i="40"/>
  <c r="B23" i="40"/>
  <c r="A23" i="40"/>
  <c r="B22" i="40"/>
  <c r="A22" i="40"/>
  <c r="B21" i="40"/>
  <c r="A21" i="40"/>
  <c r="B20" i="40"/>
  <c r="A20" i="40"/>
  <c r="B19" i="40"/>
  <c r="A19" i="40"/>
  <c r="B18" i="40"/>
  <c r="A18" i="40"/>
  <c r="B17" i="40"/>
  <c r="A17" i="40"/>
  <c r="B16" i="40"/>
  <c r="A16" i="40"/>
  <c r="B15" i="40"/>
  <c r="A15" i="40"/>
  <c r="B14" i="40"/>
  <c r="A14" i="40"/>
  <c r="B13" i="40"/>
  <c r="A13" i="40"/>
  <c r="B12" i="40"/>
  <c r="A12" i="40"/>
  <c r="B11" i="40"/>
  <c r="A11" i="40"/>
  <c r="B10" i="40"/>
  <c r="A10" i="40"/>
  <c r="B9" i="40"/>
  <c r="A9" i="40"/>
  <c r="B8" i="40"/>
  <c r="A8" i="40"/>
  <c r="B7" i="40"/>
  <c r="A7" i="40"/>
  <c r="B6" i="40"/>
  <c r="A6" i="40"/>
  <c r="B5" i="40"/>
  <c r="A5" i="40"/>
  <c r="B4" i="40"/>
  <c r="A4" i="40"/>
  <c r="CP3" i="40"/>
  <c r="CO3" i="40"/>
  <c r="CN3" i="40"/>
  <c r="CM3" i="40"/>
  <c r="CL3" i="40"/>
  <c r="CK3" i="40"/>
  <c r="CJ3" i="40"/>
  <c r="CI3" i="40"/>
  <c r="CH3" i="40"/>
  <c r="CG3" i="40"/>
  <c r="CF3" i="40"/>
  <c r="CE3" i="40"/>
  <c r="CD3" i="40"/>
  <c r="CC3" i="40"/>
  <c r="CB3" i="40"/>
  <c r="CA3" i="40"/>
  <c r="BZ3" i="40"/>
  <c r="BY3" i="40"/>
  <c r="BX3" i="40"/>
  <c r="BW3" i="40"/>
  <c r="BV3" i="40"/>
  <c r="BU3" i="40"/>
  <c r="BT3" i="40"/>
  <c r="BS3" i="40"/>
  <c r="BR3" i="40"/>
  <c r="BQ3" i="40"/>
  <c r="BP3" i="40"/>
  <c r="BO3" i="40"/>
  <c r="BN3" i="40"/>
  <c r="BM3" i="40"/>
  <c r="BL3" i="40"/>
  <c r="BK3" i="40"/>
  <c r="BJ3" i="40"/>
  <c r="BI3" i="40"/>
  <c r="BH3" i="40"/>
  <c r="BG3" i="40"/>
  <c r="BF3" i="40"/>
  <c r="BE3" i="40"/>
  <c r="BD3" i="40"/>
  <c r="BC3" i="40"/>
  <c r="BB3" i="40"/>
  <c r="BA3" i="40"/>
  <c r="AZ3" i="40"/>
  <c r="AY3" i="40"/>
  <c r="AX3" i="40"/>
  <c r="AW3" i="40"/>
  <c r="AV3" i="40"/>
  <c r="AU3" i="40"/>
  <c r="AS3" i="40"/>
  <c r="AR3" i="40"/>
  <c r="AQ3" i="40"/>
  <c r="AP3" i="40"/>
  <c r="AO3" i="40"/>
  <c r="AN3" i="40"/>
  <c r="AM3" i="40"/>
  <c r="AL3" i="40"/>
  <c r="AK3" i="40"/>
  <c r="AJ3" i="40"/>
  <c r="AI3" i="40"/>
  <c r="AH3" i="40"/>
  <c r="AG3" i="40"/>
  <c r="AF3" i="40"/>
  <c r="AE3" i="40"/>
  <c r="AD3" i="40"/>
  <c r="AC3" i="40"/>
  <c r="AB3" i="40"/>
  <c r="AA3" i="40"/>
  <c r="Z3" i="40"/>
  <c r="Y3" i="40"/>
  <c r="X3" i="40"/>
  <c r="W3" i="40"/>
  <c r="V3" i="40"/>
  <c r="U3" i="40"/>
  <c r="T3" i="40"/>
  <c r="S3" i="40"/>
  <c r="R3" i="40"/>
  <c r="Q3" i="40"/>
  <c r="O3" i="40"/>
  <c r="N3" i="40"/>
  <c r="M3" i="40"/>
  <c r="L3" i="40"/>
  <c r="K3" i="40"/>
  <c r="J3" i="40"/>
  <c r="I3" i="40"/>
  <c r="H3" i="40"/>
  <c r="G3" i="40"/>
  <c r="F3" i="40"/>
  <c r="E3" i="40"/>
  <c r="D3" i="40"/>
  <c r="C3" i="40"/>
  <c r="CP2" i="40"/>
  <c r="CO2" i="40"/>
  <c r="CN2" i="40"/>
  <c r="CM2" i="40"/>
  <c r="CL2" i="40"/>
  <c r="CK2" i="40"/>
  <c r="CJ2" i="40"/>
  <c r="CI2" i="40"/>
  <c r="CH2" i="40"/>
  <c r="CG2" i="40"/>
  <c r="CF2" i="40"/>
  <c r="CE2" i="40"/>
  <c r="CD2" i="40"/>
  <c r="CC2" i="40"/>
  <c r="CB2" i="40"/>
  <c r="CA2" i="40"/>
  <c r="BZ2" i="40"/>
  <c r="BY2" i="40"/>
  <c r="BX2" i="40"/>
  <c r="BW2" i="40"/>
  <c r="BV2" i="40"/>
  <c r="BU2" i="40"/>
  <c r="BT2" i="40"/>
  <c r="BS2" i="40"/>
  <c r="BR2" i="40"/>
  <c r="BQ2" i="40"/>
  <c r="BP2" i="40"/>
  <c r="BO2" i="40"/>
  <c r="BN2" i="40"/>
  <c r="BM2" i="40"/>
  <c r="BL2" i="40"/>
  <c r="BK2" i="40"/>
  <c r="BJ2" i="40"/>
  <c r="BI2" i="40"/>
  <c r="BH2" i="40"/>
  <c r="BG2" i="40"/>
  <c r="BF2" i="40"/>
  <c r="BE2" i="40"/>
  <c r="BD2" i="40"/>
  <c r="BC2" i="40"/>
  <c r="BB2" i="40"/>
  <c r="BA2" i="40"/>
  <c r="AZ2" i="40"/>
  <c r="AY2" i="40"/>
  <c r="AX2" i="40"/>
  <c r="AW2" i="40"/>
  <c r="AV2" i="40"/>
  <c r="AU2" i="40"/>
  <c r="AT2" i="40"/>
  <c r="AS2" i="40"/>
  <c r="AR2" i="40"/>
  <c r="AQ2" i="40"/>
  <c r="AP2" i="40"/>
  <c r="AO2" i="40"/>
  <c r="AN2" i="40"/>
  <c r="AM2" i="40"/>
  <c r="AL2" i="40"/>
  <c r="AK2" i="40"/>
  <c r="AJ2" i="40"/>
  <c r="AI2" i="40"/>
  <c r="AH2" i="40"/>
  <c r="AG2" i="40"/>
  <c r="AF2" i="40"/>
  <c r="AE2" i="40"/>
  <c r="AD2" i="40"/>
  <c r="AC2" i="40"/>
  <c r="AB2" i="40"/>
  <c r="AA2" i="40"/>
  <c r="Z2" i="40"/>
  <c r="Y2" i="40"/>
  <c r="X2" i="40"/>
  <c r="W2" i="40"/>
  <c r="V2" i="40"/>
  <c r="U2" i="40"/>
  <c r="T2" i="40"/>
  <c r="S2" i="40"/>
  <c r="R2" i="40"/>
  <c r="Q2" i="40"/>
  <c r="P2" i="40"/>
  <c r="O2" i="40"/>
  <c r="N2" i="40"/>
  <c r="M2" i="40"/>
  <c r="L2" i="40"/>
  <c r="K2" i="40"/>
  <c r="J2" i="40"/>
  <c r="I2" i="40"/>
  <c r="H2" i="40"/>
  <c r="G2" i="40"/>
  <c r="F2" i="40"/>
  <c r="E2" i="40"/>
  <c r="D2" i="40"/>
  <c r="C2" i="40"/>
  <c r="AS15" i="4" l="1"/>
  <c r="AS7" i="4"/>
  <c r="AS62" i="4"/>
  <c r="AS54" i="4"/>
  <c r="AS46" i="4"/>
  <c r="AS21" i="4"/>
  <c r="AS13" i="4"/>
  <c r="AS68" i="4"/>
  <c r="AS60" i="4"/>
  <c r="AS52" i="4"/>
  <c r="CO7" i="42"/>
  <c r="AS20" i="4"/>
  <c r="AS12" i="4"/>
  <c r="AS67" i="4"/>
  <c r="AS59" i="4"/>
  <c r="AS51" i="4"/>
  <c r="AS35" i="4"/>
  <c r="AS25" i="4"/>
  <c r="AS47" i="4"/>
  <c r="AS39" i="4"/>
  <c r="AS31" i="4"/>
  <c r="AS43" i="4"/>
  <c r="AS27" i="4"/>
  <c r="AS19" i="4"/>
  <c r="AS11" i="4"/>
  <c r="AS58" i="4"/>
  <c r="AS42" i="4"/>
  <c r="AS26" i="4"/>
  <c r="AS17" i="4"/>
  <c r="AS9" i="4"/>
  <c r="AS64" i="4"/>
  <c r="AS56" i="4"/>
  <c r="AS48" i="4"/>
  <c r="AS40" i="4"/>
  <c r="AS32" i="4"/>
  <c r="AS24" i="4"/>
  <c r="AS16" i="4"/>
  <c r="AS8" i="4"/>
  <c r="AS63" i="4"/>
  <c r="AS55" i="4"/>
  <c r="AS23" i="4"/>
  <c r="AS38" i="4"/>
  <c r="AS30" i="4"/>
  <c r="AS22" i="4"/>
  <c r="AS14" i="4"/>
  <c r="AS69" i="4"/>
  <c r="AS61" i="4"/>
  <c r="AS53" i="4"/>
  <c r="AS45" i="4"/>
  <c r="AS37" i="4"/>
  <c r="AS29" i="4"/>
  <c r="AS44" i="4"/>
  <c r="AS36" i="4"/>
  <c r="AS28" i="4"/>
  <c r="CM3" i="42"/>
  <c r="CN3" i="42" s="1"/>
  <c r="CO3" i="42"/>
  <c r="CO51" i="42"/>
  <c r="CO65" i="42"/>
  <c r="CO8" i="42"/>
  <c r="CO24" i="42"/>
  <c r="CM38" i="42"/>
  <c r="CN38" i="42" s="1"/>
  <c r="E37" i="44" s="1"/>
  <c r="H37" i="44" s="1"/>
  <c r="CM22" i="42"/>
  <c r="CN22" i="42" s="1"/>
  <c r="E21" i="44" s="1"/>
  <c r="H21" i="44" s="1"/>
  <c r="CM6" i="42"/>
  <c r="CN6" i="42" s="1"/>
  <c r="E5" i="44" s="1"/>
  <c r="H5" i="44" s="1"/>
  <c r="CP38" i="42"/>
  <c r="CO6" i="42"/>
  <c r="CO61" i="42"/>
  <c r="CO22" i="42"/>
  <c r="CO52" i="42"/>
  <c r="CO36" i="42"/>
  <c r="CO20" i="42"/>
  <c r="CO4" i="42"/>
  <c r="CQ3" i="42"/>
  <c r="CO55" i="42"/>
  <c r="CO39" i="42"/>
  <c r="CO23" i="42"/>
  <c r="CP39" i="42"/>
  <c r="CP23" i="42"/>
  <c r="CP7" i="42"/>
  <c r="CQ53" i="42"/>
  <c r="CQ37" i="42"/>
  <c r="CQ21" i="42"/>
  <c r="CP55" i="42"/>
  <c r="CO59" i="42"/>
  <c r="CO43" i="42"/>
  <c r="CO27" i="42"/>
  <c r="CO11" i="42"/>
  <c r="CO66" i="42"/>
  <c r="CO50" i="42"/>
  <c r="CO34" i="42"/>
  <c r="CO18" i="42"/>
  <c r="CO57" i="42"/>
  <c r="CO41" i="42"/>
  <c r="CO25" i="42"/>
  <c r="CO9" i="42"/>
  <c r="CP64" i="42"/>
  <c r="CP48" i="42"/>
  <c r="CP32" i="42"/>
  <c r="CP16" i="42"/>
  <c r="CO62" i="42"/>
  <c r="CO46" i="42"/>
  <c r="CO30" i="42"/>
  <c r="CO14" i="42"/>
  <c r="CO53" i="42"/>
  <c r="CO37" i="42"/>
  <c r="CO21" i="42"/>
  <c r="CO5" i="42"/>
  <c r="CO60" i="42"/>
  <c r="CO44" i="42"/>
  <c r="CO28" i="42"/>
  <c r="CO12" i="42"/>
  <c r="CO35" i="42"/>
  <c r="CO19" i="42"/>
  <c r="CO58" i="42"/>
  <c r="CO42" i="42"/>
  <c r="CO26" i="42"/>
  <c r="CO10" i="42"/>
  <c r="CO49" i="42"/>
  <c r="CO33" i="42"/>
  <c r="CO17" i="42"/>
  <c r="CO56" i="42"/>
  <c r="CO40" i="42"/>
  <c r="CQ63" i="42"/>
  <c r="CQ47" i="42"/>
  <c r="CQ31" i="42"/>
  <c r="CQ15" i="42"/>
  <c r="CP54" i="42"/>
  <c r="CO45" i="42"/>
  <c r="CO29" i="42"/>
  <c r="CO13" i="42"/>
  <c r="CM63" i="42"/>
  <c r="CN63" i="42" s="1"/>
  <c r="E62" i="44" s="1"/>
  <c r="H62" i="44" s="1"/>
  <c r="CM47" i="42"/>
  <c r="CN47" i="42" s="1"/>
  <c r="E46" i="44" s="1"/>
  <c r="H46" i="44" s="1"/>
  <c r="CM31" i="42"/>
  <c r="CN31" i="42" s="1"/>
  <c r="E30" i="44" s="1"/>
  <c r="H30" i="44" s="1"/>
  <c r="CM15" i="42"/>
  <c r="CN15" i="42" s="1"/>
  <c r="E14" i="44" s="1"/>
  <c r="H14" i="44" s="1"/>
  <c r="CO64" i="42"/>
  <c r="CO48" i="42"/>
  <c r="CO32" i="42"/>
  <c r="CO16" i="42"/>
  <c r="CP63" i="42"/>
  <c r="CP47" i="42"/>
  <c r="CP31" i="42"/>
  <c r="CP15" i="42"/>
  <c r="CQ62" i="42"/>
  <c r="CQ46" i="42"/>
  <c r="CQ30" i="42"/>
  <c r="CQ14" i="42"/>
  <c r="CM54" i="42"/>
  <c r="CN54" i="42" s="1"/>
  <c r="E53" i="44" s="1"/>
  <c r="H53" i="44" s="1"/>
  <c r="CP6" i="42"/>
  <c r="CM62" i="42"/>
  <c r="CN62" i="42" s="1"/>
  <c r="E61" i="44" s="1"/>
  <c r="H61" i="44" s="1"/>
  <c r="CM46" i="42"/>
  <c r="CN46" i="42" s="1"/>
  <c r="E45" i="44" s="1"/>
  <c r="H45" i="44" s="1"/>
  <c r="CM30" i="42"/>
  <c r="CN30" i="42" s="1"/>
  <c r="E29" i="44" s="1"/>
  <c r="H29" i="44" s="1"/>
  <c r="CM14" i="42"/>
  <c r="CN14" i="42" s="1"/>
  <c r="E13" i="44" s="1"/>
  <c r="H13" i="44" s="1"/>
  <c r="CO63" i="42"/>
  <c r="CO47" i="42"/>
  <c r="CO31" i="42"/>
  <c r="CO15" i="42"/>
  <c r="CP62" i="42"/>
  <c r="CP46" i="42"/>
  <c r="CP30" i="42"/>
  <c r="CP14" i="42"/>
  <c r="CQ61" i="42"/>
  <c r="CQ45" i="42"/>
  <c r="CQ29" i="42"/>
  <c r="CQ13" i="42"/>
  <c r="CM61" i="42"/>
  <c r="CN61" i="42" s="1"/>
  <c r="E60" i="44" s="1"/>
  <c r="H60" i="44" s="1"/>
  <c r="CM45" i="42"/>
  <c r="CN45" i="42" s="1"/>
  <c r="E44" i="44" s="1"/>
  <c r="H44" i="44" s="1"/>
  <c r="CM29" i="42"/>
  <c r="CN29" i="42" s="1"/>
  <c r="E28" i="44" s="1"/>
  <c r="H28" i="44" s="1"/>
  <c r="CM13" i="42"/>
  <c r="CN13" i="42" s="1"/>
  <c r="E12" i="44" s="1"/>
  <c r="H12" i="44" s="1"/>
  <c r="CP61" i="42"/>
  <c r="CP45" i="42"/>
  <c r="CP29" i="42"/>
  <c r="CP13" i="42"/>
  <c r="CQ60" i="42"/>
  <c r="CQ44" i="42"/>
  <c r="CQ28" i="42"/>
  <c r="CQ12" i="42"/>
  <c r="CP22" i="42"/>
  <c r="CM60" i="42"/>
  <c r="CN60" i="42" s="1"/>
  <c r="E59" i="44" s="1"/>
  <c r="H59" i="44" s="1"/>
  <c r="CM44" i="42"/>
  <c r="CN44" i="42" s="1"/>
  <c r="E43" i="44" s="1"/>
  <c r="H43" i="44" s="1"/>
  <c r="CM28" i="42"/>
  <c r="CN28" i="42" s="1"/>
  <c r="E27" i="44" s="1"/>
  <c r="H27" i="44" s="1"/>
  <c r="CM12" i="42"/>
  <c r="CN12" i="42" s="1"/>
  <c r="E11" i="44" s="1"/>
  <c r="H11" i="44" s="1"/>
  <c r="CP60" i="42"/>
  <c r="CP44" i="42"/>
  <c r="CP28" i="42"/>
  <c r="CP12" i="42"/>
  <c r="CQ59" i="42"/>
  <c r="CQ43" i="42"/>
  <c r="CQ27" i="42"/>
  <c r="CQ11" i="42"/>
  <c r="CM59" i="42"/>
  <c r="CN59" i="42" s="1"/>
  <c r="E58" i="44" s="1"/>
  <c r="H58" i="44" s="1"/>
  <c r="CM43" i="42"/>
  <c r="CN43" i="42" s="1"/>
  <c r="E42" i="44" s="1"/>
  <c r="H42" i="44" s="1"/>
  <c r="CM27" i="42"/>
  <c r="CN27" i="42" s="1"/>
  <c r="E26" i="44" s="1"/>
  <c r="H26" i="44" s="1"/>
  <c r="CM11" i="42"/>
  <c r="CN11" i="42" s="1"/>
  <c r="E10" i="44" s="1"/>
  <c r="H10" i="44" s="1"/>
  <c r="CP59" i="42"/>
  <c r="CP43" i="42"/>
  <c r="CP27" i="42"/>
  <c r="CP11" i="42"/>
  <c r="CQ58" i="42"/>
  <c r="CQ42" i="42"/>
  <c r="CQ26" i="42"/>
  <c r="CQ10" i="42"/>
  <c r="CM58" i="42"/>
  <c r="CN58" i="42" s="1"/>
  <c r="E57" i="44" s="1"/>
  <c r="H57" i="44" s="1"/>
  <c r="CM42" i="42"/>
  <c r="CN42" i="42" s="1"/>
  <c r="E41" i="44" s="1"/>
  <c r="H41" i="44" s="1"/>
  <c r="CM26" i="42"/>
  <c r="CN26" i="42" s="1"/>
  <c r="E25" i="44" s="1"/>
  <c r="H25" i="44" s="1"/>
  <c r="CM10" i="42"/>
  <c r="CN10" i="42" s="1"/>
  <c r="E9" i="44" s="1"/>
  <c r="H9" i="44" s="1"/>
  <c r="CP58" i="42"/>
  <c r="CP42" i="42"/>
  <c r="CP26" i="42"/>
  <c r="CP10" i="42"/>
  <c r="CQ57" i="42"/>
  <c r="CQ41" i="42"/>
  <c r="CQ25" i="42"/>
  <c r="CQ9" i="42"/>
  <c r="CM57" i="42"/>
  <c r="CN57" i="42" s="1"/>
  <c r="E56" i="44" s="1"/>
  <c r="H56" i="44" s="1"/>
  <c r="CM41" i="42"/>
  <c r="CN41" i="42" s="1"/>
  <c r="E40" i="44" s="1"/>
  <c r="H40" i="44" s="1"/>
  <c r="CM25" i="42"/>
  <c r="CN25" i="42" s="1"/>
  <c r="E24" i="44" s="1"/>
  <c r="H24" i="44" s="1"/>
  <c r="CM9" i="42"/>
  <c r="CN9" i="42" s="1"/>
  <c r="E8" i="44" s="1"/>
  <c r="H8" i="44" s="1"/>
  <c r="CP57" i="42"/>
  <c r="CP41" i="42"/>
  <c r="CP25" i="42"/>
  <c r="CP9" i="42"/>
  <c r="CQ56" i="42"/>
  <c r="CQ40" i="42"/>
  <c r="CQ24" i="42"/>
  <c r="CQ8" i="42"/>
  <c r="CM56" i="42"/>
  <c r="CN56" i="42" s="1"/>
  <c r="E55" i="44" s="1"/>
  <c r="H55" i="44" s="1"/>
  <c r="CM40" i="42"/>
  <c r="CN40" i="42" s="1"/>
  <c r="E39" i="44" s="1"/>
  <c r="H39" i="44" s="1"/>
  <c r="CM24" i="42"/>
  <c r="CN24" i="42" s="1"/>
  <c r="E23" i="44" s="1"/>
  <c r="H23" i="44" s="1"/>
  <c r="CM8" i="42"/>
  <c r="CN8" i="42" s="1"/>
  <c r="E7" i="44" s="1"/>
  <c r="H7" i="44" s="1"/>
  <c r="CP56" i="42"/>
  <c r="CP40" i="42"/>
  <c r="CP24" i="42"/>
  <c r="CP8" i="42"/>
  <c r="CQ55" i="42"/>
  <c r="CQ39" i="42"/>
  <c r="CQ23" i="42"/>
  <c r="CQ7" i="42"/>
  <c r="CM55" i="42"/>
  <c r="CN55" i="42" s="1"/>
  <c r="E54" i="44" s="1"/>
  <c r="H54" i="44" s="1"/>
  <c r="CM39" i="42"/>
  <c r="CN39" i="42" s="1"/>
  <c r="E38" i="44" s="1"/>
  <c r="H38" i="44" s="1"/>
  <c r="CM23" i="42"/>
  <c r="CN23" i="42" s="1"/>
  <c r="E22" i="44" s="1"/>
  <c r="H22" i="44" s="1"/>
  <c r="CM7" i="42"/>
  <c r="CN7" i="42" s="1"/>
  <c r="E6" i="44" s="1"/>
  <c r="H6" i="44" s="1"/>
  <c r="CQ54" i="42"/>
  <c r="CQ38" i="42"/>
  <c r="CQ22" i="42"/>
  <c r="CQ6" i="42"/>
  <c r="CQ5" i="42"/>
  <c r="CM53" i="42"/>
  <c r="CN53" i="42" s="1"/>
  <c r="E52" i="44" s="1"/>
  <c r="H52" i="44" s="1"/>
  <c r="CM37" i="42"/>
  <c r="CN37" i="42" s="1"/>
  <c r="E36" i="44" s="1"/>
  <c r="H36" i="44" s="1"/>
  <c r="CM21" i="42"/>
  <c r="CN21" i="42" s="1"/>
  <c r="E20" i="44" s="1"/>
  <c r="H20" i="44" s="1"/>
  <c r="CM5" i="42"/>
  <c r="CN5" i="42" s="1"/>
  <c r="E4" i="44" s="1"/>
  <c r="H4" i="44" s="1"/>
  <c r="CO54" i="42"/>
  <c r="CO38" i="42"/>
  <c r="CP53" i="42"/>
  <c r="CP37" i="42"/>
  <c r="CP21" i="42"/>
  <c r="CP5" i="42"/>
  <c r="CQ52" i="42"/>
  <c r="CQ36" i="42"/>
  <c r="CQ20" i="42"/>
  <c r="CQ4" i="42"/>
  <c r="CM52" i="42"/>
  <c r="CN52" i="42" s="1"/>
  <c r="E51" i="44" s="1"/>
  <c r="H51" i="44" s="1"/>
  <c r="CM36" i="42"/>
  <c r="CN36" i="42" s="1"/>
  <c r="E35" i="44" s="1"/>
  <c r="H35" i="44" s="1"/>
  <c r="CM20" i="42"/>
  <c r="CN20" i="42" s="1"/>
  <c r="E19" i="44" s="1"/>
  <c r="H19" i="44" s="1"/>
  <c r="CM4" i="42"/>
  <c r="CN4" i="42" s="1"/>
  <c r="E3" i="44" s="1"/>
  <c r="H3" i="44" s="1"/>
  <c r="CP52" i="42"/>
  <c r="CP36" i="42"/>
  <c r="CP20" i="42"/>
  <c r="CP4" i="42"/>
  <c r="CQ51" i="42"/>
  <c r="CQ35" i="42"/>
  <c r="CQ19" i="42"/>
  <c r="E2" i="44"/>
  <c r="CM51" i="42"/>
  <c r="CN51" i="42" s="1"/>
  <c r="E50" i="44" s="1"/>
  <c r="H50" i="44" s="1"/>
  <c r="CM35" i="42"/>
  <c r="CN35" i="42" s="1"/>
  <c r="E34" i="44" s="1"/>
  <c r="H34" i="44" s="1"/>
  <c r="CM19" i="42"/>
  <c r="CN19" i="42" s="1"/>
  <c r="E18" i="44" s="1"/>
  <c r="H18" i="44" s="1"/>
  <c r="CP51" i="42"/>
  <c r="CP35" i="42"/>
  <c r="CP19" i="42"/>
  <c r="CQ66" i="42"/>
  <c r="CQ50" i="42"/>
  <c r="CQ34" i="42"/>
  <c r="CQ18" i="42"/>
  <c r="CM66" i="42"/>
  <c r="CN66" i="42" s="1"/>
  <c r="E65" i="44" s="1"/>
  <c r="H65" i="44" s="1"/>
  <c r="CM50" i="42"/>
  <c r="CN50" i="42" s="1"/>
  <c r="E49" i="44" s="1"/>
  <c r="H49" i="44" s="1"/>
  <c r="CM34" i="42"/>
  <c r="CN34" i="42" s="1"/>
  <c r="E33" i="44" s="1"/>
  <c r="H33" i="44" s="1"/>
  <c r="CM18" i="42"/>
  <c r="CN18" i="42" s="1"/>
  <c r="E17" i="44" s="1"/>
  <c r="H17" i="44" s="1"/>
  <c r="CP3" i="42"/>
  <c r="CP66" i="42"/>
  <c r="CP50" i="42"/>
  <c r="CP34" i="42"/>
  <c r="CP18" i="42"/>
  <c r="CQ65" i="42"/>
  <c r="CQ49" i="42"/>
  <c r="CQ33" i="42"/>
  <c r="CQ17" i="42"/>
  <c r="CM65" i="42"/>
  <c r="CN65" i="42" s="1"/>
  <c r="E64" i="44" s="1"/>
  <c r="H64" i="44" s="1"/>
  <c r="CM49" i="42"/>
  <c r="CN49" i="42" s="1"/>
  <c r="E48" i="44" s="1"/>
  <c r="H48" i="44" s="1"/>
  <c r="CM33" i="42"/>
  <c r="CN33" i="42" s="1"/>
  <c r="E32" i="44" s="1"/>
  <c r="H32" i="44" s="1"/>
  <c r="CM17" i="42"/>
  <c r="CN17" i="42" s="1"/>
  <c r="E16" i="44" s="1"/>
  <c r="H16" i="44" s="1"/>
  <c r="CP65" i="42"/>
  <c r="CP49" i="42"/>
  <c r="CP33" i="42"/>
  <c r="CP17" i="42"/>
  <c r="CQ64" i="42"/>
  <c r="CQ48" i="42"/>
  <c r="CQ32" i="42"/>
  <c r="CQ16" i="42"/>
  <c r="CM64" i="42"/>
  <c r="CN64" i="42" s="1"/>
  <c r="E63" i="44" s="1"/>
  <c r="H63" i="44" s="1"/>
  <c r="CM48" i="42"/>
  <c r="CN48" i="42" s="1"/>
  <c r="E47" i="44" s="1"/>
  <c r="H47" i="44" s="1"/>
  <c r="CM32" i="42"/>
  <c r="CN32" i="42" s="1"/>
  <c r="E31" i="44" s="1"/>
  <c r="H31" i="44" s="1"/>
  <c r="CM16" i="42"/>
  <c r="CN16" i="42" s="1"/>
  <c r="E15" i="44" s="1"/>
  <c r="H15" i="44" s="1"/>
  <c r="H2" i="44" l="1"/>
  <c r="E68" i="44"/>
  <c r="E67" i="44"/>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AG2" i="15"/>
  <c r="AH2" i="15"/>
  <c r="AI2" i="15"/>
  <c r="AJ2" i="15"/>
  <c r="AK2" i="15"/>
  <c r="AL2" i="15"/>
  <c r="AM2" i="15"/>
  <c r="AN2" i="15"/>
  <c r="AO2" i="15"/>
  <c r="AP2" i="15"/>
  <c r="AQ2" i="15"/>
  <c r="AR2" i="15"/>
  <c r="AS2" i="15"/>
  <c r="AT2" i="15"/>
  <c r="AU2" i="15"/>
  <c r="AV2" i="15"/>
  <c r="AW2" i="15"/>
  <c r="AX2" i="15"/>
  <c r="AY2" i="15"/>
  <c r="AZ2" i="15"/>
  <c r="BA2" i="15"/>
  <c r="BB2" i="15"/>
  <c r="BC2" i="15"/>
  <c r="BD2" i="15"/>
  <c r="BE2" i="15"/>
  <c r="BF2" i="15"/>
  <c r="BG2" i="15"/>
  <c r="BH2" i="15"/>
  <c r="BI2" i="15"/>
  <c r="BJ2" i="15"/>
  <c r="BK2" i="15"/>
  <c r="BL2" i="15"/>
  <c r="BM2" i="15"/>
  <c r="BN2" i="15"/>
  <c r="BO2" i="15"/>
  <c r="BP2" i="15"/>
  <c r="BQ2" i="15"/>
  <c r="BR2" i="15"/>
  <c r="BS2" i="15"/>
  <c r="BT2" i="15"/>
  <c r="BU2" i="15"/>
  <c r="BV2" i="15"/>
  <c r="BW2" i="15"/>
  <c r="BX2" i="15"/>
  <c r="BY2" i="15"/>
  <c r="BZ2" i="15"/>
  <c r="CA2" i="15"/>
  <c r="CB2" i="15"/>
  <c r="CC2" i="15"/>
  <c r="CD2" i="15"/>
  <c r="CE2" i="15"/>
  <c r="CF2" i="15"/>
  <c r="CG2" i="15"/>
  <c r="CH2" i="15"/>
  <c r="CI2" i="15"/>
  <c r="CJ2" i="15"/>
  <c r="CK2" i="15"/>
  <c r="CL2" i="15"/>
  <c r="CM2" i="15"/>
  <c r="CN2" i="15"/>
  <c r="CO2" i="15"/>
  <c r="CP2" i="15"/>
  <c r="CQ2"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AG3" i="15"/>
  <c r="AH3" i="15"/>
  <c r="AI3" i="15"/>
  <c r="AJ3" i="15"/>
  <c r="AK3" i="15"/>
  <c r="AL3" i="15"/>
  <c r="AM3" i="15"/>
  <c r="AN3" i="15"/>
  <c r="AO3" i="15"/>
  <c r="AP3" i="15"/>
  <c r="AQ3" i="15"/>
  <c r="AR3" i="15"/>
  <c r="AS3" i="15"/>
  <c r="AT3" i="15"/>
  <c r="AU3" i="15"/>
  <c r="AV3" i="15"/>
  <c r="AW3" i="15"/>
  <c r="AX3" i="15"/>
  <c r="AY3" i="15"/>
  <c r="AZ3" i="15"/>
  <c r="BA3" i="15"/>
  <c r="BB3" i="15"/>
  <c r="BC3" i="15"/>
  <c r="BD3" i="15"/>
  <c r="BE3" i="15"/>
  <c r="BF3" i="15"/>
  <c r="BG3" i="15"/>
  <c r="BH3" i="15"/>
  <c r="BI3" i="15"/>
  <c r="BJ3" i="15"/>
  <c r="BK3" i="15"/>
  <c r="BL3" i="15"/>
  <c r="BM3" i="15"/>
  <c r="BN3" i="15"/>
  <c r="BO3" i="15"/>
  <c r="BP3" i="15"/>
  <c r="BQ3" i="15"/>
  <c r="BR3" i="15"/>
  <c r="BS3" i="15"/>
  <c r="BT3" i="15"/>
  <c r="BU3" i="15"/>
  <c r="BV3" i="15"/>
  <c r="BW3" i="15"/>
  <c r="BX3" i="15"/>
  <c r="BY3" i="15"/>
  <c r="BZ3" i="15"/>
  <c r="CA3" i="15"/>
  <c r="CB3" i="15"/>
  <c r="CC3" i="15"/>
  <c r="CD3" i="15"/>
  <c r="CE3" i="15"/>
  <c r="CF3" i="15"/>
  <c r="CG3" i="15"/>
  <c r="CH3" i="15"/>
  <c r="CI3" i="15"/>
  <c r="CJ3" i="15"/>
  <c r="CK3" i="15"/>
  <c r="CL3" i="15"/>
  <c r="CM3" i="15"/>
  <c r="CN3" i="15"/>
  <c r="CO3" i="15"/>
  <c r="CP3" i="15"/>
  <c r="CQ3"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AF4" i="15"/>
  <c r="AG4" i="15"/>
  <c r="AH4" i="15"/>
  <c r="AI4" i="15"/>
  <c r="AJ4" i="15"/>
  <c r="AK4" i="15"/>
  <c r="AL4" i="15"/>
  <c r="AM4" i="15"/>
  <c r="AN4" i="15"/>
  <c r="AO4" i="15"/>
  <c r="AP4" i="15"/>
  <c r="AQ4" i="15"/>
  <c r="AR4" i="15"/>
  <c r="AS4" i="15"/>
  <c r="AT4" i="15"/>
  <c r="AU4" i="15"/>
  <c r="AV4" i="15"/>
  <c r="AW4" i="15"/>
  <c r="AX4" i="15"/>
  <c r="AY4" i="15"/>
  <c r="AZ4" i="15"/>
  <c r="BA4" i="15"/>
  <c r="BB4" i="15"/>
  <c r="BC4" i="15"/>
  <c r="BD4" i="15"/>
  <c r="BE4" i="15"/>
  <c r="BF4" i="15"/>
  <c r="BG4" i="15"/>
  <c r="BH4" i="15"/>
  <c r="BI4" i="15"/>
  <c r="BJ4" i="15"/>
  <c r="BK4" i="15"/>
  <c r="BL4" i="15"/>
  <c r="BM4" i="15"/>
  <c r="BN4" i="15"/>
  <c r="BO4" i="15"/>
  <c r="BP4" i="15"/>
  <c r="BQ4" i="15"/>
  <c r="BR4" i="15"/>
  <c r="BS4" i="15"/>
  <c r="BT4" i="15"/>
  <c r="BU4" i="15"/>
  <c r="BV4" i="15"/>
  <c r="BW4" i="15"/>
  <c r="BX4" i="15"/>
  <c r="BY4" i="15"/>
  <c r="BZ4" i="15"/>
  <c r="CA4" i="15"/>
  <c r="CB4" i="15"/>
  <c r="CC4" i="15"/>
  <c r="CD4" i="15"/>
  <c r="CE4" i="15"/>
  <c r="CF4" i="15"/>
  <c r="CG4" i="15"/>
  <c r="CH4" i="15"/>
  <c r="CI4" i="15"/>
  <c r="CJ4" i="15"/>
  <c r="CK4" i="15"/>
  <c r="CL4" i="15"/>
  <c r="CM4" i="15"/>
  <c r="CN4" i="15"/>
  <c r="CO4" i="15"/>
  <c r="CP4" i="15"/>
  <c r="CQ4" i="15"/>
  <c r="D4" i="15"/>
  <c r="D3" i="15"/>
  <c r="D2"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5" i="15"/>
  <c r="B61" i="15"/>
  <c r="B62" i="15"/>
  <c r="B63" i="15"/>
  <c r="B64" i="15"/>
  <c r="B65" i="15"/>
  <c r="B66" i="15"/>
  <c r="B67" i="15"/>
  <c r="B68" i="15"/>
  <c r="B52" i="15"/>
  <c r="B53" i="15"/>
  <c r="B54" i="15"/>
  <c r="B55" i="15"/>
  <c r="B56" i="15"/>
  <c r="B57" i="15"/>
  <c r="B58" i="15"/>
  <c r="B59" i="15"/>
  <c r="B60"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6" i="15"/>
  <c r="B7" i="15"/>
  <c r="B8" i="15"/>
  <c r="B9" i="15"/>
  <c r="B10" i="15"/>
  <c r="B11" i="15"/>
  <c r="B12" i="15"/>
  <c r="B13" i="15"/>
  <c r="B14" i="15"/>
  <c r="B15" i="15"/>
  <c r="B16" i="15"/>
  <c r="B17" i="15"/>
  <c r="B18" i="15"/>
  <c r="B19" i="15"/>
  <c r="B20" i="15"/>
  <c r="B21" i="15"/>
  <c r="B22" i="15"/>
  <c r="B23" i="15"/>
  <c r="B5" i="15"/>
  <c r="R3" i="39"/>
  <c r="C67" i="39" l="1"/>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5" i="39"/>
  <c r="B35"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1" i="39"/>
  <c r="B11" i="39"/>
  <c r="C10" i="39"/>
  <c r="B10" i="39"/>
  <c r="C9" i="39"/>
  <c r="B9" i="39"/>
  <c r="C8" i="39"/>
  <c r="B8" i="39"/>
  <c r="C7" i="39"/>
  <c r="B7" i="39"/>
  <c r="C6" i="39"/>
  <c r="B6" i="39"/>
  <c r="C5" i="39"/>
  <c r="B5" i="39"/>
  <c r="C4" i="39"/>
  <c r="B4" i="39"/>
  <c r="CQ3" i="39"/>
  <c r="CP3" i="39"/>
  <c r="CO3" i="39"/>
  <c r="CN3" i="39"/>
  <c r="CM3" i="39"/>
  <c r="CL3" i="39"/>
  <c r="CK3" i="39"/>
  <c r="CJ3" i="39"/>
  <c r="CI3" i="39"/>
  <c r="CH3" i="39"/>
  <c r="CG3" i="39"/>
  <c r="CF3" i="39"/>
  <c r="CE3" i="39"/>
  <c r="CD3" i="39"/>
  <c r="CC3" i="39"/>
  <c r="CB3" i="39"/>
  <c r="CA3" i="39"/>
  <c r="BZ3" i="39"/>
  <c r="BY3" i="39"/>
  <c r="BX3" i="39"/>
  <c r="BW3" i="39"/>
  <c r="BV3" i="39"/>
  <c r="BU3" i="39"/>
  <c r="BT3" i="39"/>
  <c r="BS3" i="39"/>
  <c r="BR3" i="39"/>
  <c r="BQ3" i="39"/>
  <c r="BP3" i="39"/>
  <c r="BO3" i="39"/>
  <c r="BN3" i="39"/>
  <c r="BM3" i="39"/>
  <c r="BL3" i="39"/>
  <c r="BK3" i="39"/>
  <c r="BJ3" i="39"/>
  <c r="BI3" i="39"/>
  <c r="BH3" i="39"/>
  <c r="BG3" i="39"/>
  <c r="BF3" i="39"/>
  <c r="BE3" i="39"/>
  <c r="BD3" i="39"/>
  <c r="BC3" i="39"/>
  <c r="BB3" i="39"/>
  <c r="BA3" i="39"/>
  <c r="AZ3" i="39"/>
  <c r="AY3" i="39"/>
  <c r="AX3" i="39"/>
  <c r="AW3" i="39"/>
  <c r="AV3" i="39"/>
  <c r="AU3" i="39"/>
  <c r="AT3" i="39"/>
  <c r="AS3" i="39"/>
  <c r="AR3" i="39"/>
  <c r="AQ3" i="39"/>
  <c r="AP3" i="39"/>
  <c r="AO3" i="39"/>
  <c r="AN3" i="39"/>
  <c r="AM3" i="39"/>
  <c r="AL3" i="39"/>
  <c r="AK3" i="39"/>
  <c r="AJ3" i="39"/>
  <c r="AI3" i="39"/>
  <c r="AH3" i="39"/>
  <c r="AG3" i="39"/>
  <c r="AF3" i="39"/>
  <c r="AE3" i="39"/>
  <c r="AD3" i="39"/>
  <c r="AC3" i="39"/>
  <c r="AB3" i="39"/>
  <c r="AA3" i="39"/>
  <c r="Z3" i="39"/>
  <c r="Y3" i="39"/>
  <c r="X3" i="39"/>
  <c r="W3" i="39"/>
  <c r="V3" i="39"/>
  <c r="U3" i="39"/>
  <c r="T3" i="39"/>
  <c r="S3" i="39"/>
  <c r="P3" i="39"/>
  <c r="O3" i="39"/>
  <c r="N3" i="39"/>
  <c r="M3" i="39"/>
  <c r="L3" i="39"/>
  <c r="K3" i="39"/>
  <c r="J3" i="39"/>
  <c r="I3" i="39"/>
  <c r="H3" i="39"/>
  <c r="G3" i="39"/>
  <c r="F3" i="39"/>
  <c r="E3" i="39"/>
  <c r="D3" i="39"/>
  <c r="CQ2" i="39"/>
  <c r="CP2" i="39"/>
  <c r="CO2" i="39"/>
  <c r="CN2" i="39"/>
  <c r="CM2" i="39"/>
  <c r="CL2" i="39"/>
  <c r="CK2" i="39"/>
  <c r="CJ2" i="39"/>
  <c r="CI2" i="39"/>
  <c r="CH2" i="39"/>
  <c r="CG2" i="39"/>
  <c r="CF2" i="39"/>
  <c r="CE2" i="39"/>
  <c r="CD2" i="39"/>
  <c r="CC2" i="39"/>
  <c r="CB2" i="39"/>
  <c r="CA2" i="39"/>
  <c r="BZ2" i="39"/>
  <c r="BY2" i="39"/>
  <c r="BX2" i="39"/>
  <c r="BW2" i="39"/>
  <c r="BV2" i="39"/>
  <c r="BU2" i="39"/>
  <c r="BT2" i="39"/>
  <c r="BS2" i="39"/>
  <c r="BR2" i="39"/>
  <c r="BQ2" i="39"/>
  <c r="BP2" i="39"/>
  <c r="BO2" i="39"/>
  <c r="BN2" i="39"/>
  <c r="BM2" i="39"/>
  <c r="BL2" i="39"/>
  <c r="BK2" i="39"/>
  <c r="BJ2" i="39"/>
  <c r="BI2" i="39"/>
  <c r="BH2" i="39"/>
  <c r="BG2" i="39"/>
  <c r="BF2" i="39"/>
  <c r="BE2" i="39"/>
  <c r="BD2" i="39"/>
  <c r="BC2" i="39"/>
  <c r="BB2" i="39"/>
  <c r="BA2" i="39"/>
  <c r="AZ2" i="39"/>
  <c r="AY2" i="39"/>
  <c r="AX2" i="39"/>
  <c r="AW2" i="39"/>
  <c r="AV2" i="39"/>
  <c r="AU2" i="39"/>
  <c r="AT2" i="39"/>
  <c r="AS2" i="39"/>
  <c r="AR2" i="39"/>
  <c r="AQ2" i="39"/>
  <c r="AP2" i="39"/>
  <c r="AO2" i="39"/>
  <c r="AN2" i="39"/>
  <c r="AM2" i="39"/>
  <c r="AL2" i="39"/>
  <c r="AK2" i="39"/>
  <c r="AJ2" i="39"/>
  <c r="AI2" i="39"/>
  <c r="AH2" i="39"/>
  <c r="AG2" i="39"/>
  <c r="AF2" i="39"/>
  <c r="AE2" i="39"/>
  <c r="AD2" i="39"/>
  <c r="AC2" i="39"/>
  <c r="AB2" i="39"/>
  <c r="AA2" i="39"/>
  <c r="Z2" i="39"/>
  <c r="Y2" i="39"/>
  <c r="X2" i="39"/>
  <c r="W2" i="39"/>
  <c r="V2" i="39"/>
  <c r="U2" i="39"/>
  <c r="T2" i="39"/>
  <c r="S2" i="39"/>
  <c r="R2" i="39"/>
  <c r="Q2" i="39"/>
  <c r="P2" i="39"/>
  <c r="O2" i="39"/>
  <c r="N2" i="39"/>
  <c r="M2" i="39"/>
  <c r="L2" i="39"/>
  <c r="K2" i="39"/>
  <c r="J2" i="39"/>
  <c r="I2" i="39"/>
  <c r="H2" i="39"/>
  <c r="G2" i="39"/>
  <c r="F2" i="39"/>
  <c r="E2" i="39"/>
  <c r="D2" i="39"/>
  <c r="I4" i="14"/>
  <c r="J4" i="14"/>
  <c r="K4" i="14"/>
  <c r="L4" i="14"/>
  <c r="M4" i="14"/>
  <c r="N4" i="14"/>
  <c r="O4" i="14"/>
  <c r="P4" i="14"/>
  <c r="Q4" i="14"/>
  <c r="R4" i="14"/>
  <c r="S4" i="14"/>
  <c r="T4" i="14"/>
  <c r="U4" i="14"/>
  <c r="V4" i="14"/>
  <c r="W4" i="14"/>
  <c r="X4" i="14"/>
  <c r="Y4" i="14"/>
  <c r="Z4" i="14"/>
  <c r="AA4" i="14"/>
  <c r="AB4" i="14"/>
  <c r="AC4" i="14"/>
  <c r="AD4" i="14"/>
  <c r="AE4" i="14"/>
  <c r="AF4" i="14"/>
  <c r="AG4" i="14"/>
  <c r="AH4" i="14"/>
  <c r="AI4" i="14"/>
  <c r="AJ4" i="14"/>
  <c r="AK4" i="14"/>
  <c r="AL4" i="14"/>
  <c r="AM4" i="14"/>
  <c r="AN4" i="14"/>
  <c r="AO4" i="14"/>
  <c r="AP4" i="14"/>
  <c r="AQ4" i="14"/>
  <c r="AR4" i="14"/>
  <c r="AS4" i="14"/>
  <c r="AT4" i="14"/>
  <c r="AU4" i="14"/>
  <c r="AV4" i="14"/>
  <c r="AW4" i="14"/>
  <c r="AX4" i="14"/>
  <c r="AY4" i="14"/>
  <c r="AZ4" i="14"/>
  <c r="BA4" i="14"/>
  <c r="BB4" i="14"/>
  <c r="BC4" i="14"/>
  <c r="BD4" i="14"/>
  <c r="BE4" i="14"/>
  <c r="BF4" i="14"/>
  <c r="BG4" i="14"/>
  <c r="BH4" i="14"/>
  <c r="BI4" i="14"/>
  <c r="BJ4" i="14"/>
  <c r="BK4" i="14"/>
  <c r="BL4" i="14"/>
  <c r="BM4" i="14"/>
  <c r="BN4" i="14"/>
  <c r="BO4" i="14"/>
  <c r="BP4" i="14"/>
  <c r="BQ4" i="14"/>
  <c r="BR4" i="14"/>
  <c r="BS4" i="14"/>
  <c r="BT4" i="14"/>
  <c r="BU4" i="14"/>
  <c r="BV4" i="14"/>
  <c r="BW4" i="14"/>
  <c r="BX4" i="14"/>
  <c r="BY4" i="14"/>
  <c r="BZ4" i="14"/>
  <c r="CA4" i="14"/>
  <c r="CB4" i="14"/>
  <c r="CC4" i="14"/>
  <c r="CD4" i="14"/>
  <c r="CE4" i="14"/>
  <c r="CF4" i="14"/>
  <c r="CG4" i="14"/>
  <c r="CH4" i="14"/>
  <c r="CI4" i="14"/>
  <c r="CJ4" i="14"/>
  <c r="CK4" i="14"/>
  <c r="CL4" i="14"/>
  <c r="CM4" i="14"/>
  <c r="CN4" i="14"/>
  <c r="CO4" i="14"/>
  <c r="CP4" i="14"/>
  <c r="CQ4" i="14"/>
  <c r="E4" i="14"/>
  <c r="F4" i="14"/>
  <c r="G4" i="14"/>
  <c r="H4" i="14"/>
  <c r="D4" i="14"/>
  <c r="E3" i="14"/>
  <c r="F3" i="14"/>
  <c r="G3" i="14"/>
  <c r="H3" i="14"/>
  <c r="I3" i="14"/>
  <c r="J3" i="14"/>
  <c r="K3" i="14"/>
  <c r="L3" i="14"/>
  <c r="M3" i="14"/>
  <c r="N3" i="14"/>
  <c r="O3" i="14"/>
  <c r="P3" i="14"/>
  <c r="Q3" i="14"/>
  <c r="R3" i="14"/>
  <c r="S3" i="14"/>
  <c r="T3" i="14"/>
  <c r="U3" i="14"/>
  <c r="V3" i="14"/>
  <c r="W3" i="14"/>
  <c r="X3" i="14"/>
  <c r="Y3" i="14"/>
  <c r="Z3" i="14"/>
  <c r="AA3" i="14"/>
  <c r="AB3" i="14"/>
  <c r="AC3" i="14"/>
  <c r="AD3" i="14"/>
  <c r="AE3" i="14"/>
  <c r="AF3" i="14"/>
  <c r="AG3" i="14"/>
  <c r="AH3" i="14"/>
  <c r="AI3" i="14"/>
  <c r="AJ3" i="14"/>
  <c r="AK3" i="14"/>
  <c r="AL3" i="14"/>
  <c r="AM3" i="14"/>
  <c r="AN3" i="14"/>
  <c r="AO3" i="14"/>
  <c r="AP3" i="14"/>
  <c r="AQ3" i="14"/>
  <c r="AR3" i="14"/>
  <c r="AS3" i="14"/>
  <c r="AT3" i="14"/>
  <c r="AU3" i="14"/>
  <c r="AV3" i="14"/>
  <c r="AW3" i="14"/>
  <c r="AX3" i="14"/>
  <c r="AY3" i="14"/>
  <c r="AZ3" i="14"/>
  <c r="BA3" i="14"/>
  <c r="BB3" i="14"/>
  <c r="BC3" i="14"/>
  <c r="BD3" i="14"/>
  <c r="BE3" i="14"/>
  <c r="BF3" i="14"/>
  <c r="BG3" i="14"/>
  <c r="BH3" i="14"/>
  <c r="BI3" i="14"/>
  <c r="BJ3" i="14"/>
  <c r="BK3" i="14"/>
  <c r="BL3" i="14"/>
  <c r="BM3" i="14"/>
  <c r="BN3" i="14"/>
  <c r="BO3" i="14"/>
  <c r="BP3" i="14"/>
  <c r="BQ3" i="14"/>
  <c r="BR3" i="14"/>
  <c r="BS3" i="14"/>
  <c r="BT3" i="14"/>
  <c r="BU3" i="14"/>
  <c r="BV3" i="14"/>
  <c r="BW3" i="14"/>
  <c r="BX3" i="14"/>
  <c r="BY3" i="14"/>
  <c r="BZ3" i="14"/>
  <c r="CA3" i="14"/>
  <c r="CB3" i="14"/>
  <c r="CC3" i="14"/>
  <c r="CD3" i="14"/>
  <c r="CE3" i="14"/>
  <c r="CF3" i="14"/>
  <c r="CG3" i="14"/>
  <c r="CH3" i="14"/>
  <c r="CI3" i="14"/>
  <c r="CJ3" i="14"/>
  <c r="CK3" i="14"/>
  <c r="CL3" i="14"/>
  <c r="CM3" i="14"/>
  <c r="CN3" i="14"/>
  <c r="CO3" i="14"/>
  <c r="CP3" i="14"/>
  <c r="CQ3" i="14"/>
  <c r="D3" i="14"/>
  <c r="CO2" i="14"/>
  <c r="CP2" i="14"/>
  <c r="CQ2" i="14"/>
  <c r="CN2" i="14"/>
  <c r="CH2" i="14"/>
  <c r="CI2" i="14"/>
  <c r="CJ2" i="14"/>
  <c r="CK2" i="14"/>
  <c r="CL2" i="14"/>
  <c r="CM2" i="14"/>
  <c r="CB2" i="14"/>
  <c r="CC2" i="14"/>
  <c r="CD2" i="14"/>
  <c r="CE2" i="14"/>
  <c r="CF2" i="14"/>
  <c r="CG2" i="14"/>
  <c r="BR2" i="14"/>
  <c r="BS2" i="14"/>
  <c r="BT2" i="14"/>
  <c r="BU2" i="14"/>
  <c r="BV2" i="14"/>
  <c r="BW2" i="14"/>
  <c r="BX2" i="14"/>
  <c r="BY2" i="14"/>
  <c r="BZ2" i="14"/>
  <c r="CA2" i="14"/>
  <c r="BP2" i="14"/>
  <c r="BQ2" i="14"/>
  <c r="BN2" i="14"/>
  <c r="BO2" i="14"/>
  <c r="BB2" i="14"/>
  <c r="BC2" i="14"/>
  <c r="BD2" i="14"/>
  <c r="BE2" i="14"/>
  <c r="BF2" i="14"/>
  <c r="BG2" i="14"/>
  <c r="BH2" i="14"/>
  <c r="BI2" i="14"/>
  <c r="BJ2" i="14"/>
  <c r="BK2" i="14"/>
  <c r="BL2" i="14"/>
  <c r="BM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AF2" i="14"/>
  <c r="AG2" i="14"/>
  <c r="AH2" i="14"/>
  <c r="AI2" i="14"/>
  <c r="AJ2" i="14"/>
  <c r="AK2" i="14"/>
  <c r="AL2" i="14"/>
  <c r="AM2" i="14"/>
  <c r="AN2" i="14"/>
  <c r="AO2" i="14"/>
  <c r="AP2" i="14"/>
  <c r="AQ2" i="14"/>
  <c r="AR2" i="14"/>
  <c r="AS2" i="14"/>
  <c r="AT2" i="14"/>
  <c r="AU2" i="14"/>
  <c r="AV2" i="14"/>
  <c r="AW2" i="14"/>
  <c r="AX2" i="14"/>
  <c r="AY2" i="14"/>
  <c r="AZ2" i="14"/>
  <c r="BA2" i="14"/>
  <c r="D2"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5" i="14"/>
  <c r="B5" i="14"/>
  <c r="U6" i="5"/>
  <c r="R6" i="5"/>
  <c r="AE13" i="6" l="1"/>
  <c r="H2" i="6"/>
  <c r="H6" i="6"/>
  <c r="AE6" i="6" s="1"/>
  <c r="H7" i="6"/>
  <c r="AE7" i="6" s="1"/>
  <c r="H8" i="6"/>
  <c r="H9" i="6"/>
  <c r="H10" i="6"/>
  <c r="H11" i="6"/>
  <c r="H14" i="6"/>
  <c r="AE14" i="6" s="1"/>
  <c r="H15" i="6"/>
  <c r="H17" i="6"/>
  <c r="H18" i="6"/>
  <c r="H20" i="6"/>
  <c r="H21" i="6"/>
  <c r="H26" i="6"/>
  <c r="H28" i="6"/>
  <c r="H34" i="6"/>
  <c r="H36" i="6"/>
  <c r="H40" i="6"/>
  <c r="H44" i="6"/>
  <c r="H45" i="6"/>
  <c r="AB7" i="5"/>
  <c r="AC7" i="5"/>
  <c r="AB8" i="5"/>
  <c r="AC8" i="5"/>
  <c r="AB9" i="5"/>
  <c r="AC9" i="5"/>
  <c r="AB10" i="5"/>
  <c r="AC10" i="5"/>
  <c r="AB11" i="5"/>
  <c r="AC11" i="5"/>
  <c r="AB12" i="5"/>
  <c r="AC12" i="5"/>
  <c r="AB13" i="5"/>
  <c r="AC13" i="5"/>
  <c r="AB14" i="5"/>
  <c r="AC14" i="5"/>
  <c r="AB15" i="5"/>
  <c r="AC15" i="5"/>
  <c r="AB16" i="5"/>
  <c r="AC16" i="5"/>
  <c r="AB17" i="5"/>
  <c r="AC17" i="5"/>
  <c r="AB18" i="5"/>
  <c r="AC18" i="5"/>
  <c r="AB19" i="5"/>
  <c r="AC19" i="5"/>
  <c r="AB20" i="5"/>
  <c r="AC20" i="5"/>
  <c r="AB21" i="5"/>
  <c r="AC21" i="5"/>
  <c r="AB22" i="5"/>
  <c r="AC22" i="5"/>
  <c r="AB23" i="5"/>
  <c r="AC23" i="5"/>
  <c r="AB24" i="5"/>
  <c r="AC24" i="5"/>
  <c r="AB25" i="5"/>
  <c r="AC25" i="5"/>
  <c r="AB26" i="5"/>
  <c r="AC26" i="5"/>
  <c r="AB27" i="5"/>
  <c r="AC27" i="5"/>
  <c r="AB28" i="5"/>
  <c r="AC28" i="5"/>
  <c r="AB29" i="5"/>
  <c r="AC29" i="5"/>
  <c r="AB30" i="5"/>
  <c r="AC30" i="5"/>
  <c r="AB31" i="5"/>
  <c r="AC31" i="5"/>
  <c r="AB32" i="5"/>
  <c r="AC32" i="5"/>
  <c r="AB33" i="5"/>
  <c r="AC33" i="5"/>
  <c r="AB34" i="5"/>
  <c r="AC34" i="5"/>
  <c r="AB35" i="5"/>
  <c r="AC35" i="5"/>
  <c r="AB36" i="5"/>
  <c r="AC36" i="5"/>
  <c r="AB37" i="5"/>
  <c r="AC37" i="5"/>
  <c r="AB38" i="5"/>
  <c r="AC38" i="5"/>
  <c r="AB39" i="5"/>
  <c r="AC39" i="5"/>
  <c r="AB40" i="5"/>
  <c r="AC40" i="5"/>
  <c r="AB41" i="5"/>
  <c r="AC41" i="5"/>
  <c r="AB42" i="5"/>
  <c r="AC42" i="5"/>
  <c r="AB43" i="5"/>
  <c r="AC43" i="5"/>
  <c r="AB44" i="5"/>
  <c r="AC44" i="5"/>
  <c r="AB45" i="5"/>
  <c r="AC45" i="5"/>
  <c r="AB46" i="5"/>
  <c r="AC46" i="5"/>
  <c r="AB47" i="5"/>
  <c r="AC47" i="5"/>
  <c r="AB48" i="5"/>
  <c r="AC48" i="5"/>
  <c r="AB49" i="5"/>
  <c r="AC49" i="5"/>
  <c r="AB50" i="5"/>
  <c r="AC50" i="5"/>
  <c r="AB51" i="5"/>
  <c r="AC51" i="5"/>
  <c r="AB52" i="5"/>
  <c r="AC52" i="5"/>
  <c r="AB53" i="5"/>
  <c r="AC53" i="5"/>
  <c r="AB54" i="5"/>
  <c r="AC54" i="5"/>
  <c r="AB55" i="5"/>
  <c r="AC55" i="5"/>
  <c r="AB56" i="5"/>
  <c r="AC56" i="5"/>
  <c r="AB57" i="5"/>
  <c r="AC57" i="5"/>
  <c r="AB58" i="5"/>
  <c r="AC58" i="5"/>
  <c r="AB59" i="5"/>
  <c r="AC59" i="5"/>
  <c r="AB60" i="5"/>
  <c r="AC60" i="5"/>
  <c r="AB61" i="5"/>
  <c r="AC61" i="5"/>
  <c r="AB62" i="5"/>
  <c r="AC62" i="5"/>
  <c r="AB63" i="5"/>
  <c r="AC63" i="5"/>
  <c r="AB64" i="5"/>
  <c r="AC64" i="5"/>
  <c r="AB65" i="5"/>
  <c r="AC65" i="5"/>
  <c r="AB66" i="5"/>
  <c r="AC66" i="5"/>
  <c r="AB67" i="5"/>
  <c r="AC67" i="5"/>
  <c r="AB68" i="5"/>
  <c r="AC68" i="5"/>
  <c r="AB69" i="5"/>
  <c r="AC69" i="5"/>
  <c r="AB6" i="5"/>
  <c r="AI69" i="5"/>
  <c r="AI68" i="5"/>
  <c r="AI67" i="5"/>
  <c r="AI66" i="5"/>
  <c r="AI65" i="5"/>
  <c r="AI64" i="5"/>
  <c r="AI63" i="5"/>
  <c r="AI62" i="5"/>
  <c r="AI61" i="5"/>
  <c r="AI60" i="5"/>
  <c r="AI59" i="5"/>
  <c r="AI58" i="5"/>
  <c r="AI57" i="5"/>
  <c r="AI56" i="5"/>
  <c r="AI55" i="5"/>
  <c r="AI54" i="5"/>
  <c r="AI53" i="5"/>
  <c r="AI52" i="5"/>
  <c r="AI51" i="5"/>
  <c r="AI50" i="5"/>
  <c r="AI49" i="5"/>
  <c r="AI48" i="5"/>
  <c r="AI47" i="5"/>
  <c r="AI46" i="5"/>
  <c r="AI45" i="5"/>
  <c r="AI44" i="5"/>
  <c r="AI43" i="5"/>
  <c r="AI42" i="5"/>
  <c r="AI41" i="5"/>
  <c r="AI40" i="5"/>
  <c r="AI39" i="5"/>
  <c r="AI38" i="5"/>
  <c r="AI37" i="5"/>
  <c r="AI36" i="5"/>
  <c r="AI35" i="5"/>
  <c r="AI34" i="5"/>
  <c r="AI33" i="5"/>
  <c r="AI32" i="5"/>
  <c r="AI31" i="5"/>
  <c r="AI30" i="5"/>
  <c r="AI29" i="5"/>
  <c r="AI28" i="5"/>
  <c r="AI27" i="5"/>
  <c r="AI26" i="5"/>
  <c r="AI25" i="5"/>
  <c r="AI24" i="5"/>
  <c r="AI23" i="5"/>
  <c r="AI22" i="5"/>
  <c r="AI21" i="5"/>
  <c r="AI20" i="5"/>
  <c r="AI19" i="5"/>
  <c r="AI18" i="5"/>
  <c r="AI17" i="5"/>
  <c r="AI16" i="5"/>
  <c r="AI15" i="5"/>
  <c r="AI14" i="5"/>
  <c r="AI13" i="5"/>
  <c r="AI12" i="5"/>
  <c r="AI11" i="5"/>
  <c r="AI10" i="5"/>
  <c r="AI9" i="5"/>
  <c r="AI8" i="5"/>
  <c r="AI7" i="5"/>
  <c r="AI6" i="5"/>
  <c r="AC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U7" i="5"/>
  <c r="V7" i="5"/>
  <c r="W7" i="5"/>
  <c r="U8" i="5"/>
  <c r="V8" i="5"/>
  <c r="W8" i="5"/>
  <c r="U9" i="5"/>
  <c r="V9" i="5"/>
  <c r="W9" i="5"/>
  <c r="U10" i="5"/>
  <c r="V10" i="5"/>
  <c r="W10" i="5"/>
  <c r="U11" i="5"/>
  <c r="V11" i="5"/>
  <c r="W11" i="5"/>
  <c r="U12" i="5"/>
  <c r="V12" i="5"/>
  <c r="W12" i="5"/>
  <c r="U13" i="5"/>
  <c r="V13" i="5"/>
  <c r="W13" i="5"/>
  <c r="U14" i="5"/>
  <c r="V14" i="5"/>
  <c r="W14" i="5"/>
  <c r="U15" i="5"/>
  <c r="V15" i="5"/>
  <c r="W15" i="5"/>
  <c r="U16" i="5"/>
  <c r="V16" i="5"/>
  <c r="W16" i="5"/>
  <c r="U17" i="5"/>
  <c r="V17" i="5"/>
  <c r="W17" i="5"/>
  <c r="U18" i="5"/>
  <c r="V18" i="5"/>
  <c r="W18" i="5"/>
  <c r="U19" i="5"/>
  <c r="V19" i="5"/>
  <c r="W19" i="5"/>
  <c r="U20" i="5"/>
  <c r="V20" i="5"/>
  <c r="W20" i="5"/>
  <c r="U21" i="5"/>
  <c r="V21" i="5"/>
  <c r="W21" i="5"/>
  <c r="U22" i="5"/>
  <c r="V22" i="5"/>
  <c r="W22" i="5"/>
  <c r="U23" i="5"/>
  <c r="V23" i="5"/>
  <c r="W23" i="5"/>
  <c r="U24" i="5"/>
  <c r="V24" i="5"/>
  <c r="W24" i="5"/>
  <c r="U25" i="5"/>
  <c r="V25" i="5"/>
  <c r="W25" i="5"/>
  <c r="U26" i="5"/>
  <c r="V26" i="5"/>
  <c r="W26" i="5"/>
  <c r="U27" i="5"/>
  <c r="V27" i="5"/>
  <c r="W27" i="5"/>
  <c r="U28" i="5"/>
  <c r="V28" i="5"/>
  <c r="W28" i="5"/>
  <c r="U29" i="5"/>
  <c r="V29" i="5"/>
  <c r="W29" i="5"/>
  <c r="U30" i="5"/>
  <c r="V30" i="5"/>
  <c r="W30" i="5"/>
  <c r="U31" i="5"/>
  <c r="V31" i="5"/>
  <c r="W31" i="5"/>
  <c r="U32" i="5"/>
  <c r="V32" i="5"/>
  <c r="W32" i="5"/>
  <c r="U33" i="5"/>
  <c r="V33" i="5"/>
  <c r="W33" i="5"/>
  <c r="U34" i="5"/>
  <c r="V34" i="5"/>
  <c r="W34" i="5"/>
  <c r="U35" i="5"/>
  <c r="V35" i="5"/>
  <c r="W35" i="5"/>
  <c r="U36" i="5"/>
  <c r="V36" i="5"/>
  <c r="W36" i="5"/>
  <c r="U37" i="5"/>
  <c r="V37" i="5"/>
  <c r="W37" i="5"/>
  <c r="U38" i="5"/>
  <c r="V38" i="5"/>
  <c r="W38" i="5"/>
  <c r="U39" i="5"/>
  <c r="V39" i="5"/>
  <c r="W39" i="5"/>
  <c r="U40" i="5"/>
  <c r="V40" i="5"/>
  <c r="W40" i="5"/>
  <c r="U41" i="5"/>
  <c r="V41" i="5"/>
  <c r="W41" i="5"/>
  <c r="U42" i="5"/>
  <c r="V42" i="5"/>
  <c r="W42" i="5"/>
  <c r="U43" i="5"/>
  <c r="V43" i="5"/>
  <c r="W43" i="5"/>
  <c r="U44" i="5"/>
  <c r="V44" i="5"/>
  <c r="W44" i="5"/>
  <c r="U45" i="5"/>
  <c r="V45" i="5"/>
  <c r="W45" i="5"/>
  <c r="U46" i="5"/>
  <c r="V46" i="5"/>
  <c r="W46" i="5"/>
  <c r="U47" i="5"/>
  <c r="V47" i="5"/>
  <c r="W47" i="5"/>
  <c r="U48" i="5"/>
  <c r="V48" i="5"/>
  <c r="W48" i="5"/>
  <c r="U49" i="5"/>
  <c r="V49" i="5"/>
  <c r="W49" i="5"/>
  <c r="U50" i="5"/>
  <c r="V50" i="5"/>
  <c r="W50" i="5"/>
  <c r="U51" i="5"/>
  <c r="V51" i="5"/>
  <c r="W51" i="5"/>
  <c r="U52" i="5"/>
  <c r="V52" i="5"/>
  <c r="W52" i="5"/>
  <c r="U53" i="5"/>
  <c r="V53" i="5"/>
  <c r="W53" i="5"/>
  <c r="U54" i="5"/>
  <c r="V54" i="5"/>
  <c r="W54" i="5"/>
  <c r="U55" i="5"/>
  <c r="V55" i="5"/>
  <c r="W55" i="5"/>
  <c r="U56" i="5"/>
  <c r="V56" i="5"/>
  <c r="W56" i="5"/>
  <c r="U57" i="5"/>
  <c r="V57" i="5"/>
  <c r="W57" i="5"/>
  <c r="U58" i="5"/>
  <c r="V58" i="5"/>
  <c r="W58" i="5"/>
  <c r="U59" i="5"/>
  <c r="V59" i="5"/>
  <c r="W59" i="5"/>
  <c r="U60" i="5"/>
  <c r="V60" i="5"/>
  <c r="W60" i="5"/>
  <c r="U61" i="5"/>
  <c r="V61" i="5"/>
  <c r="W61" i="5"/>
  <c r="U62" i="5"/>
  <c r="V62" i="5"/>
  <c r="W62" i="5"/>
  <c r="U63" i="5"/>
  <c r="V63" i="5"/>
  <c r="W63" i="5"/>
  <c r="U64" i="5"/>
  <c r="V64" i="5"/>
  <c r="W64" i="5"/>
  <c r="U65" i="5"/>
  <c r="V65" i="5"/>
  <c r="W65" i="5"/>
  <c r="U66" i="5"/>
  <c r="V66" i="5"/>
  <c r="W66" i="5"/>
  <c r="U67" i="5"/>
  <c r="V67" i="5"/>
  <c r="W67" i="5"/>
  <c r="U68" i="5"/>
  <c r="V68" i="5"/>
  <c r="W68" i="5"/>
  <c r="U69" i="5"/>
  <c r="V69" i="5"/>
  <c r="W69" i="5"/>
  <c r="V6" i="5"/>
  <c r="W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6" i="5"/>
  <c r="Y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4" i="5"/>
  <c r="AA65" i="5"/>
  <c r="AA66" i="5"/>
  <c r="AA67" i="5"/>
  <c r="AA68" i="5"/>
  <c r="AA69"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6" i="5"/>
  <c r="AA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F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J6" i="4"/>
  <c r="AQ6" i="5" l="1"/>
  <c r="AM6" i="5"/>
  <c r="AR6" i="5"/>
  <c r="AE12" i="7" l="1"/>
  <c r="AD12" i="7"/>
  <c r="AF12" i="7"/>
  <c r="AG12" i="7"/>
  <c r="AH12" i="7"/>
  <c r="AI12" i="7"/>
  <c r="N2" i="3"/>
  <c r="O2" i="3"/>
  <c r="F2" i="3"/>
  <c r="G2" i="3"/>
  <c r="H2" i="3"/>
  <c r="I2" i="3"/>
  <c r="J2" i="3"/>
  <c r="K2" i="3"/>
  <c r="L2" i="3"/>
  <c r="M2" i="3"/>
  <c r="E2" i="3"/>
  <c r="T7" i="4" l="1"/>
  <c r="U7" i="4"/>
  <c r="V7" i="4"/>
  <c r="W7" i="4"/>
  <c r="X7" i="4"/>
  <c r="Y7" i="4"/>
  <c r="AA7" i="4"/>
  <c r="AB7" i="4"/>
  <c r="AC7" i="4"/>
  <c r="AD7" i="4"/>
  <c r="T8" i="4"/>
  <c r="U8" i="4"/>
  <c r="V8" i="4"/>
  <c r="W8" i="4"/>
  <c r="X8" i="4"/>
  <c r="Y8" i="4"/>
  <c r="Z8" i="4"/>
  <c r="AA8" i="4"/>
  <c r="AB8" i="4"/>
  <c r="AC8" i="4"/>
  <c r="AD8" i="4"/>
  <c r="T9" i="4"/>
  <c r="U9" i="4"/>
  <c r="V9" i="4"/>
  <c r="W9" i="4"/>
  <c r="X9" i="4"/>
  <c r="Y9" i="4"/>
  <c r="AA9" i="4"/>
  <c r="AB9" i="4"/>
  <c r="AC9" i="4"/>
  <c r="AD9" i="4"/>
  <c r="T10" i="4"/>
  <c r="U10" i="4"/>
  <c r="V10" i="4"/>
  <c r="W10" i="4"/>
  <c r="X10" i="4"/>
  <c r="Y10" i="4"/>
  <c r="Z10" i="4"/>
  <c r="AA10" i="4"/>
  <c r="AB10" i="4"/>
  <c r="AC10" i="4"/>
  <c r="AD10" i="4"/>
  <c r="T11" i="4"/>
  <c r="U11" i="4"/>
  <c r="V11" i="4"/>
  <c r="W11" i="4"/>
  <c r="X11" i="4"/>
  <c r="Y11" i="4"/>
  <c r="Z11" i="4"/>
  <c r="AA11" i="4"/>
  <c r="AB11" i="4"/>
  <c r="AC11" i="4"/>
  <c r="AD11" i="4"/>
  <c r="T12" i="4"/>
  <c r="U12" i="4"/>
  <c r="V12" i="4"/>
  <c r="W12" i="4"/>
  <c r="X12" i="4"/>
  <c r="Y12" i="4"/>
  <c r="Z12" i="4"/>
  <c r="AA12" i="4"/>
  <c r="AB12" i="4"/>
  <c r="AC12" i="4"/>
  <c r="AD12" i="4"/>
  <c r="T13" i="4"/>
  <c r="U13" i="4"/>
  <c r="V13" i="4"/>
  <c r="W13" i="4"/>
  <c r="X13" i="4"/>
  <c r="Y13" i="4"/>
  <c r="Z13" i="4"/>
  <c r="AA13" i="4"/>
  <c r="AB13" i="4"/>
  <c r="AC13" i="4"/>
  <c r="AD13" i="4"/>
  <c r="T14" i="4"/>
  <c r="U14" i="4"/>
  <c r="V14" i="4"/>
  <c r="W14" i="4"/>
  <c r="X14" i="4"/>
  <c r="Y14" i="4"/>
  <c r="Z14" i="4"/>
  <c r="AA14" i="4"/>
  <c r="AB14" i="4"/>
  <c r="AC14" i="4"/>
  <c r="AD14" i="4"/>
  <c r="T15" i="4"/>
  <c r="U15" i="4"/>
  <c r="V15" i="4"/>
  <c r="W15" i="4"/>
  <c r="X15" i="4"/>
  <c r="Y15" i="4"/>
  <c r="Z15" i="4"/>
  <c r="AA15" i="4"/>
  <c r="AB15" i="4"/>
  <c r="AC15" i="4"/>
  <c r="AD15" i="4"/>
  <c r="T16" i="4"/>
  <c r="U16" i="4"/>
  <c r="V16" i="4"/>
  <c r="W16" i="4"/>
  <c r="X16" i="4"/>
  <c r="Y16" i="4"/>
  <c r="Z16" i="4"/>
  <c r="AA16" i="4"/>
  <c r="AB16" i="4"/>
  <c r="AC16" i="4"/>
  <c r="AD16" i="4"/>
  <c r="T17" i="4"/>
  <c r="U17" i="4"/>
  <c r="V17" i="4"/>
  <c r="W17" i="4"/>
  <c r="X17" i="4"/>
  <c r="Y17" i="4"/>
  <c r="Z17" i="4"/>
  <c r="AA17" i="4"/>
  <c r="AB17" i="4"/>
  <c r="AC17" i="4"/>
  <c r="AD17" i="4"/>
  <c r="T18" i="4"/>
  <c r="U18" i="4"/>
  <c r="V18" i="4"/>
  <c r="W18" i="4"/>
  <c r="X18" i="4"/>
  <c r="Y18" i="4"/>
  <c r="Z18" i="4"/>
  <c r="AA18" i="4"/>
  <c r="AB18" i="4"/>
  <c r="AC18" i="4"/>
  <c r="AD18" i="4"/>
  <c r="T19" i="4"/>
  <c r="U19" i="4"/>
  <c r="V19" i="4"/>
  <c r="W19" i="4"/>
  <c r="X19" i="4"/>
  <c r="Y19" i="4"/>
  <c r="Z19" i="4"/>
  <c r="AA19" i="4"/>
  <c r="AB19" i="4"/>
  <c r="AC19" i="4"/>
  <c r="AD19" i="4"/>
  <c r="T20" i="4"/>
  <c r="U20" i="4"/>
  <c r="V20" i="4"/>
  <c r="W20" i="4"/>
  <c r="X20" i="4"/>
  <c r="Y20" i="4"/>
  <c r="Z20" i="4"/>
  <c r="AA20" i="4"/>
  <c r="AB20" i="4"/>
  <c r="AC20" i="4"/>
  <c r="AD20" i="4"/>
  <c r="T21" i="4"/>
  <c r="U21" i="4"/>
  <c r="V21" i="4"/>
  <c r="W21" i="4"/>
  <c r="X21" i="4"/>
  <c r="Y21" i="4"/>
  <c r="Z21" i="4"/>
  <c r="AA21" i="4"/>
  <c r="AB21" i="4"/>
  <c r="AC21" i="4"/>
  <c r="AD21" i="4"/>
  <c r="T22" i="4"/>
  <c r="U22" i="4"/>
  <c r="V22" i="4"/>
  <c r="W22" i="4"/>
  <c r="X22" i="4"/>
  <c r="Y22" i="4"/>
  <c r="Z22" i="4"/>
  <c r="AA22" i="4"/>
  <c r="AB22" i="4"/>
  <c r="AC22" i="4"/>
  <c r="AD22" i="4"/>
  <c r="T23" i="4"/>
  <c r="U23" i="4"/>
  <c r="V23" i="4"/>
  <c r="W23" i="4"/>
  <c r="X23" i="4"/>
  <c r="Y23" i="4"/>
  <c r="Z23" i="4"/>
  <c r="AA23" i="4"/>
  <c r="AB23" i="4"/>
  <c r="AC23" i="4"/>
  <c r="AD23" i="4"/>
  <c r="T24" i="4"/>
  <c r="U24" i="4"/>
  <c r="V24" i="4"/>
  <c r="W24" i="4"/>
  <c r="X24" i="4"/>
  <c r="Y24" i="4"/>
  <c r="Z24" i="4"/>
  <c r="AA24" i="4"/>
  <c r="AB24" i="4"/>
  <c r="AC24" i="4"/>
  <c r="AD24" i="4"/>
  <c r="T25" i="4"/>
  <c r="U25" i="4"/>
  <c r="V25" i="4"/>
  <c r="W25" i="4"/>
  <c r="X25" i="4"/>
  <c r="Y25" i="4"/>
  <c r="Z25" i="4"/>
  <c r="AA25" i="4"/>
  <c r="AB25" i="4"/>
  <c r="AC25" i="4"/>
  <c r="AD25" i="4"/>
  <c r="T26" i="4"/>
  <c r="U26" i="4"/>
  <c r="V26" i="4"/>
  <c r="W26" i="4"/>
  <c r="X26" i="4"/>
  <c r="Y26" i="4"/>
  <c r="Z26" i="4"/>
  <c r="AA26" i="4"/>
  <c r="AB26" i="4"/>
  <c r="AC26" i="4"/>
  <c r="AD26" i="4"/>
  <c r="T27" i="4"/>
  <c r="U27" i="4"/>
  <c r="V27" i="4"/>
  <c r="W27" i="4"/>
  <c r="X27" i="4"/>
  <c r="Y27" i="4"/>
  <c r="Z27" i="4"/>
  <c r="AA27" i="4"/>
  <c r="AB27" i="4"/>
  <c r="AC27" i="4"/>
  <c r="AD27" i="4"/>
  <c r="T28" i="4"/>
  <c r="U28" i="4"/>
  <c r="V28" i="4"/>
  <c r="W28" i="4"/>
  <c r="X28" i="4"/>
  <c r="Y28" i="4"/>
  <c r="Z28" i="4"/>
  <c r="AA28" i="4"/>
  <c r="AB28" i="4"/>
  <c r="AC28" i="4"/>
  <c r="AD28" i="4"/>
  <c r="T29" i="4"/>
  <c r="U29" i="4"/>
  <c r="V29" i="4"/>
  <c r="W29" i="4"/>
  <c r="X29" i="4"/>
  <c r="Y29" i="4"/>
  <c r="Z29" i="4"/>
  <c r="AA29" i="4"/>
  <c r="AB29" i="4"/>
  <c r="AC29" i="4"/>
  <c r="AD29" i="4"/>
  <c r="T30" i="4"/>
  <c r="U30" i="4"/>
  <c r="V30" i="4"/>
  <c r="W30" i="4"/>
  <c r="X30" i="4"/>
  <c r="Y30" i="4"/>
  <c r="Z30" i="4"/>
  <c r="AA30" i="4"/>
  <c r="AB30" i="4"/>
  <c r="AC30" i="4"/>
  <c r="AD30" i="4"/>
  <c r="T31" i="4"/>
  <c r="U31" i="4"/>
  <c r="V31" i="4"/>
  <c r="W31" i="4"/>
  <c r="X31" i="4"/>
  <c r="Y31" i="4"/>
  <c r="Z31" i="4"/>
  <c r="AA31" i="4"/>
  <c r="AB31" i="4"/>
  <c r="AC31" i="4"/>
  <c r="AD31" i="4"/>
  <c r="T32" i="4"/>
  <c r="U32" i="4"/>
  <c r="V32" i="4"/>
  <c r="W32" i="4"/>
  <c r="X32" i="4"/>
  <c r="Y32" i="4"/>
  <c r="Z32" i="4"/>
  <c r="AA32" i="4"/>
  <c r="AB32" i="4"/>
  <c r="AC32" i="4"/>
  <c r="AD32" i="4"/>
  <c r="T33" i="4"/>
  <c r="U33" i="4"/>
  <c r="V33" i="4"/>
  <c r="W33" i="4"/>
  <c r="X33" i="4"/>
  <c r="Y33" i="4"/>
  <c r="Z33" i="4"/>
  <c r="AA33" i="4"/>
  <c r="AB33" i="4"/>
  <c r="AC33" i="4"/>
  <c r="AD33" i="4"/>
  <c r="T34" i="4"/>
  <c r="U34" i="4"/>
  <c r="V34" i="4"/>
  <c r="W34" i="4"/>
  <c r="X34" i="4"/>
  <c r="Y34" i="4"/>
  <c r="Z34" i="4"/>
  <c r="AA34" i="4"/>
  <c r="AB34" i="4"/>
  <c r="AC34" i="4"/>
  <c r="AD34" i="4"/>
  <c r="T35" i="4"/>
  <c r="U35" i="4"/>
  <c r="V35" i="4"/>
  <c r="W35" i="4"/>
  <c r="X35" i="4"/>
  <c r="Y35" i="4"/>
  <c r="Z35" i="4"/>
  <c r="AA35" i="4"/>
  <c r="AB35" i="4"/>
  <c r="AC35" i="4"/>
  <c r="AD35" i="4"/>
  <c r="T36" i="4"/>
  <c r="U36" i="4"/>
  <c r="V36" i="4"/>
  <c r="W36" i="4"/>
  <c r="X36" i="4"/>
  <c r="Y36" i="4"/>
  <c r="AA36" i="4"/>
  <c r="AB36" i="4"/>
  <c r="AC36" i="4"/>
  <c r="AD36" i="4"/>
  <c r="T37" i="4"/>
  <c r="U37" i="4"/>
  <c r="V37" i="4"/>
  <c r="W37" i="4"/>
  <c r="X37" i="4"/>
  <c r="Y37" i="4"/>
  <c r="Z37" i="4"/>
  <c r="AA37" i="4"/>
  <c r="AB37" i="4"/>
  <c r="AC37" i="4"/>
  <c r="AD37" i="4"/>
  <c r="T38" i="4"/>
  <c r="U38" i="4"/>
  <c r="V38" i="4"/>
  <c r="W38" i="4"/>
  <c r="X38" i="4"/>
  <c r="Y38" i="4"/>
  <c r="Z38" i="4"/>
  <c r="AA38" i="4"/>
  <c r="AB38" i="4"/>
  <c r="AC38" i="4"/>
  <c r="AD38" i="4"/>
  <c r="T39" i="4"/>
  <c r="U39" i="4"/>
  <c r="V39" i="4"/>
  <c r="W39" i="4"/>
  <c r="X39" i="4"/>
  <c r="Y39" i="4"/>
  <c r="Z39" i="4"/>
  <c r="AA39" i="4"/>
  <c r="AB39" i="4"/>
  <c r="AC39" i="4"/>
  <c r="AD39" i="4"/>
  <c r="T40" i="4"/>
  <c r="U40" i="4"/>
  <c r="V40" i="4"/>
  <c r="W40" i="4"/>
  <c r="X40" i="4"/>
  <c r="Y40" i="4"/>
  <c r="AA40" i="4"/>
  <c r="AB40" i="4"/>
  <c r="AC40" i="4"/>
  <c r="AD40" i="4"/>
  <c r="T41" i="4"/>
  <c r="U41" i="4"/>
  <c r="V41" i="4"/>
  <c r="W41" i="4"/>
  <c r="X41" i="4"/>
  <c r="Y41" i="4"/>
  <c r="Z41" i="4"/>
  <c r="AA41" i="4"/>
  <c r="AB41" i="4"/>
  <c r="AC41" i="4"/>
  <c r="AD41" i="4"/>
  <c r="T42" i="4"/>
  <c r="U42" i="4"/>
  <c r="V42" i="4"/>
  <c r="W42" i="4"/>
  <c r="X42" i="4"/>
  <c r="Y42" i="4"/>
  <c r="Z42" i="4"/>
  <c r="AA42" i="4"/>
  <c r="AB42" i="4"/>
  <c r="AC42" i="4"/>
  <c r="AD42" i="4"/>
  <c r="T43" i="4"/>
  <c r="U43" i="4"/>
  <c r="V43" i="4"/>
  <c r="W43" i="4"/>
  <c r="X43" i="4"/>
  <c r="Y43" i="4"/>
  <c r="Z43" i="4"/>
  <c r="AA43" i="4"/>
  <c r="AB43" i="4"/>
  <c r="AC43" i="4"/>
  <c r="AD43" i="4"/>
  <c r="T44" i="4"/>
  <c r="U44" i="4"/>
  <c r="V44" i="4"/>
  <c r="W44" i="4"/>
  <c r="X44" i="4"/>
  <c r="Y44" i="4"/>
  <c r="Z44" i="4"/>
  <c r="AA44" i="4"/>
  <c r="AB44" i="4"/>
  <c r="AC44" i="4"/>
  <c r="AD44" i="4"/>
  <c r="T45" i="4"/>
  <c r="U45" i="4"/>
  <c r="V45" i="4"/>
  <c r="W45" i="4"/>
  <c r="X45" i="4"/>
  <c r="Y45" i="4"/>
  <c r="Z45" i="4"/>
  <c r="AA45" i="4"/>
  <c r="AB45" i="4"/>
  <c r="AC45" i="4"/>
  <c r="AD45" i="4"/>
  <c r="T46" i="4"/>
  <c r="U46" i="4"/>
  <c r="V46" i="4"/>
  <c r="W46" i="4"/>
  <c r="X46" i="4"/>
  <c r="Y46" i="4"/>
  <c r="Z46" i="4"/>
  <c r="AA46" i="4"/>
  <c r="AB46" i="4"/>
  <c r="AC46" i="4"/>
  <c r="AD46" i="4"/>
  <c r="T47" i="4"/>
  <c r="U47" i="4"/>
  <c r="V47" i="4"/>
  <c r="W47" i="4"/>
  <c r="X47" i="4"/>
  <c r="Y47" i="4"/>
  <c r="Z47" i="4"/>
  <c r="AA47" i="4"/>
  <c r="AB47" i="4"/>
  <c r="AC47" i="4"/>
  <c r="AD47" i="4"/>
  <c r="T48" i="4"/>
  <c r="U48" i="4"/>
  <c r="V48" i="4"/>
  <c r="W48" i="4"/>
  <c r="X48" i="4"/>
  <c r="Y48" i="4"/>
  <c r="Z48" i="4"/>
  <c r="AA48" i="4"/>
  <c r="AB48" i="4"/>
  <c r="AC48" i="4"/>
  <c r="AD48" i="4"/>
  <c r="T49" i="4"/>
  <c r="U49" i="4"/>
  <c r="V49" i="4"/>
  <c r="W49" i="4"/>
  <c r="X49" i="4"/>
  <c r="Y49" i="4"/>
  <c r="Z49" i="4"/>
  <c r="AA49" i="4"/>
  <c r="AB49" i="4"/>
  <c r="AC49" i="4"/>
  <c r="AD49" i="4"/>
  <c r="T50" i="4"/>
  <c r="U50" i="4"/>
  <c r="V50" i="4"/>
  <c r="W50" i="4"/>
  <c r="X50" i="4"/>
  <c r="Y50" i="4"/>
  <c r="Z50" i="4"/>
  <c r="AA50" i="4"/>
  <c r="AB50" i="4"/>
  <c r="AC50" i="4"/>
  <c r="AD50" i="4"/>
  <c r="T51" i="4"/>
  <c r="AQ51" i="4" s="1"/>
  <c r="U51" i="4"/>
  <c r="V51" i="4"/>
  <c r="W51" i="4"/>
  <c r="X51" i="4"/>
  <c r="Y51" i="4"/>
  <c r="Z51" i="4"/>
  <c r="AA51" i="4"/>
  <c r="AB51" i="4"/>
  <c r="AC51" i="4"/>
  <c r="AD51" i="4"/>
  <c r="T52" i="4"/>
  <c r="U52" i="4"/>
  <c r="V52" i="4"/>
  <c r="W52" i="4"/>
  <c r="X52" i="4"/>
  <c r="Y52" i="4"/>
  <c r="Z52" i="4"/>
  <c r="AA52" i="4"/>
  <c r="AB52" i="4"/>
  <c r="AC52" i="4"/>
  <c r="AD52" i="4"/>
  <c r="T53" i="4"/>
  <c r="U53" i="4"/>
  <c r="V53" i="4"/>
  <c r="W53" i="4"/>
  <c r="X53" i="4"/>
  <c r="Y53" i="4"/>
  <c r="Z53" i="4"/>
  <c r="AA53" i="4"/>
  <c r="AB53" i="4"/>
  <c r="AC53" i="4"/>
  <c r="AD53" i="4"/>
  <c r="T54" i="4"/>
  <c r="U54" i="4"/>
  <c r="V54" i="4"/>
  <c r="W54" i="4"/>
  <c r="X54" i="4"/>
  <c r="Y54" i="4"/>
  <c r="Z54" i="4"/>
  <c r="AA54" i="4"/>
  <c r="AB54" i="4"/>
  <c r="AC54" i="4"/>
  <c r="AD54" i="4"/>
  <c r="T55" i="4"/>
  <c r="U55" i="4"/>
  <c r="V55" i="4"/>
  <c r="W55" i="4"/>
  <c r="X55" i="4"/>
  <c r="Y55" i="4"/>
  <c r="Z55" i="4"/>
  <c r="AA55" i="4"/>
  <c r="AB55" i="4"/>
  <c r="AC55" i="4"/>
  <c r="AD55" i="4"/>
  <c r="T56" i="4"/>
  <c r="U56" i="4"/>
  <c r="V56" i="4"/>
  <c r="W56" i="4"/>
  <c r="X56" i="4"/>
  <c r="Y56" i="4"/>
  <c r="Z56" i="4"/>
  <c r="AA56" i="4"/>
  <c r="AB56" i="4"/>
  <c r="AC56" i="4"/>
  <c r="AD56" i="4"/>
  <c r="T57" i="4"/>
  <c r="U57" i="4"/>
  <c r="V57" i="4"/>
  <c r="W57" i="4"/>
  <c r="X57" i="4"/>
  <c r="Y57" i="4"/>
  <c r="Z57" i="4"/>
  <c r="AA57" i="4"/>
  <c r="AB57" i="4"/>
  <c r="AC57" i="4"/>
  <c r="AD57" i="4"/>
  <c r="T58" i="4"/>
  <c r="U58" i="4"/>
  <c r="V58" i="4"/>
  <c r="W58" i="4"/>
  <c r="X58" i="4"/>
  <c r="Y58" i="4"/>
  <c r="Z58" i="4"/>
  <c r="AA58" i="4"/>
  <c r="AB58" i="4"/>
  <c r="AC58" i="4"/>
  <c r="AD58" i="4"/>
  <c r="T59" i="4"/>
  <c r="U59" i="4"/>
  <c r="V59" i="4"/>
  <c r="W59" i="4"/>
  <c r="X59" i="4"/>
  <c r="Y59" i="4"/>
  <c r="Z59" i="4"/>
  <c r="AA59" i="4"/>
  <c r="AB59" i="4"/>
  <c r="AC59" i="4"/>
  <c r="AD59" i="4"/>
  <c r="T60" i="4"/>
  <c r="U60" i="4"/>
  <c r="V60" i="4"/>
  <c r="W60" i="4"/>
  <c r="X60" i="4"/>
  <c r="Y60" i="4"/>
  <c r="Z60" i="4"/>
  <c r="AA60" i="4"/>
  <c r="AB60" i="4"/>
  <c r="AC60" i="4"/>
  <c r="AD60" i="4"/>
  <c r="T61" i="4"/>
  <c r="U61" i="4"/>
  <c r="V61" i="4"/>
  <c r="W61" i="4"/>
  <c r="X61" i="4"/>
  <c r="Y61" i="4"/>
  <c r="Z61" i="4"/>
  <c r="AA61" i="4"/>
  <c r="AB61" i="4"/>
  <c r="AC61" i="4"/>
  <c r="AD61" i="4"/>
  <c r="T62" i="4"/>
  <c r="U62" i="4"/>
  <c r="V62" i="4"/>
  <c r="W62" i="4"/>
  <c r="X62" i="4"/>
  <c r="Y62" i="4"/>
  <c r="Z62" i="4"/>
  <c r="AA62" i="4"/>
  <c r="AB62" i="4"/>
  <c r="AC62" i="4"/>
  <c r="AD62" i="4"/>
  <c r="T63" i="4"/>
  <c r="U63" i="4"/>
  <c r="V63" i="4"/>
  <c r="W63" i="4"/>
  <c r="X63" i="4"/>
  <c r="Y63" i="4"/>
  <c r="Z63" i="4"/>
  <c r="AA63" i="4"/>
  <c r="AB63" i="4"/>
  <c r="AC63" i="4"/>
  <c r="AD63" i="4"/>
  <c r="T64" i="4"/>
  <c r="U64" i="4"/>
  <c r="V64" i="4"/>
  <c r="W64" i="4"/>
  <c r="X64" i="4"/>
  <c r="Y64" i="4"/>
  <c r="Z64" i="4"/>
  <c r="AA64" i="4"/>
  <c r="AB64" i="4"/>
  <c r="AC64" i="4"/>
  <c r="AD64" i="4"/>
  <c r="T65" i="4"/>
  <c r="U65" i="4"/>
  <c r="V65" i="4"/>
  <c r="W65" i="4"/>
  <c r="X65" i="4"/>
  <c r="Y65" i="4"/>
  <c r="Z65" i="4"/>
  <c r="AA65" i="4"/>
  <c r="AB65" i="4"/>
  <c r="AC65" i="4"/>
  <c r="AD65" i="4"/>
  <c r="T66" i="4"/>
  <c r="U66" i="4"/>
  <c r="V66" i="4"/>
  <c r="W66" i="4"/>
  <c r="X66" i="4"/>
  <c r="Y66" i="4"/>
  <c r="Z66" i="4"/>
  <c r="AA66" i="4"/>
  <c r="AB66" i="4"/>
  <c r="AC66" i="4"/>
  <c r="AD66" i="4"/>
  <c r="T67" i="4"/>
  <c r="AQ67" i="4" s="1"/>
  <c r="U67" i="4"/>
  <c r="V67" i="4"/>
  <c r="W67" i="4"/>
  <c r="X67" i="4"/>
  <c r="Y67" i="4"/>
  <c r="Z67" i="4"/>
  <c r="AA67" i="4"/>
  <c r="AB67" i="4"/>
  <c r="AC67" i="4"/>
  <c r="AD67" i="4"/>
  <c r="T68" i="4"/>
  <c r="U68" i="4"/>
  <c r="V68" i="4"/>
  <c r="W68" i="4"/>
  <c r="X68" i="4"/>
  <c r="Y68" i="4"/>
  <c r="Z68" i="4"/>
  <c r="AA68" i="4"/>
  <c r="AB68" i="4"/>
  <c r="AC68" i="4"/>
  <c r="AD68" i="4"/>
  <c r="T69" i="4"/>
  <c r="U69" i="4"/>
  <c r="V69" i="4"/>
  <c r="W69" i="4"/>
  <c r="X69" i="4"/>
  <c r="Y69" i="4"/>
  <c r="Z69" i="4"/>
  <c r="AA69" i="4"/>
  <c r="AB69" i="4"/>
  <c r="AC69" i="4"/>
  <c r="AD69" i="4"/>
  <c r="U6" i="4"/>
  <c r="V6" i="4"/>
  <c r="W6" i="4"/>
  <c r="X6" i="4"/>
  <c r="Y6" i="4"/>
  <c r="Z6" i="4"/>
  <c r="AA6" i="4"/>
  <c r="AB6" i="4"/>
  <c r="AC6" i="4"/>
  <c r="AD6" i="4"/>
  <c r="S6" i="4"/>
  <c r="AP6" i="4" s="1"/>
  <c r="T6" i="4"/>
  <c r="N7" i="4"/>
  <c r="O7" i="4"/>
  <c r="P7" i="4"/>
  <c r="Q7" i="4"/>
  <c r="R7" i="4"/>
  <c r="N8" i="4"/>
  <c r="O8" i="4"/>
  <c r="P8" i="4"/>
  <c r="Q8" i="4"/>
  <c r="R8" i="4"/>
  <c r="N9" i="4"/>
  <c r="O9" i="4"/>
  <c r="P9" i="4"/>
  <c r="Q9" i="4"/>
  <c r="R9" i="4"/>
  <c r="N10" i="4"/>
  <c r="O10" i="4"/>
  <c r="P10" i="4"/>
  <c r="Q10" i="4"/>
  <c r="R10" i="4"/>
  <c r="N11" i="4"/>
  <c r="O11" i="4"/>
  <c r="P11" i="4"/>
  <c r="Q11" i="4"/>
  <c r="R11" i="4"/>
  <c r="N12" i="4"/>
  <c r="O12" i="4"/>
  <c r="P12" i="4"/>
  <c r="Q12" i="4"/>
  <c r="R12" i="4"/>
  <c r="N13" i="4"/>
  <c r="O13" i="4"/>
  <c r="P13" i="4"/>
  <c r="Q13" i="4"/>
  <c r="R13" i="4"/>
  <c r="N14" i="4"/>
  <c r="O14" i="4"/>
  <c r="P14" i="4"/>
  <c r="Q14" i="4"/>
  <c r="R14" i="4"/>
  <c r="N15" i="4"/>
  <c r="O15" i="4"/>
  <c r="P15" i="4"/>
  <c r="Q15" i="4"/>
  <c r="R15" i="4"/>
  <c r="N16" i="4"/>
  <c r="O16" i="4"/>
  <c r="P16" i="4"/>
  <c r="Q16" i="4"/>
  <c r="R16" i="4"/>
  <c r="N17" i="4"/>
  <c r="O17" i="4"/>
  <c r="AM17" i="4" s="1"/>
  <c r="P17" i="4"/>
  <c r="Q17" i="4"/>
  <c r="R17" i="4"/>
  <c r="N18" i="4"/>
  <c r="O18" i="4"/>
  <c r="P18" i="4"/>
  <c r="Q18" i="4"/>
  <c r="R18" i="4"/>
  <c r="N19" i="4"/>
  <c r="O19" i="4"/>
  <c r="P19" i="4"/>
  <c r="Q19" i="4"/>
  <c r="R19" i="4"/>
  <c r="N20" i="4"/>
  <c r="O20" i="4"/>
  <c r="P20" i="4"/>
  <c r="Q20" i="4"/>
  <c r="R20" i="4"/>
  <c r="N21" i="4"/>
  <c r="O21" i="4"/>
  <c r="P21" i="4"/>
  <c r="Q21" i="4"/>
  <c r="R21" i="4"/>
  <c r="N22" i="4"/>
  <c r="O22" i="4"/>
  <c r="P22" i="4"/>
  <c r="Q22" i="4"/>
  <c r="R22" i="4"/>
  <c r="N23" i="4"/>
  <c r="O23" i="4"/>
  <c r="P23" i="4"/>
  <c r="Q23" i="4"/>
  <c r="R23" i="4"/>
  <c r="N24" i="4"/>
  <c r="O24" i="4"/>
  <c r="P24" i="4"/>
  <c r="Q24" i="4"/>
  <c r="R24" i="4"/>
  <c r="N25" i="4"/>
  <c r="O25" i="4"/>
  <c r="P25" i="4"/>
  <c r="Q25" i="4"/>
  <c r="R25" i="4"/>
  <c r="N26" i="4"/>
  <c r="O26" i="4"/>
  <c r="P26" i="4"/>
  <c r="Q26" i="4"/>
  <c r="R26" i="4"/>
  <c r="N27" i="4"/>
  <c r="O27" i="4"/>
  <c r="P27" i="4"/>
  <c r="Q27" i="4"/>
  <c r="R27" i="4"/>
  <c r="N28" i="4"/>
  <c r="O28" i="4"/>
  <c r="P28" i="4"/>
  <c r="Q28" i="4"/>
  <c r="R28" i="4"/>
  <c r="N29" i="4"/>
  <c r="O29" i="4"/>
  <c r="P29" i="4"/>
  <c r="Q29" i="4"/>
  <c r="R29" i="4"/>
  <c r="N30" i="4"/>
  <c r="O30" i="4"/>
  <c r="P30" i="4"/>
  <c r="Q30" i="4"/>
  <c r="R30" i="4"/>
  <c r="N31" i="4"/>
  <c r="O31" i="4"/>
  <c r="P31" i="4"/>
  <c r="Q31" i="4"/>
  <c r="R31" i="4"/>
  <c r="N32" i="4"/>
  <c r="O32" i="4"/>
  <c r="P32" i="4"/>
  <c r="Q32" i="4"/>
  <c r="R32" i="4"/>
  <c r="N33" i="4"/>
  <c r="O33" i="4"/>
  <c r="AM33" i="4" s="1"/>
  <c r="P33" i="4"/>
  <c r="Q33" i="4"/>
  <c r="R33" i="4"/>
  <c r="N34" i="4"/>
  <c r="O34" i="4"/>
  <c r="P34" i="4"/>
  <c r="Q34" i="4"/>
  <c r="R34" i="4"/>
  <c r="N35" i="4"/>
  <c r="O35" i="4"/>
  <c r="P35" i="4"/>
  <c r="Q35" i="4"/>
  <c r="R35" i="4"/>
  <c r="N36" i="4"/>
  <c r="O36" i="4"/>
  <c r="P36" i="4"/>
  <c r="Q36" i="4"/>
  <c r="R36" i="4"/>
  <c r="N37" i="4"/>
  <c r="O37" i="4"/>
  <c r="P37" i="4"/>
  <c r="Q37" i="4"/>
  <c r="R37" i="4"/>
  <c r="N38" i="4"/>
  <c r="O38" i="4"/>
  <c r="P38" i="4"/>
  <c r="Q38" i="4"/>
  <c r="R38" i="4"/>
  <c r="N39" i="4"/>
  <c r="O39" i="4"/>
  <c r="P39" i="4"/>
  <c r="Q39" i="4"/>
  <c r="R39" i="4"/>
  <c r="N40" i="4"/>
  <c r="O40" i="4"/>
  <c r="P40" i="4"/>
  <c r="Q40" i="4"/>
  <c r="R40" i="4"/>
  <c r="N41" i="4"/>
  <c r="O41" i="4"/>
  <c r="P41" i="4"/>
  <c r="Q41" i="4"/>
  <c r="R41" i="4"/>
  <c r="N42" i="4"/>
  <c r="O42" i="4"/>
  <c r="P42" i="4"/>
  <c r="Q42" i="4"/>
  <c r="R42" i="4"/>
  <c r="N43" i="4"/>
  <c r="O43" i="4"/>
  <c r="P43" i="4"/>
  <c r="Q43" i="4"/>
  <c r="R43" i="4"/>
  <c r="N44" i="4"/>
  <c r="O44" i="4"/>
  <c r="P44" i="4"/>
  <c r="Q44" i="4"/>
  <c r="R44" i="4"/>
  <c r="N45" i="4"/>
  <c r="O45" i="4"/>
  <c r="P45" i="4"/>
  <c r="Q45" i="4"/>
  <c r="R45" i="4"/>
  <c r="N46" i="4"/>
  <c r="O46" i="4"/>
  <c r="P46" i="4"/>
  <c r="Q46" i="4"/>
  <c r="R46" i="4"/>
  <c r="N47" i="4"/>
  <c r="O47" i="4"/>
  <c r="P47" i="4"/>
  <c r="Q47" i="4"/>
  <c r="R47" i="4"/>
  <c r="N48" i="4"/>
  <c r="O48" i="4"/>
  <c r="P48" i="4"/>
  <c r="Q48" i="4"/>
  <c r="R48" i="4"/>
  <c r="N49" i="4"/>
  <c r="O49" i="4"/>
  <c r="AM49" i="4" s="1"/>
  <c r="P49" i="4"/>
  <c r="Q49" i="4"/>
  <c r="R49" i="4"/>
  <c r="N50" i="4"/>
  <c r="O50" i="4"/>
  <c r="P50" i="4"/>
  <c r="Q50" i="4"/>
  <c r="R50" i="4"/>
  <c r="N51" i="4"/>
  <c r="O51" i="4"/>
  <c r="P51" i="4"/>
  <c r="Q51" i="4"/>
  <c r="R51" i="4"/>
  <c r="N52" i="4"/>
  <c r="O52" i="4"/>
  <c r="P52" i="4"/>
  <c r="Q52" i="4"/>
  <c r="R52" i="4"/>
  <c r="N53" i="4"/>
  <c r="O53" i="4"/>
  <c r="P53" i="4"/>
  <c r="Q53" i="4"/>
  <c r="R53" i="4"/>
  <c r="N54" i="4"/>
  <c r="O54" i="4"/>
  <c r="P54" i="4"/>
  <c r="Q54" i="4"/>
  <c r="R54" i="4"/>
  <c r="N55" i="4"/>
  <c r="O55" i="4"/>
  <c r="P55" i="4"/>
  <c r="Q55" i="4"/>
  <c r="R55" i="4"/>
  <c r="N56" i="4"/>
  <c r="O56" i="4"/>
  <c r="P56" i="4"/>
  <c r="Q56" i="4"/>
  <c r="R56" i="4"/>
  <c r="N57" i="4"/>
  <c r="O57" i="4"/>
  <c r="P57" i="4"/>
  <c r="Q57" i="4"/>
  <c r="R57" i="4"/>
  <c r="N58" i="4"/>
  <c r="O58" i="4"/>
  <c r="P58" i="4"/>
  <c r="Q58" i="4"/>
  <c r="R58" i="4"/>
  <c r="N59" i="4"/>
  <c r="O59" i="4"/>
  <c r="P59" i="4"/>
  <c r="Q59" i="4"/>
  <c r="R59" i="4"/>
  <c r="N60" i="4"/>
  <c r="O60" i="4"/>
  <c r="P60" i="4"/>
  <c r="Q60" i="4"/>
  <c r="R60" i="4"/>
  <c r="N61" i="4"/>
  <c r="O61" i="4"/>
  <c r="P61" i="4"/>
  <c r="Q61" i="4"/>
  <c r="R61" i="4"/>
  <c r="N62" i="4"/>
  <c r="O62" i="4"/>
  <c r="P62" i="4"/>
  <c r="Q62" i="4"/>
  <c r="R62" i="4"/>
  <c r="N63" i="4"/>
  <c r="O63" i="4"/>
  <c r="P63" i="4"/>
  <c r="Q63" i="4"/>
  <c r="R63" i="4"/>
  <c r="N64" i="4"/>
  <c r="O64" i="4"/>
  <c r="P64" i="4"/>
  <c r="Q64" i="4"/>
  <c r="R64" i="4"/>
  <c r="N65" i="4"/>
  <c r="O65" i="4"/>
  <c r="AM65" i="4" s="1"/>
  <c r="P65" i="4"/>
  <c r="Q65" i="4"/>
  <c r="R65" i="4"/>
  <c r="N66" i="4"/>
  <c r="O66" i="4"/>
  <c r="P66" i="4"/>
  <c r="Q66" i="4"/>
  <c r="R66" i="4"/>
  <c r="N67" i="4"/>
  <c r="O67" i="4"/>
  <c r="P67" i="4"/>
  <c r="Q67" i="4"/>
  <c r="R67" i="4"/>
  <c r="N68" i="4"/>
  <c r="O68" i="4"/>
  <c r="P68" i="4"/>
  <c r="Q68" i="4"/>
  <c r="R68" i="4"/>
  <c r="N69" i="4"/>
  <c r="O69" i="4"/>
  <c r="P69" i="4"/>
  <c r="Q69" i="4"/>
  <c r="R69" i="4"/>
  <c r="O6" i="4"/>
  <c r="P6" i="4"/>
  <c r="Q6" i="4"/>
  <c r="R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BV67" i="22"/>
  <c r="BU67" i="22"/>
  <c r="BW67" i="22"/>
  <c r="BX67" i="22"/>
  <c r="BY67" i="22"/>
  <c r="BZ67" i="22"/>
  <c r="CA67" i="22"/>
  <c r="CB67" i="22"/>
  <c r="CC67" i="22"/>
  <c r="CD67" i="22"/>
  <c r="CE67" i="22"/>
  <c r="CF67" i="22"/>
  <c r="CG67" i="22"/>
  <c r="CH67" i="22"/>
  <c r="CI67" i="22"/>
  <c r="CJ67" i="22"/>
  <c r="CK67" i="22"/>
  <c r="CL67" i="22"/>
  <c r="CM67" i="22"/>
  <c r="CN67" i="22"/>
  <c r="CO67" i="22"/>
  <c r="CP67" i="22"/>
  <c r="CQ67" i="22"/>
  <c r="CR67" i="22"/>
  <c r="CS67" i="22"/>
  <c r="CT67" i="22"/>
  <c r="CU67" i="22"/>
  <c r="CV67" i="22"/>
  <c r="BT67" i="22"/>
  <c r="BX66" i="22"/>
  <c r="BU66" i="22"/>
  <c r="BV66" i="22"/>
  <c r="BW66" i="22"/>
  <c r="BY66" i="22"/>
  <c r="BZ66" i="22"/>
  <c r="CA66" i="22"/>
  <c r="CB66" i="22"/>
  <c r="CC66" i="22"/>
  <c r="CD66" i="22"/>
  <c r="CE66" i="22"/>
  <c r="CF66" i="22"/>
  <c r="CG66" i="22"/>
  <c r="CH66" i="22"/>
  <c r="CI66" i="22"/>
  <c r="CJ66" i="22"/>
  <c r="CK66" i="22"/>
  <c r="CL66" i="22"/>
  <c r="CM66" i="22"/>
  <c r="CN66" i="22"/>
  <c r="CO66" i="22"/>
  <c r="CP66" i="22"/>
  <c r="CQ66" i="22"/>
  <c r="CR66" i="22"/>
  <c r="CS66" i="22"/>
  <c r="CT66" i="22"/>
  <c r="CU66" i="22"/>
  <c r="CV66" i="22"/>
  <c r="CW66" i="22"/>
  <c r="CW67" i="22" s="1"/>
  <c r="CX66" i="22"/>
  <c r="CX67" i="22" s="1"/>
  <c r="BT66" i="22"/>
  <c r="AP2" i="22"/>
  <c r="AQ2" i="22"/>
  <c r="AR2" i="22"/>
  <c r="AS2" i="22"/>
  <c r="AT2" i="22"/>
  <c r="AU2" i="22"/>
  <c r="AV2" i="22"/>
  <c r="AW2" i="22"/>
  <c r="AX2" i="22"/>
  <c r="AY2" i="22"/>
  <c r="AZ2" i="22"/>
  <c r="BA2" i="22"/>
  <c r="BB2" i="22"/>
  <c r="BC2" i="22"/>
  <c r="BD2" i="22"/>
  <c r="BE2" i="22"/>
  <c r="BF2" i="22"/>
  <c r="BG2" i="22"/>
  <c r="BH2" i="22"/>
  <c r="BI2" i="22"/>
  <c r="BJ2" i="22"/>
  <c r="BK2" i="22"/>
  <c r="BL2" i="22"/>
  <c r="BM2" i="22"/>
  <c r="BN2" i="22"/>
  <c r="BO2" i="22"/>
  <c r="BP2" i="22"/>
  <c r="BQ2" i="22"/>
  <c r="BR2" i="22"/>
  <c r="BS2" i="22"/>
  <c r="AP3" i="22"/>
  <c r="AQ3" i="22"/>
  <c r="AR3" i="22"/>
  <c r="AS3" i="22"/>
  <c r="AT3" i="22"/>
  <c r="AU3" i="22"/>
  <c r="AV3" i="22"/>
  <c r="AW3" i="22"/>
  <c r="AX3" i="22"/>
  <c r="AY3" i="22"/>
  <c r="AZ3" i="22"/>
  <c r="BA3" i="22"/>
  <c r="BB3" i="22"/>
  <c r="BC3" i="22"/>
  <c r="BD3" i="22"/>
  <c r="BE3" i="22"/>
  <c r="BF3" i="22"/>
  <c r="BG3" i="22"/>
  <c r="BH3" i="22"/>
  <c r="BI3" i="22"/>
  <c r="BJ3" i="22"/>
  <c r="BK3" i="22"/>
  <c r="BL3" i="22"/>
  <c r="BM3" i="22"/>
  <c r="BN3" i="22"/>
  <c r="BO3" i="22"/>
  <c r="BP3" i="22"/>
  <c r="BQ3" i="22"/>
  <c r="BR3" i="22"/>
  <c r="BS3" i="22"/>
  <c r="AP4" i="22"/>
  <c r="AQ4" i="22"/>
  <c r="AR4" i="22"/>
  <c r="AS4" i="22"/>
  <c r="AT4" i="22"/>
  <c r="AU4" i="22"/>
  <c r="AV4" i="22"/>
  <c r="AW4" i="22"/>
  <c r="AX4" i="22"/>
  <c r="AY4" i="22"/>
  <c r="AZ4" i="22"/>
  <c r="BA4" i="22"/>
  <c r="BB4" i="22"/>
  <c r="BC4" i="22"/>
  <c r="BD4" i="22"/>
  <c r="BE4" i="22"/>
  <c r="BF4" i="22"/>
  <c r="BG4" i="22"/>
  <c r="BH4" i="22"/>
  <c r="BI4" i="22"/>
  <c r="BJ4" i="22"/>
  <c r="BK4" i="22"/>
  <c r="BL4" i="22"/>
  <c r="BM4" i="22"/>
  <c r="BN4" i="22"/>
  <c r="BO4" i="22"/>
  <c r="BP4" i="22"/>
  <c r="BQ4" i="22"/>
  <c r="BR4" i="22"/>
  <c r="BS4" i="22"/>
  <c r="AP5" i="22"/>
  <c r="AQ5" i="22"/>
  <c r="AR5" i="22"/>
  <c r="AS5" i="22"/>
  <c r="AT5" i="22"/>
  <c r="AU5" i="22"/>
  <c r="AV5" i="22"/>
  <c r="AW5" i="22"/>
  <c r="AX5" i="22"/>
  <c r="AY5" i="22"/>
  <c r="AZ5" i="22"/>
  <c r="BA5" i="22"/>
  <c r="BB5" i="22"/>
  <c r="BC5" i="22"/>
  <c r="BD5" i="22"/>
  <c r="BE5" i="22"/>
  <c r="BF5" i="22"/>
  <c r="BG5" i="22"/>
  <c r="BH5" i="22"/>
  <c r="BI5" i="22"/>
  <c r="BJ5" i="22"/>
  <c r="BK5" i="22"/>
  <c r="BL5" i="22"/>
  <c r="BM5" i="22"/>
  <c r="BN5" i="22"/>
  <c r="BO5" i="22"/>
  <c r="BP5" i="22"/>
  <c r="BQ5" i="22"/>
  <c r="BR5" i="22"/>
  <c r="BS5" i="22"/>
  <c r="AP6" i="22"/>
  <c r="AQ6" i="22"/>
  <c r="AR6" i="22"/>
  <c r="AS6" i="22"/>
  <c r="AT6" i="22"/>
  <c r="AU6" i="22"/>
  <c r="AV6" i="22"/>
  <c r="AW6" i="22"/>
  <c r="AX6" i="22"/>
  <c r="AY6" i="22"/>
  <c r="AZ6" i="22"/>
  <c r="BA6" i="22"/>
  <c r="BB6" i="22"/>
  <c r="BC6" i="22"/>
  <c r="BD6" i="22"/>
  <c r="BE6" i="22"/>
  <c r="BF6" i="22"/>
  <c r="BG6" i="22"/>
  <c r="BH6" i="22"/>
  <c r="BI6" i="22"/>
  <c r="BJ6" i="22"/>
  <c r="BK6" i="22"/>
  <c r="BL6" i="22"/>
  <c r="BM6" i="22"/>
  <c r="BN6" i="22"/>
  <c r="BO6" i="22"/>
  <c r="BP6" i="22"/>
  <c r="BQ6" i="22"/>
  <c r="BR6" i="22"/>
  <c r="BS6" i="22"/>
  <c r="AP7" i="22"/>
  <c r="AQ7" i="22"/>
  <c r="AR7" i="22"/>
  <c r="AS7" i="22"/>
  <c r="AT7" i="22"/>
  <c r="AU7" i="22"/>
  <c r="AV7" i="22"/>
  <c r="AW7" i="22"/>
  <c r="AX7" i="22"/>
  <c r="AY7" i="22"/>
  <c r="AZ7" i="22"/>
  <c r="BA7" i="22"/>
  <c r="BB7" i="22"/>
  <c r="BC7" i="22"/>
  <c r="BD7" i="22"/>
  <c r="BE7" i="22"/>
  <c r="BF7" i="22"/>
  <c r="BG7" i="22"/>
  <c r="BH7" i="22"/>
  <c r="BI7" i="22"/>
  <c r="BJ7" i="22"/>
  <c r="BK7" i="22"/>
  <c r="BL7" i="22"/>
  <c r="BM7" i="22"/>
  <c r="BN7" i="22"/>
  <c r="BO7" i="22"/>
  <c r="BP7" i="22"/>
  <c r="BQ7" i="22"/>
  <c r="BR7" i="22"/>
  <c r="BS7" i="22"/>
  <c r="AP8" i="22"/>
  <c r="AQ8" i="22"/>
  <c r="AR8" i="22"/>
  <c r="AS8" i="22"/>
  <c r="AT8" i="22"/>
  <c r="AU8" i="22"/>
  <c r="AV8" i="22"/>
  <c r="AW8" i="22"/>
  <c r="AX8" i="22"/>
  <c r="AY8" i="22"/>
  <c r="AZ8" i="22"/>
  <c r="BA8" i="22"/>
  <c r="BB8" i="22"/>
  <c r="BC8" i="22"/>
  <c r="BD8" i="22"/>
  <c r="BE8" i="22"/>
  <c r="BF8" i="22"/>
  <c r="BG8" i="22"/>
  <c r="BH8" i="22"/>
  <c r="BI8" i="22"/>
  <c r="BJ8" i="22"/>
  <c r="BK8" i="22"/>
  <c r="BL8" i="22"/>
  <c r="BM8" i="22"/>
  <c r="BN8" i="22"/>
  <c r="BO8" i="22"/>
  <c r="BP8" i="22"/>
  <c r="BQ8" i="22"/>
  <c r="BR8" i="22"/>
  <c r="BS8" i="22"/>
  <c r="AP9" i="22"/>
  <c r="AQ9" i="22"/>
  <c r="AR9" i="22"/>
  <c r="AS9" i="22"/>
  <c r="AT9" i="22"/>
  <c r="AU9" i="22"/>
  <c r="AV9" i="22"/>
  <c r="AW9" i="22"/>
  <c r="AX9" i="22"/>
  <c r="AY9" i="22"/>
  <c r="AZ9" i="22"/>
  <c r="BA9" i="22"/>
  <c r="BB9" i="22"/>
  <c r="BC9" i="22"/>
  <c r="BD9" i="22"/>
  <c r="BE9" i="22"/>
  <c r="BF9" i="22"/>
  <c r="BG9" i="22"/>
  <c r="BH9" i="22"/>
  <c r="BI9" i="22"/>
  <c r="BJ9" i="22"/>
  <c r="BK9" i="22"/>
  <c r="BL9" i="22"/>
  <c r="BM9" i="22"/>
  <c r="BN9" i="22"/>
  <c r="BO9" i="22"/>
  <c r="BP9" i="22"/>
  <c r="BQ9" i="22"/>
  <c r="BR9" i="22"/>
  <c r="BS9" i="22"/>
  <c r="AP10" i="22"/>
  <c r="AQ10" i="22"/>
  <c r="AR10" i="22"/>
  <c r="AS10" i="22"/>
  <c r="AT10" i="22"/>
  <c r="AU10" i="22"/>
  <c r="AV10" i="22"/>
  <c r="AW10" i="22"/>
  <c r="AX10" i="22"/>
  <c r="AY10" i="22"/>
  <c r="AZ10" i="22"/>
  <c r="BA10" i="22"/>
  <c r="BB10" i="22"/>
  <c r="BC10" i="22"/>
  <c r="BD10" i="22"/>
  <c r="BE10" i="22"/>
  <c r="BF10" i="22"/>
  <c r="BG10" i="22"/>
  <c r="BH10" i="22"/>
  <c r="BI10" i="22"/>
  <c r="BJ10" i="22"/>
  <c r="BK10" i="22"/>
  <c r="BL10" i="22"/>
  <c r="BM10" i="22"/>
  <c r="BN10" i="22"/>
  <c r="BO10" i="22"/>
  <c r="BP10" i="22"/>
  <c r="BQ10" i="22"/>
  <c r="BR10" i="22"/>
  <c r="BS10" i="22"/>
  <c r="AP11" i="22"/>
  <c r="AQ11" i="22"/>
  <c r="AR11" i="22"/>
  <c r="AS11" i="22"/>
  <c r="AT11" i="22"/>
  <c r="AU11" i="22"/>
  <c r="AV11" i="22"/>
  <c r="AW11" i="22"/>
  <c r="AX11" i="22"/>
  <c r="AY11" i="22"/>
  <c r="AZ11" i="22"/>
  <c r="BA11" i="22"/>
  <c r="BB11" i="22"/>
  <c r="BC11" i="22"/>
  <c r="BD11" i="22"/>
  <c r="BE11" i="22"/>
  <c r="BF11" i="22"/>
  <c r="BG11" i="22"/>
  <c r="BH11" i="22"/>
  <c r="BI11" i="22"/>
  <c r="BJ11" i="22"/>
  <c r="BK11" i="22"/>
  <c r="BL11" i="22"/>
  <c r="BM11" i="22"/>
  <c r="BN11" i="22"/>
  <c r="BO11" i="22"/>
  <c r="BP11" i="22"/>
  <c r="BQ11" i="22"/>
  <c r="BR11" i="22"/>
  <c r="BS11" i="22"/>
  <c r="AP12" i="22"/>
  <c r="AQ12" i="22"/>
  <c r="AR12" i="22"/>
  <c r="AS12" i="22"/>
  <c r="AT12" i="22"/>
  <c r="AU12" i="22"/>
  <c r="AV12" i="22"/>
  <c r="AW12" i="22"/>
  <c r="AX12" i="22"/>
  <c r="AY12" i="22"/>
  <c r="AZ12" i="22"/>
  <c r="BA12" i="22"/>
  <c r="BB12" i="22"/>
  <c r="BC12" i="22"/>
  <c r="BD12" i="22"/>
  <c r="BE12" i="22"/>
  <c r="BF12" i="22"/>
  <c r="BG12" i="22"/>
  <c r="BH12" i="22"/>
  <c r="BI12" i="22"/>
  <c r="BJ12" i="22"/>
  <c r="BK12" i="22"/>
  <c r="BL12" i="22"/>
  <c r="BM12" i="22"/>
  <c r="BN12" i="22"/>
  <c r="BO12" i="22"/>
  <c r="BP12" i="22"/>
  <c r="BQ12" i="22"/>
  <c r="BR12" i="22"/>
  <c r="BS12" i="22"/>
  <c r="AP13" i="22"/>
  <c r="AQ13" i="22"/>
  <c r="AR13" i="22"/>
  <c r="AS13" i="22"/>
  <c r="AT13" i="22"/>
  <c r="AU13" i="22"/>
  <c r="AV13" i="22"/>
  <c r="AW13" i="22"/>
  <c r="AX13" i="22"/>
  <c r="AY13" i="22"/>
  <c r="AZ13" i="22"/>
  <c r="BA13" i="22"/>
  <c r="BB13" i="22"/>
  <c r="BC13" i="22"/>
  <c r="BD13" i="22"/>
  <c r="BE13" i="22"/>
  <c r="BF13" i="22"/>
  <c r="BG13" i="22"/>
  <c r="BH13" i="22"/>
  <c r="BI13" i="22"/>
  <c r="BJ13" i="22"/>
  <c r="BK13" i="22"/>
  <c r="BL13" i="22"/>
  <c r="BM13" i="22"/>
  <c r="BN13" i="22"/>
  <c r="BO13" i="22"/>
  <c r="BP13" i="22"/>
  <c r="BQ13" i="22"/>
  <c r="BR13" i="22"/>
  <c r="BS13" i="22"/>
  <c r="AP14" i="22"/>
  <c r="AQ14" i="22"/>
  <c r="AR14" i="22"/>
  <c r="AS14" i="22"/>
  <c r="AT14" i="22"/>
  <c r="AU14" i="22"/>
  <c r="AV14" i="22"/>
  <c r="AW14" i="22"/>
  <c r="AX14" i="22"/>
  <c r="AY14" i="22"/>
  <c r="AZ14" i="22"/>
  <c r="BA14" i="22"/>
  <c r="BB14" i="22"/>
  <c r="BC14" i="22"/>
  <c r="BD14" i="22"/>
  <c r="BE14" i="22"/>
  <c r="BF14" i="22"/>
  <c r="BG14" i="22"/>
  <c r="BH14" i="22"/>
  <c r="BI14" i="22"/>
  <c r="BJ14" i="22"/>
  <c r="BK14" i="22"/>
  <c r="BL14" i="22"/>
  <c r="BM14" i="22"/>
  <c r="BN14" i="22"/>
  <c r="BO14" i="22"/>
  <c r="BP14" i="22"/>
  <c r="BQ14" i="22"/>
  <c r="BR14" i="22"/>
  <c r="BS14" i="22"/>
  <c r="AP15" i="22"/>
  <c r="AQ15" i="22"/>
  <c r="AR15" i="22"/>
  <c r="AS15" i="22"/>
  <c r="AT15" i="22"/>
  <c r="AU15" i="22"/>
  <c r="AV15" i="22"/>
  <c r="AW15" i="22"/>
  <c r="AX15" i="22"/>
  <c r="AY15" i="22"/>
  <c r="AZ15" i="22"/>
  <c r="BA15" i="22"/>
  <c r="BB15" i="22"/>
  <c r="BC15" i="22"/>
  <c r="BD15" i="22"/>
  <c r="BE15" i="22"/>
  <c r="BF15" i="22"/>
  <c r="BG15" i="22"/>
  <c r="BH15" i="22"/>
  <c r="BI15" i="22"/>
  <c r="BJ15" i="22"/>
  <c r="BK15" i="22"/>
  <c r="BL15" i="22"/>
  <c r="BM15" i="22"/>
  <c r="BN15" i="22"/>
  <c r="BO15" i="22"/>
  <c r="BP15" i="22"/>
  <c r="BQ15" i="22"/>
  <c r="BR15" i="22"/>
  <c r="BS15" i="22"/>
  <c r="AP16" i="22"/>
  <c r="AQ16" i="22"/>
  <c r="AR16" i="22"/>
  <c r="AS16" i="22"/>
  <c r="AT16" i="22"/>
  <c r="AU16" i="22"/>
  <c r="AV16" i="22"/>
  <c r="AW16" i="22"/>
  <c r="AX16" i="22"/>
  <c r="AY16" i="22"/>
  <c r="AZ16" i="22"/>
  <c r="BA16" i="22"/>
  <c r="BB16" i="22"/>
  <c r="BC16" i="22"/>
  <c r="BD16" i="22"/>
  <c r="BE16" i="22"/>
  <c r="BF16" i="22"/>
  <c r="BG16" i="22"/>
  <c r="BH16" i="22"/>
  <c r="BI16" i="22"/>
  <c r="BJ16" i="22"/>
  <c r="BK16" i="22"/>
  <c r="BL16" i="22"/>
  <c r="BM16" i="22"/>
  <c r="BN16" i="22"/>
  <c r="BO16" i="22"/>
  <c r="BP16" i="22"/>
  <c r="BQ16" i="22"/>
  <c r="BR16" i="22"/>
  <c r="BS16" i="22"/>
  <c r="AP17" i="22"/>
  <c r="AQ17" i="22"/>
  <c r="AR17" i="22"/>
  <c r="AS17" i="22"/>
  <c r="AT17" i="22"/>
  <c r="AU17" i="22"/>
  <c r="AV17" i="22"/>
  <c r="AW17" i="22"/>
  <c r="AX17" i="22"/>
  <c r="AY17" i="22"/>
  <c r="AZ17" i="22"/>
  <c r="BA17" i="22"/>
  <c r="BB17" i="22"/>
  <c r="BC17" i="22"/>
  <c r="BD17" i="22"/>
  <c r="BE17" i="22"/>
  <c r="BF17" i="22"/>
  <c r="BG17" i="22"/>
  <c r="BH17" i="22"/>
  <c r="BI17" i="22"/>
  <c r="BJ17" i="22"/>
  <c r="BK17" i="22"/>
  <c r="BL17" i="22"/>
  <c r="BM17" i="22"/>
  <c r="BN17" i="22"/>
  <c r="BO17" i="22"/>
  <c r="BP17" i="22"/>
  <c r="BQ17" i="22"/>
  <c r="BR17" i="22"/>
  <c r="BS17" i="22"/>
  <c r="AP18" i="22"/>
  <c r="AQ18" i="22"/>
  <c r="AR18" i="22"/>
  <c r="AS18" i="22"/>
  <c r="AT18" i="22"/>
  <c r="AU18" i="22"/>
  <c r="AV18" i="22"/>
  <c r="AW18" i="22"/>
  <c r="AX18" i="22"/>
  <c r="AY18" i="22"/>
  <c r="AZ18" i="22"/>
  <c r="BA18" i="22"/>
  <c r="BB18" i="22"/>
  <c r="BC18" i="22"/>
  <c r="BD18" i="22"/>
  <c r="BE18" i="22"/>
  <c r="BF18" i="22"/>
  <c r="BG18" i="22"/>
  <c r="BH18" i="22"/>
  <c r="BI18" i="22"/>
  <c r="BJ18" i="22"/>
  <c r="BK18" i="22"/>
  <c r="BL18" i="22"/>
  <c r="BM18" i="22"/>
  <c r="BN18" i="22"/>
  <c r="BO18" i="22"/>
  <c r="BP18" i="22"/>
  <c r="BQ18" i="22"/>
  <c r="BR18" i="22"/>
  <c r="BS18" i="22"/>
  <c r="AP19" i="22"/>
  <c r="AQ19" i="22"/>
  <c r="AR19" i="22"/>
  <c r="AS19" i="22"/>
  <c r="AT19" i="22"/>
  <c r="AU19" i="22"/>
  <c r="AV19" i="22"/>
  <c r="AW19" i="22"/>
  <c r="AX19" i="22"/>
  <c r="AY19" i="22"/>
  <c r="AZ19" i="22"/>
  <c r="BA19" i="22"/>
  <c r="BB19" i="22"/>
  <c r="BC19" i="22"/>
  <c r="BD19" i="22"/>
  <c r="BE19" i="22"/>
  <c r="BF19" i="22"/>
  <c r="BG19" i="22"/>
  <c r="BH19" i="22"/>
  <c r="BI19" i="22"/>
  <c r="BJ19" i="22"/>
  <c r="BK19" i="22"/>
  <c r="BL19" i="22"/>
  <c r="BM19" i="22"/>
  <c r="BN19" i="22"/>
  <c r="BO19" i="22"/>
  <c r="BP19" i="22"/>
  <c r="BQ19" i="22"/>
  <c r="BR19" i="22"/>
  <c r="BS19" i="22"/>
  <c r="AP20" i="22"/>
  <c r="AQ20" i="22"/>
  <c r="AR20" i="22"/>
  <c r="AS20" i="22"/>
  <c r="AT20" i="22"/>
  <c r="AU20" i="22"/>
  <c r="AV20" i="22"/>
  <c r="AW20" i="22"/>
  <c r="AX20" i="22"/>
  <c r="AY20" i="22"/>
  <c r="AZ20" i="22"/>
  <c r="BA20" i="22"/>
  <c r="BB20" i="22"/>
  <c r="BC20" i="22"/>
  <c r="BD20" i="22"/>
  <c r="BE20" i="22"/>
  <c r="BF20" i="22"/>
  <c r="BG20" i="22"/>
  <c r="BH20" i="22"/>
  <c r="BI20" i="22"/>
  <c r="BJ20" i="22"/>
  <c r="BK20" i="22"/>
  <c r="BL20" i="22"/>
  <c r="BM20" i="22"/>
  <c r="BN20" i="22"/>
  <c r="BO20" i="22"/>
  <c r="BP20" i="22"/>
  <c r="BQ20" i="22"/>
  <c r="BR20" i="22"/>
  <c r="BS20" i="22"/>
  <c r="AP21" i="22"/>
  <c r="AQ21" i="22"/>
  <c r="AR21" i="22"/>
  <c r="AS21" i="22"/>
  <c r="AT21" i="22"/>
  <c r="AU21" i="22"/>
  <c r="AV21" i="22"/>
  <c r="AW21" i="22"/>
  <c r="AX21" i="22"/>
  <c r="AY21" i="22"/>
  <c r="AZ21" i="22"/>
  <c r="BA21" i="22"/>
  <c r="BB21" i="22"/>
  <c r="BC21" i="22"/>
  <c r="BD21" i="22"/>
  <c r="BE21" i="22"/>
  <c r="BF21" i="22"/>
  <c r="BG21" i="22"/>
  <c r="BH21" i="22"/>
  <c r="BI21" i="22"/>
  <c r="BJ21" i="22"/>
  <c r="BK21" i="22"/>
  <c r="BL21" i="22"/>
  <c r="BM21" i="22"/>
  <c r="BN21" i="22"/>
  <c r="BO21" i="22"/>
  <c r="BP21" i="22"/>
  <c r="BQ21" i="22"/>
  <c r="BR21" i="22"/>
  <c r="BS21" i="22"/>
  <c r="AP22" i="22"/>
  <c r="AQ22" i="22"/>
  <c r="AR22" i="22"/>
  <c r="AS22" i="22"/>
  <c r="AT22" i="22"/>
  <c r="AU22" i="22"/>
  <c r="AV22" i="22"/>
  <c r="AW22" i="22"/>
  <c r="AX22" i="22"/>
  <c r="AY22" i="22"/>
  <c r="AZ22" i="22"/>
  <c r="BA22" i="22"/>
  <c r="BB22" i="22"/>
  <c r="BC22" i="22"/>
  <c r="BD22" i="22"/>
  <c r="BE22" i="22"/>
  <c r="BF22" i="22"/>
  <c r="BG22" i="22"/>
  <c r="BH22" i="22"/>
  <c r="BI22" i="22"/>
  <c r="BJ22" i="22"/>
  <c r="BK22" i="22"/>
  <c r="BL22" i="22"/>
  <c r="BM22" i="22"/>
  <c r="BN22" i="22"/>
  <c r="BO22" i="22"/>
  <c r="BP22" i="22"/>
  <c r="BQ22" i="22"/>
  <c r="BR22" i="22"/>
  <c r="BS22" i="22"/>
  <c r="AP23" i="22"/>
  <c r="AQ23" i="22"/>
  <c r="AR23" i="22"/>
  <c r="AS23" i="22"/>
  <c r="AT23" i="22"/>
  <c r="AU23" i="22"/>
  <c r="AV23" i="22"/>
  <c r="AW23" i="22"/>
  <c r="AX23" i="22"/>
  <c r="AY23" i="22"/>
  <c r="AZ23" i="22"/>
  <c r="BA23" i="22"/>
  <c r="BB23" i="22"/>
  <c r="BC23" i="22"/>
  <c r="BD23" i="22"/>
  <c r="BE23" i="22"/>
  <c r="BF23" i="22"/>
  <c r="BG23" i="22"/>
  <c r="BH23" i="22"/>
  <c r="BI23" i="22"/>
  <c r="BJ23" i="22"/>
  <c r="BK23" i="22"/>
  <c r="BL23" i="22"/>
  <c r="BM23" i="22"/>
  <c r="BN23" i="22"/>
  <c r="BO23" i="22"/>
  <c r="BP23" i="22"/>
  <c r="BQ23" i="22"/>
  <c r="BR23" i="22"/>
  <c r="BS23" i="22"/>
  <c r="AP24" i="22"/>
  <c r="AQ24" i="22"/>
  <c r="AR24" i="22"/>
  <c r="AS24" i="22"/>
  <c r="AT24" i="22"/>
  <c r="AU24" i="22"/>
  <c r="AV24" i="22"/>
  <c r="AW24" i="22"/>
  <c r="AX24" i="22"/>
  <c r="AY24" i="22"/>
  <c r="AZ24" i="22"/>
  <c r="BA24" i="22"/>
  <c r="BB24" i="22"/>
  <c r="BC24" i="22"/>
  <c r="BD24" i="22"/>
  <c r="BE24" i="22"/>
  <c r="BF24" i="22"/>
  <c r="BG24" i="22"/>
  <c r="BH24" i="22"/>
  <c r="BI24" i="22"/>
  <c r="BJ24" i="22"/>
  <c r="BK24" i="22"/>
  <c r="BL24" i="22"/>
  <c r="BM24" i="22"/>
  <c r="BN24" i="22"/>
  <c r="BO24" i="22"/>
  <c r="BP24" i="22"/>
  <c r="BQ24" i="22"/>
  <c r="BR24" i="22"/>
  <c r="BS24" i="22"/>
  <c r="AP25" i="22"/>
  <c r="AQ25" i="22"/>
  <c r="AR25" i="22"/>
  <c r="AS25" i="22"/>
  <c r="AT25" i="22"/>
  <c r="AU25" i="22"/>
  <c r="AV25" i="22"/>
  <c r="AW25" i="22"/>
  <c r="AX25" i="22"/>
  <c r="AY25" i="22"/>
  <c r="AZ25" i="22"/>
  <c r="BA25" i="22"/>
  <c r="BB25" i="22"/>
  <c r="BC25" i="22"/>
  <c r="BD25" i="22"/>
  <c r="BE25" i="22"/>
  <c r="BF25" i="22"/>
  <c r="BG25" i="22"/>
  <c r="BH25" i="22"/>
  <c r="BI25" i="22"/>
  <c r="BJ25" i="22"/>
  <c r="BK25" i="22"/>
  <c r="BL25" i="22"/>
  <c r="BM25" i="22"/>
  <c r="BN25" i="22"/>
  <c r="BO25" i="22"/>
  <c r="BP25" i="22"/>
  <c r="BQ25" i="22"/>
  <c r="BR25" i="22"/>
  <c r="BS25" i="22"/>
  <c r="AP26" i="22"/>
  <c r="AQ26" i="22"/>
  <c r="AR26" i="22"/>
  <c r="AS26" i="22"/>
  <c r="AT26" i="22"/>
  <c r="AU26" i="22"/>
  <c r="AV26" i="22"/>
  <c r="AW26" i="22"/>
  <c r="AX26" i="22"/>
  <c r="AY26" i="22"/>
  <c r="AZ26" i="22"/>
  <c r="BA26" i="22"/>
  <c r="BB26" i="22"/>
  <c r="BC26" i="22"/>
  <c r="BD26" i="22"/>
  <c r="BE26" i="22"/>
  <c r="BF26" i="22"/>
  <c r="BG26" i="22"/>
  <c r="BH26" i="22"/>
  <c r="BI26" i="22"/>
  <c r="BJ26" i="22"/>
  <c r="BK26" i="22"/>
  <c r="BL26" i="22"/>
  <c r="BM26" i="22"/>
  <c r="BN26" i="22"/>
  <c r="BO26" i="22"/>
  <c r="BP26" i="22"/>
  <c r="BQ26" i="22"/>
  <c r="BR26" i="22"/>
  <c r="BS26" i="22"/>
  <c r="AP27" i="22"/>
  <c r="AQ27" i="22"/>
  <c r="AR27" i="22"/>
  <c r="AS27" i="22"/>
  <c r="AT27" i="22"/>
  <c r="AU27" i="22"/>
  <c r="AV27" i="22"/>
  <c r="AW27" i="22"/>
  <c r="AX27" i="22"/>
  <c r="AY27" i="22"/>
  <c r="AZ27" i="22"/>
  <c r="BA27" i="22"/>
  <c r="BB27" i="22"/>
  <c r="BC27" i="22"/>
  <c r="BD27" i="22"/>
  <c r="BE27" i="22"/>
  <c r="BF27" i="22"/>
  <c r="BG27" i="22"/>
  <c r="BH27" i="22"/>
  <c r="BI27" i="22"/>
  <c r="BJ27" i="22"/>
  <c r="BK27" i="22"/>
  <c r="BL27" i="22"/>
  <c r="BM27" i="22"/>
  <c r="BN27" i="22"/>
  <c r="BO27" i="22"/>
  <c r="BP27" i="22"/>
  <c r="BQ27" i="22"/>
  <c r="BR27" i="22"/>
  <c r="BS27" i="22"/>
  <c r="AP28" i="22"/>
  <c r="AQ28" i="22"/>
  <c r="AR28" i="22"/>
  <c r="AS28" i="22"/>
  <c r="AT28" i="22"/>
  <c r="AU28" i="22"/>
  <c r="AV28" i="22"/>
  <c r="AW28" i="22"/>
  <c r="AX28" i="22"/>
  <c r="AY28" i="22"/>
  <c r="AZ28" i="22"/>
  <c r="BA28" i="22"/>
  <c r="BB28" i="22"/>
  <c r="BC28" i="22"/>
  <c r="BD28" i="22"/>
  <c r="BE28" i="22"/>
  <c r="BF28" i="22"/>
  <c r="BG28" i="22"/>
  <c r="BH28" i="22"/>
  <c r="BI28" i="22"/>
  <c r="BJ28" i="22"/>
  <c r="BK28" i="22"/>
  <c r="BL28" i="22"/>
  <c r="BM28" i="22"/>
  <c r="BN28" i="22"/>
  <c r="BO28" i="22"/>
  <c r="BP28" i="22"/>
  <c r="BQ28" i="22"/>
  <c r="BR28" i="22"/>
  <c r="BS28" i="22"/>
  <c r="AP29" i="22"/>
  <c r="AQ29" i="22"/>
  <c r="AR29" i="22"/>
  <c r="AS29" i="22"/>
  <c r="AT29" i="22"/>
  <c r="AU29" i="22"/>
  <c r="AV29" i="22"/>
  <c r="AW29" i="22"/>
  <c r="AX29" i="22"/>
  <c r="AY29" i="22"/>
  <c r="AZ29" i="22"/>
  <c r="BA29" i="22"/>
  <c r="BB29" i="22"/>
  <c r="BC29" i="22"/>
  <c r="BD29" i="22"/>
  <c r="BE29" i="22"/>
  <c r="BF29" i="22"/>
  <c r="BG29" i="22"/>
  <c r="BH29" i="22"/>
  <c r="BI29" i="22"/>
  <c r="BJ29" i="22"/>
  <c r="BK29" i="22"/>
  <c r="BL29" i="22"/>
  <c r="BM29" i="22"/>
  <c r="BN29" i="22"/>
  <c r="BO29" i="22"/>
  <c r="BP29" i="22"/>
  <c r="BQ29" i="22"/>
  <c r="BR29" i="22"/>
  <c r="BS29" i="22"/>
  <c r="AP30" i="22"/>
  <c r="AQ30" i="22"/>
  <c r="AR30" i="22"/>
  <c r="AS30" i="22"/>
  <c r="AT30" i="22"/>
  <c r="AU30" i="22"/>
  <c r="AV30" i="22"/>
  <c r="AW30" i="22"/>
  <c r="AX30" i="22"/>
  <c r="AY30" i="22"/>
  <c r="AZ30" i="22"/>
  <c r="BA30" i="22"/>
  <c r="BB30" i="22"/>
  <c r="BC30" i="22"/>
  <c r="BD30" i="22"/>
  <c r="BE30" i="22"/>
  <c r="BF30" i="22"/>
  <c r="BG30" i="22"/>
  <c r="BH30" i="22"/>
  <c r="BI30" i="22"/>
  <c r="BJ30" i="22"/>
  <c r="BK30" i="22"/>
  <c r="BL30" i="22"/>
  <c r="BM30" i="22"/>
  <c r="BN30" i="22"/>
  <c r="BO30" i="22"/>
  <c r="BP30" i="22"/>
  <c r="BQ30" i="22"/>
  <c r="BR30" i="22"/>
  <c r="BS30" i="22"/>
  <c r="AP31" i="22"/>
  <c r="AQ31" i="22"/>
  <c r="AR31" i="22"/>
  <c r="AS31" i="22"/>
  <c r="AT31" i="22"/>
  <c r="AU31" i="22"/>
  <c r="AV31" i="22"/>
  <c r="AW31" i="22"/>
  <c r="AX31" i="22"/>
  <c r="AY31" i="22"/>
  <c r="AZ31" i="22"/>
  <c r="BA31" i="22"/>
  <c r="BB31" i="22"/>
  <c r="BC31" i="22"/>
  <c r="BD31" i="22"/>
  <c r="BE31" i="22"/>
  <c r="BF31" i="22"/>
  <c r="BG31" i="22"/>
  <c r="BH31" i="22"/>
  <c r="BI31" i="22"/>
  <c r="BJ31" i="22"/>
  <c r="BK31" i="22"/>
  <c r="BL31" i="22"/>
  <c r="BM31" i="22"/>
  <c r="BN31" i="22"/>
  <c r="BO31" i="22"/>
  <c r="BP31" i="22"/>
  <c r="BQ31" i="22"/>
  <c r="BR31" i="22"/>
  <c r="BS31" i="22"/>
  <c r="AP32" i="22"/>
  <c r="AQ32" i="22"/>
  <c r="AR32" i="22"/>
  <c r="AS32" i="22"/>
  <c r="AT32" i="22"/>
  <c r="AU32" i="22"/>
  <c r="AV32" i="22"/>
  <c r="AW32" i="22"/>
  <c r="AX32" i="22"/>
  <c r="AY32" i="22"/>
  <c r="AZ32" i="22"/>
  <c r="BA32" i="22"/>
  <c r="BB32" i="22"/>
  <c r="BC32" i="22"/>
  <c r="BD32" i="22"/>
  <c r="BE32" i="22"/>
  <c r="BF32" i="22"/>
  <c r="BG32" i="22"/>
  <c r="BH32" i="22"/>
  <c r="BI32" i="22"/>
  <c r="BJ32" i="22"/>
  <c r="BK32" i="22"/>
  <c r="BL32" i="22"/>
  <c r="BM32" i="22"/>
  <c r="BN32" i="22"/>
  <c r="BO32" i="22"/>
  <c r="BP32" i="22"/>
  <c r="BQ32" i="22"/>
  <c r="BR32" i="22"/>
  <c r="BS32" i="22"/>
  <c r="AP33" i="22"/>
  <c r="AQ33" i="22"/>
  <c r="AR33" i="22"/>
  <c r="AS33" i="22"/>
  <c r="AT33" i="22"/>
  <c r="AU33" i="22"/>
  <c r="AV33" i="22"/>
  <c r="AW33" i="22"/>
  <c r="AX33" i="22"/>
  <c r="AY33" i="22"/>
  <c r="AZ33" i="22"/>
  <c r="BA33" i="22"/>
  <c r="BB33" i="22"/>
  <c r="BC33" i="22"/>
  <c r="BD33" i="22"/>
  <c r="BE33" i="22"/>
  <c r="BF33" i="22"/>
  <c r="BG33" i="22"/>
  <c r="BH33" i="22"/>
  <c r="BI33" i="22"/>
  <c r="BJ33" i="22"/>
  <c r="BK33" i="22"/>
  <c r="BL33" i="22"/>
  <c r="BM33" i="22"/>
  <c r="BN33" i="22"/>
  <c r="BO33" i="22"/>
  <c r="BP33" i="22"/>
  <c r="BQ33" i="22"/>
  <c r="BR33" i="22"/>
  <c r="BS33" i="22"/>
  <c r="AP34" i="22"/>
  <c r="AQ34" i="22"/>
  <c r="AR34" i="22"/>
  <c r="AS34" i="22"/>
  <c r="AT34" i="22"/>
  <c r="AU34" i="22"/>
  <c r="AV34" i="22"/>
  <c r="AW34" i="22"/>
  <c r="AX34" i="22"/>
  <c r="AY34" i="22"/>
  <c r="AZ34" i="22"/>
  <c r="BA34" i="22"/>
  <c r="BB34" i="22"/>
  <c r="BC34" i="22"/>
  <c r="BD34" i="22"/>
  <c r="BE34" i="22"/>
  <c r="BF34" i="22"/>
  <c r="BG34" i="22"/>
  <c r="BH34" i="22"/>
  <c r="BI34" i="22"/>
  <c r="BJ34" i="22"/>
  <c r="BK34" i="22"/>
  <c r="BL34" i="22"/>
  <c r="BM34" i="22"/>
  <c r="BN34" i="22"/>
  <c r="BO34" i="22"/>
  <c r="BP34" i="22"/>
  <c r="BQ34" i="22"/>
  <c r="BR34" i="22"/>
  <c r="BS34" i="22"/>
  <c r="AP35" i="22"/>
  <c r="AQ35" i="22"/>
  <c r="AR35" i="22"/>
  <c r="AS35" i="22"/>
  <c r="AT35" i="22"/>
  <c r="AU35" i="22"/>
  <c r="AV35" i="22"/>
  <c r="AW35" i="22"/>
  <c r="AX35" i="22"/>
  <c r="AY35" i="22"/>
  <c r="AZ35" i="22"/>
  <c r="BA35" i="22"/>
  <c r="BB35" i="22"/>
  <c r="BC35" i="22"/>
  <c r="BD35" i="22"/>
  <c r="BE35" i="22"/>
  <c r="BF35" i="22"/>
  <c r="BG35" i="22"/>
  <c r="BH35" i="22"/>
  <c r="BI35" i="22"/>
  <c r="BJ35" i="22"/>
  <c r="BK35" i="22"/>
  <c r="BL35" i="22"/>
  <c r="BM35" i="22"/>
  <c r="BN35" i="22"/>
  <c r="BO35" i="22"/>
  <c r="BP35" i="22"/>
  <c r="BQ35" i="22"/>
  <c r="BR35" i="22"/>
  <c r="BS35" i="22"/>
  <c r="AP36" i="22"/>
  <c r="AQ36" i="22"/>
  <c r="AR36" i="22"/>
  <c r="AS36" i="22"/>
  <c r="AT36" i="22"/>
  <c r="AU36" i="22"/>
  <c r="AV36" i="22"/>
  <c r="AW36" i="22"/>
  <c r="AX36" i="22"/>
  <c r="AY36" i="22"/>
  <c r="AZ36" i="22"/>
  <c r="BA36" i="22"/>
  <c r="BB36" i="22"/>
  <c r="BC36" i="22"/>
  <c r="BD36" i="22"/>
  <c r="BE36" i="22"/>
  <c r="BF36" i="22"/>
  <c r="BG36" i="22"/>
  <c r="BH36" i="22"/>
  <c r="BI36" i="22"/>
  <c r="BJ36" i="22"/>
  <c r="BK36" i="22"/>
  <c r="BL36" i="22"/>
  <c r="BM36" i="22"/>
  <c r="BN36" i="22"/>
  <c r="BO36" i="22"/>
  <c r="BP36" i="22"/>
  <c r="BQ36" i="22"/>
  <c r="BR36" i="22"/>
  <c r="BS36" i="22"/>
  <c r="AP37" i="22"/>
  <c r="AQ37" i="22"/>
  <c r="AR37" i="22"/>
  <c r="AS37" i="22"/>
  <c r="AT37" i="22"/>
  <c r="AU37" i="22"/>
  <c r="AV37" i="22"/>
  <c r="AW37" i="22"/>
  <c r="AX37" i="22"/>
  <c r="AY37" i="22"/>
  <c r="AZ37" i="22"/>
  <c r="BA37" i="22"/>
  <c r="BB37" i="22"/>
  <c r="BC37" i="22"/>
  <c r="BD37" i="22"/>
  <c r="BE37" i="22"/>
  <c r="BF37" i="22"/>
  <c r="BG37" i="22"/>
  <c r="BH37" i="22"/>
  <c r="BI37" i="22"/>
  <c r="BJ37" i="22"/>
  <c r="BK37" i="22"/>
  <c r="BL37" i="22"/>
  <c r="BM37" i="22"/>
  <c r="BN37" i="22"/>
  <c r="BO37" i="22"/>
  <c r="BP37" i="22"/>
  <c r="BQ37" i="22"/>
  <c r="BR37" i="22"/>
  <c r="BS37" i="22"/>
  <c r="AP38" i="22"/>
  <c r="AQ38" i="22"/>
  <c r="AR38" i="22"/>
  <c r="AS38" i="22"/>
  <c r="AT38" i="22"/>
  <c r="AU38" i="22"/>
  <c r="AV38" i="22"/>
  <c r="AW38" i="22"/>
  <c r="AX38" i="22"/>
  <c r="AY38" i="22"/>
  <c r="AZ38" i="22"/>
  <c r="BA38" i="22"/>
  <c r="BB38" i="22"/>
  <c r="BC38" i="22"/>
  <c r="BD38" i="22"/>
  <c r="BE38" i="22"/>
  <c r="BF38" i="22"/>
  <c r="BG38" i="22"/>
  <c r="BH38" i="22"/>
  <c r="BI38" i="22"/>
  <c r="BJ38" i="22"/>
  <c r="BK38" i="22"/>
  <c r="BL38" i="22"/>
  <c r="BM38" i="22"/>
  <c r="BN38" i="22"/>
  <c r="BO38" i="22"/>
  <c r="BP38" i="22"/>
  <c r="BQ38" i="22"/>
  <c r="BR38" i="22"/>
  <c r="BS38" i="22"/>
  <c r="AP39" i="22"/>
  <c r="AQ39" i="22"/>
  <c r="AR39" i="22"/>
  <c r="AS39" i="22"/>
  <c r="AT39" i="22"/>
  <c r="AU39" i="22"/>
  <c r="AV39" i="22"/>
  <c r="AW39" i="22"/>
  <c r="AX39" i="22"/>
  <c r="AY39" i="22"/>
  <c r="AZ39" i="22"/>
  <c r="BA39" i="22"/>
  <c r="BB39" i="22"/>
  <c r="BC39" i="22"/>
  <c r="BD39" i="22"/>
  <c r="BE39" i="22"/>
  <c r="BF39" i="22"/>
  <c r="BG39" i="22"/>
  <c r="BH39" i="22"/>
  <c r="BI39" i="22"/>
  <c r="BJ39" i="22"/>
  <c r="BK39" i="22"/>
  <c r="BL39" i="22"/>
  <c r="BM39" i="22"/>
  <c r="BN39" i="22"/>
  <c r="BO39" i="22"/>
  <c r="BP39" i="22"/>
  <c r="BQ39" i="22"/>
  <c r="BR39" i="22"/>
  <c r="BS39" i="22"/>
  <c r="AP40" i="22"/>
  <c r="AQ40" i="22"/>
  <c r="AR40" i="22"/>
  <c r="AS40" i="22"/>
  <c r="AT40" i="22"/>
  <c r="AU40" i="22"/>
  <c r="AV40" i="22"/>
  <c r="AW40" i="22"/>
  <c r="AX40" i="22"/>
  <c r="AY40" i="22"/>
  <c r="AZ40" i="22"/>
  <c r="BA40" i="22"/>
  <c r="BB40" i="22"/>
  <c r="BC40" i="22"/>
  <c r="BD40" i="22"/>
  <c r="BE40" i="22"/>
  <c r="BF40" i="22"/>
  <c r="BG40" i="22"/>
  <c r="BH40" i="22"/>
  <c r="BI40" i="22"/>
  <c r="BJ40" i="22"/>
  <c r="BK40" i="22"/>
  <c r="BL40" i="22"/>
  <c r="BM40" i="22"/>
  <c r="BN40" i="22"/>
  <c r="BO40" i="22"/>
  <c r="BP40" i="22"/>
  <c r="BQ40" i="22"/>
  <c r="BR40" i="22"/>
  <c r="BS40" i="22"/>
  <c r="AP41" i="22"/>
  <c r="AQ41" i="22"/>
  <c r="AR41" i="22"/>
  <c r="AS41" i="22"/>
  <c r="AT41" i="22"/>
  <c r="AU41" i="22"/>
  <c r="AV41" i="22"/>
  <c r="AW41" i="22"/>
  <c r="AX41" i="22"/>
  <c r="AY41" i="22"/>
  <c r="AZ41" i="22"/>
  <c r="BA41" i="22"/>
  <c r="BB41" i="22"/>
  <c r="BC41" i="22"/>
  <c r="BD41" i="22"/>
  <c r="BE41" i="22"/>
  <c r="BF41" i="22"/>
  <c r="BG41" i="22"/>
  <c r="BH41" i="22"/>
  <c r="BI41" i="22"/>
  <c r="BJ41" i="22"/>
  <c r="BK41" i="22"/>
  <c r="BL41" i="22"/>
  <c r="BM41" i="22"/>
  <c r="BN41" i="22"/>
  <c r="BO41" i="22"/>
  <c r="BP41" i="22"/>
  <c r="BQ41" i="22"/>
  <c r="BR41" i="22"/>
  <c r="BS41" i="22"/>
  <c r="AP42" i="22"/>
  <c r="AQ42" i="22"/>
  <c r="AR42" i="22"/>
  <c r="AS42" i="22"/>
  <c r="AT42" i="22"/>
  <c r="AU42" i="22"/>
  <c r="AV42" i="22"/>
  <c r="AW42" i="22"/>
  <c r="AX42" i="22"/>
  <c r="AY42" i="22"/>
  <c r="AZ42" i="22"/>
  <c r="BA42" i="22"/>
  <c r="BB42" i="22"/>
  <c r="BC42" i="22"/>
  <c r="BD42" i="22"/>
  <c r="BE42" i="22"/>
  <c r="BF42" i="22"/>
  <c r="BG42" i="22"/>
  <c r="BH42" i="22"/>
  <c r="BI42" i="22"/>
  <c r="BJ42" i="22"/>
  <c r="BK42" i="22"/>
  <c r="BL42" i="22"/>
  <c r="BM42" i="22"/>
  <c r="BN42" i="22"/>
  <c r="BO42" i="22"/>
  <c r="BP42" i="22"/>
  <c r="BQ42" i="22"/>
  <c r="BR42" i="22"/>
  <c r="BS42" i="22"/>
  <c r="AP43" i="22"/>
  <c r="AQ43" i="22"/>
  <c r="AR43" i="22"/>
  <c r="AS43" i="22"/>
  <c r="AT43" i="22"/>
  <c r="AU43" i="22"/>
  <c r="AV43" i="22"/>
  <c r="AW43" i="22"/>
  <c r="AX43" i="22"/>
  <c r="AY43" i="22"/>
  <c r="AZ43" i="22"/>
  <c r="BA43" i="22"/>
  <c r="BB43" i="22"/>
  <c r="BC43" i="22"/>
  <c r="BD43" i="22"/>
  <c r="BE43" i="22"/>
  <c r="BF43" i="22"/>
  <c r="BG43" i="22"/>
  <c r="BH43" i="22"/>
  <c r="BI43" i="22"/>
  <c r="BJ43" i="22"/>
  <c r="BK43" i="22"/>
  <c r="BL43" i="22"/>
  <c r="BM43" i="22"/>
  <c r="BN43" i="22"/>
  <c r="BO43" i="22"/>
  <c r="BP43" i="22"/>
  <c r="BQ43" i="22"/>
  <c r="BR43" i="22"/>
  <c r="BS43" i="22"/>
  <c r="AP44" i="22"/>
  <c r="AQ44" i="22"/>
  <c r="AR44" i="22"/>
  <c r="AS44" i="22"/>
  <c r="AT44" i="22"/>
  <c r="AU44" i="22"/>
  <c r="AV44" i="22"/>
  <c r="AW44" i="22"/>
  <c r="AX44" i="22"/>
  <c r="AY44" i="22"/>
  <c r="AZ44" i="22"/>
  <c r="BA44" i="22"/>
  <c r="BB44" i="22"/>
  <c r="BC44" i="22"/>
  <c r="BD44" i="22"/>
  <c r="BE44" i="22"/>
  <c r="BF44" i="22"/>
  <c r="BG44" i="22"/>
  <c r="BH44" i="22"/>
  <c r="BI44" i="22"/>
  <c r="BJ44" i="22"/>
  <c r="BK44" i="22"/>
  <c r="BL44" i="22"/>
  <c r="BM44" i="22"/>
  <c r="BN44" i="22"/>
  <c r="BO44" i="22"/>
  <c r="BP44" i="22"/>
  <c r="BQ44" i="22"/>
  <c r="BR44" i="22"/>
  <c r="BS44" i="22"/>
  <c r="AP45" i="22"/>
  <c r="AQ45" i="22"/>
  <c r="AR45" i="22"/>
  <c r="AS45" i="22"/>
  <c r="AT45" i="22"/>
  <c r="AU45" i="22"/>
  <c r="AV45" i="22"/>
  <c r="AW45" i="22"/>
  <c r="AX45" i="22"/>
  <c r="AY45" i="22"/>
  <c r="AZ45" i="22"/>
  <c r="BA45" i="22"/>
  <c r="BB45" i="22"/>
  <c r="BC45" i="22"/>
  <c r="BD45" i="22"/>
  <c r="BE45" i="22"/>
  <c r="BF45" i="22"/>
  <c r="BG45" i="22"/>
  <c r="BH45" i="22"/>
  <c r="BI45" i="22"/>
  <c r="BJ45" i="22"/>
  <c r="BK45" i="22"/>
  <c r="BL45" i="22"/>
  <c r="BM45" i="22"/>
  <c r="BN45" i="22"/>
  <c r="BO45" i="22"/>
  <c r="BP45" i="22"/>
  <c r="BQ45" i="22"/>
  <c r="BR45" i="22"/>
  <c r="BS45" i="22"/>
  <c r="AP46" i="22"/>
  <c r="AQ46" i="22"/>
  <c r="AR46" i="22"/>
  <c r="AS46" i="22"/>
  <c r="AT46" i="22"/>
  <c r="AU46" i="22"/>
  <c r="AV46" i="22"/>
  <c r="AW46" i="22"/>
  <c r="AX46" i="22"/>
  <c r="AY46" i="22"/>
  <c r="AZ46" i="22"/>
  <c r="BA46" i="22"/>
  <c r="BB46" i="22"/>
  <c r="BC46" i="22"/>
  <c r="BD46" i="22"/>
  <c r="BE46" i="22"/>
  <c r="BF46" i="22"/>
  <c r="BG46" i="22"/>
  <c r="BH46" i="22"/>
  <c r="BI46" i="22"/>
  <c r="BJ46" i="22"/>
  <c r="BK46" i="22"/>
  <c r="BL46" i="22"/>
  <c r="BM46" i="22"/>
  <c r="BN46" i="22"/>
  <c r="BO46" i="22"/>
  <c r="BP46" i="22"/>
  <c r="BQ46" i="22"/>
  <c r="BR46" i="22"/>
  <c r="BS46" i="22"/>
  <c r="AP47" i="22"/>
  <c r="AQ47" i="22"/>
  <c r="AR47" i="22"/>
  <c r="AS47" i="22"/>
  <c r="AT47" i="22"/>
  <c r="AU47" i="22"/>
  <c r="AV47" i="22"/>
  <c r="AW47" i="22"/>
  <c r="AX47" i="22"/>
  <c r="AY47" i="22"/>
  <c r="AZ47" i="22"/>
  <c r="BA47" i="22"/>
  <c r="BB47" i="22"/>
  <c r="BC47" i="22"/>
  <c r="BD47" i="22"/>
  <c r="BE47" i="22"/>
  <c r="BF47" i="22"/>
  <c r="BG47" i="22"/>
  <c r="BH47" i="22"/>
  <c r="BI47" i="22"/>
  <c r="BJ47" i="22"/>
  <c r="BK47" i="22"/>
  <c r="BL47" i="22"/>
  <c r="BM47" i="22"/>
  <c r="BN47" i="22"/>
  <c r="BO47" i="22"/>
  <c r="BP47" i="22"/>
  <c r="BQ47" i="22"/>
  <c r="BR47" i="22"/>
  <c r="BS47" i="22"/>
  <c r="AP48" i="22"/>
  <c r="AQ48" i="22"/>
  <c r="AR48" i="22"/>
  <c r="AS48" i="22"/>
  <c r="AT48" i="22"/>
  <c r="AU48" i="22"/>
  <c r="AV48" i="22"/>
  <c r="AW48" i="22"/>
  <c r="AX48" i="22"/>
  <c r="AY48" i="22"/>
  <c r="AZ48" i="22"/>
  <c r="BA48" i="22"/>
  <c r="BB48" i="22"/>
  <c r="BC48" i="22"/>
  <c r="BD48" i="22"/>
  <c r="BE48" i="22"/>
  <c r="BF48" i="22"/>
  <c r="BG48" i="22"/>
  <c r="BH48" i="22"/>
  <c r="BI48" i="22"/>
  <c r="BJ48" i="22"/>
  <c r="BK48" i="22"/>
  <c r="BL48" i="22"/>
  <c r="BM48" i="22"/>
  <c r="BN48" i="22"/>
  <c r="BO48" i="22"/>
  <c r="BP48" i="22"/>
  <c r="BQ48" i="22"/>
  <c r="BR48" i="22"/>
  <c r="BS48" i="22"/>
  <c r="AP49" i="22"/>
  <c r="AQ49" i="22"/>
  <c r="AR49" i="22"/>
  <c r="AS49" i="22"/>
  <c r="AT49" i="22"/>
  <c r="AU49" i="22"/>
  <c r="AV49" i="22"/>
  <c r="AW49" i="22"/>
  <c r="AX49" i="22"/>
  <c r="AY49" i="22"/>
  <c r="AZ49" i="22"/>
  <c r="BA49" i="22"/>
  <c r="BB49" i="22"/>
  <c r="BC49" i="22"/>
  <c r="BD49" i="22"/>
  <c r="BE49" i="22"/>
  <c r="BF49" i="22"/>
  <c r="BG49" i="22"/>
  <c r="BH49" i="22"/>
  <c r="BI49" i="22"/>
  <c r="BJ49" i="22"/>
  <c r="BK49" i="22"/>
  <c r="BL49" i="22"/>
  <c r="BM49" i="22"/>
  <c r="BN49" i="22"/>
  <c r="BO49" i="22"/>
  <c r="BP49" i="22"/>
  <c r="BQ49" i="22"/>
  <c r="BR49" i="22"/>
  <c r="BS49" i="22"/>
  <c r="AP50" i="22"/>
  <c r="AQ50" i="22"/>
  <c r="AR50" i="22"/>
  <c r="AS50" i="22"/>
  <c r="AT50" i="22"/>
  <c r="AU50" i="22"/>
  <c r="AV50" i="22"/>
  <c r="AW50" i="22"/>
  <c r="AX50" i="22"/>
  <c r="AY50" i="22"/>
  <c r="AZ50" i="22"/>
  <c r="BA50" i="22"/>
  <c r="BB50" i="22"/>
  <c r="BC50" i="22"/>
  <c r="BD50" i="22"/>
  <c r="BE50" i="22"/>
  <c r="BF50" i="22"/>
  <c r="BG50" i="22"/>
  <c r="BH50" i="22"/>
  <c r="BI50" i="22"/>
  <c r="BJ50" i="22"/>
  <c r="BK50" i="22"/>
  <c r="BL50" i="22"/>
  <c r="BM50" i="22"/>
  <c r="BN50" i="22"/>
  <c r="BO50" i="22"/>
  <c r="BP50" i="22"/>
  <c r="BQ50" i="22"/>
  <c r="BR50" i="22"/>
  <c r="BS50" i="22"/>
  <c r="AP51" i="22"/>
  <c r="AQ51" i="22"/>
  <c r="AR51" i="22"/>
  <c r="AS51" i="22"/>
  <c r="AT51" i="22"/>
  <c r="AU51" i="22"/>
  <c r="AV51" i="22"/>
  <c r="AW51" i="22"/>
  <c r="AX51" i="22"/>
  <c r="AY51" i="22"/>
  <c r="AZ51" i="22"/>
  <c r="BA51" i="22"/>
  <c r="BB51" i="22"/>
  <c r="BC51" i="22"/>
  <c r="BD51" i="22"/>
  <c r="BE51" i="22"/>
  <c r="BF51" i="22"/>
  <c r="BG51" i="22"/>
  <c r="BH51" i="22"/>
  <c r="BI51" i="22"/>
  <c r="BJ51" i="22"/>
  <c r="BK51" i="22"/>
  <c r="BL51" i="22"/>
  <c r="BM51" i="22"/>
  <c r="BN51" i="22"/>
  <c r="BO51" i="22"/>
  <c r="BP51" i="22"/>
  <c r="BQ51" i="22"/>
  <c r="BR51" i="22"/>
  <c r="BS51" i="22"/>
  <c r="AP52" i="22"/>
  <c r="AQ52" i="22"/>
  <c r="AR52" i="22"/>
  <c r="AS52" i="22"/>
  <c r="AT52" i="22"/>
  <c r="AU52" i="22"/>
  <c r="AV52" i="22"/>
  <c r="AW52" i="22"/>
  <c r="AX52" i="22"/>
  <c r="AY52" i="22"/>
  <c r="AZ52" i="22"/>
  <c r="BA52" i="22"/>
  <c r="BB52" i="22"/>
  <c r="BC52" i="22"/>
  <c r="BD52" i="22"/>
  <c r="BE52" i="22"/>
  <c r="BF52" i="22"/>
  <c r="BG52" i="22"/>
  <c r="BH52" i="22"/>
  <c r="BI52" i="22"/>
  <c r="BJ52" i="22"/>
  <c r="BK52" i="22"/>
  <c r="BL52" i="22"/>
  <c r="BM52" i="22"/>
  <c r="BN52" i="22"/>
  <c r="BO52" i="22"/>
  <c r="BP52" i="22"/>
  <c r="BQ52" i="22"/>
  <c r="BR52" i="22"/>
  <c r="BS52" i="22"/>
  <c r="AP53" i="22"/>
  <c r="AQ53" i="22"/>
  <c r="AR53" i="22"/>
  <c r="AS53" i="22"/>
  <c r="AT53" i="22"/>
  <c r="AU53" i="22"/>
  <c r="AV53" i="22"/>
  <c r="AW53" i="22"/>
  <c r="AX53" i="22"/>
  <c r="AY53" i="22"/>
  <c r="AZ53" i="22"/>
  <c r="BA53" i="22"/>
  <c r="BB53" i="22"/>
  <c r="BC53" i="22"/>
  <c r="BD53" i="22"/>
  <c r="BE53" i="22"/>
  <c r="BF53" i="22"/>
  <c r="BG53" i="22"/>
  <c r="BH53" i="22"/>
  <c r="BI53" i="22"/>
  <c r="BJ53" i="22"/>
  <c r="BK53" i="22"/>
  <c r="BL53" i="22"/>
  <c r="BM53" i="22"/>
  <c r="BN53" i="22"/>
  <c r="BO53" i="22"/>
  <c r="BP53" i="22"/>
  <c r="BQ53" i="22"/>
  <c r="BR53" i="22"/>
  <c r="BS53" i="22"/>
  <c r="AP54" i="22"/>
  <c r="AQ54" i="22"/>
  <c r="AR54" i="22"/>
  <c r="AS54" i="22"/>
  <c r="AT54" i="22"/>
  <c r="AU54" i="22"/>
  <c r="AV54" i="22"/>
  <c r="AW54" i="22"/>
  <c r="AX54" i="22"/>
  <c r="AY54" i="22"/>
  <c r="AZ54" i="22"/>
  <c r="BA54" i="22"/>
  <c r="BB54" i="22"/>
  <c r="BC54" i="22"/>
  <c r="BD54" i="22"/>
  <c r="BE54" i="22"/>
  <c r="BF54" i="22"/>
  <c r="BG54" i="22"/>
  <c r="BH54" i="22"/>
  <c r="BI54" i="22"/>
  <c r="BJ54" i="22"/>
  <c r="BK54" i="22"/>
  <c r="BL54" i="22"/>
  <c r="BM54" i="22"/>
  <c r="BN54" i="22"/>
  <c r="BO54" i="22"/>
  <c r="BP54" i="22"/>
  <c r="BQ54" i="22"/>
  <c r="BR54" i="22"/>
  <c r="BS54" i="22"/>
  <c r="AP55" i="22"/>
  <c r="AQ55" i="22"/>
  <c r="AR55" i="22"/>
  <c r="AS55" i="22"/>
  <c r="AT55" i="22"/>
  <c r="AU55" i="22"/>
  <c r="AV55" i="22"/>
  <c r="AW55" i="22"/>
  <c r="AX55" i="22"/>
  <c r="AY55" i="22"/>
  <c r="AZ55" i="22"/>
  <c r="BA55" i="22"/>
  <c r="BB55" i="22"/>
  <c r="BC55" i="22"/>
  <c r="BD55" i="22"/>
  <c r="BE55" i="22"/>
  <c r="BF55" i="22"/>
  <c r="BG55" i="22"/>
  <c r="BH55" i="22"/>
  <c r="BI55" i="22"/>
  <c r="BJ55" i="22"/>
  <c r="BK55" i="22"/>
  <c r="BL55" i="22"/>
  <c r="BM55" i="22"/>
  <c r="BN55" i="22"/>
  <c r="BO55" i="22"/>
  <c r="BP55" i="22"/>
  <c r="BQ55" i="22"/>
  <c r="BR55" i="22"/>
  <c r="BS55" i="22"/>
  <c r="AP56" i="22"/>
  <c r="AQ56" i="22"/>
  <c r="AR56" i="22"/>
  <c r="AS56" i="22"/>
  <c r="AT56" i="22"/>
  <c r="AU56" i="22"/>
  <c r="AV56" i="22"/>
  <c r="AW56" i="22"/>
  <c r="AX56" i="22"/>
  <c r="AY56" i="22"/>
  <c r="AZ56" i="22"/>
  <c r="BA56" i="22"/>
  <c r="BB56" i="22"/>
  <c r="BC56" i="22"/>
  <c r="BD56" i="22"/>
  <c r="BE56" i="22"/>
  <c r="BF56" i="22"/>
  <c r="BG56" i="22"/>
  <c r="BH56" i="22"/>
  <c r="BI56" i="22"/>
  <c r="BJ56" i="22"/>
  <c r="BK56" i="22"/>
  <c r="BL56" i="22"/>
  <c r="BM56" i="22"/>
  <c r="BN56" i="22"/>
  <c r="BO56" i="22"/>
  <c r="BP56" i="22"/>
  <c r="BQ56" i="22"/>
  <c r="BR56" i="22"/>
  <c r="BS56" i="22"/>
  <c r="AP57" i="22"/>
  <c r="AQ57" i="22"/>
  <c r="AR57" i="22"/>
  <c r="AS57" i="22"/>
  <c r="AT57" i="22"/>
  <c r="AU57" i="22"/>
  <c r="AV57" i="22"/>
  <c r="AW57" i="22"/>
  <c r="AX57" i="22"/>
  <c r="AY57" i="22"/>
  <c r="AZ57" i="22"/>
  <c r="BA57" i="22"/>
  <c r="BB57" i="22"/>
  <c r="BC57" i="22"/>
  <c r="BD57" i="22"/>
  <c r="BE57" i="22"/>
  <c r="BF57" i="22"/>
  <c r="BG57" i="22"/>
  <c r="BH57" i="22"/>
  <c r="BI57" i="22"/>
  <c r="BJ57" i="22"/>
  <c r="BK57" i="22"/>
  <c r="BL57" i="22"/>
  <c r="BM57" i="22"/>
  <c r="BN57" i="22"/>
  <c r="BO57" i="22"/>
  <c r="BP57" i="22"/>
  <c r="BQ57" i="22"/>
  <c r="BR57" i="22"/>
  <c r="BS57" i="22"/>
  <c r="AP58" i="22"/>
  <c r="AQ58" i="22"/>
  <c r="AR58" i="22"/>
  <c r="AS58" i="22"/>
  <c r="AT58" i="22"/>
  <c r="AU58" i="22"/>
  <c r="AV58" i="22"/>
  <c r="AW58" i="22"/>
  <c r="AX58" i="22"/>
  <c r="AY58" i="22"/>
  <c r="AZ58" i="22"/>
  <c r="BA58" i="22"/>
  <c r="BB58" i="22"/>
  <c r="BC58" i="22"/>
  <c r="BD58" i="22"/>
  <c r="BE58" i="22"/>
  <c r="BF58" i="22"/>
  <c r="BG58" i="22"/>
  <c r="BH58" i="22"/>
  <c r="BI58" i="22"/>
  <c r="BJ58" i="22"/>
  <c r="BK58" i="22"/>
  <c r="BL58" i="22"/>
  <c r="BM58" i="22"/>
  <c r="BN58" i="22"/>
  <c r="BO58" i="22"/>
  <c r="BP58" i="22"/>
  <c r="BQ58" i="22"/>
  <c r="BR58" i="22"/>
  <c r="BS58" i="22"/>
  <c r="AP59" i="22"/>
  <c r="AQ59" i="22"/>
  <c r="AR59" i="22"/>
  <c r="AS59" i="22"/>
  <c r="AT59" i="22"/>
  <c r="AU59" i="22"/>
  <c r="AV59" i="22"/>
  <c r="AW59" i="22"/>
  <c r="AX59" i="22"/>
  <c r="AY59" i="22"/>
  <c r="AZ59" i="22"/>
  <c r="BA59" i="22"/>
  <c r="BB59" i="22"/>
  <c r="BC59" i="22"/>
  <c r="BD59" i="22"/>
  <c r="BE59" i="22"/>
  <c r="BF59" i="22"/>
  <c r="BG59" i="22"/>
  <c r="BH59" i="22"/>
  <c r="BI59" i="22"/>
  <c r="BJ59" i="22"/>
  <c r="BK59" i="22"/>
  <c r="BL59" i="22"/>
  <c r="BM59" i="22"/>
  <c r="BN59" i="22"/>
  <c r="BO59" i="22"/>
  <c r="BP59" i="22"/>
  <c r="BQ59" i="22"/>
  <c r="BR59" i="22"/>
  <c r="BS59" i="22"/>
  <c r="AP60" i="22"/>
  <c r="AQ60" i="22"/>
  <c r="AR60" i="22"/>
  <c r="AS60" i="22"/>
  <c r="AT60" i="22"/>
  <c r="AU60" i="22"/>
  <c r="AV60" i="22"/>
  <c r="AW60" i="22"/>
  <c r="AX60" i="22"/>
  <c r="AY60" i="22"/>
  <c r="AZ60" i="22"/>
  <c r="BA60" i="22"/>
  <c r="BB60" i="22"/>
  <c r="BC60" i="22"/>
  <c r="BD60" i="22"/>
  <c r="BE60" i="22"/>
  <c r="BF60" i="22"/>
  <c r="BG60" i="22"/>
  <c r="BH60" i="22"/>
  <c r="BI60" i="22"/>
  <c r="BJ60" i="22"/>
  <c r="BK60" i="22"/>
  <c r="BL60" i="22"/>
  <c r="BM60" i="22"/>
  <c r="BN60" i="22"/>
  <c r="BO60" i="22"/>
  <c r="BP60" i="22"/>
  <c r="BQ60" i="22"/>
  <c r="BR60" i="22"/>
  <c r="BS60" i="22"/>
  <c r="AP61" i="22"/>
  <c r="AQ61" i="22"/>
  <c r="AR61" i="22"/>
  <c r="AS61" i="22"/>
  <c r="AT61" i="22"/>
  <c r="AU61" i="22"/>
  <c r="AV61" i="22"/>
  <c r="AW61" i="22"/>
  <c r="AX61" i="22"/>
  <c r="AY61" i="22"/>
  <c r="AZ61" i="22"/>
  <c r="BA61" i="22"/>
  <c r="BB61" i="22"/>
  <c r="BC61" i="22"/>
  <c r="BD61" i="22"/>
  <c r="BE61" i="22"/>
  <c r="BF61" i="22"/>
  <c r="BG61" i="22"/>
  <c r="BH61" i="22"/>
  <c r="BI61" i="22"/>
  <c r="BJ61" i="22"/>
  <c r="BK61" i="22"/>
  <c r="BL61" i="22"/>
  <c r="BM61" i="22"/>
  <c r="BN61" i="22"/>
  <c r="BO61" i="22"/>
  <c r="BP61" i="22"/>
  <c r="BQ61" i="22"/>
  <c r="BR61" i="22"/>
  <c r="BS61" i="22"/>
  <c r="AP62" i="22"/>
  <c r="AQ62" i="22"/>
  <c r="AR62" i="22"/>
  <c r="AS62" i="22"/>
  <c r="AT62" i="22"/>
  <c r="AU62" i="22"/>
  <c r="AV62" i="22"/>
  <c r="AW62" i="22"/>
  <c r="AX62" i="22"/>
  <c r="AY62" i="22"/>
  <c r="AZ62" i="22"/>
  <c r="BA62" i="22"/>
  <c r="BB62" i="22"/>
  <c r="BC62" i="22"/>
  <c r="BD62" i="22"/>
  <c r="BE62" i="22"/>
  <c r="BF62" i="22"/>
  <c r="BG62" i="22"/>
  <c r="BH62" i="22"/>
  <c r="BI62" i="22"/>
  <c r="BJ62" i="22"/>
  <c r="BK62" i="22"/>
  <c r="BL62" i="22"/>
  <c r="BM62" i="22"/>
  <c r="BN62" i="22"/>
  <c r="BO62" i="22"/>
  <c r="BP62" i="22"/>
  <c r="BQ62" i="22"/>
  <c r="BR62" i="22"/>
  <c r="BS62" i="22"/>
  <c r="AP63" i="22"/>
  <c r="AQ63" i="22"/>
  <c r="AR63" i="22"/>
  <c r="AS63" i="22"/>
  <c r="AT63" i="22"/>
  <c r="AU63" i="22"/>
  <c r="AV63" i="22"/>
  <c r="AW63" i="22"/>
  <c r="AX63" i="22"/>
  <c r="AY63" i="22"/>
  <c r="AZ63" i="22"/>
  <c r="BA63" i="22"/>
  <c r="BB63" i="22"/>
  <c r="BC63" i="22"/>
  <c r="BD63" i="22"/>
  <c r="BE63" i="22"/>
  <c r="BF63" i="22"/>
  <c r="BG63" i="22"/>
  <c r="BH63" i="22"/>
  <c r="BI63" i="22"/>
  <c r="BJ63" i="22"/>
  <c r="BK63" i="22"/>
  <c r="BL63" i="22"/>
  <c r="BM63" i="22"/>
  <c r="BN63" i="22"/>
  <c r="BO63" i="22"/>
  <c r="BP63" i="22"/>
  <c r="BQ63" i="22"/>
  <c r="BR63" i="22"/>
  <c r="BS63" i="22"/>
  <c r="AP64" i="22"/>
  <c r="AQ64" i="22"/>
  <c r="AR64" i="22"/>
  <c r="AS64" i="22"/>
  <c r="AT64" i="22"/>
  <c r="AU64" i="22"/>
  <c r="AV64" i="22"/>
  <c r="AW64" i="22"/>
  <c r="AX64" i="22"/>
  <c r="AY64" i="22"/>
  <c r="AZ64" i="22"/>
  <c r="BA64" i="22"/>
  <c r="BB64" i="22"/>
  <c r="BC64" i="22"/>
  <c r="BD64" i="22"/>
  <c r="BE64" i="22"/>
  <c r="BF64" i="22"/>
  <c r="BG64" i="22"/>
  <c r="BH64" i="22"/>
  <c r="BI64" i="22"/>
  <c r="BJ64" i="22"/>
  <c r="BK64" i="22"/>
  <c r="BL64" i="22"/>
  <c r="BM64" i="22"/>
  <c r="BN64" i="22"/>
  <c r="BO64" i="22"/>
  <c r="BP64" i="22"/>
  <c r="BQ64" i="22"/>
  <c r="BR64" i="22"/>
  <c r="BS64" i="22"/>
  <c r="AP65" i="22"/>
  <c r="AQ65" i="22"/>
  <c r="AR65" i="22"/>
  <c r="AS65" i="22"/>
  <c r="AT65" i="22"/>
  <c r="AU65" i="22"/>
  <c r="AV65" i="22"/>
  <c r="AW65" i="22"/>
  <c r="AX65" i="22"/>
  <c r="AY65" i="22"/>
  <c r="AZ65" i="22"/>
  <c r="BA65" i="22"/>
  <c r="BB65" i="22"/>
  <c r="BC65" i="22"/>
  <c r="BD65" i="22"/>
  <c r="BE65" i="22"/>
  <c r="BF65" i="22"/>
  <c r="BG65" i="22"/>
  <c r="BH65" i="22"/>
  <c r="BI65" i="22"/>
  <c r="BJ65" i="22"/>
  <c r="BK65" i="22"/>
  <c r="BL65" i="22"/>
  <c r="BM65" i="22"/>
  <c r="BN65" i="22"/>
  <c r="BO65" i="22"/>
  <c r="BP65" i="22"/>
  <c r="BQ65" i="22"/>
  <c r="BR65" i="22"/>
  <c r="BS65" i="22"/>
  <c r="AO3" i="22"/>
  <c r="AO4" i="22"/>
  <c r="AO5" i="22"/>
  <c r="AO6" i="22"/>
  <c r="AO7" i="22"/>
  <c r="AO8" i="22"/>
  <c r="AO9" i="22"/>
  <c r="AO10" i="22"/>
  <c r="AO11" i="22"/>
  <c r="AO12" i="22"/>
  <c r="AO13" i="22"/>
  <c r="AO14" i="22"/>
  <c r="AO15" i="22"/>
  <c r="AO16" i="22"/>
  <c r="AO17" i="22"/>
  <c r="AO18" i="22"/>
  <c r="AO19" i="22"/>
  <c r="AO20" i="22"/>
  <c r="AO21" i="22"/>
  <c r="AO22" i="22"/>
  <c r="AO23" i="22"/>
  <c r="AO24" i="22"/>
  <c r="AO25" i="22"/>
  <c r="AO26" i="22"/>
  <c r="AO27" i="22"/>
  <c r="AO28" i="22"/>
  <c r="AO29" i="22"/>
  <c r="AO30" i="22"/>
  <c r="AO31" i="22"/>
  <c r="AO32" i="22"/>
  <c r="AO33" i="22"/>
  <c r="AO34" i="22"/>
  <c r="AO35" i="22"/>
  <c r="AO36" i="22"/>
  <c r="AO37" i="22"/>
  <c r="AO38" i="22"/>
  <c r="AO39" i="22"/>
  <c r="AO40" i="22"/>
  <c r="AO41" i="22"/>
  <c r="AO42" i="22"/>
  <c r="AO43" i="22"/>
  <c r="AO44" i="22"/>
  <c r="AO45" i="22"/>
  <c r="AO46" i="22"/>
  <c r="AO47" i="22"/>
  <c r="AO48" i="22"/>
  <c r="AO49" i="22"/>
  <c r="AO50" i="22"/>
  <c r="AO51" i="22"/>
  <c r="AO52" i="22"/>
  <c r="AO53" i="22"/>
  <c r="AO54" i="22"/>
  <c r="AO55" i="22"/>
  <c r="AO56" i="22"/>
  <c r="AO57" i="22"/>
  <c r="AO58" i="22"/>
  <c r="AO59" i="22"/>
  <c r="AO60" i="22"/>
  <c r="AO61" i="22"/>
  <c r="AO62" i="22"/>
  <c r="AO63" i="22"/>
  <c r="AO64" i="22"/>
  <c r="AO65" i="22"/>
  <c r="AO2" i="22"/>
  <c r="F2" i="4"/>
  <c r="G2" i="4"/>
  <c r="H2" i="4"/>
  <c r="I2" i="4"/>
  <c r="J2" i="4"/>
  <c r="K2" i="4"/>
  <c r="L2" i="4"/>
  <c r="M2" i="4"/>
  <c r="N2" i="4"/>
  <c r="O2" i="4"/>
  <c r="P2" i="4"/>
  <c r="Q2" i="4"/>
  <c r="R2" i="4"/>
  <c r="S2" i="4"/>
  <c r="T2" i="4"/>
  <c r="U2" i="4"/>
  <c r="V2" i="4"/>
  <c r="W2" i="4"/>
  <c r="X2" i="4"/>
  <c r="Y2" i="4"/>
  <c r="Z2" i="4"/>
  <c r="AA2" i="4"/>
  <c r="AB2" i="4"/>
  <c r="AC2" i="4"/>
  <c r="AD2" i="4"/>
  <c r="AE2" i="4"/>
  <c r="AF2" i="4"/>
  <c r="AG2" i="4"/>
  <c r="AH2" i="4"/>
  <c r="E2" i="4"/>
  <c r="P13" i="7"/>
  <c r="P12" i="7"/>
  <c r="P11" i="7"/>
  <c r="P10" i="7"/>
  <c r="P9" i="7"/>
  <c r="AQ29" i="4" l="1"/>
  <c r="AQ13" i="4"/>
  <c r="AR64" i="4"/>
  <c r="AR48" i="4"/>
  <c r="AR26" i="4"/>
  <c r="AR55" i="4"/>
  <c r="AR33" i="4"/>
  <c r="AR17" i="4"/>
  <c r="AR68" i="4"/>
  <c r="AR52" i="4"/>
  <c r="AR30" i="4"/>
  <c r="AR14" i="4"/>
  <c r="AR65" i="4"/>
  <c r="AR49" i="4"/>
  <c r="AR27" i="4"/>
  <c r="AR11" i="4"/>
  <c r="AR8" i="4"/>
  <c r="AR62" i="4"/>
  <c r="AR46" i="4"/>
  <c r="AR24" i="4"/>
  <c r="AR59" i="4"/>
  <c r="AR43" i="4"/>
  <c r="AR40" i="4"/>
  <c r="AR21" i="4"/>
  <c r="AR37" i="4"/>
  <c r="AR34" i="4"/>
  <c r="AR18" i="4"/>
  <c r="AR69" i="4"/>
  <c r="AR53" i="4"/>
  <c r="AR31" i="4"/>
  <c r="AR15" i="4"/>
  <c r="AR66" i="4"/>
  <c r="AR50" i="4"/>
  <c r="AR28" i="4"/>
  <c r="AR12" i="4"/>
  <c r="AR9" i="4"/>
  <c r="AR56" i="4"/>
  <c r="AR63" i="4"/>
  <c r="AR47" i="4"/>
  <c r="AR25" i="4"/>
  <c r="AR60" i="4"/>
  <c r="AR44" i="4"/>
  <c r="AR22" i="4"/>
  <c r="AR57" i="4"/>
  <c r="AR41" i="4"/>
  <c r="AR38" i="4"/>
  <c r="AR35" i="4"/>
  <c r="AR19" i="4"/>
  <c r="AR54" i="4"/>
  <c r="AR32" i="4"/>
  <c r="AR16" i="4"/>
  <c r="AR6" i="4"/>
  <c r="AR67" i="4"/>
  <c r="AR51" i="4"/>
  <c r="AR29" i="4"/>
  <c r="AR13" i="4"/>
  <c r="AR7" i="4"/>
  <c r="AR10" i="4"/>
  <c r="AR61" i="4"/>
  <c r="AR45" i="4"/>
  <c r="AR23" i="4"/>
  <c r="AR58" i="4"/>
  <c r="AR42" i="4"/>
  <c r="AR39" i="4"/>
  <c r="AR36" i="4"/>
  <c r="AR20" i="4"/>
  <c r="AM59" i="4"/>
  <c r="H57" i="3" s="1"/>
  <c r="AQ68" i="4"/>
  <c r="L66" i="3" s="1"/>
  <c r="AQ14" i="4"/>
  <c r="AQ46" i="4"/>
  <c r="L44" i="3" s="1"/>
  <c r="AQ52" i="4"/>
  <c r="L50" i="3" s="1"/>
  <c r="AQ24" i="4"/>
  <c r="AQ12" i="4"/>
  <c r="AQ62" i="4"/>
  <c r="AQ30" i="4"/>
  <c r="AQ9" i="4"/>
  <c r="AQ7" i="4"/>
  <c r="L12" i="3"/>
  <c r="L22" i="3"/>
  <c r="L28" i="3"/>
  <c r="K4" i="3"/>
  <c r="H63" i="3"/>
  <c r="H47" i="3"/>
  <c r="H31" i="3"/>
  <c r="H15" i="3"/>
  <c r="L65" i="3"/>
  <c r="L49" i="3"/>
  <c r="L27" i="3"/>
  <c r="L11" i="3"/>
  <c r="AQ60" i="4"/>
  <c r="AQ44" i="4"/>
  <c r="AM66" i="4"/>
  <c r="AM50" i="4"/>
  <c r="AM34" i="4"/>
  <c r="AM18" i="4"/>
  <c r="AQ66" i="4"/>
  <c r="AQ28" i="4"/>
  <c r="AQ20" i="4"/>
  <c r="AM43" i="4"/>
  <c r="AQ6" i="4"/>
  <c r="AQ50" i="4"/>
  <c r="AQ22" i="4"/>
  <c r="AM27" i="4"/>
  <c r="AM11" i="4"/>
  <c r="AQ57" i="4"/>
  <c r="AQ41" i="4"/>
  <c r="AQ38" i="4"/>
  <c r="AQ35" i="4"/>
  <c r="AQ19" i="4"/>
  <c r="AM58" i="4"/>
  <c r="AM10" i="4"/>
  <c r="AQ58" i="4"/>
  <c r="AQ42" i="4"/>
  <c r="AQ39" i="4"/>
  <c r="AQ36" i="4"/>
  <c r="AQ17" i="4"/>
  <c r="AM64" i="4"/>
  <c r="AM48" i="4"/>
  <c r="AM32" i="4"/>
  <c r="AM16" i="4"/>
  <c r="AM67" i="4"/>
  <c r="AM51" i="4"/>
  <c r="AM35" i="4"/>
  <c r="AM19" i="4"/>
  <c r="AQ65" i="4"/>
  <c r="AQ49" i="4"/>
  <c r="AQ27" i="4"/>
  <c r="AQ11" i="4"/>
  <c r="AQ8" i="4"/>
  <c r="AM38" i="4"/>
  <c r="AM6" i="4"/>
  <c r="AM57" i="4"/>
  <c r="AM41" i="4"/>
  <c r="AM25" i="4"/>
  <c r="AM9" i="4"/>
  <c r="AQ59" i="4"/>
  <c r="AQ43" i="4"/>
  <c r="AQ40" i="4"/>
  <c r="AQ21" i="4"/>
  <c r="AM54" i="4"/>
  <c r="AM63" i="4"/>
  <c r="AM47" i="4"/>
  <c r="AM31" i="4"/>
  <c r="AM15" i="4"/>
  <c r="AQ69" i="4"/>
  <c r="AQ53" i="4"/>
  <c r="AQ31" i="4"/>
  <c r="AQ15" i="4"/>
  <c r="AM44" i="4"/>
  <c r="AQ18" i="4"/>
  <c r="AM69" i="4"/>
  <c r="AM53" i="4"/>
  <c r="AM37" i="4"/>
  <c r="AM21" i="4"/>
  <c r="AQ63" i="4"/>
  <c r="AQ47" i="4"/>
  <c r="AQ25" i="4"/>
  <c r="AM56" i="4"/>
  <c r="AM40" i="4"/>
  <c r="AM24" i="4"/>
  <c r="AM8" i="4"/>
  <c r="AQ37" i="4"/>
  <c r="AM62" i="4"/>
  <c r="AM46" i="4"/>
  <c r="AM30" i="4"/>
  <c r="AM14" i="4"/>
  <c r="AQ54" i="4"/>
  <c r="AQ32" i="4"/>
  <c r="AQ16" i="4"/>
  <c r="AM12" i="4"/>
  <c r="AQ56" i="4"/>
  <c r="AM68" i="4"/>
  <c r="AM52" i="4"/>
  <c r="AM36" i="4"/>
  <c r="AM20" i="4"/>
  <c r="AQ64" i="4"/>
  <c r="AQ48" i="4"/>
  <c r="AQ26" i="4"/>
  <c r="AQ10" i="4"/>
  <c r="AM60" i="4"/>
  <c r="AM28" i="4"/>
  <c r="AM55" i="4"/>
  <c r="AM39" i="4"/>
  <c r="AM23" i="4"/>
  <c r="AM7" i="4"/>
  <c r="AQ61" i="4"/>
  <c r="AQ45" i="4"/>
  <c r="AQ23" i="4"/>
  <c r="AM22" i="4"/>
  <c r="AQ34" i="4"/>
  <c r="AM42" i="4"/>
  <c r="AM26" i="4"/>
  <c r="AM61" i="4"/>
  <c r="AM45" i="4"/>
  <c r="AM29" i="4"/>
  <c r="AM13" i="4"/>
  <c r="AQ55" i="4"/>
  <c r="AQ33" i="4"/>
  <c r="L60" i="3" l="1"/>
  <c r="L7" i="3"/>
  <c r="L5" i="3"/>
  <c r="L10" i="3"/>
  <c r="L29" i="3"/>
  <c r="L35" i="3"/>
  <c r="L6" i="3"/>
  <c r="L9" i="3"/>
  <c r="H45" i="3"/>
  <c r="H4" i="3"/>
  <c r="L37" i="3"/>
  <c r="L40" i="3"/>
  <c r="L64" i="3"/>
  <c r="H16" i="3"/>
  <c r="H54" i="3"/>
  <c r="H50" i="3"/>
  <c r="L17" i="3"/>
  <c r="H66" i="3"/>
  <c r="H64" i="3"/>
  <c r="L61" i="3"/>
  <c r="H10" i="3"/>
  <c r="L58" i="3"/>
  <c r="H65" i="3"/>
  <c r="H21" i="3"/>
  <c r="H51" i="3"/>
  <c r="L57" i="3"/>
  <c r="H14" i="3"/>
  <c r="H9" i="3"/>
  <c r="H27" i="3"/>
  <c r="H41" i="3"/>
  <c r="L24" i="3"/>
  <c r="H59" i="3"/>
  <c r="L26" i="3"/>
  <c r="H13" i="3"/>
  <c r="H38" i="3"/>
  <c r="L32" i="3"/>
  <c r="H32" i="3"/>
  <c r="L23" i="3"/>
  <c r="L21" i="3"/>
  <c r="H52" i="3"/>
  <c r="L54" i="3"/>
  <c r="H33" i="3"/>
  <c r="L38" i="3"/>
  <c r="H5" i="3"/>
  <c r="L55" i="3"/>
  <c r="L30" i="3"/>
  <c r="H37" i="3"/>
  <c r="L52" i="3"/>
  <c r="H67" i="3"/>
  <c r="H7" i="3"/>
  <c r="H30" i="3"/>
  <c r="H25" i="3"/>
  <c r="H60" i="3"/>
  <c r="L18" i="3"/>
  <c r="H6" i="3"/>
  <c r="H22" i="3"/>
  <c r="H18" i="3"/>
  <c r="H8" i="3"/>
  <c r="H56" i="3"/>
  <c r="L63" i="3"/>
  <c r="L33" i="3"/>
  <c r="L36" i="3"/>
  <c r="H19" i="3"/>
  <c r="L14" i="3"/>
  <c r="L31" i="3"/>
  <c r="H53" i="3"/>
  <c r="H12" i="3"/>
  <c r="L16" i="3"/>
  <c r="H23" i="3"/>
  <c r="H46" i="3"/>
  <c r="L20" i="3"/>
  <c r="L8" i="3"/>
  <c r="H43" i="3"/>
  <c r="H36" i="3"/>
  <c r="L46" i="3"/>
  <c r="H24" i="3"/>
  <c r="L56" i="3"/>
  <c r="H29" i="3"/>
  <c r="L47" i="3"/>
  <c r="H61" i="3"/>
  <c r="H17" i="3"/>
  <c r="L19" i="3"/>
  <c r="L59" i="3"/>
  <c r="L39" i="3"/>
  <c r="L41" i="3"/>
  <c r="L53" i="3"/>
  <c r="H26" i="3"/>
  <c r="H28" i="3"/>
  <c r="H42" i="3"/>
  <c r="H39" i="3"/>
  <c r="H62" i="3"/>
  <c r="L48" i="3"/>
  <c r="L34" i="3"/>
  <c r="L51" i="3"/>
  <c r="L67" i="3"/>
  <c r="L62" i="3"/>
  <c r="H40" i="3"/>
  <c r="L25" i="3"/>
  <c r="H34" i="3"/>
  <c r="H20" i="3"/>
  <c r="H48" i="3"/>
  <c r="L45" i="3"/>
  <c r="L43" i="3"/>
  <c r="L42" i="3"/>
  <c r="H49" i="3"/>
  <c r="H35" i="3"/>
  <c r="H11" i="3"/>
  <c r="H58" i="3"/>
  <c r="H44" i="3"/>
  <c r="L13" i="3"/>
  <c r="H55" i="3"/>
  <c r="L15" i="3"/>
  <c r="L4" i="3"/>
  <c r="AJ7" i="4"/>
  <c r="AJ8" i="4"/>
  <c r="AJ9" i="4"/>
  <c r="AJ10" i="4"/>
  <c r="AJ11" i="4"/>
  <c r="AJ12" i="4"/>
  <c r="AJ13" i="4"/>
  <c r="AJ14" i="4"/>
  <c r="AJ15" i="4"/>
  <c r="AJ16" i="4"/>
  <c r="AJ17" i="4"/>
  <c r="AJ18" i="4"/>
  <c r="AJ19" i="4"/>
  <c r="AJ20" i="4"/>
  <c r="AJ21" i="4"/>
  <c r="AJ22" i="4"/>
  <c r="AJ23" i="4"/>
  <c r="AJ24" i="4"/>
  <c r="AJ25" i="4"/>
  <c r="AJ26" i="4"/>
  <c r="AJ27" i="4"/>
  <c r="AJ28" i="4"/>
  <c r="AJ29" i="4"/>
  <c r="AJ30" i="4"/>
  <c r="AJ31" i="4"/>
  <c r="AJ32" i="4"/>
  <c r="AJ33" i="4"/>
  <c r="AJ34" i="4"/>
  <c r="AJ35" i="4"/>
  <c r="AJ36" i="4"/>
  <c r="AJ37" i="4"/>
  <c r="AJ38" i="4"/>
  <c r="AJ39" i="4"/>
  <c r="AJ40" i="4"/>
  <c r="AJ41" i="4"/>
  <c r="AJ42" i="4"/>
  <c r="AJ43" i="4"/>
  <c r="AJ44" i="4"/>
  <c r="AJ45" i="4"/>
  <c r="AJ46" i="4"/>
  <c r="AJ47" i="4"/>
  <c r="AJ48" i="4"/>
  <c r="AJ49" i="4"/>
  <c r="AJ50" i="4"/>
  <c r="AJ51" i="4"/>
  <c r="AJ52" i="4"/>
  <c r="AJ53" i="4"/>
  <c r="AJ54" i="4"/>
  <c r="AJ55" i="4"/>
  <c r="AJ56" i="4"/>
  <c r="AJ57" i="4"/>
  <c r="AJ58" i="4"/>
  <c r="AJ59" i="4"/>
  <c r="AJ60" i="4"/>
  <c r="AJ61" i="4"/>
  <c r="AJ62" i="4"/>
  <c r="AJ63" i="4"/>
  <c r="AJ64" i="4"/>
  <c r="AJ65" i="4"/>
  <c r="AJ66" i="4"/>
  <c r="AJ67" i="4"/>
  <c r="AJ68" i="4"/>
  <c r="AJ69" i="4"/>
  <c r="AJ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K7" i="4"/>
  <c r="K6" i="4"/>
  <c r="I7" i="4"/>
  <c r="J7" i="4"/>
  <c r="L7" i="4"/>
  <c r="M7" i="4"/>
  <c r="AL7" i="4" s="1"/>
  <c r="AN7" i="4"/>
  <c r="AP7" i="4"/>
  <c r="I8" i="4"/>
  <c r="J8" i="4"/>
  <c r="K8" i="4"/>
  <c r="L8" i="4"/>
  <c r="M8" i="4"/>
  <c r="AL8" i="4" s="1"/>
  <c r="AN8" i="4"/>
  <c r="AP8" i="4"/>
  <c r="I9" i="4"/>
  <c r="J9" i="4"/>
  <c r="K9" i="4"/>
  <c r="L9" i="4"/>
  <c r="M9" i="4"/>
  <c r="AN9" i="4"/>
  <c r="AP9" i="4"/>
  <c r="I10" i="4"/>
  <c r="J10" i="4"/>
  <c r="K10" i="4"/>
  <c r="L10" i="4"/>
  <c r="M10" i="4"/>
  <c r="AN10" i="4"/>
  <c r="AP10" i="4"/>
  <c r="I11" i="4"/>
  <c r="J11" i="4"/>
  <c r="K11" i="4"/>
  <c r="L11" i="4"/>
  <c r="M11" i="4"/>
  <c r="AN11" i="4"/>
  <c r="AP11" i="4"/>
  <c r="I12" i="4"/>
  <c r="J12" i="4"/>
  <c r="K12" i="4"/>
  <c r="L12" i="4"/>
  <c r="M12" i="4"/>
  <c r="AN12" i="4"/>
  <c r="AP12" i="4"/>
  <c r="I13" i="4"/>
  <c r="J13" i="4"/>
  <c r="K13" i="4"/>
  <c r="L13" i="4"/>
  <c r="M13" i="4"/>
  <c r="AN13" i="4"/>
  <c r="AP13" i="4"/>
  <c r="I14" i="4"/>
  <c r="J14" i="4"/>
  <c r="K14" i="4"/>
  <c r="L14" i="4"/>
  <c r="M14" i="4"/>
  <c r="AN14" i="4"/>
  <c r="AP14" i="4"/>
  <c r="I15" i="4"/>
  <c r="J15" i="4"/>
  <c r="K15" i="4"/>
  <c r="L15" i="4"/>
  <c r="M15" i="4"/>
  <c r="AN15" i="4"/>
  <c r="AP15" i="4"/>
  <c r="I16" i="4"/>
  <c r="J16" i="4"/>
  <c r="K16" i="4"/>
  <c r="L16" i="4"/>
  <c r="M16" i="4"/>
  <c r="AN16" i="4"/>
  <c r="AP16" i="4"/>
  <c r="I17" i="4"/>
  <c r="J17" i="4"/>
  <c r="K17" i="4"/>
  <c r="L17" i="4"/>
  <c r="M17" i="4"/>
  <c r="AN17" i="4"/>
  <c r="AP17" i="4"/>
  <c r="I18" i="4"/>
  <c r="J18" i="4"/>
  <c r="K18" i="4"/>
  <c r="L18" i="4"/>
  <c r="M18" i="4"/>
  <c r="AN18" i="4"/>
  <c r="AP18" i="4"/>
  <c r="I19" i="4"/>
  <c r="J19" i="4"/>
  <c r="K19" i="4"/>
  <c r="L19" i="4"/>
  <c r="M19" i="4"/>
  <c r="AN19" i="4"/>
  <c r="AP19" i="4"/>
  <c r="I20" i="4"/>
  <c r="J20" i="4"/>
  <c r="K20" i="4"/>
  <c r="L20" i="4"/>
  <c r="M20" i="4"/>
  <c r="AN20" i="4"/>
  <c r="AP20" i="4"/>
  <c r="I21" i="4"/>
  <c r="J21" i="4"/>
  <c r="K21" i="4"/>
  <c r="L21" i="4"/>
  <c r="M21" i="4"/>
  <c r="AN21" i="4"/>
  <c r="AP21" i="4"/>
  <c r="I22" i="4"/>
  <c r="J22" i="4"/>
  <c r="K22" i="4"/>
  <c r="L22" i="4"/>
  <c r="M22" i="4"/>
  <c r="AN22" i="4"/>
  <c r="AP22" i="4"/>
  <c r="I23" i="4"/>
  <c r="J23" i="4"/>
  <c r="K23" i="4"/>
  <c r="L23" i="4"/>
  <c r="M23" i="4"/>
  <c r="AN23" i="4"/>
  <c r="AP23" i="4"/>
  <c r="I24" i="4"/>
  <c r="J24" i="4"/>
  <c r="K24" i="4"/>
  <c r="L24" i="4"/>
  <c r="M24" i="4"/>
  <c r="AN24" i="4"/>
  <c r="AP24" i="4"/>
  <c r="I25" i="4"/>
  <c r="J25" i="4"/>
  <c r="K25" i="4"/>
  <c r="L25" i="4"/>
  <c r="M25" i="4"/>
  <c r="AN25" i="4"/>
  <c r="AP25" i="4"/>
  <c r="I26" i="4"/>
  <c r="J26" i="4"/>
  <c r="K26" i="4"/>
  <c r="L26" i="4"/>
  <c r="M26" i="4"/>
  <c r="AN26" i="4"/>
  <c r="AP26" i="4"/>
  <c r="I27" i="4"/>
  <c r="J27" i="4"/>
  <c r="K27" i="4"/>
  <c r="L27" i="4"/>
  <c r="M27" i="4"/>
  <c r="AN27" i="4"/>
  <c r="AP27" i="4"/>
  <c r="I28" i="4"/>
  <c r="J28" i="4"/>
  <c r="K28" i="4"/>
  <c r="L28" i="4"/>
  <c r="M28" i="4"/>
  <c r="AL28" i="4" s="1"/>
  <c r="AN28" i="4"/>
  <c r="AP28" i="4"/>
  <c r="I29" i="4"/>
  <c r="J29" i="4"/>
  <c r="K29" i="4"/>
  <c r="L29" i="4"/>
  <c r="M29" i="4"/>
  <c r="AN29" i="4"/>
  <c r="AP29" i="4"/>
  <c r="I30" i="4"/>
  <c r="J30" i="4"/>
  <c r="K30" i="4"/>
  <c r="L30" i="4"/>
  <c r="M30" i="4"/>
  <c r="AN30" i="4"/>
  <c r="AP30" i="4"/>
  <c r="I31" i="4"/>
  <c r="J31" i="4"/>
  <c r="K31" i="4"/>
  <c r="L31" i="4"/>
  <c r="M31" i="4"/>
  <c r="AN31" i="4"/>
  <c r="AP31" i="4"/>
  <c r="I32" i="4"/>
  <c r="J32" i="4"/>
  <c r="K32" i="4"/>
  <c r="L32" i="4"/>
  <c r="M32" i="4"/>
  <c r="AL32" i="4" s="1"/>
  <c r="AN32" i="4"/>
  <c r="AP32" i="4"/>
  <c r="I33" i="4"/>
  <c r="J33" i="4"/>
  <c r="K33" i="4"/>
  <c r="L33" i="4"/>
  <c r="M33" i="4"/>
  <c r="AN33" i="4"/>
  <c r="AP33" i="4"/>
  <c r="I34" i="4"/>
  <c r="J34" i="4"/>
  <c r="K34" i="4"/>
  <c r="L34" i="4"/>
  <c r="M34" i="4"/>
  <c r="AN34" i="4"/>
  <c r="AP34" i="4"/>
  <c r="I35" i="4"/>
  <c r="J35" i="4"/>
  <c r="K35" i="4"/>
  <c r="L35" i="4"/>
  <c r="M35" i="4"/>
  <c r="AN35" i="4"/>
  <c r="AP35" i="4"/>
  <c r="I36" i="4"/>
  <c r="J36" i="4"/>
  <c r="K36" i="4"/>
  <c r="L36" i="4"/>
  <c r="M36" i="4"/>
  <c r="AN36" i="4"/>
  <c r="AP36" i="4"/>
  <c r="I37" i="4"/>
  <c r="J37" i="4"/>
  <c r="K37" i="4"/>
  <c r="L37" i="4"/>
  <c r="M37" i="4"/>
  <c r="AN37" i="4"/>
  <c r="AP37" i="4"/>
  <c r="I38" i="4"/>
  <c r="J38" i="4"/>
  <c r="K38" i="4"/>
  <c r="L38" i="4"/>
  <c r="M38" i="4"/>
  <c r="AN38" i="4"/>
  <c r="AP38" i="4"/>
  <c r="I39" i="4"/>
  <c r="J39" i="4"/>
  <c r="K39" i="4"/>
  <c r="L39" i="4"/>
  <c r="M39" i="4"/>
  <c r="AN39" i="4"/>
  <c r="AP39" i="4"/>
  <c r="I40" i="4"/>
  <c r="J40" i="4"/>
  <c r="K40" i="4"/>
  <c r="L40" i="4"/>
  <c r="M40" i="4"/>
  <c r="AN40" i="4"/>
  <c r="AP40" i="4"/>
  <c r="I41" i="4"/>
  <c r="J41" i="4"/>
  <c r="K41" i="4"/>
  <c r="L41" i="4"/>
  <c r="M41" i="4"/>
  <c r="AN41" i="4"/>
  <c r="AP41" i="4"/>
  <c r="I42" i="4"/>
  <c r="J42" i="4"/>
  <c r="K42" i="4"/>
  <c r="L42" i="4"/>
  <c r="M42" i="4"/>
  <c r="AN42" i="4"/>
  <c r="AP42" i="4"/>
  <c r="I43" i="4"/>
  <c r="J43" i="4"/>
  <c r="K43" i="4"/>
  <c r="L43" i="4"/>
  <c r="M43" i="4"/>
  <c r="AN43" i="4"/>
  <c r="AP43" i="4"/>
  <c r="I44" i="4"/>
  <c r="J44" i="4"/>
  <c r="K44" i="4"/>
  <c r="L44" i="4"/>
  <c r="M44" i="4"/>
  <c r="AN44" i="4"/>
  <c r="AP44" i="4"/>
  <c r="I45" i="4"/>
  <c r="J45" i="4"/>
  <c r="K45" i="4"/>
  <c r="L45" i="4"/>
  <c r="M45" i="4"/>
  <c r="AN45" i="4"/>
  <c r="AP45" i="4"/>
  <c r="I46" i="4"/>
  <c r="J46" i="4"/>
  <c r="K46" i="4"/>
  <c r="L46" i="4"/>
  <c r="M46" i="4"/>
  <c r="AN46" i="4"/>
  <c r="AP46" i="4"/>
  <c r="I47" i="4"/>
  <c r="J47" i="4"/>
  <c r="K47" i="4"/>
  <c r="L47" i="4"/>
  <c r="M47" i="4"/>
  <c r="AN47" i="4"/>
  <c r="AP47" i="4"/>
  <c r="I48" i="4"/>
  <c r="J48" i="4"/>
  <c r="K48" i="4"/>
  <c r="L48" i="4"/>
  <c r="M48" i="4"/>
  <c r="AN48" i="4"/>
  <c r="AP48" i="4"/>
  <c r="I49" i="4"/>
  <c r="J49" i="4"/>
  <c r="K49" i="4"/>
  <c r="L49" i="4"/>
  <c r="M49" i="4"/>
  <c r="AN49" i="4"/>
  <c r="AP49" i="4"/>
  <c r="I50" i="4"/>
  <c r="J50" i="4"/>
  <c r="K50" i="4"/>
  <c r="L50" i="4"/>
  <c r="M50" i="4"/>
  <c r="AN50" i="4"/>
  <c r="AP50" i="4"/>
  <c r="I51" i="4"/>
  <c r="J51" i="4"/>
  <c r="K51" i="4"/>
  <c r="L51" i="4"/>
  <c r="M51" i="4"/>
  <c r="AN51" i="4"/>
  <c r="AP51" i="4"/>
  <c r="I52" i="4"/>
  <c r="J52" i="4"/>
  <c r="K52" i="4"/>
  <c r="L52" i="4"/>
  <c r="M52" i="4"/>
  <c r="AN52" i="4"/>
  <c r="AP52" i="4"/>
  <c r="I53" i="4"/>
  <c r="J53" i="4"/>
  <c r="K53" i="4"/>
  <c r="L53" i="4"/>
  <c r="M53" i="4"/>
  <c r="AN53" i="4"/>
  <c r="AP53" i="4"/>
  <c r="I54" i="4"/>
  <c r="J54" i="4"/>
  <c r="K54" i="4"/>
  <c r="L54" i="4"/>
  <c r="M54" i="4"/>
  <c r="AN54" i="4"/>
  <c r="AP54" i="4"/>
  <c r="I55" i="4"/>
  <c r="J55" i="4"/>
  <c r="K55" i="4"/>
  <c r="L55" i="4"/>
  <c r="M55" i="4"/>
  <c r="AN55" i="4"/>
  <c r="AP55" i="4"/>
  <c r="I56" i="4"/>
  <c r="J56" i="4"/>
  <c r="K56" i="4"/>
  <c r="L56" i="4"/>
  <c r="M56" i="4"/>
  <c r="AN56" i="4"/>
  <c r="AP56" i="4"/>
  <c r="I57" i="4"/>
  <c r="J57" i="4"/>
  <c r="K57" i="4"/>
  <c r="L57" i="4"/>
  <c r="M57" i="4"/>
  <c r="AN57" i="4"/>
  <c r="AP57" i="4"/>
  <c r="I58" i="4"/>
  <c r="J58" i="4"/>
  <c r="K58" i="4"/>
  <c r="L58" i="4"/>
  <c r="M58" i="4"/>
  <c r="AN58" i="4"/>
  <c r="AP58" i="4"/>
  <c r="I59" i="4"/>
  <c r="J59" i="4"/>
  <c r="K59" i="4"/>
  <c r="L59" i="4"/>
  <c r="M59" i="4"/>
  <c r="AN59" i="4"/>
  <c r="AP59" i="4"/>
  <c r="I60" i="4"/>
  <c r="J60" i="4"/>
  <c r="K60" i="4"/>
  <c r="L60" i="4"/>
  <c r="M60" i="4"/>
  <c r="AL60" i="4" s="1"/>
  <c r="AN60" i="4"/>
  <c r="AP60" i="4"/>
  <c r="I61" i="4"/>
  <c r="J61" i="4"/>
  <c r="K61" i="4"/>
  <c r="L61" i="4"/>
  <c r="M61" i="4"/>
  <c r="AN61" i="4"/>
  <c r="AP61" i="4"/>
  <c r="I62" i="4"/>
  <c r="J62" i="4"/>
  <c r="K62" i="4"/>
  <c r="L62" i="4"/>
  <c r="M62" i="4"/>
  <c r="AN62" i="4"/>
  <c r="AP62" i="4"/>
  <c r="I63" i="4"/>
  <c r="J63" i="4"/>
  <c r="K63" i="4"/>
  <c r="L63" i="4"/>
  <c r="M63" i="4"/>
  <c r="AN63" i="4"/>
  <c r="AP63" i="4"/>
  <c r="I64" i="4"/>
  <c r="J64" i="4"/>
  <c r="K64" i="4"/>
  <c r="L64" i="4"/>
  <c r="M64" i="4"/>
  <c r="AN64" i="4"/>
  <c r="AP64" i="4"/>
  <c r="I65" i="4"/>
  <c r="J65" i="4"/>
  <c r="K65" i="4"/>
  <c r="L65" i="4"/>
  <c r="M65" i="4"/>
  <c r="AN65" i="4"/>
  <c r="AP65" i="4"/>
  <c r="I66" i="4"/>
  <c r="J66" i="4"/>
  <c r="K66" i="4"/>
  <c r="L66" i="4"/>
  <c r="M66" i="4"/>
  <c r="AN66" i="4"/>
  <c r="AP66" i="4"/>
  <c r="I67" i="4"/>
  <c r="J67" i="4"/>
  <c r="K67" i="4"/>
  <c r="L67" i="4"/>
  <c r="M67" i="4"/>
  <c r="AN67" i="4"/>
  <c r="AP67" i="4"/>
  <c r="I68" i="4"/>
  <c r="J68" i="4"/>
  <c r="K68" i="4"/>
  <c r="L68" i="4"/>
  <c r="M68" i="4"/>
  <c r="AN68" i="4"/>
  <c r="AP68" i="4"/>
  <c r="I69" i="4"/>
  <c r="J69" i="4"/>
  <c r="K69" i="4"/>
  <c r="L69" i="4"/>
  <c r="M69" i="4"/>
  <c r="AN69" i="4"/>
  <c r="AP69" i="4"/>
  <c r="L6" i="4"/>
  <c r="M6" i="4"/>
  <c r="N6" i="4"/>
  <c r="AN6" i="4"/>
  <c r="I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6" i="4"/>
  <c r="D68" i="44" l="1"/>
  <c r="D67" i="44"/>
  <c r="K62" i="3"/>
  <c r="K46" i="3"/>
  <c r="I37" i="3"/>
  <c r="J42" i="3"/>
  <c r="K55" i="3"/>
  <c r="J57" i="3"/>
  <c r="I23" i="3"/>
  <c r="I7" i="3"/>
  <c r="J24" i="3"/>
  <c r="K57" i="3"/>
  <c r="K9" i="3"/>
  <c r="J7" i="3"/>
  <c r="K18" i="3"/>
  <c r="J22" i="3"/>
  <c r="K43" i="3"/>
  <c r="I18" i="3"/>
  <c r="J21" i="3"/>
  <c r="I27" i="3"/>
  <c r="J52" i="3"/>
  <c r="I52" i="3"/>
  <c r="J34" i="3"/>
  <c r="K63" i="3"/>
  <c r="J17" i="3"/>
  <c r="K24" i="3"/>
  <c r="I15" i="3"/>
  <c r="G6" i="3"/>
  <c r="J64" i="3"/>
  <c r="J48" i="3"/>
  <c r="J32" i="3"/>
  <c r="J16" i="3"/>
  <c r="I21" i="3"/>
  <c r="J26" i="3"/>
  <c r="I30" i="3"/>
  <c r="K23" i="3"/>
  <c r="J41" i="3"/>
  <c r="K64" i="3"/>
  <c r="K48" i="3"/>
  <c r="J40" i="3"/>
  <c r="I32" i="3"/>
  <c r="J39" i="3"/>
  <c r="K50" i="3"/>
  <c r="I34" i="3"/>
  <c r="J5" i="3"/>
  <c r="I11" i="3"/>
  <c r="K61" i="3"/>
  <c r="K29" i="3"/>
  <c r="K38" i="3"/>
  <c r="J66" i="3"/>
  <c r="K47" i="3"/>
  <c r="I22" i="3"/>
  <c r="J65" i="3"/>
  <c r="I63" i="3"/>
  <c r="I47" i="3"/>
  <c r="I31" i="3"/>
  <c r="K8" i="3"/>
  <c r="K65" i="3"/>
  <c r="I56" i="3"/>
  <c r="K49" i="3"/>
  <c r="I40" i="3"/>
  <c r="K33" i="3"/>
  <c r="I24" i="3"/>
  <c r="K17" i="3"/>
  <c r="I8" i="3"/>
  <c r="J63" i="3"/>
  <c r="J47" i="3"/>
  <c r="J31" i="3"/>
  <c r="J15" i="3"/>
  <c r="G5" i="3"/>
  <c r="I55" i="3"/>
  <c r="J8" i="3"/>
  <c r="I16" i="3"/>
  <c r="K66" i="3"/>
  <c r="J54" i="3"/>
  <c r="K59" i="3"/>
  <c r="I50" i="3"/>
  <c r="J37" i="3"/>
  <c r="I59" i="3"/>
  <c r="K36" i="3"/>
  <c r="J35" i="3"/>
  <c r="I45" i="3"/>
  <c r="K6" i="3"/>
  <c r="I4" i="3"/>
  <c r="K56" i="3"/>
  <c r="K40" i="3"/>
  <c r="I65" i="3"/>
  <c r="K58" i="3"/>
  <c r="I49" i="3"/>
  <c r="K42" i="3"/>
  <c r="I33" i="3"/>
  <c r="K26" i="3"/>
  <c r="I17" i="3"/>
  <c r="K10" i="3"/>
  <c r="J62" i="3"/>
  <c r="J46" i="3"/>
  <c r="J30" i="3"/>
  <c r="J14" i="3"/>
  <c r="I53" i="3"/>
  <c r="K39" i="3"/>
  <c r="K32" i="3"/>
  <c r="I48" i="3"/>
  <c r="I41" i="3"/>
  <c r="I9" i="3"/>
  <c r="K27" i="3"/>
  <c r="J51" i="3"/>
  <c r="I61" i="3"/>
  <c r="J49" i="3"/>
  <c r="K67" i="3"/>
  <c r="I58" i="3"/>
  <c r="K51" i="3"/>
  <c r="I42" i="3"/>
  <c r="K35" i="3"/>
  <c r="I26" i="3"/>
  <c r="K19" i="3"/>
  <c r="I10" i="3"/>
  <c r="J61" i="3"/>
  <c r="J45" i="3"/>
  <c r="J29" i="3"/>
  <c r="J13" i="3"/>
  <c r="K14" i="3"/>
  <c r="I5" i="3"/>
  <c r="J10" i="3"/>
  <c r="I46" i="3"/>
  <c r="J25" i="3"/>
  <c r="G30" i="3"/>
  <c r="K25" i="3"/>
  <c r="J55" i="3"/>
  <c r="K34" i="3"/>
  <c r="J6" i="3"/>
  <c r="I66" i="3"/>
  <c r="J53" i="3"/>
  <c r="I43" i="3"/>
  <c r="K20" i="3"/>
  <c r="J20" i="3"/>
  <c r="I36" i="3"/>
  <c r="K13" i="3"/>
  <c r="J19" i="3"/>
  <c r="K54" i="3"/>
  <c r="I29" i="3"/>
  <c r="J18" i="3"/>
  <c r="I38" i="3"/>
  <c r="K15" i="3"/>
  <c r="I6" i="3"/>
  <c r="I67" i="3"/>
  <c r="K60" i="3"/>
  <c r="G26" i="3"/>
  <c r="I19" i="3"/>
  <c r="K12" i="3"/>
  <c r="J60" i="3"/>
  <c r="J44" i="3"/>
  <c r="J28" i="3"/>
  <c r="J12" i="3"/>
  <c r="K30" i="3"/>
  <c r="J58" i="3"/>
  <c r="I62" i="3"/>
  <c r="I14" i="3"/>
  <c r="K7" i="3"/>
  <c r="J9" i="3"/>
  <c r="I39" i="3"/>
  <c r="K16" i="3"/>
  <c r="J56" i="3"/>
  <c r="I64" i="3"/>
  <c r="K41" i="3"/>
  <c r="J23" i="3"/>
  <c r="I57" i="3"/>
  <c r="I25" i="3"/>
  <c r="J38" i="3"/>
  <c r="K11" i="3"/>
  <c r="K52" i="3"/>
  <c r="J36" i="3"/>
  <c r="K45" i="3"/>
  <c r="I20" i="3"/>
  <c r="J67" i="3"/>
  <c r="K22" i="3"/>
  <c r="I13" i="3"/>
  <c r="J50" i="3"/>
  <c r="I54" i="3"/>
  <c r="K31" i="3"/>
  <c r="J33" i="3"/>
  <c r="G58" i="3"/>
  <c r="I51" i="3"/>
  <c r="K44" i="3"/>
  <c r="I35" i="3"/>
  <c r="K28" i="3"/>
  <c r="I60" i="3"/>
  <c r="K53" i="3"/>
  <c r="I44" i="3"/>
  <c r="K37" i="3"/>
  <c r="I28" i="3"/>
  <c r="K21" i="3"/>
  <c r="I12" i="3"/>
  <c r="K5" i="3"/>
  <c r="J59" i="3"/>
  <c r="J43" i="3"/>
  <c r="J27" i="3"/>
  <c r="J11" i="3"/>
  <c r="E4" i="3"/>
  <c r="E5" i="3"/>
  <c r="E52" i="3"/>
  <c r="E35" i="3"/>
  <c r="E49" i="3"/>
  <c r="E32" i="3"/>
  <c r="E30" i="3"/>
  <c r="E44" i="3"/>
  <c r="E59" i="3"/>
  <c r="E58" i="3"/>
  <c r="E42" i="3"/>
  <c r="E26" i="3"/>
  <c r="E10" i="3"/>
  <c r="E20" i="3"/>
  <c r="E34" i="3"/>
  <c r="E64" i="3"/>
  <c r="E15" i="3"/>
  <c r="E45" i="3"/>
  <c r="E12" i="3"/>
  <c r="E57" i="3"/>
  <c r="E41" i="3"/>
  <c r="E25" i="3"/>
  <c r="E9" i="3"/>
  <c r="E67" i="3"/>
  <c r="E66" i="3"/>
  <c r="E33" i="3"/>
  <c r="E63" i="3"/>
  <c r="E46" i="3"/>
  <c r="E29" i="3"/>
  <c r="E43" i="3"/>
  <c r="E56" i="3"/>
  <c r="E40" i="3"/>
  <c r="E24" i="3"/>
  <c r="E8" i="3"/>
  <c r="E51" i="3"/>
  <c r="E50" i="3"/>
  <c r="E17" i="3"/>
  <c r="E47" i="3"/>
  <c r="E14" i="3"/>
  <c r="E60" i="3"/>
  <c r="E11" i="3"/>
  <c r="E55" i="3"/>
  <c r="E39" i="3"/>
  <c r="E23" i="3"/>
  <c r="E7" i="3"/>
  <c r="E36" i="3"/>
  <c r="E18" i="3"/>
  <c r="E48" i="3"/>
  <c r="E31" i="3"/>
  <c r="E61" i="3"/>
  <c r="E28" i="3"/>
  <c r="E54" i="3"/>
  <c r="E38" i="3"/>
  <c r="E22" i="3"/>
  <c r="E19" i="3"/>
  <c r="E65" i="3"/>
  <c r="E16" i="3"/>
  <c r="E62" i="3"/>
  <c r="E13" i="3"/>
  <c r="E27" i="3"/>
  <c r="E53" i="3"/>
  <c r="E37" i="3"/>
  <c r="E21" i="3"/>
  <c r="E6" i="3"/>
  <c r="AK29" i="4"/>
  <c r="AL39" i="4"/>
  <c r="AK7" i="4"/>
  <c r="AL34" i="4"/>
  <c r="AL30" i="4"/>
  <c r="AL26" i="4"/>
  <c r="AL18" i="4"/>
  <c r="AL14" i="4"/>
  <c r="AL66" i="4"/>
  <c r="AL6" i="4"/>
  <c r="AK36" i="4"/>
  <c r="AK32" i="4"/>
  <c r="AL27" i="4"/>
  <c r="AL68" i="4"/>
  <c r="AL54" i="4"/>
  <c r="AK6" i="4"/>
  <c r="AO6" i="4"/>
  <c r="AL33" i="4"/>
  <c r="AL29" i="4"/>
  <c r="AL25" i="4"/>
  <c r="AL21" i="4"/>
  <c r="AL17" i="4"/>
  <c r="AL13" i="4"/>
  <c r="AK38" i="4"/>
  <c r="AL69" i="4"/>
  <c r="AK62" i="4"/>
  <c r="AL61" i="4"/>
  <c r="AL53" i="4"/>
  <c r="AK46" i="4"/>
  <c r="AL45" i="4"/>
  <c r="AK9" i="4"/>
  <c r="AK25" i="4"/>
  <c r="AK21" i="4"/>
  <c r="AK13" i="4"/>
  <c r="AL12" i="4"/>
  <c r="AK61" i="4"/>
  <c r="AL52" i="4"/>
  <c r="AK45" i="4"/>
  <c r="AL44" i="4"/>
  <c r="AK8" i="4"/>
  <c r="AK16" i="4"/>
  <c r="AL15" i="4"/>
  <c r="AL67" i="4"/>
  <c r="AL63" i="4"/>
  <c r="AL59" i="4"/>
  <c r="AL51" i="4"/>
  <c r="AL47" i="4"/>
  <c r="AL43" i="4"/>
  <c r="AK31" i="4"/>
  <c r="AK15" i="4"/>
  <c r="AK35" i="4"/>
  <c r="AK19" i="4"/>
  <c r="AL10" i="4"/>
  <c r="AL50" i="4"/>
  <c r="AK67" i="4"/>
  <c r="AK63" i="4"/>
  <c r="AL58" i="4"/>
  <c r="AK51" i="4"/>
  <c r="AK47" i="4"/>
  <c r="AL42" i="4"/>
  <c r="AK58" i="4"/>
  <c r="AL57" i="4"/>
  <c r="AL41" i="4"/>
  <c r="AL31" i="4"/>
  <c r="AK64" i="4"/>
  <c r="AK48" i="4"/>
  <c r="AK22" i="4"/>
  <c r="AK54" i="4"/>
  <c r="AK41" i="4"/>
  <c r="AL40" i="4"/>
  <c r="AL37" i="4"/>
  <c r="AK34" i="4"/>
  <c r="AK28" i="4"/>
  <c r="AL24" i="4"/>
  <c r="AK18" i="4"/>
  <c r="AK12" i="4"/>
  <c r="AK57" i="4"/>
  <c r="AL11" i="4"/>
  <c r="AK60" i="4"/>
  <c r="AL56" i="4"/>
  <c r="AK44" i="4"/>
  <c r="AK66" i="4"/>
  <c r="AL62" i="4"/>
  <c r="AK50" i="4"/>
  <c r="AL46" i="4"/>
  <c r="AK37" i="4"/>
  <c r="AL36" i="4"/>
  <c r="AK30" i="4"/>
  <c r="AK24" i="4"/>
  <c r="AL20" i="4"/>
  <c r="AK14" i="4"/>
  <c r="AK69" i="4"/>
  <c r="AL65" i="4"/>
  <c r="AK53" i="4"/>
  <c r="AL49" i="4"/>
  <c r="AK40" i="4"/>
  <c r="AK27" i="4"/>
  <c r="AL23" i="4"/>
  <c r="AK11" i="4"/>
  <c r="AK56" i="4"/>
  <c r="AK59" i="4"/>
  <c r="AL55" i="4"/>
  <c r="AK43" i="4"/>
  <c r="AK33" i="4"/>
  <c r="AK23" i="4"/>
  <c r="AK17" i="4"/>
  <c r="AK20" i="4"/>
  <c r="AL16" i="4"/>
  <c r="AK65" i="4"/>
  <c r="AK49" i="4"/>
  <c r="AL35" i="4"/>
  <c r="AL19" i="4"/>
  <c r="AK68" i="4"/>
  <c r="AL64" i="4"/>
  <c r="AK52" i="4"/>
  <c r="AL48" i="4"/>
  <c r="AK39" i="4"/>
  <c r="AK26" i="4"/>
  <c r="AL22" i="4"/>
  <c r="AK10" i="4"/>
  <c r="AL9" i="4"/>
  <c r="AK55" i="4"/>
  <c r="AK42" i="4"/>
  <c r="AL38" i="4"/>
  <c r="AT6" i="4" l="1"/>
  <c r="F22" i="3"/>
  <c r="F6" i="3"/>
  <c r="F65" i="3"/>
  <c r="G53" i="3"/>
  <c r="G24" i="3"/>
  <c r="F39" i="3"/>
  <c r="F52" i="3"/>
  <c r="G10" i="3"/>
  <c r="F13" i="3"/>
  <c r="F29" i="3"/>
  <c r="F23" i="3"/>
  <c r="G33" i="3"/>
  <c r="G47" i="3"/>
  <c r="F58" i="3"/>
  <c r="G39" i="3"/>
  <c r="G45" i="3"/>
  <c r="F7" i="3"/>
  <c r="G52" i="3"/>
  <c r="F14" i="3"/>
  <c r="F32" i="3"/>
  <c r="G35" i="3"/>
  <c r="G15" i="3"/>
  <c r="G50" i="3"/>
  <c r="F48" i="3"/>
  <c r="F20" i="3"/>
  <c r="G21" i="3"/>
  <c r="G37" i="3"/>
  <c r="F27" i="3"/>
  <c r="G17" i="3"/>
  <c r="G41" i="3"/>
  <c r="F47" i="3"/>
  <c r="F51" i="3"/>
  <c r="G9" i="3"/>
  <c r="G55" i="3"/>
  <c r="G49" i="3"/>
  <c r="G43" i="3"/>
  <c r="G66" i="3"/>
  <c r="F21" i="3"/>
  <c r="G67" i="3"/>
  <c r="F28" i="3"/>
  <c r="F41" i="3"/>
  <c r="G11" i="3"/>
  <c r="F43" i="3"/>
  <c r="F37" i="3"/>
  <c r="G19" i="3"/>
  <c r="G46" i="3"/>
  <c r="G32" i="3"/>
  <c r="F9" i="3"/>
  <c r="G27" i="3"/>
  <c r="F64" i="3"/>
  <c r="F66" i="3"/>
  <c r="F62" i="3"/>
  <c r="F38" i="3"/>
  <c r="F63" i="3"/>
  <c r="G63" i="3"/>
  <c r="F55" i="3"/>
  <c r="F56" i="3"/>
  <c r="G57" i="3"/>
  <c r="F44" i="3"/>
  <c r="G25" i="3"/>
  <c r="F26" i="3"/>
  <c r="F8" i="3"/>
  <c r="F36" i="3"/>
  <c r="G16" i="3"/>
  <c r="F35" i="3"/>
  <c r="G44" i="3"/>
  <c r="F54" i="3"/>
  <c r="G23" i="3"/>
  <c r="F33" i="3"/>
  <c r="G62" i="3"/>
  <c r="G31" i="3"/>
  <c r="F25" i="3"/>
  <c r="J4" i="3"/>
  <c r="G54" i="3"/>
  <c r="G36" i="3"/>
  <c r="G14" i="3"/>
  <c r="F67" i="3"/>
  <c r="F10" i="3"/>
  <c r="G40" i="3"/>
  <c r="G61" i="3"/>
  <c r="G51" i="3"/>
  <c r="F30" i="3"/>
  <c r="G7" i="3"/>
  <c r="G64" i="3"/>
  <c r="F31" i="3"/>
  <c r="G12" i="3"/>
  <c r="G34" i="3"/>
  <c r="F24" i="3"/>
  <c r="G48" i="3"/>
  <c r="G8" i="3"/>
  <c r="F59" i="3"/>
  <c r="G60" i="3"/>
  <c r="F46" i="3"/>
  <c r="F19" i="3"/>
  <c r="F18" i="3"/>
  <c r="F12" i="3"/>
  <c r="F16" i="3"/>
  <c r="F45" i="3"/>
  <c r="G65" i="3"/>
  <c r="G59" i="3"/>
  <c r="F34" i="3"/>
  <c r="G56" i="3"/>
  <c r="F61" i="3"/>
  <c r="G20" i="3"/>
  <c r="G42" i="3"/>
  <c r="G38" i="3"/>
  <c r="F57" i="3"/>
  <c r="G28" i="3"/>
  <c r="F17" i="3"/>
  <c r="F50" i="3"/>
  <c r="F11" i="3"/>
  <c r="F42" i="3"/>
  <c r="G29" i="3"/>
  <c r="F40" i="3"/>
  <c r="F53" i="3"/>
  <c r="F15" i="3"/>
  <c r="G18" i="3"/>
  <c r="G22" i="3"/>
  <c r="F49" i="3"/>
  <c r="G13" i="3"/>
  <c r="F60" i="3"/>
  <c r="G4" i="3"/>
  <c r="F5" i="3"/>
  <c r="F4" i="3"/>
  <c r="AC2" i="5"/>
  <c r="O2" i="5"/>
  <c r="AE2" i="5" l="1"/>
  <c r="CE66" i="23" l="1"/>
  <c r="CU66" i="23"/>
  <c r="CV66" i="23"/>
  <c r="CU67" i="23"/>
  <c r="CV67" i="23"/>
  <c r="BR66" i="23"/>
  <c r="BS66" i="23"/>
  <c r="BT66" i="23"/>
  <c r="BU66" i="23"/>
  <c r="BV66" i="23"/>
  <c r="BW66" i="23"/>
  <c r="BX66" i="23"/>
  <c r="BY66" i="23"/>
  <c r="BZ66" i="23"/>
  <c r="CA66" i="23"/>
  <c r="CB66" i="23"/>
  <c r="CC66" i="23"/>
  <c r="CD66" i="23"/>
  <c r="CF66" i="23"/>
  <c r="CG66" i="23"/>
  <c r="CH66" i="23"/>
  <c r="CI66" i="23"/>
  <c r="CJ66" i="23"/>
  <c r="CK66" i="23"/>
  <c r="CL66" i="23"/>
  <c r="CM66" i="23"/>
  <c r="CN66" i="23"/>
  <c r="CO66" i="23"/>
  <c r="CP66" i="23"/>
  <c r="CQ66" i="23"/>
  <c r="CR66" i="23"/>
  <c r="CS66" i="23"/>
  <c r="CT66" i="23"/>
  <c r="BR67" i="23"/>
  <c r="BS67" i="23"/>
  <c r="BT67" i="23"/>
  <c r="BU67" i="23"/>
  <c r="BV67" i="23"/>
  <c r="BW67" i="23"/>
  <c r="BX67" i="23"/>
  <c r="BY67" i="23"/>
  <c r="BZ67" i="23"/>
  <c r="CA67" i="23"/>
  <c r="CB67" i="23"/>
  <c r="CC67" i="23"/>
  <c r="CD67" i="23"/>
  <c r="CE67" i="23"/>
  <c r="CF67" i="23"/>
  <c r="CG67" i="23"/>
  <c r="CH67" i="23"/>
  <c r="CI67" i="23"/>
  <c r="CJ67" i="23"/>
  <c r="CK67" i="23"/>
  <c r="CL67" i="23"/>
  <c r="CM67" i="23"/>
  <c r="CN67" i="23"/>
  <c r="CO67" i="23"/>
  <c r="CP67" i="23"/>
  <c r="CQ67" i="23"/>
  <c r="CR67" i="23"/>
  <c r="CS67" i="23"/>
  <c r="CT67" i="23"/>
  <c r="BQ66" i="23"/>
  <c r="BQ67" i="23"/>
  <c r="AK3" i="23"/>
  <c r="AL3" i="23"/>
  <c r="AM3" i="23"/>
  <c r="AN3" i="23"/>
  <c r="AO3" i="23"/>
  <c r="AP3" i="23"/>
  <c r="AQ3" i="23"/>
  <c r="AR3" i="23"/>
  <c r="AS3" i="23"/>
  <c r="AT3" i="23"/>
  <c r="AU3" i="23"/>
  <c r="AV3" i="23"/>
  <c r="AW3" i="23"/>
  <c r="AX3" i="23"/>
  <c r="AY3" i="23"/>
  <c r="AZ3" i="23"/>
  <c r="BA3" i="23"/>
  <c r="BB3" i="23"/>
  <c r="BC3" i="23"/>
  <c r="BD3" i="23"/>
  <c r="BE3" i="23"/>
  <c r="BF3" i="23"/>
  <c r="BG3" i="23"/>
  <c r="BH3" i="23"/>
  <c r="BI3" i="23"/>
  <c r="BJ3" i="23"/>
  <c r="BK3" i="23"/>
  <c r="BL3" i="23"/>
  <c r="BM3" i="23"/>
  <c r="BN3" i="23"/>
  <c r="BO3" i="23"/>
  <c r="BP3" i="23"/>
  <c r="AK4" i="23"/>
  <c r="AL4" i="23"/>
  <c r="AM4" i="23"/>
  <c r="AN4" i="23"/>
  <c r="AO4" i="23"/>
  <c r="AP4" i="23"/>
  <c r="AQ4" i="23"/>
  <c r="AR4" i="23"/>
  <c r="AS4" i="23"/>
  <c r="AT4" i="23"/>
  <c r="AU4" i="23"/>
  <c r="AV4" i="23"/>
  <c r="AW4" i="23"/>
  <c r="AX4" i="23"/>
  <c r="AY4" i="23"/>
  <c r="AZ4" i="23"/>
  <c r="BA4" i="23"/>
  <c r="BB4" i="23"/>
  <c r="BC4" i="23"/>
  <c r="BD4" i="23"/>
  <c r="BE4" i="23"/>
  <c r="BF4" i="23"/>
  <c r="BG4" i="23"/>
  <c r="BH4" i="23"/>
  <c r="BI4" i="23"/>
  <c r="BJ4" i="23"/>
  <c r="BK4" i="23"/>
  <c r="BL4" i="23"/>
  <c r="BM4" i="23"/>
  <c r="BN4" i="23"/>
  <c r="BO4" i="23"/>
  <c r="BP4" i="23"/>
  <c r="AK5" i="23"/>
  <c r="AL5" i="23"/>
  <c r="AM5" i="23"/>
  <c r="AN5" i="23"/>
  <c r="AO5" i="23"/>
  <c r="AP5" i="23"/>
  <c r="AQ5" i="23"/>
  <c r="AR5" i="23"/>
  <c r="AS5" i="23"/>
  <c r="AT5" i="23"/>
  <c r="AU5" i="23"/>
  <c r="AV5" i="23"/>
  <c r="AW5" i="23"/>
  <c r="AX5" i="23"/>
  <c r="AY5" i="23"/>
  <c r="AZ5" i="23"/>
  <c r="BA5" i="23"/>
  <c r="BB5" i="23"/>
  <c r="BC5" i="23"/>
  <c r="BD5" i="23"/>
  <c r="BE5" i="23"/>
  <c r="BF5" i="23"/>
  <c r="BG5" i="23"/>
  <c r="BH5" i="23"/>
  <c r="BI5" i="23"/>
  <c r="BJ5" i="23"/>
  <c r="BK5" i="23"/>
  <c r="BL5" i="23"/>
  <c r="BM5" i="23"/>
  <c r="BN5" i="23"/>
  <c r="BO5" i="23"/>
  <c r="BP5" i="23"/>
  <c r="AK6" i="23"/>
  <c r="AL6" i="23"/>
  <c r="AM6" i="23"/>
  <c r="AN6" i="23"/>
  <c r="AO6" i="23"/>
  <c r="AP6" i="23"/>
  <c r="AQ6" i="23"/>
  <c r="AR6" i="23"/>
  <c r="AS6" i="23"/>
  <c r="AT6" i="23"/>
  <c r="AU6" i="23"/>
  <c r="AV6" i="23"/>
  <c r="AW6" i="23"/>
  <c r="AX6" i="23"/>
  <c r="AY6" i="23"/>
  <c r="AZ6" i="23"/>
  <c r="BA6" i="23"/>
  <c r="BB6" i="23"/>
  <c r="BC6" i="23"/>
  <c r="BD6" i="23"/>
  <c r="BE6" i="23"/>
  <c r="BF6" i="23"/>
  <c r="BG6" i="23"/>
  <c r="BH6" i="23"/>
  <c r="BI6" i="23"/>
  <c r="BJ6" i="23"/>
  <c r="BK6" i="23"/>
  <c r="BL6" i="23"/>
  <c r="BM6" i="23"/>
  <c r="BN6" i="23"/>
  <c r="BO6" i="23"/>
  <c r="BP6" i="23"/>
  <c r="AK7" i="23"/>
  <c r="AL7" i="23"/>
  <c r="AM7" i="23"/>
  <c r="AN7" i="23"/>
  <c r="AO7" i="23"/>
  <c r="AP7" i="23"/>
  <c r="AQ7" i="23"/>
  <c r="AR7" i="23"/>
  <c r="AS7" i="23"/>
  <c r="AT7" i="23"/>
  <c r="AU7" i="23"/>
  <c r="AV7" i="23"/>
  <c r="AW7" i="23"/>
  <c r="AX7" i="23"/>
  <c r="AY7" i="23"/>
  <c r="AZ7" i="23"/>
  <c r="BA7" i="23"/>
  <c r="BB7" i="23"/>
  <c r="BC7" i="23"/>
  <c r="BD7" i="23"/>
  <c r="BE7" i="23"/>
  <c r="BF7" i="23"/>
  <c r="BG7" i="23"/>
  <c r="BH7" i="23"/>
  <c r="BI7" i="23"/>
  <c r="BJ7" i="23"/>
  <c r="BK7" i="23"/>
  <c r="BL7" i="23"/>
  <c r="BM7" i="23"/>
  <c r="BN7" i="23"/>
  <c r="BO7" i="23"/>
  <c r="BP7" i="23"/>
  <c r="AK8" i="23"/>
  <c r="AL8" i="23"/>
  <c r="AM8" i="23"/>
  <c r="AN8" i="23"/>
  <c r="AO8" i="23"/>
  <c r="AP8" i="23"/>
  <c r="AQ8" i="23"/>
  <c r="AR8" i="23"/>
  <c r="AS8" i="23"/>
  <c r="AT8" i="23"/>
  <c r="AU8" i="23"/>
  <c r="AV8" i="23"/>
  <c r="AW8" i="23"/>
  <c r="AX8" i="23"/>
  <c r="AY8" i="23"/>
  <c r="AZ8" i="23"/>
  <c r="BA8" i="23"/>
  <c r="BB8" i="23"/>
  <c r="BC8" i="23"/>
  <c r="BD8" i="23"/>
  <c r="BE8" i="23"/>
  <c r="BF8" i="23"/>
  <c r="BG8" i="23"/>
  <c r="BH8" i="23"/>
  <c r="BI8" i="23"/>
  <c r="BJ8" i="23"/>
  <c r="BK8" i="23"/>
  <c r="BL8" i="23"/>
  <c r="BM8" i="23"/>
  <c r="BN8" i="23"/>
  <c r="BO8" i="23"/>
  <c r="BP8" i="23"/>
  <c r="AK9" i="23"/>
  <c r="AL9" i="23"/>
  <c r="AM9" i="23"/>
  <c r="AN9" i="23"/>
  <c r="AO9" i="23"/>
  <c r="AP9" i="23"/>
  <c r="AQ9" i="23"/>
  <c r="AR9" i="23"/>
  <c r="AS9" i="23"/>
  <c r="AT9" i="23"/>
  <c r="AU9" i="23"/>
  <c r="AV9" i="23"/>
  <c r="AW9" i="23"/>
  <c r="AX9" i="23"/>
  <c r="AY9" i="23"/>
  <c r="AZ9" i="23"/>
  <c r="BA9" i="23"/>
  <c r="BB9" i="23"/>
  <c r="BC9" i="23"/>
  <c r="BD9" i="23"/>
  <c r="BE9" i="23"/>
  <c r="BF9" i="23"/>
  <c r="BG9" i="23"/>
  <c r="BH9" i="23"/>
  <c r="BI9" i="23"/>
  <c r="BJ9" i="23"/>
  <c r="BK9" i="23"/>
  <c r="BL9" i="23"/>
  <c r="BM9" i="23"/>
  <c r="BN9" i="23"/>
  <c r="BO9" i="23"/>
  <c r="BP9" i="23"/>
  <c r="AK10" i="23"/>
  <c r="AL10" i="23"/>
  <c r="AM10" i="23"/>
  <c r="AN10" i="23"/>
  <c r="AO10" i="23"/>
  <c r="AP10" i="23"/>
  <c r="AQ10" i="23"/>
  <c r="AR10" i="23"/>
  <c r="AS10" i="23"/>
  <c r="AT10" i="23"/>
  <c r="AU10" i="23"/>
  <c r="AV10" i="23"/>
  <c r="AW10" i="23"/>
  <c r="AX10" i="23"/>
  <c r="AY10" i="23"/>
  <c r="AZ10" i="23"/>
  <c r="BA10" i="23"/>
  <c r="BB10" i="23"/>
  <c r="BC10" i="23"/>
  <c r="BD10" i="23"/>
  <c r="BE10" i="23"/>
  <c r="BF10" i="23"/>
  <c r="BG10" i="23"/>
  <c r="BH10" i="23"/>
  <c r="BI10" i="23"/>
  <c r="BJ10" i="23"/>
  <c r="BK10" i="23"/>
  <c r="BL10" i="23"/>
  <c r="BM10" i="23"/>
  <c r="BN10" i="23"/>
  <c r="BO10" i="23"/>
  <c r="BP10" i="23"/>
  <c r="AK11" i="23"/>
  <c r="AL11" i="23"/>
  <c r="AM11" i="23"/>
  <c r="AN11" i="23"/>
  <c r="AO11" i="23"/>
  <c r="AP11" i="23"/>
  <c r="AQ11" i="23"/>
  <c r="AR11" i="23"/>
  <c r="AS11" i="23"/>
  <c r="AT11" i="23"/>
  <c r="AU11" i="23"/>
  <c r="AV11" i="23"/>
  <c r="AW11" i="23"/>
  <c r="AX11" i="23"/>
  <c r="AY11" i="23"/>
  <c r="AZ11" i="23"/>
  <c r="BA11" i="23"/>
  <c r="BB11" i="23"/>
  <c r="BC11" i="23"/>
  <c r="BD11" i="23"/>
  <c r="BE11" i="23"/>
  <c r="BF11" i="23"/>
  <c r="BG11" i="23"/>
  <c r="BH11" i="23"/>
  <c r="BI11" i="23"/>
  <c r="BJ11" i="23"/>
  <c r="BK11" i="23"/>
  <c r="BL11" i="23"/>
  <c r="BM11" i="23"/>
  <c r="BN11" i="23"/>
  <c r="BO11" i="23"/>
  <c r="BP11" i="23"/>
  <c r="AK12" i="23"/>
  <c r="AL12" i="23"/>
  <c r="AM12" i="23"/>
  <c r="AN12" i="23"/>
  <c r="AO12" i="23"/>
  <c r="AP12" i="23"/>
  <c r="AQ12" i="23"/>
  <c r="AR12" i="23"/>
  <c r="AS12" i="23"/>
  <c r="AT12" i="23"/>
  <c r="AU12" i="23"/>
  <c r="AV12" i="23"/>
  <c r="AW12" i="23"/>
  <c r="AX12" i="23"/>
  <c r="AY12" i="23"/>
  <c r="AZ12" i="23"/>
  <c r="BA12" i="23"/>
  <c r="BB12" i="23"/>
  <c r="BC12" i="23"/>
  <c r="BD12" i="23"/>
  <c r="BE12" i="23"/>
  <c r="BF12" i="23"/>
  <c r="BG12" i="23"/>
  <c r="BH12" i="23"/>
  <c r="BI12" i="23"/>
  <c r="BJ12" i="23"/>
  <c r="BK12" i="23"/>
  <c r="BL12" i="23"/>
  <c r="BM12" i="23"/>
  <c r="BN12" i="23"/>
  <c r="BO12" i="23"/>
  <c r="BP12" i="23"/>
  <c r="AK13" i="23"/>
  <c r="AL13" i="23"/>
  <c r="AM13" i="23"/>
  <c r="AN13" i="23"/>
  <c r="AO13" i="23"/>
  <c r="AP13" i="23"/>
  <c r="AQ13" i="23"/>
  <c r="AR13" i="23"/>
  <c r="AS13" i="23"/>
  <c r="AT13" i="23"/>
  <c r="AU13" i="23"/>
  <c r="AV13" i="23"/>
  <c r="AW13" i="23"/>
  <c r="AX13" i="23"/>
  <c r="AY13" i="23"/>
  <c r="AZ13" i="23"/>
  <c r="BA13" i="23"/>
  <c r="BB13" i="23"/>
  <c r="BC13" i="23"/>
  <c r="BD13" i="23"/>
  <c r="BE13" i="23"/>
  <c r="BF13" i="23"/>
  <c r="BG13" i="23"/>
  <c r="BH13" i="23"/>
  <c r="BI13" i="23"/>
  <c r="BJ13" i="23"/>
  <c r="BK13" i="23"/>
  <c r="BL13" i="23"/>
  <c r="BM13" i="23"/>
  <c r="BN13" i="23"/>
  <c r="BO13" i="23"/>
  <c r="BP13" i="23"/>
  <c r="AK14" i="23"/>
  <c r="AL14" i="23"/>
  <c r="AM14" i="23"/>
  <c r="AN14" i="23"/>
  <c r="AO14" i="23"/>
  <c r="AP14" i="23"/>
  <c r="AQ14" i="23"/>
  <c r="AR14" i="23"/>
  <c r="AS14" i="23"/>
  <c r="AT14" i="23"/>
  <c r="AU14" i="23"/>
  <c r="AV14" i="23"/>
  <c r="AW14" i="23"/>
  <c r="AX14" i="23"/>
  <c r="AY14" i="23"/>
  <c r="AZ14" i="23"/>
  <c r="BA14" i="23"/>
  <c r="BB14" i="23"/>
  <c r="BC14" i="23"/>
  <c r="BD14" i="23"/>
  <c r="BE14" i="23"/>
  <c r="BF14" i="23"/>
  <c r="BG14" i="23"/>
  <c r="BH14" i="23"/>
  <c r="BI14" i="23"/>
  <c r="BJ14" i="23"/>
  <c r="BK14" i="23"/>
  <c r="BL14" i="23"/>
  <c r="BM14" i="23"/>
  <c r="BN14" i="23"/>
  <c r="BO14" i="23"/>
  <c r="BP14" i="23"/>
  <c r="AK15" i="23"/>
  <c r="AL15" i="23"/>
  <c r="AM15" i="23"/>
  <c r="AN15" i="23"/>
  <c r="AO15" i="23"/>
  <c r="AP15" i="23"/>
  <c r="AQ15" i="23"/>
  <c r="AR15" i="23"/>
  <c r="AS15" i="23"/>
  <c r="AT15" i="23"/>
  <c r="AU15" i="23"/>
  <c r="AV15" i="23"/>
  <c r="AW15" i="23"/>
  <c r="AX15" i="23"/>
  <c r="AY15" i="23"/>
  <c r="AZ15" i="23"/>
  <c r="BA15" i="23"/>
  <c r="BB15" i="23"/>
  <c r="BC15" i="23"/>
  <c r="BD15" i="23"/>
  <c r="BE15" i="23"/>
  <c r="BF15" i="23"/>
  <c r="BG15" i="23"/>
  <c r="BH15" i="23"/>
  <c r="BI15" i="23"/>
  <c r="BJ15" i="23"/>
  <c r="BK15" i="23"/>
  <c r="BL15" i="23"/>
  <c r="BM15" i="23"/>
  <c r="BN15" i="23"/>
  <c r="BO15" i="23"/>
  <c r="BP15" i="23"/>
  <c r="AK16" i="23"/>
  <c r="AL16" i="23"/>
  <c r="AM16" i="23"/>
  <c r="AN16" i="23"/>
  <c r="AO16" i="23"/>
  <c r="AP16" i="23"/>
  <c r="AQ16" i="23"/>
  <c r="AR16" i="23"/>
  <c r="AS16" i="23"/>
  <c r="AT16" i="23"/>
  <c r="AU16" i="23"/>
  <c r="AV16" i="23"/>
  <c r="AW16" i="23"/>
  <c r="AX16" i="23"/>
  <c r="AY16" i="23"/>
  <c r="AZ16" i="23"/>
  <c r="BA16" i="23"/>
  <c r="BB16" i="23"/>
  <c r="BC16" i="23"/>
  <c r="BD16" i="23"/>
  <c r="BE16" i="23"/>
  <c r="BF16" i="23"/>
  <c r="BG16" i="23"/>
  <c r="BH16" i="23"/>
  <c r="BI16" i="23"/>
  <c r="BJ16" i="23"/>
  <c r="BK16" i="23"/>
  <c r="BL16" i="23"/>
  <c r="BM16" i="23"/>
  <c r="BN16" i="23"/>
  <c r="BO16" i="23"/>
  <c r="BP16" i="23"/>
  <c r="AK17" i="23"/>
  <c r="AL17" i="23"/>
  <c r="AM17" i="23"/>
  <c r="AN17" i="23"/>
  <c r="AO17" i="23"/>
  <c r="AP17" i="23"/>
  <c r="AQ17" i="23"/>
  <c r="AR17" i="23"/>
  <c r="AS17" i="23"/>
  <c r="AT17" i="23"/>
  <c r="AU17" i="23"/>
  <c r="AV17" i="23"/>
  <c r="AW17" i="23"/>
  <c r="AX17" i="23"/>
  <c r="AY17" i="23"/>
  <c r="AZ17" i="23"/>
  <c r="BA17" i="23"/>
  <c r="BB17" i="23"/>
  <c r="BC17" i="23"/>
  <c r="BD17" i="23"/>
  <c r="BE17" i="23"/>
  <c r="BF17" i="23"/>
  <c r="BG17" i="23"/>
  <c r="BH17" i="23"/>
  <c r="BI17" i="23"/>
  <c r="BJ17" i="23"/>
  <c r="BK17" i="23"/>
  <c r="BL17" i="23"/>
  <c r="BM17" i="23"/>
  <c r="BN17" i="23"/>
  <c r="BO17" i="23"/>
  <c r="BP17" i="23"/>
  <c r="AK18" i="23"/>
  <c r="AL18" i="23"/>
  <c r="AM18" i="23"/>
  <c r="AN18" i="23"/>
  <c r="AO18" i="23"/>
  <c r="AP18" i="23"/>
  <c r="AQ18" i="23"/>
  <c r="AR18" i="23"/>
  <c r="AS18" i="23"/>
  <c r="AT18" i="23"/>
  <c r="AU18" i="23"/>
  <c r="AV18" i="23"/>
  <c r="AW18" i="23"/>
  <c r="AX18" i="23"/>
  <c r="AY18" i="23"/>
  <c r="AZ18" i="23"/>
  <c r="BA18" i="23"/>
  <c r="BB18" i="23"/>
  <c r="BC18" i="23"/>
  <c r="BD18" i="23"/>
  <c r="BE18" i="23"/>
  <c r="BF18" i="23"/>
  <c r="BG18" i="23"/>
  <c r="BH18" i="23"/>
  <c r="BI18" i="23"/>
  <c r="BJ18" i="23"/>
  <c r="BK18" i="23"/>
  <c r="BL18" i="23"/>
  <c r="BM18" i="23"/>
  <c r="BN18" i="23"/>
  <c r="BO18" i="23"/>
  <c r="BP18" i="23"/>
  <c r="AK19" i="23"/>
  <c r="AL19" i="23"/>
  <c r="AM19" i="23"/>
  <c r="AN19" i="23"/>
  <c r="AO19" i="23"/>
  <c r="AP19" i="23"/>
  <c r="AQ19" i="23"/>
  <c r="AR19" i="23"/>
  <c r="AS19" i="23"/>
  <c r="AT19" i="23"/>
  <c r="AU19" i="23"/>
  <c r="AV19" i="23"/>
  <c r="AW19" i="23"/>
  <c r="AX19" i="23"/>
  <c r="AY19" i="23"/>
  <c r="AZ19" i="23"/>
  <c r="BA19" i="23"/>
  <c r="BB19" i="23"/>
  <c r="BC19" i="23"/>
  <c r="BD19" i="23"/>
  <c r="BE19" i="23"/>
  <c r="BF19" i="23"/>
  <c r="BG19" i="23"/>
  <c r="BH19" i="23"/>
  <c r="BI19" i="23"/>
  <c r="BJ19" i="23"/>
  <c r="BK19" i="23"/>
  <c r="BL19" i="23"/>
  <c r="BM19" i="23"/>
  <c r="BN19" i="23"/>
  <c r="BO19" i="23"/>
  <c r="BP19" i="23"/>
  <c r="AK20" i="23"/>
  <c r="AL20" i="23"/>
  <c r="AM20" i="23"/>
  <c r="AN20" i="23"/>
  <c r="AO20" i="23"/>
  <c r="AP20" i="23"/>
  <c r="AQ20" i="23"/>
  <c r="AR20" i="23"/>
  <c r="AS20" i="23"/>
  <c r="AT20" i="23"/>
  <c r="AU20" i="23"/>
  <c r="AV20" i="23"/>
  <c r="AW20" i="23"/>
  <c r="AX20" i="23"/>
  <c r="AY20" i="23"/>
  <c r="AZ20" i="23"/>
  <c r="BA20" i="23"/>
  <c r="BB20" i="23"/>
  <c r="BC20" i="23"/>
  <c r="BD20" i="23"/>
  <c r="BE20" i="23"/>
  <c r="BF20" i="23"/>
  <c r="BG20" i="23"/>
  <c r="BH20" i="23"/>
  <c r="BI20" i="23"/>
  <c r="BJ20" i="23"/>
  <c r="BK20" i="23"/>
  <c r="BL20" i="23"/>
  <c r="BM20" i="23"/>
  <c r="BN20" i="23"/>
  <c r="BO20" i="23"/>
  <c r="BP20" i="23"/>
  <c r="AK21" i="23"/>
  <c r="AL21" i="23"/>
  <c r="AM21" i="23"/>
  <c r="AN21" i="23"/>
  <c r="AO21" i="23"/>
  <c r="AP21" i="23"/>
  <c r="AQ21" i="23"/>
  <c r="AR21" i="23"/>
  <c r="AS21" i="23"/>
  <c r="AT21" i="23"/>
  <c r="AU21" i="23"/>
  <c r="AV21" i="23"/>
  <c r="AW21" i="23"/>
  <c r="AX21" i="23"/>
  <c r="AY21" i="23"/>
  <c r="AZ21" i="23"/>
  <c r="BA21" i="23"/>
  <c r="BB21" i="23"/>
  <c r="BC21" i="23"/>
  <c r="BD21" i="23"/>
  <c r="BE21" i="23"/>
  <c r="BF21" i="23"/>
  <c r="BG21" i="23"/>
  <c r="BH21" i="23"/>
  <c r="BI21" i="23"/>
  <c r="BJ21" i="23"/>
  <c r="BK21" i="23"/>
  <c r="BL21" i="23"/>
  <c r="BM21" i="23"/>
  <c r="BN21" i="23"/>
  <c r="BO21" i="23"/>
  <c r="BP21" i="23"/>
  <c r="AK22" i="23"/>
  <c r="AL22" i="23"/>
  <c r="AM22" i="23"/>
  <c r="AN22" i="23"/>
  <c r="AO22" i="23"/>
  <c r="AP22" i="23"/>
  <c r="AQ22" i="23"/>
  <c r="AR22" i="23"/>
  <c r="AS22" i="23"/>
  <c r="AT22" i="23"/>
  <c r="AU22" i="23"/>
  <c r="AV22" i="23"/>
  <c r="AW22" i="23"/>
  <c r="AX22" i="23"/>
  <c r="AY22" i="23"/>
  <c r="AZ22" i="23"/>
  <c r="BA22" i="23"/>
  <c r="BB22" i="23"/>
  <c r="BC22" i="23"/>
  <c r="BD22" i="23"/>
  <c r="BE22" i="23"/>
  <c r="BF22" i="23"/>
  <c r="BG22" i="23"/>
  <c r="BH22" i="23"/>
  <c r="BI22" i="23"/>
  <c r="BJ22" i="23"/>
  <c r="BK22" i="23"/>
  <c r="BL22" i="23"/>
  <c r="BM22" i="23"/>
  <c r="BN22" i="23"/>
  <c r="BO22" i="23"/>
  <c r="BP22" i="23"/>
  <c r="AK23" i="23"/>
  <c r="AL23" i="23"/>
  <c r="AM23" i="23"/>
  <c r="AN23" i="23"/>
  <c r="AO23" i="23"/>
  <c r="AP23" i="23"/>
  <c r="AQ23" i="23"/>
  <c r="AR23" i="23"/>
  <c r="AS23" i="23"/>
  <c r="AT23" i="23"/>
  <c r="AU23" i="23"/>
  <c r="AV23" i="23"/>
  <c r="AW23" i="23"/>
  <c r="AX23" i="23"/>
  <c r="AY23" i="23"/>
  <c r="AZ23" i="23"/>
  <c r="BA23" i="23"/>
  <c r="BB23" i="23"/>
  <c r="BC23" i="23"/>
  <c r="BD23" i="23"/>
  <c r="BE23" i="23"/>
  <c r="BF23" i="23"/>
  <c r="BG23" i="23"/>
  <c r="BH23" i="23"/>
  <c r="BI23" i="23"/>
  <c r="BJ23" i="23"/>
  <c r="BK23" i="23"/>
  <c r="BL23" i="23"/>
  <c r="BM23" i="23"/>
  <c r="BN23" i="23"/>
  <c r="BO23" i="23"/>
  <c r="BP23" i="23"/>
  <c r="AK24" i="23"/>
  <c r="AL24" i="23"/>
  <c r="AM24" i="23"/>
  <c r="AN24" i="23"/>
  <c r="AO24" i="23"/>
  <c r="AP24" i="23"/>
  <c r="AQ24" i="23"/>
  <c r="AR24" i="23"/>
  <c r="AS24" i="23"/>
  <c r="AT24" i="23"/>
  <c r="AU24" i="23"/>
  <c r="AV24" i="23"/>
  <c r="AW24" i="23"/>
  <c r="AX24" i="23"/>
  <c r="AY24" i="23"/>
  <c r="AZ24" i="23"/>
  <c r="BA24" i="23"/>
  <c r="BB24" i="23"/>
  <c r="BC24" i="23"/>
  <c r="BD24" i="23"/>
  <c r="BE24" i="23"/>
  <c r="BF24" i="23"/>
  <c r="BG24" i="23"/>
  <c r="BH24" i="23"/>
  <c r="BI24" i="23"/>
  <c r="BJ24" i="23"/>
  <c r="BK24" i="23"/>
  <c r="BL24" i="23"/>
  <c r="BM24" i="23"/>
  <c r="BN24" i="23"/>
  <c r="BO24" i="23"/>
  <c r="BP24" i="23"/>
  <c r="AK25" i="23"/>
  <c r="AL25" i="23"/>
  <c r="AM25" i="23"/>
  <c r="AN25" i="23"/>
  <c r="AO25" i="23"/>
  <c r="AP25" i="23"/>
  <c r="AQ25" i="23"/>
  <c r="AR25" i="23"/>
  <c r="AS25" i="23"/>
  <c r="AT25" i="23"/>
  <c r="AU25" i="23"/>
  <c r="AV25" i="23"/>
  <c r="AW25" i="23"/>
  <c r="AX25" i="23"/>
  <c r="AY25" i="23"/>
  <c r="AZ25" i="23"/>
  <c r="BA25" i="23"/>
  <c r="BB25" i="23"/>
  <c r="BC25" i="23"/>
  <c r="BD25" i="23"/>
  <c r="BE25" i="23"/>
  <c r="BF25" i="23"/>
  <c r="BG25" i="23"/>
  <c r="BH25" i="23"/>
  <c r="BI25" i="23"/>
  <c r="BJ25" i="23"/>
  <c r="BK25" i="23"/>
  <c r="BL25" i="23"/>
  <c r="BM25" i="23"/>
  <c r="BN25" i="23"/>
  <c r="BO25" i="23"/>
  <c r="BP25" i="23"/>
  <c r="AK26" i="23"/>
  <c r="AL26" i="23"/>
  <c r="AM26" i="23"/>
  <c r="AN26" i="23"/>
  <c r="AO26" i="23"/>
  <c r="AP26" i="23"/>
  <c r="AQ26" i="23"/>
  <c r="AR26" i="23"/>
  <c r="AS26" i="23"/>
  <c r="AT26" i="23"/>
  <c r="AU26" i="23"/>
  <c r="AV26" i="23"/>
  <c r="AW26" i="23"/>
  <c r="AX26" i="23"/>
  <c r="AY26" i="23"/>
  <c r="AZ26" i="23"/>
  <c r="BA26" i="23"/>
  <c r="BB26" i="23"/>
  <c r="BC26" i="23"/>
  <c r="BD26" i="23"/>
  <c r="BE26" i="23"/>
  <c r="BF26" i="23"/>
  <c r="BG26" i="23"/>
  <c r="BH26" i="23"/>
  <c r="BI26" i="23"/>
  <c r="BJ26" i="23"/>
  <c r="BK26" i="23"/>
  <c r="BL26" i="23"/>
  <c r="BM26" i="23"/>
  <c r="BN26" i="23"/>
  <c r="BO26" i="23"/>
  <c r="BP26" i="23"/>
  <c r="AK27" i="23"/>
  <c r="AL27" i="23"/>
  <c r="AM27" i="23"/>
  <c r="AN27" i="23"/>
  <c r="AO27" i="23"/>
  <c r="AP27" i="23"/>
  <c r="AQ27" i="23"/>
  <c r="AR27" i="23"/>
  <c r="AS27" i="23"/>
  <c r="AT27" i="23"/>
  <c r="AU27" i="23"/>
  <c r="AV27" i="23"/>
  <c r="AW27" i="23"/>
  <c r="AX27" i="23"/>
  <c r="AY27" i="23"/>
  <c r="AZ27" i="23"/>
  <c r="BA27" i="23"/>
  <c r="BB27" i="23"/>
  <c r="BC27" i="23"/>
  <c r="BD27" i="23"/>
  <c r="BE27" i="23"/>
  <c r="BF27" i="23"/>
  <c r="BG27" i="23"/>
  <c r="BH27" i="23"/>
  <c r="BI27" i="23"/>
  <c r="BJ27" i="23"/>
  <c r="BK27" i="23"/>
  <c r="BL27" i="23"/>
  <c r="BM27" i="23"/>
  <c r="BN27" i="23"/>
  <c r="BO27" i="23"/>
  <c r="BP27" i="23"/>
  <c r="AK28" i="23"/>
  <c r="AL28" i="23"/>
  <c r="AM28" i="23"/>
  <c r="AN28" i="23"/>
  <c r="AO28" i="23"/>
  <c r="AP28" i="23"/>
  <c r="AQ28" i="23"/>
  <c r="AR28" i="23"/>
  <c r="AS28" i="23"/>
  <c r="AT28" i="23"/>
  <c r="AU28" i="23"/>
  <c r="AV28" i="23"/>
  <c r="AW28" i="23"/>
  <c r="AX28" i="23"/>
  <c r="AY28" i="23"/>
  <c r="AZ28" i="23"/>
  <c r="BA28" i="23"/>
  <c r="BB28" i="23"/>
  <c r="BC28" i="23"/>
  <c r="BD28" i="23"/>
  <c r="BE28" i="23"/>
  <c r="BF28" i="23"/>
  <c r="BG28" i="23"/>
  <c r="BH28" i="23"/>
  <c r="BI28" i="23"/>
  <c r="BJ28" i="23"/>
  <c r="BK28" i="23"/>
  <c r="BL28" i="23"/>
  <c r="BM28" i="23"/>
  <c r="BN28" i="23"/>
  <c r="BO28" i="23"/>
  <c r="BP28" i="23"/>
  <c r="AK29" i="23"/>
  <c r="AL29" i="23"/>
  <c r="AM29" i="23"/>
  <c r="AN29" i="23"/>
  <c r="AO29" i="23"/>
  <c r="AP29" i="23"/>
  <c r="AQ29" i="23"/>
  <c r="AR29" i="23"/>
  <c r="AS29" i="23"/>
  <c r="AT29" i="23"/>
  <c r="AU29" i="23"/>
  <c r="AV29" i="23"/>
  <c r="AW29" i="23"/>
  <c r="AX29" i="23"/>
  <c r="AY29" i="23"/>
  <c r="AZ29" i="23"/>
  <c r="BA29" i="23"/>
  <c r="BB29" i="23"/>
  <c r="BC29" i="23"/>
  <c r="BD29" i="23"/>
  <c r="BE29" i="23"/>
  <c r="BF29" i="23"/>
  <c r="BG29" i="23"/>
  <c r="BH29" i="23"/>
  <c r="BI29" i="23"/>
  <c r="BJ29" i="23"/>
  <c r="BK29" i="23"/>
  <c r="BL29" i="23"/>
  <c r="BM29" i="23"/>
  <c r="BN29" i="23"/>
  <c r="BO29" i="23"/>
  <c r="BP29" i="23"/>
  <c r="AK30" i="23"/>
  <c r="AL30" i="23"/>
  <c r="AM30" i="23"/>
  <c r="AN30" i="23"/>
  <c r="AO30" i="23"/>
  <c r="AP30" i="23"/>
  <c r="AQ30" i="23"/>
  <c r="AR30" i="23"/>
  <c r="AS30" i="23"/>
  <c r="AT30" i="23"/>
  <c r="AU30" i="23"/>
  <c r="AV30" i="23"/>
  <c r="AW30" i="23"/>
  <c r="AX30" i="23"/>
  <c r="AY30" i="23"/>
  <c r="AZ30" i="23"/>
  <c r="BA30" i="23"/>
  <c r="BB30" i="23"/>
  <c r="BC30" i="23"/>
  <c r="BD30" i="23"/>
  <c r="BE30" i="23"/>
  <c r="BF30" i="23"/>
  <c r="BG30" i="23"/>
  <c r="BH30" i="23"/>
  <c r="BI30" i="23"/>
  <c r="BJ30" i="23"/>
  <c r="BK30" i="23"/>
  <c r="BL30" i="23"/>
  <c r="BM30" i="23"/>
  <c r="BN30" i="23"/>
  <c r="BO30" i="23"/>
  <c r="BP30" i="23"/>
  <c r="AK31" i="23"/>
  <c r="AL31" i="23"/>
  <c r="AM31" i="23"/>
  <c r="AN31" i="23"/>
  <c r="AO31" i="23"/>
  <c r="AP31" i="23"/>
  <c r="AQ31" i="23"/>
  <c r="AR31" i="23"/>
  <c r="AS31" i="23"/>
  <c r="AT31" i="23"/>
  <c r="AU31" i="23"/>
  <c r="AV31" i="23"/>
  <c r="AW31" i="23"/>
  <c r="AX31" i="23"/>
  <c r="AY31" i="23"/>
  <c r="AZ31" i="23"/>
  <c r="BA31" i="23"/>
  <c r="BB31" i="23"/>
  <c r="BC31" i="23"/>
  <c r="BD31" i="23"/>
  <c r="BE31" i="23"/>
  <c r="BF31" i="23"/>
  <c r="BG31" i="23"/>
  <c r="BH31" i="23"/>
  <c r="BI31" i="23"/>
  <c r="BJ31" i="23"/>
  <c r="BK31" i="23"/>
  <c r="BL31" i="23"/>
  <c r="BM31" i="23"/>
  <c r="BN31" i="23"/>
  <c r="BO31" i="23"/>
  <c r="BP31" i="23"/>
  <c r="AK32" i="23"/>
  <c r="AL32" i="23"/>
  <c r="AM32" i="23"/>
  <c r="AN32" i="23"/>
  <c r="AO32" i="23"/>
  <c r="AP32" i="23"/>
  <c r="AQ32" i="23"/>
  <c r="AR32" i="23"/>
  <c r="AS32" i="23"/>
  <c r="AT32" i="23"/>
  <c r="AU32" i="23"/>
  <c r="AV32" i="23"/>
  <c r="AW32" i="23"/>
  <c r="AX32" i="23"/>
  <c r="AY32" i="23"/>
  <c r="AZ32" i="23"/>
  <c r="BA32" i="23"/>
  <c r="BB32" i="23"/>
  <c r="BC32" i="23"/>
  <c r="BD32" i="23"/>
  <c r="BE32" i="23"/>
  <c r="BF32" i="23"/>
  <c r="BG32" i="23"/>
  <c r="BH32" i="23"/>
  <c r="BI32" i="23"/>
  <c r="BJ32" i="23"/>
  <c r="BK32" i="23"/>
  <c r="BL32" i="23"/>
  <c r="BM32" i="23"/>
  <c r="BN32" i="23"/>
  <c r="BO32" i="23"/>
  <c r="BP32" i="23"/>
  <c r="AK33" i="23"/>
  <c r="AL33" i="23"/>
  <c r="AM33" i="23"/>
  <c r="AN33" i="23"/>
  <c r="AO33" i="23"/>
  <c r="AP33" i="23"/>
  <c r="AQ33" i="23"/>
  <c r="AR33" i="23"/>
  <c r="AS33" i="23"/>
  <c r="AT33" i="23"/>
  <c r="AU33" i="23"/>
  <c r="AV33" i="23"/>
  <c r="AW33" i="23"/>
  <c r="AX33" i="23"/>
  <c r="AY33" i="23"/>
  <c r="AZ33" i="23"/>
  <c r="BA33" i="23"/>
  <c r="BB33" i="23"/>
  <c r="BC33" i="23"/>
  <c r="BD33" i="23"/>
  <c r="BE33" i="23"/>
  <c r="BF33" i="23"/>
  <c r="BG33" i="23"/>
  <c r="BH33" i="23"/>
  <c r="BI33" i="23"/>
  <c r="BJ33" i="23"/>
  <c r="BK33" i="23"/>
  <c r="BL33" i="23"/>
  <c r="BM33" i="23"/>
  <c r="BN33" i="23"/>
  <c r="BO33" i="23"/>
  <c r="BP33" i="23"/>
  <c r="AK34" i="23"/>
  <c r="AL34" i="23"/>
  <c r="AM34" i="23"/>
  <c r="AN34" i="23"/>
  <c r="AO34" i="23"/>
  <c r="AP34" i="23"/>
  <c r="AQ34" i="23"/>
  <c r="AR34" i="23"/>
  <c r="AS34" i="23"/>
  <c r="AT34" i="23"/>
  <c r="AU34" i="23"/>
  <c r="AV34" i="23"/>
  <c r="AW34" i="23"/>
  <c r="AX34" i="23"/>
  <c r="AY34" i="23"/>
  <c r="AZ34" i="23"/>
  <c r="BA34" i="23"/>
  <c r="BB34" i="23"/>
  <c r="BC34" i="23"/>
  <c r="BD34" i="23"/>
  <c r="BE34" i="23"/>
  <c r="BF34" i="23"/>
  <c r="BG34" i="23"/>
  <c r="BH34" i="23"/>
  <c r="BI34" i="23"/>
  <c r="BJ34" i="23"/>
  <c r="BK34" i="23"/>
  <c r="BL34" i="23"/>
  <c r="BM34" i="23"/>
  <c r="BN34" i="23"/>
  <c r="BO34" i="23"/>
  <c r="BP34" i="23"/>
  <c r="AK35" i="23"/>
  <c r="AL35" i="23"/>
  <c r="AM35" i="23"/>
  <c r="AN35" i="23"/>
  <c r="AO35" i="23"/>
  <c r="AP35" i="23"/>
  <c r="AQ35" i="23"/>
  <c r="AR35" i="23"/>
  <c r="AS35" i="23"/>
  <c r="AT35" i="23"/>
  <c r="AU35" i="23"/>
  <c r="AV35" i="23"/>
  <c r="AW35" i="23"/>
  <c r="AX35" i="23"/>
  <c r="AY35" i="23"/>
  <c r="AZ35" i="23"/>
  <c r="BA35" i="23"/>
  <c r="BB35" i="23"/>
  <c r="BC35" i="23"/>
  <c r="BD35" i="23"/>
  <c r="BE35" i="23"/>
  <c r="BF35" i="23"/>
  <c r="BG35" i="23"/>
  <c r="BH35" i="23"/>
  <c r="BI35" i="23"/>
  <c r="BJ35" i="23"/>
  <c r="BK35" i="23"/>
  <c r="BL35" i="23"/>
  <c r="BM35" i="23"/>
  <c r="BN35" i="23"/>
  <c r="BO35" i="23"/>
  <c r="BP35" i="23"/>
  <c r="AK36" i="23"/>
  <c r="AL36" i="23"/>
  <c r="AM36" i="23"/>
  <c r="AN36" i="23"/>
  <c r="AO36" i="23"/>
  <c r="AP36" i="23"/>
  <c r="AQ36" i="23"/>
  <c r="AR36" i="23"/>
  <c r="AS36" i="23"/>
  <c r="AT36" i="23"/>
  <c r="AU36" i="23"/>
  <c r="AV36" i="23"/>
  <c r="AW36" i="23"/>
  <c r="AX36" i="23"/>
  <c r="AY36" i="23"/>
  <c r="AZ36" i="23"/>
  <c r="BA36" i="23"/>
  <c r="BB36" i="23"/>
  <c r="BC36" i="23"/>
  <c r="BD36" i="23"/>
  <c r="BE36" i="23"/>
  <c r="BF36" i="23"/>
  <c r="BG36" i="23"/>
  <c r="BH36" i="23"/>
  <c r="BI36" i="23"/>
  <c r="BJ36" i="23"/>
  <c r="BK36" i="23"/>
  <c r="BL36" i="23"/>
  <c r="BM36" i="23"/>
  <c r="BN36" i="23"/>
  <c r="BO36" i="23"/>
  <c r="BP36" i="23"/>
  <c r="AK37" i="23"/>
  <c r="AL37" i="23"/>
  <c r="AM37" i="23"/>
  <c r="AN37" i="23"/>
  <c r="AO37" i="23"/>
  <c r="AP37" i="23"/>
  <c r="AQ37" i="23"/>
  <c r="AR37" i="23"/>
  <c r="AS37" i="23"/>
  <c r="AT37" i="23"/>
  <c r="AU37" i="23"/>
  <c r="AV37" i="23"/>
  <c r="AW37" i="23"/>
  <c r="AX37" i="23"/>
  <c r="AY37" i="23"/>
  <c r="AZ37" i="23"/>
  <c r="BA37" i="23"/>
  <c r="BB37" i="23"/>
  <c r="BC37" i="23"/>
  <c r="BD37" i="23"/>
  <c r="BE37" i="23"/>
  <c r="BF37" i="23"/>
  <c r="BG37" i="23"/>
  <c r="BH37" i="23"/>
  <c r="BI37" i="23"/>
  <c r="BJ37" i="23"/>
  <c r="BK37" i="23"/>
  <c r="BL37" i="23"/>
  <c r="BM37" i="23"/>
  <c r="BN37" i="23"/>
  <c r="BO37" i="23"/>
  <c r="BP37" i="23"/>
  <c r="AK38" i="23"/>
  <c r="AL38" i="23"/>
  <c r="AM38" i="23"/>
  <c r="AN38" i="23"/>
  <c r="AO38" i="23"/>
  <c r="AP38" i="23"/>
  <c r="AQ38" i="23"/>
  <c r="AR38" i="23"/>
  <c r="AS38" i="23"/>
  <c r="AT38" i="23"/>
  <c r="AU38" i="23"/>
  <c r="AV38" i="23"/>
  <c r="AW38" i="23"/>
  <c r="AX38" i="23"/>
  <c r="AY38" i="23"/>
  <c r="AZ38" i="23"/>
  <c r="BA38" i="23"/>
  <c r="BB38" i="23"/>
  <c r="BC38" i="23"/>
  <c r="BD38" i="23"/>
  <c r="BE38" i="23"/>
  <c r="BF38" i="23"/>
  <c r="BG38" i="23"/>
  <c r="BH38" i="23"/>
  <c r="BI38" i="23"/>
  <c r="BJ38" i="23"/>
  <c r="BK38" i="23"/>
  <c r="BL38" i="23"/>
  <c r="BM38" i="23"/>
  <c r="BN38" i="23"/>
  <c r="BO38" i="23"/>
  <c r="BP38" i="23"/>
  <c r="AK39" i="23"/>
  <c r="AL39" i="23"/>
  <c r="AM39" i="23"/>
  <c r="AN39" i="23"/>
  <c r="AO39" i="23"/>
  <c r="AP39" i="23"/>
  <c r="AQ39" i="23"/>
  <c r="AR39" i="23"/>
  <c r="AS39" i="23"/>
  <c r="AT39" i="23"/>
  <c r="AU39" i="23"/>
  <c r="AV39" i="23"/>
  <c r="AW39" i="23"/>
  <c r="AX39" i="23"/>
  <c r="AY39" i="23"/>
  <c r="AZ39" i="23"/>
  <c r="BA39" i="23"/>
  <c r="BB39" i="23"/>
  <c r="BC39" i="23"/>
  <c r="BD39" i="23"/>
  <c r="BE39" i="23"/>
  <c r="BF39" i="23"/>
  <c r="BG39" i="23"/>
  <c r="BH39" i="23"/>
  <c r="BI39" i="23"/>
  <c r="BJ39" i="23"/>
  <c r="BK39" i="23"/>
  <c r="BL39" i="23"/>
  <c r="BM39" i="23"/>
  <c r="BN39" i="23"/>
  <c r="BO39" i="23"/>
  <c r="BP39" i="23"/>
  <c r="AK40" i="23"/>
  <c r="AL40" i="23"/>
  <c r="AM40" i="23"/>
  <c r="AN40" i="23"/>
  <c r="AO40" i="23"/>
  <c r="AP40" i="23"/>
  <c r="AQ40" i="23"/>
  <c r="AR40" i="23"/>
  <c r="AS40" i="23"/>
  <c r="AT40" i="23"/>
  <c r="AU40" i="23"/>
  <c r="AV40" i="23"/>
  <c r="AW40" i="23"/>
  <c r="AX40" i="23"/>
  <c r="AY40" i="23"/>
  <c r="AZ40" i="23"/>
  <c r="BA40" i="23"/>
  <c r="BB40" i="23"/>
  <c r="BC40" i="23"/>
  <c r="BD40" i="23"/>
  <c r="BE40" i="23"/>
  <c r="BF40" i="23"/>
  <c r="BG40" i="23"/>
  <c r="BH40" i="23"/>
  <c r="BI40" i="23"/>
  <c r="BJ40" i="23"/>
  <c r="BK40" i="23"/>
  <c r="BL40" i="23"/>
  <c r="BM40" i="23"/>
  <c r="BN40" i="23"/>
  <c r="BO40" i="23"/>
  <c r="BP40" i="23"/>
  <c r="AK41" i="23"/>
  <c r="AL41" i="23"/>
  <c r="AM41" i="23"/>
  <c r="AN41" i="23"/>
  <c r="AO41" i="23"/>
  <c r="AP41" i="23"/>
  <c r="AQ41" i="23"/>
  <c r="AR41" i="23"/>
  <c r="AS41" i="23"/>
  <c r="AT41" i="23"/>
  <c r="AU41" i="23"/>
  <c r="AV41" i="23"/>
  <c r="AW41" i="23"/>
  <c r="AX41" i="23"/>
  <c r="AY41" i="23"/>
  <c r="AZ41" i="23"/>
  <c r="BA41" i="23"/>
  <c r="BB41" i="23"/>
  <c r="BC41" i="23"/>
  <c r="BD41" i="23"/>
  <c r="BE41" i="23"/>
  <c r="BF41" i="23"/>
  <c r="BG41" i="23"/>
  <c r="BH41" i="23"/>
  <c r="BI41" i="23"/>
  <c r="BJ41" i="23"/>
  <c r="BK41" i="23"/>
  <c r="BL41" i="23"/>
  <c r="BM41" i="23"/>
  <c r="BN41" i="23"/>
  <c r="BO41" i="23"/>
  <c r="BP41" i="23"/>
  <c r="AK42" i="23"/>
  <c r="AL42" i="23"/>
  <c r="AM42" i="23"/>
  <c r="AN42" i="23"/>
  <c r="AO42" i="23"/>
  <c r="AP42" i="23"/>
  <c r="AQ42" i="23"/>
  <c r="AR42" i="23"/>
  <c r="AS42" i="23"/>
  <c r="AT42" i="23"/>
  <c r="AU42" i="23"/>
  <c r="AV42" i="23"/>
  <c r="AW42" i="23"/>
  <c r="AX42" i="23"/>
  <c r="AY42" i="23"/>
  <c r="AZ42" i="23"/>
  <c r="BA42" i="23"/>
  <c r="BB42" i="23"/>
  <c r="BC42" i="23"/>
  <c r="BD42" i="23"/>
  <c r="BE42" i="23"/>
  <c r="BF42" i="23"/>
  <c r="BG42" i="23"/>
  <c r="BH42" i="23"/>
  <c r="BI42" i="23"/>
  <c r="BJ42" i="23"/>
  <c r="BK42" i="23"/>
  <c r="BL42" i="23"/>
  <c r="BM42" i="23"/>
  <c r="BN42" i="23"/>
  <c r="BO42" i="23"/>
  <c r="BP42" i="23"/>
  <c r="AK43" i="23"/>
  <c r="AL43" i="23"/>
  <c r="AM43" i="23"/>
  <c r="AN43" i="23"/>
  <c r="AO43" i="23"/>
  <c r="AP43" i="23"/>
  <c r="AQ43" i="23"/>
  <c r="AR43" i="23"/>
  <c r="AS43" i="23"/>
  <c r="AT43" i="23"/>
  <c r="AU43" i="23"/>
  <c r="AV43" i="23"/>
  <c r="AW43" i="23"/>
  <c r="AX43" i="23"/>
  <c r="AY43" i="23"/>
  <c r="AZ43" i="23"/>
  <c r="BA43" i="23"/>
  <c r="BB43" i="23"/>
  <c r="BC43" i="23"/>
  <c r="BD43" i="23"/>
  <c r="BE43" i="23"/>
  <c r="BF43" i="23"/>
  <c r="BG43" i="23"/>
  <c r="BH43" i="23"/>
  <c r="BI43" i="23"/>
  <c r="BJ43" i="23"/>
  <c r="BK43" i="23"/>
  <c r="BL43" i="23"/>
  <c r="BM43" i="23"/>
  <c r="BN43" i="23"/>
  <c r="BO43" i="23"/>
  <c r="BP43" i="23"/>
  <c r="AK44" i="23"/>
  <c r="AL44" i="23"/>
  <c r="AM44" i="23"/>
  <c r="AN44" i="23"/>
  <c r="AO44" i="23"/>
  <c r="AP44" i="23"/>
  <c r="AQ44" i="23"/>
  <c r="AR44" i="23"/>
  <c r="AS44" i="23"/>
  <c r="AT44" i="23"/>
  <c r="AU44" i="23"/>
  <c r="AV44" i="23"/>
  <c r="AW44" i="23"/>
  <c r="AX44" i="23"/>
  <c r="AY44" i="23"/>
  <c r="AZ44" i="23"/>
  <c r="BA44" i="23"/>
  <c r="BB44" i="23"/>
  <c r="BC44" i="23"/>
  <c r="BD44" i="23"/>
  <c r="BE44" i="23"/>
  <c r="BF44" i="23"/>
  <c r="BG44" i="23"/>
  <c r="BH44" i="23"/>
  <c r="BI44" i="23"/>
  <c r="BJ44" i="23"/>
  <c r="BK44" i="23"/>
  <c r="BL44" i="23"/>
  <c r="BM44" i="23"/>
  <c r="BN44" i="23"/>
  <c r="BO44" i="23"/>
  <c r="BP44" i="23"/>
  <c r="AK45" i="23"/>
  <c r="AL45" i="23"/>
  <c r="AM45" i="23"/>
  <c r="AN45" i="23"/>
  <c r="AO45" i="23"/>
  <c r="AP45" i="23"/>
  <c r="AQ45" i="23"/>
  <c r="AR45" i="23"/>
  <c r="AS45" i="23"/>
  <c r="AT45" i="23"/>
  <c r="AU45" i="23"/>
  <c r="AV45" i="23"/>
  <c r="AW45" i="23"/>
  <c r="AX45" i="23"/>
  <c r="AY45" i="23"/>
  <c r="AZ45" i="23"/>
  <c r="BA45" i="23"/>
  <c r="BB45" i="23"/>
  <c r="BC45" i="23"/>
  <c r="BD45" i="23"/>
  <c r="BE45" i="23"/>
  <c r="BF45" i="23"/>
  <c r="BG45" i="23"/>
  <c r="BH45" i="23"/>
  <c r="BI45" i="23"/>
  <c r="BJ45" i="23"/>
  <c r="BK45" i="23"/>
  <c r="BL45" i="23"/>
  <c r="BM45" i="23"/>
  <c r="BN45" i="23"/>
  <c r="BO45" i="23"/>
  <c r="BP45" i="23"/>
  <c r="AK46" i="23"/>
  <c r="AL46" i="23"/>
  <c r="AM46" i="23"/>
  <c r="AN46" i="23"/>
  <c r="AO46" i="23"/>
  <c r="AP46" i="23"/>
  <c r="AQ46" i="23"/>
  <c r="AR46" i="23"/>
  <c r="AS46" i="23"/>
  <c r="AT46" i="23"/>
  <c r="AU46" i="23"/>
  <c r="AV46" i="23"/>
  <c r="AW46" i="23"/>
  <c r="AX46" i="23"/>
  <c r="AY46" i="23"/>
  <c r="AZ46" i="23"/>
  <c r="BA46" i="23"/>
  <c r="BB46" i="23"/>
  <c r="BC46" i="23"/>
  <c r="BD46" i="23"/>
  <c r="BE46" i="23"/>
  <c r="BF46" i="23"/>
  <c r="BG46" i="23"/>
  <c r="BH46" i="23"/>
  <c r="BI46" i="23"/>
  <c r="BJ46" i="23"/>
  <c r="BK46" i="23"/>
  <c r="BL46" i="23"/>
  <c r="BM46" i="23"/>
  <c r="BN46" i="23"/>
  <c r="BO46" i="23"/>
  <c r="BP46" i="23"/>
  <c r="AK47" i="23"/>
  <c r="AL47" i="23"/>
  <c r="AM47" i="23"/>
  <c r="AN47" i="23"/>
  <c r="AO47" i="23"/>
  <c r="AP47" i="23"/>
  <c r="AQ47" i="23"/>
  <c r="AR47" i="23"/>
  <c r="AS47" i="23"/>
  <c r="AT47" i="23"/>
  <c r="AU47" i="23"/>
  <c r="AV47" i="23"/>
  <c r="AW47" i="23"/>
  <c r="AX47" i="23"/>
  <c r="AY47" i="23"/>
  <c r="AZ47" i="23"/>
  <c r="BA47" i="23"/>
  <c r="BB47" i="23"/>
  <c r="BC47" i="23"/>
  <c r="BD47" i="23"/>
  <c r="BE47" i="23"/>
  <c r="BF47" i="23"/>
  <c r="BG47" i="23"/>
  <c r="BH47" i="23"/>
  <c r="BI47" i="23"/>
  <c r="BJ47" i="23"/>
  <c r="BK47" i="23"/>
  <c r="BL47" i="23"/>
  <c r="BM47" i="23"/>
  <c r="BN47" i="23"/>
  <c r="BO47" i="23"/>
  <c r="BP47" i="23"/>
  <c r="AK48" i="23"/>
  <c r="AL48" i="23"/>
  <c r="AM48" i="23"/>
  <c r="AN48" i="23"/>
  <c r="AO48" i="23"/>
  <c r="AP48" i="23"/>
  <c r="AQ48" i="23"/>
  <c r="AR48" i="23"/>
  <c r="AS48" i="23"/>
  <c r="AT48" i="23"/>
  <c r="AU48" i="23"/>
  <c r="AV48" i="23"/>
  <c r="AW48" i="23"/>
  <c r="AX48" i="23"/>
  <c r="AY48" i="23"/>
  <c r="AZ48" i="23"/>
  <c r="BA48" i="23"/>
  <c r="BB48" i="23"/>
  <c r="BC48" i="23"/>
  <c r="BD48" i="23"/>
  <c r="BE48" i="23"/>
  <c r="BF48" i="23"/>
  <c r="BG48" i="23"/>
  <c r="BH48" i="23"/>
  <c r="BI48" i="23"/>
  <c r="BJ48" i="23"/>
  <c r="BK48" i="23"/>
  <c r="BL48" i="23"/>
  <c r="BM48" i="23"/>
  <c r="BN48" i="23"/>
  <c r="BO48" i="23"/>
  <c r="BP48" i="23"/>
  <c r="AK49" i="23"/>
  <c r="AL49" i="23"/>
  <c r="AM49" i="23"/>
  <c r="AN49" i="23"/>
  <c r="AO49" i="23"/>
  <c r="AP49" i="23"/>
  <c r="AQ49" i="23"/>
  <c r="AR49" i="23"/>
  <c r="AS49" i="23"/>
  <c r="AT49" i="23"/>
  <c r="AU49" i="23"/>
  <c r="AV49" i="23"/>
  <c r="AW49" i="23"/>
  <c r="AX49" i="23"/>
  <c r="AY49" i="23"/>
  <c r="AZ49" i="23"/>
  <c r="BA49" i="23"/>
  <c r="BB49" i="23"/>
  <c r="BC49" i="23"/>
  <c r="BD49" i="23"/>
  <c r="BE49" i="23"/>
  <c r="BF49" i="23"/>
  <c r="BG49" i="23"/>
  <c r="BH49" i="23"/>
  <c r="BI49" i="23"/>
  <c r="BJ49" i="23"/>
  <c r="BK49" i="23"/>
  <c r="BL49" i="23"/>
  <c r="BM49" i="23"/>
  <c r="BN49" i="23"/>
  <c r="BO49" i="23"/>
  <c r="BP49" i="23"/>
  <c r="AK50" i="23"/>
  <c r="AL50" i="23"/>
  <c r="AM50" i="23"/>
  <c r="AN50" i="23"/>
  <c r="AO50" i="23"/>
  <c r="AP50" i="23"/>
  <c r="AQ50" i="23"/>
  <c r="AR50" i="23"/>
  <c r="AS50" i="23"/>
  <c r="AT50" i="23"/>
  <c r="AU50" i="23"/>
  <c r="AV50" i="23"/>
  <c r="AW50" i="23"/>
  <c r="AX50" i="23"/>
  <c r="AY50" i="23"/>
  <c r="AZ50" i="23"/>
  <c r="BA50" i="23"/>
  <c r="BB50" i="23"/>
  <c r="BC50" i="23"/>
  <c r="BD50" i="23"/>
  <c r="BE50" i="23"/>
  <c r="BF50" i="23"/>
  <c r="BG50" i="23"/>
  <c r="BH50" i="23"/>
  <c r="BI50" i="23"/>
  <c r="BJ50" i="23"/>
  <c r="BK50" i="23"/>
  <c r="BL50" i="23"/>
  <c r="BM50" i="23"/>
  <c r="BN50" i="23"/>
  <c r="BO50" i="23"/>
  <c r="BP50" i="23"/>
  <c r="AK51" i="23"/>
  <c r="AL51" i="23"/>
  <c r="AM51" i="23"/>
  <c r="AN51" i="23"/>
  <c r="AO51" i="23"/>
  <c r="AP51" i="23"/>
  <c r="AQ51" i="23"/>
  <c r="AR51" i="23"/>
  <c r="AS51" i="23"/>
  <c r="AT51" i="23"/>
  <c r="AU51" i="23"/>
  <c r="AV51" i="23"/>
  <c r="AW51" i="23"/>
  <c r="AX51" i="23"/>
  <c r="AY51" i="23"/>
  <c r="AZ51" i="23"/>
  <c r="BA51" i="23"/>
  <c r="BB51" i="23"/>
  <c r="BC51" i="23"/>
  <c r="BD51" i="23"/>
  <c r="BE51" i="23"/>
  <c r="BF51" i="23"/>
  <c r="BG51" i="23"/>
  <c r="BH51" i="23"/>
  <c r="BI51" i="23"/>
  <c r="BJ51" i="23"/>
  <c r="BK51" i="23"/>
  <c r="BL51" i="23"/>
  <c r="BM51" i="23"/>
  <c r="BN51" i="23"/>
  <c r="BO51" i="23"/>
  <c r="BP51" i="23"/>
  <c r="AK52" i="23"/>
  <c r="AL52" i="23"/>
  <c r="AM52" i="23"/>
  <c r="AN52" i="23"/>
  <c r="AO52" i="23"/>
  <c r="AP52" i="23"/>
  <c r="AQ52" i="23"/>
  <c r="AR52" i="23"/>
  <c r="AS52" i="23"/>
  <c r="AT52" i="23"/>
  <c r="AU52" i="23"/>
  <c r="AV52" i="23"/>
  <c r="AW52" i="23"/>
  <c r="AX52" i="23"/>
  <c r="AY52" i="23"/>
  <c r="AZ52" i="23"/>
  <c r="BA52" i="23"/>
  <c r="BB52" i="23"/>
  <c r="BC52" i="23"/>
  <c r="BD52" i="23"/>
  <c r="BE52" i="23"/>
  <c r="BF52" i="23"/>
  <c r="BG52" i="23"/>
  <c r="BH52" i="23"/>
  <c r="BI52" i="23"/>
  <c r="BJ52" i="23"/>
  <c r="BK52" i="23"/>
  <c r="BL52" i="23"/>
  <c r="BM52" i="23"/>
  <c r="BN52" i="23"/>
  <c r="BO52" i="23"/>
  <c r="BP52" i="23"/>
  <c r="AK53" i="23"/>
  <c r="AL53" i="23"/>
  <c r="AM53" i="23"/>
  <c r="AN53" i="23"/>
  <c r="AO53" i="23"/>
  <c r="AP53" i="23"/>
  <c r="AQ53" i="23"/>
  <c r="AR53" i="23"/>
  <c r="AS53" i="23"/>
  <c r="AT53" i="23"/>
  <c r="AU53" i="23"/>
  <c r="AV53" i="23"/>
  <c r="AW53" i="23"/>
  <c r="AX53" i="23"/>
  <c r="AY53" i="23"/>
  <c r="AZ53" i="23"/>
  <c r="BA53" i="23"/>
  <c r="BB53" i="23"/>
  <c r="BC53" i="23"/>
  <c r="BD53" i="23"/>
  <c r="BE53" i="23"/>
  <c r="BF53" i="23"/>
  <c r="BG53" i="23"/>
  <c r="BH53" i="23"/>
  <c r="BI53" i="23"/>
  <c r="BJ53" i="23"/>
  <c r="BK53" i="23"/>
  <c r="BL53" i="23"/>
  <c r="BM53" i="23"/>
  <c r="BN53" i="23"/>
  <c r="BO53" i="23"/>
  <c r="BP53" i="23"/>
  <c r="AK54" i="23"/>
  <c r="AL54" i="23"/>
  <c r="AM54" i="23"/>
  <c r="AN54" i="23"/>
  <c r="AO54" i="23"/>
  <c r="AP54" i="23"/>
  <c r="AQ54" i="23"/>
  <c r="AR54" i="23"/>
  <c r="AS54" i="23"/>
  <c r="AT54" i="23"/>
  <c r="AU54" i="23"/>
  <c r="AV54" i="23"/>
  <c r="AW54" i="23"/>
  <c r="AX54" i="23"/>
  <c r="AY54" i="23"/>
  <c r="AZ54" i="23"/>
  <c r="BA54" i="23"/>
  <c r="BB54" i="23"/>
  <c r="BC54" i="23"/>
  <c r="BD54" i="23"/>
  <c r="BE54" i="23"/>
  <c r="BF54" i="23"/>
  <c r="BG54" i="23"/>
  <c r="BH54" i="23"/>
  <c r="BI54" i="23"/>
  <c r="BJ54" i="23"/>
  <c r="BK54" i="23"/>
  <c r="BL54" i="23"/>
  <c r="BM54" i="23"/>
  <c r="BN54" i="23"/>
  <c r="BO54" i="23"/>
  <c r="BP54" i="23"/>
  <c r="AK55" i="23"/>
  <c r="AL55" i="23"/>
  <c r="AM55" i="23"/>
  <c r="AN55" i="23"/>
  <c r="AO55" i="23"/>
  <c r="AP55" i="23"/>
  <c r="AQ55" i="23"/>
  <c r="AR55" i="23"/>
  <c r="AS55" i="23"/>
  <c r="AT55" i="23"/>
  <c r="AU55" i="23"/>
  <c r="AV55" i="23"/>
  <c r="AW55" i="23"/>
  <c r="AX55" i="23"/>
  <c r="AY55" i="23"/>
  <c r="AZ55" i="23"/>
  <c r="BA55" i="23"/>
  <c r="BB55" i="23"/>
  <c r="BC55" i="23"/>
  <c r="BD55" i="23"/>
  <c r="BE55" i="23"/>
  <c r="BF55" i="23"/>
  <c r="BG55" i="23"/>
  <c r="BH55" i="23"/>
  <c r="BI55" i="23"/>
  <c r="BJ55" i="23"/>
  <c r="BK55" i="23"/>
  <c r="BL55" i="23"/>
  <c r="BM55" i="23"/>
  <c r="BN55" i="23"/>
  <c r="BO55" i="23"/>
  <c r="BP55" i="23"/>
  <c r="AK56" i="23"/>
  <c r="AL56" i="23"/>
  <c r="AM56" i="23"/>
  <c r="AN56" i="23"/>
  <c r="AO56" i="23"/>
  <c r="AP56" i="23"/>
  <c r="AQ56" i="23"/>
  <c r="AR56" i="23"/>
  <c r="AS56" i="23"/>
  <c r="AT56" i="23"/>
  <c r="AU56" i="23"/>
  <c r="AV56" i="23"/>
  <c r="AW56" i="23"/>
  <c r="AX56" i="23"/>
  <c r="AY56" i="23"/>
  <c r="AZ56" i="23"/>
  <c r="BA56" i="23"/>
  <c r="BB56" i="23"/>
  <c r="BC56" i="23"/>
  <c r="BD56" i="23"/>
  <c r="BE56" i="23"/>
  <c r="BF56" i="23"/>
  <c r="BG56" i="23"/>
  <c r="BH56" i="23"/>
  <c r="BI56" i="23"/>
  <c r="BJ56" i="23"/>
  <c r="BK56" i="23"/>
  <c r="BL56" i="23"/>
  <c r="BM56" i="23"/>
  <c r="BN56" i="23"/>
  <c r="BO56" i="23"/>
  <c r="BP56" i="23"/>
  <c r="AK57" i="23"/>
  <c r="AL57" i="23"/>
  <c r="AM57" i="23"/>
  <c r="AN57" i="23"/>
  <c r="AO57" i="23"/>
  <c r="AP57" i="23"/>
  <c r="AQ57" i="23"/>
  <c r="AR57" i="23"/>
  <c r="AS57" i="23"/>
  <c r="AT57" i="23"/>
  <c r="AU57" i="23"/>
  <c r="AV57" i="23"/>
  <c r="AW57" i="23"/>
  <c r="AX57" i="23"/>
  <c r="AY57" i="23"/>
  <c r="AZ57" i="23"/>
  <c r="BA57" i="23"/>
  <c r="BB57" i="23"/>
  <c r="BC57" i="23"/>
  <c r="BD57" i="23"/>
  <c r="BE57" i="23"/>
  <c r="BF57" i="23"/>
  <c r="BG57" i="23"/>
  <c r="BH57" i="23"/>
  <c r="BI57" i="23"/>
  <c r="BJ57" i="23"/>
  <c r="BK57" i="23"/>
  <c r="BL57" i="23"/>
  <c r="BM57" i="23"/>
  <c r="BN57" i="23"/>
  <c r="BO57" i="23"/>
  <c r="BP57" i="23"/>
  <c r="AK58" i="23"/>
  <c r="AL58" i="23"/>
  <c r="AM58" i="23"/>
  <c r="AN58" i="23"/>
  <c r="AO58" i="23"/>
  <c r="AP58" i="23"/>
  <c r="AQ58" i="23"/>
  <c r="AR58" i="23"/>
  <c r="AS58" i="23"/>
  <c r="AT58" i="23"/>
  <c r="AU58" i="23"/>
  <c r="AV58" i="23"/>
  <c r="AW58" i="23"/>
  <c r="AX58" i="23"/>
  <c r="AY58" i="23"/>
  <c r="AZ58" i="23"/>
  <c r="BA58" i="23"/>
  <c r="BB58" i="23"/>
  <c r="BC58" i="23"/>
  <c r="BD58" i="23"/>
  <c r="BE58" i="23"/>
  <c r="BF58" i="23"/>
  <c r="BG58" i="23"/>
  <c r="BH58" i="23"/>
  <c r="BI58" i="23"/>
  <c r="BJ58" i="23"/>
  <c r="BK58" i="23"/>
  <c r="BL58" i="23"/>
  <c r="BM58" i="23"/>
  <c r="BN58" i="23"/>
  <c r="BO58" i="23"/>
  <c r="BP58" i="23"/>
  <c r="AK59" i="23"/>
  <c r="AL59" i="23"/>
  <c r="AM59" i="23"/>
  <c r="AN59" i="23"/>
  <c r="AO59" i="23"/>
  <c r="AP59" i="23"/>
  <c r="AQ59" i="23"/>
  <c r="AR59" i="23"/>
  <c r="AS59" i="23"/>
  <c r="AT59" i="23"/>
  <c r="AU59" i="23"/>
  <c r="AV59" i="23"/>
  <c r="AW59" i="23"/>
  <c r="AX59" i="23"/>
  <c r="AY59" i="23"/>
  <c r="AZ59" i="23"/>
  <c r="BA59" i="23"/>
  <c r="BB59" i="23"/>
  <c r="BC59" i="23"/>
  <c r="BD59" i="23"/>
  <c r="BE59" i="23"/>
  <c r="BF59" i="23"/>
  <c r="BG59" i="23"/>
  <c r="BH59" i="23"/>
  <c r="BI59" i="23"/>
  <c r="BJ59" i="23"/>
  <c r="BK59" i="23"/>
  <c r="BL59" i="23"/>
  <c r="BM59" i="23"/>
  <c r="BN59" i="23"/>
  <c r="BO59" i="23"/>
  <c r="BP59" i="23"/>
  <c r="AK60" i="23"/>
  <c r="AL60" i="23"/>
  <c r="AM60" i="23"/>
  <c r="AN60" i="23"/>
  <c r="AO60" i="23"/>
  <c r="AP60" i="23"/>
  <c r="AQ60" i="23"/>
  <c r="AR60" i="23"/>
  <c r="AS60" i="23"/>
  <c r="AT60" i="23"/>
  <c r="AU60" i="23"/>
  <c r="AV60" i="23"/>
  <c r="AW60" i="23"/>
  <c r="AX60" i="23"/>
  <c r="AY60" i="23"/>
  <c r="AZ60" i="23"/>
  <c r="BA60" i="23"/>
  <c r="BB60" i="23"/>
  <c r="BC60" i="23"/>
  <c r="BD60" i="23"/>
  <c r="BE60" i="23"/>
  <c r="BF60" i="23"/>
  <c r="BG60" i="23"/>
  <c r="BH60" i="23"/>
  <c r="BI60" i="23"/>
  <c r="BJ60" i="23"/>
  <c r="BK60" i="23"/>
  <c r="BL60" i="23"/>
  <c r="BM60" i="23"/>
  <c r="BN60" i="23"/>
  <c r="BO60" i="23"/>
  <c r="BP60" i="23"/>
  <c r="AK61" i="23"/>
  <c r="AL61" i="23"/>
  <c r="AM61" i="23"/>
  <c r="AN61" i="23"/>
  <c r="AO61" i="23"/>
  <c r="AP61" i="23"/>
  <c r="AQ61" i="23"/>
  <c r="AR61" i="23"/>
  <c r="AS61" i="23"/>
  <c r="AT61" i="23"/>
  <c r="AU61" i="23"/>
  <c r="AV61" i="23"/>
  <c r="AW61" i="23"/>
  <c r="AX61" i="23"/>
  <c r="AY61" i="23"/>
  <c r="AZ61" i="23"/>
  <c r="BA61" i="23"/>
  <c r="BB61" i="23"/>
  <c r="BC61" i="23"/>
  <c r="BD61" i="23"/>
  <c r="BE61" i="23"/>
  <c r="BF61" i="23"/>
  <c r="BG61" i="23"/>
  <c r="BH61" i="23"/>
  <c r="BI61" i="23"/>
  <c r="BJ61" i="23"/>
  <c r="BK61" i="23"/>
  <c r="BL61" i="23"/>
  <c r="BM61" i="23"/>
  <c r="BN61" i="23"/>
  <c r="BO61" i="23"/>
  <c r="BP61" i="23"/>
  <c r="AK62" i="23"/>
  <c r="AL62" i="23"/>
  <c r="AM62" i="23"/>
  <c r="AN62" i="23"/>
  <c r="AO62" i="23"/>
  <c r="AP62" i="23"/>
  <c r="AQ62" i="23"/>
  <c r="AR62" i="23"/>
  <c r="AS62" i="23"/>
  <c r="AT62" i="23"/>
  <c r="AU62" i="23"/>
  <c r="AV62" i="23"/>
  <c r="AW62" i="23"/>
  <c r="AX62" i="23"/>
  <c r="AY62" i="23"/>
  <c r="AZ62" i="23"/>
  <c r="BA62" i="23"/>
  <c r="BB62" i="23"/>
  <c r="BC62" i="23"/>
  <c r="BD62" i="23"/>
  <c r="BE62" i="23"/>
  <c r="BF62" i="23"/>
  <c r="BG62" i="23"/>
  <c r="BH62" i="23"/>
  <c r="BI62" i="23"/>
  <c r="BJ62" i="23"/>
  <c r="BK62" i="23"/>
  <c r="BL62" i="23"/>
  <c r="BM62" i="23"/>
  <c r="BN62" i="23"/>
  <c r="BO62" i="23"/>
  <c r="BP62" i="23"/>
  <c r="AK63" i="23"/>
  <c r="AL63" i="23"/>
  <c r="AM63" i="23"/>
  <c r="AN63" i="23"/>
  <c r="AO63" i="23"/>
  <c r="AP63" i="23"/>
  <c r="AQ63" i="23"/>
  <c r="AR63" i="23"/>
  <c r="AS63" i="23"/>
  <c r="AT63" i="23"/>
  <c r="AU63" i="23"/>
  <c r="AV63" i="23"/>
  <c r="AW63" i="23"/>
  <c r="AX63" i="23"/>
  <c r="AY63" i="23"/>
  <c r="AZ63" i="23"/>
  <c r="BA63" i="23"/>
  <c r="BB63" i="23"/>
  <c r="BC63" i="23"/>
  <c r="BD63" i="23"/>
  <c r="BE63" i="23"/>
  <c r="BF63" i="23"/>
  <c r="BG63" i="23"/>
  <c r="BH63" i="23"/>
  <c r="BI63" i="23"/>
  <c r="BJ63" i="23"/>
  <c r="BK63" i="23"/>
  <c r="BL63" i="23"/>
  <c r="BM63" i="23"/>
  <c r="BN63" i="23"/>
  <c r="BO63" i="23"/>
  <c r="BP63" i="23"/>
  <c r="AK64" i="23"/>
  <c r="AL64" i="23"/>
  <c r="AM64" i="23"/>
  <c r="AN64" i="23"/>
  <c r="AO64" i="23"/>
  <c r="AP64" i="23"/>
  <c r="AQ64" i="23"/>
  <c r="AR64" i="23"/>
  <c r="AS64" i="23"/>
  <c r="AT64" i="23"/>
  <c r="AU64" i="23"/>
  <c r="AV64" i="23"/>
  <c r="AW64" i="23"/>
  <c r="AX64" i="23"/>
  <c r="AY64" i="23"/>
  <c r="AZ64" i="23"/>
  <c r="BA64" i="23"/>
  <c r="BB64" i="23"/>
  <c r="BC64" i="23"/>
  <c r="BD64" i="23"/>
  <c r="BE64" i="23"/>
  <c r="BF64" i="23"/>
  <c r="BG64" i="23"/>
  <c r="BH64" i="23"/>
  <c r="BI64" i="23"/>
  <c r="BJ64" i="23"/>
  <c r="BK64" i="23"/>
  <c r="BL64" i="23"/>
  <c r="BM64" i="23"/>
  <c r="BN64" i="23"/>
  <c r="BO64" i="23"/>
  <c r="BP64" i="23"/>
  <c r="AK65" i="23"/>
  <c r="AL65" i="23"/>
  <c r="AM65" i="23"/>
  <c r="AN65" i="23"/>
  <c r="AO65" i="23"/>
  <c r="AP65" i="23"/>
  <c r="AQ65" i="23"/>
  <c r="AR65" i="23"/>
  <c r="AS65" i="23"/>
  <c r="AT65" i="23"/>
  <c r="AU65" i="23"/>
  <c r="AV65" i="23"/>
  <c r="AW65" i="23"/>
  <c r="AX65" i="23"/>
  <c r="AY65" i="23"/>
  <c r="AZ65" i="23"/>
  <c r="BA65" i="23"/>
  <c r="BB65" i="23"/>
  <c r="BC65" i="23"/>
  <c r="BD65" i="23"/>
  <c r="BE65" i="23"/>
  <c r="BF65" i="23"/>
  <c r="BG65" i="23"/>
  <c r="BH65" i="23"/>
  <c r="BI65" i="23"/>
  <c r="BJ65" i="23"/>
  <c r="BK65" i="23"/>
  <c r="BL65" i="23"/>
  <c r="BM65" i="23"/>
  <c r="BN65" i="23"/>
  <c r="BO65" i="23"/>
  <c r="BP65" i="23"/>
  <c r="AL2" i="23"/>
  <c r="AM2" i="23"/>
  <c r="AN2" i="23"/>
  <c r="AO2" i="23"/>
  <c r="AP2" i="23"/>
  <c r="AQ2" i="23"/>
  <c r="AR2" i="23"/>
  <c r="AS2" i="23"/>
  <c r="AT2" i="23"/>
  <c r="AU2" i="23"/>
  <c r="AV2" i="23"/>
  <c r="AW2" i="23"/>
  <c r="AX2" i="23"/>
  <c r="AY2" i="23"/>
  <c r="AZ2" i="23"/>
  <c r="BA2" i="23"/>
  <c r="BB2" i="23"/>
  <c r="BC2" i="23"/>
  <c r="BD2" i="23"/>
  <c r="BE2" i="23"/>
  <c r="BF2" i="23"/>
  <c r="BG2" i="23"/>
  <c r="BH2" i="23"/>
  <c r="BI2" i="23"/>
  <c r="BJ2" i="23"/>
  <c r="BK2" i="23"/>
  <c r="BL2" i="23"/>
  <c r="BM2" i="23"/>
  <c r="BN2" i="23"/>
  <c r="BO2" i="23"/>
  <c r="BP2" i="23"/>
  <c r="AK66" i="23"/>
  <c r="AK2" i="23"/>
  <c r="Y2" i="5"/>
  <c r="H2" i="5"/>
  <c r="P2" i="5"/>
  <c r="V2" i="5"/>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E53" i="4"/>
  <c r="AE54" i="4"/>
  <c r="AE55" i="4"/>
  <c r="AE56" i="4"/>
  <c r="AE57" i="4"/>
  <c r="AE58" i="4"/>
  <c r="AE59" i="4"/>
  <c r="AE60" i="4"/>
  <c r="AE61" i="4"/>
  <c r="AE62" i="4"/>
  <c r="AE63" i="4"/>
  <c r="AE64" i="4"/>
  <c r="AE65" i="4"/>
  <c r="AE66" i="4"/>
  <c r="AE67" i="4"/>
  <c r="AE68" i="4"/>
  <c r="AE69" i="4"/>
  <c r="AE6" i="4"/>
  <c r="AH6" i="4"/>
  <c r="AS6" i="4" s="1"/>
  <c r="N4" i="3" l="1"/>
  <c r="N57"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4" i="3"/>
  <c r="AE12" i="6"/>
  <c r="AE16" i="6"/>
  <c r="AE19" i="6"/>
  <c r="AE22" i="6"/>
  <c r="AE23" i="6"/>
  <c r="AE24" i="6"/>
  <c r="AE25" i="6"/>
  <c r="AE27" i="6"/>
  <c r="AE29" i="6"/>
  <c r="AE30" i="6"/>
  <c r="AE31" i="6"/>
  <c r="AE32" i="6"/>
  <c r="AE33" i="6"/>
  <c r="AE35" i="6"/>
  <c r="AE37" i="6"/>
  <c r="AE38" i="6"/>
  <c r="AE39" i="6"/>
  <c r="AE41" i="6"/>
  <c r="AE42" i="6"/>
  <c r="AE43" i="6"/>
  <c r="AE46" i="6"/>
  <c r="AE47" i="6"/>
  <c r="AE48" i="6"/>
  <c r="AE49" i="6"/>
  <c r="AE50" i="6"/>
  <c r="AE51" i="6"/>
  <c r="AE52" i="6"/>
  <c r="AE53" i="6"/>
  <c r="AE54" i="6"/>
  <c r="AE55" i="6"/>
  <c r="AE56" i="6"/>
  <c r="AE57" i="6"/>
  <c r="AE58" i="6"/>
  <c r="AE59" i="6"/>
  <c r="AE60" i="6"/>
  <c r="AE61" i="6"/>
  <c r="AE62" i="6"/>
  <c r="AE63" i="6"/>
  <c r="AE64" i="6"/>
  <c r="AE65" i="6"/>
  <c r="AE66" i="6"/>
  <c r="AE67" i="6"/>
  <c r="AE68" i="6"/>
  <c r="AE69" i="6"/>
  <c r="AO2" i="3"/>
  <c r="AH2" i="3"/>
  <c r="AI2" i="3"/>
  <c r="AJ2" i="3"/>
  <c r="AK2" i="3"/>
  <c r="AL2" i="3"/>
  <c r="AM2" i="3"/>
  <c r="AG2" i="3"/>
  <c r="AB2" i="3"/>
  <c r="AD2" i="3"/>
  <c r="T2" i="3"/>
  <c r="U2" i="3"/>
  <c r="V2" i="3"/>
  <c r="W2" i="3"/>
  <c r="X2" i="3"/>
  <c r="Y2" i="3"/>
  <c r="Z2" i="3"/>
  <c r="AA2" i="3"/>
  <c r="S2" i="3"/>
  <c r="N2" i="6"/>
  <c r="O2" i="6"/>
  <c r="P2" i="6"/>
  <c r="Q2" i="6"/>
  <c r="R2" i="6"/>
  <c r="S2" i="6"/>
  <c r="T2" i="6"/>
  <c r="U2" i="6"/>
  <c r="V2" i="6"/>
  <c r="W2" i="6"/>
  <c r="X2" i="6"/>
  <c r="Y2" i="6"/>
  <c r="Z2" i="6"/>
  <c r="AA2" i="6"/>
  <c r="AB2" i="6"/>
  <c r="AC2" i="6"/>
  <c r="AD6" i="6"/>
  <c r="L9" i="6"/>
  <c r="L12" i="6"/>
  <c r="J13" i="6"/>
  <c r="L13" i="6"/>
  <c r="L14" i="6"/>
  <c r="L16" i="6"/>
  <c r="L19" i="6"/>
  <c r="L22" i="6"/>
  <c r="L23" i="6"/>
  <c r="L24" i="6"/>
  <c r="J25" i="6"/>
  <c r="L25" i="6"/>
  <c r="J26" i="6"/>
  <c r="L26" i="6"/>
  <c r="L27" i="6"/>
  <c r="L28" i="6"/>
  <c r="L29" i="6"/>
  <c r="L30" i="6"/>
  <c r="J31" i="6"/>
  <c r="L31" i="6"/>
  <c r="L32" i="6"/>
  <c r="L33" i="6"/>
  <c r="L34" i="6"/>
  <c r="L35" i="6"/>
  <c r="J37" i="6"/>
  <c r="L37" i="6"/>
  <c r="L38" i="6"/>
  <c r="L39" i="6"/>
  <c r="L41" i="6"/>
  <c r="J42" i="6"/>
  <c r="L42" i="6"/>
  <c r="J43" i="6"/>
  <c r="L43" i="6"/>
  <c r="L44" i="6"/>
  <c r="L46" i="6"/>
  <c r="L47" i="6"/>
  <c r="L48" i="6"/>
  <c r="L49" i="6"/>
  <c r="L50" i="6"/>
  <c r="J51" i="6"/>
  <c r="L51" i="6"/>
  <c r="L52" i="6"/>
  <c r="L53" i="6"/>
  <c r="L54" i="6"/>
  <c r="L55" i="6"/>
  <c r="J56" i="6"/>
  <c r="L56" i="6"/>
  <c r="L57" i="6"/>
  <c r="L58" i="6"/>
  <c r="L59" i="6"/>
  <c r="L60" i="6"/>
  <c r="L61" i="6"/>
  <c r="L62" i="6"/>
  <c r="L63" i="6"/>
  <c r="L64" i="6"/>
  <c r="L65" i="6"/>
  <c r="L66" i="6"/>
  <c r="J67" i="6"/>
  <c r="L67" i="6"/>
  <c r="L68" i="6"/>
  <c r="L69" i="6"/>
  <c r="AG4" i="3" l="1"/>
  <c r="AH20" i="3"/>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F2" i="6"/>
  <c r="G2" i="6"/>
  <c r="I2" i="6"/>
  <c r="J2" i="6"/>
  <c r="K2" i="6"/>
  <c r="L2" i="6"/>
  <c r="M2" i="6"/>
  <c r="E2" i="6"/>
  <c r="AG32" i="3" l="1"/>
  <c r="AG16" i="3"/>
  <c r="AG15" i="3"/>
  <c r="AG30" i="3"/>
  <c r="AG14" i="3"/>
  <c r="AG63" i="3"/>
  <c r="AG45" i="3"/>
  <c r="AG29" i="3"/>
  <c r="AG13" i="3"/>
  <c r="AG17" i="3"/>
  <c r="AG44" i="3"/>
  <c r="AG28" i="3"/>
  <c r="AG12" i="3"/>
  <c r="AG49" i="3"/>
  <c r="AG47" i="3"/>
  <c r="AG59" i="3"/>
  <c r="AG43" i="3"/>
  <c r="AG27" i="3"/>
  <c r="AG11" i="3"/>
  <c r="AG42" i="3"/>
  <c r="AG26" i="3"/>
  <c r="AG10" i="3"/>
  <c r="AG46" i="3"/>
  <c r="AG25" i="3"/>
  <c r="AG9" i="3"/>
  <c r="AG64" i="3"/>
  <c r="AG24" i="3"/>
  <c r="AG8" i="3"/>
  <c r="AG62" i="3"/>
  <c r="AG57" i="3"/>
  <c r="AG39" i="3"/>
  <c r="AG23" i="3"/>
  <c r="AG7" i="3"/>
  <c r="AG60" i="3"/>
  <c r="AG38" i="3"/>
  <c r="AG22" i="3"/>
  <c r="AG6" i="3"/>
  <c r="AG31" i="3"/>
  <c r="AG41" i="3"/>
  <c r="AG55" i="3"/>
  <c r="AG37" i="3"/>
  <c r="AG21" i="3"/>
  <c r="AG5" i="3"/>
  <c r="AG65" i="3"/>
  <c r="AG61" i="3"/>
  <c r="AG58" i="3"/>
  <c r="AG56" i="3"/>
  <c r="AG54" i="3"/>
  <c r="AG53" i="3"/>
  <c r="AG52" i="3"/>
  <c r="AG36" i="3"/>
  <c r="AG20" i="3"/>
  <c r="AG48" i="3"/>
  <c r="AG40" i="3"/>
  <c r="AG67" i="3"/>
  <c r="AG51" i="3"/>
  <c r="AG35" i="3"/>
  <c r="AG19" i="3"/>
  <c r="AG33" i="3"/>
  <c r="AG66" i="3"/>
  <c r="AG50" i="3"/>
  <c r="AG34" i="3"/>
  <c r="AG18" i="3"/>
  <c r="AH52" i="3"/>
  <c r="AH51" i="3"/>
  <c r="AH50" i="3"/>
  <c r="AH49" i="3"/>
  <c r="AH48" i="3"/>
  <c r="AH59" i="3"/>
  <c r="AH47" i="3"/>
  <c r="AH46" i="3"/>
  <c r="AH45" i="3"/>
  <c r="AH67" i="3"/>
  <c r="AH63" i="3"/>
  <c r="AH44" i="3"/>
  <c r="AH61" i="3"/>
  <c r="AH66" i="3"/>
  <c r="AH65" i="3"/>
  <c r="AH64" i="3"/>
  <c r="AH57" i="3"/>
  <c r="AH56" i="3"/>
  <c r="AH62" i="3"/>
  <c r="AH55" i="3"/>
  <c r="AH60" i="3"/>
  <c r="AH58" i="3"/>
  <c r="AH54" i="3"/>
  <c r="AH53" i="3"/>
  <c r="AH10" i="3"/>
  <c r="AH11" i="3" l="1"/>
  <c r="Z2" i="5"/>
  <c r="AA2" i="5"/>
  <c r="X2" i="5"/>
  <c r="CD13" i="7" l="1"/>
  <c r="CD12" i="7"/>
  <c r="CD11" i="7"/>
  <c r="CD10" i="7"/>
  <c r="R4" i="6" s="1"/>
  <c r="CD9" i="7"/>
  <c r="R3" i="6" s="1"/>
  <c r="F2" i="5" l="1"/>
  <c r="G2" i="5"/>
  <c r="I2" i="5"/>
  <c r="J2" i="5"/>
  <c r="K2" i="5"/>
  <c r="L2" i="5"/>
  <c r="M2" i="5"/>
  <c r="N2" i="5"/>
  <c r="Q2" i="5"/>
  <c r="R2" i="5"/>
  <c r="S2" i="5"/>
  <c r="T2" i="5"/>
  <c r="U2" i="5"/>
  <c r="W2" i="5"/>
  <c r="AB2" i="5"/>
  <c r="AD2" i="5"/>
  <c r="AF2" i="5"/>
  <c r="AG2" i="5"/>
  <c r="AH2" i="5"/>
  <c r="AI2" i="5"/>
  <c r="AJ2" i="5"/>
  <c r="E2" i="5"/>
  <c r="AE9" i="7"/>
  <c r="AF9" i="7"/>
  <c r="AG9" i="7"/>
  <c r="AH9" i="7"/>
  <c r="AI9" i="7"/>
  <c r="AE10" i="7"/>
  <c r="AF10" i="7"/>
  <c r="AG10" i="7"/>
  <c r="AH10" i="7"/>
  <c r="AI10" i="7"/>
  <c r="AE11" i="7"/>
  <c r="AF11" i="7"/>
  <c r="AG11" i="7"/>
  <c r="AH11" i="7"/>
  <c r="AI11" i="7"/>
  <c r="AE13" i="7"/>
  <c r="AF13" i="7"/>
  <c r="AG13" i="7"/>
  <c r="AH13" i="7"/>
  <c r="AI13" i="7"/>
  <c r="N45" i="3" l="1"/>
  <c r="N12" i="3"/>
  <c r="N42" i="3"/>
  <c r="N9" i="3"/>
  <c r="N23" i="3"/>
  <c r="N21" i="3"/>
  <c r="N36" i="3"/>
  <c r="N20" i="3"/>
  <c r="N63" i="3"/>
  <c r="N29" i="3"/>
  <c r="N60" i="3"/>
  <c r="N59" i="3"/>
  <c r="N25" i="3"/>
  <c r="N55" i="3"/>
  <c r="N22" i="3"/>
  <c r="N52" i="3"/>
  <c r="N51" i="3"/>
  <c r="N35" i="3"/>
  <c r="N19" i="3"/>
  <c r="N14" i="3"/>
  <c r="N44" i="3"/>
  <c r="N11" i="3"/>
  <c r="N41" i="3"/>
  <c r="N24" i="3"/>
  <c r="N54" i="3"/>
  <c r="N53" i="3"/>
  <c r="N67" i="3"/>
  <c r="N50" i="3"/>
  <c r="N34" i="3"/>
  <c r="N18" i="3"/>
  <c r="N46" i="3"/>
  <c r="N13" i="3"/>
  <c r="N43" i="3"/>
  <c r="N26" i="3"/>
  <c r="N56" i="3"/>
  <c r="N39" i="3"/>
  <c r="N6" i="3"/>
  <c r="N66" i="3"/>
  <c r="N49" i="3"/>
  <c r="N33" i="3"/>
  <c r="N17" i="3"/>
  <c r="N62" i="3"/>
  <c r="N28" i="3"/>
  <c r="N10" i="3"/>
  <c r="N40" i="3"/>
  <c r="N7" i="3"/>
  <c r="N5" i="3"/>
  <c r="N65" i="3"/>
  <c r="N48" i="3"/>
  <c r="N32" i="3"/>
  <c r="N16" i="3"/>
  <c r="N30" i="3"/>
  <c r="N61" i="3"/>
  <c r="N27" i="3"/>
  <c r="N58" i="3"/>
  <c r="N8" i="3"/>
  <c r="N38" i="3"/>
  <c r="N37" i="3"/>
  <c r="N64" i="3"/>
  <c r="N47" i="3"/>
  <c r="N31" i="3"/>
  <c r="N15" i="3"/>
  <c r="G65" i="22"/>
  <c r="G64" i="22"/>
  <c r="G63" i="22"/>
  <c r="G62" i="22"/>
  <c r="G61" i="22"/>
  <c r="G60" i="22"/>
  <c r="G59" i="22"/>
  <c r="G58" i="22"/>
  <c r="G57" i="22"/>
  <c r="G56" i="22"/>
  <c r="G55" i="22"/>
  <c r="G54" i="22"/>
  <c r="G53" i="22"/>
  <c r="G52" i="22"/>
  <c r="G51" i="22"/>
  <c r="G50" i="22"/>
  <c r="G49" i="22"/>
  <c r="G48" i="22"/>
  <c r="G47" i="22"/>
  <c r="G46" i="22"/>
  <c r="G45" i="22"/>
  <c r="G44" i="22"/>
  <c r="G43" i="22"/>
  <c r="G42" i="22"/>
  <c r="G41" i="22"/>
  <c r="G40" i="22"/>
  <c r="G39" i="22"/>
  <c r="G38" i="22"/>
  <c r="G37" i="22"/>
  <c r="G36" i="22"/>
  <c r="G35" i="22"/>
  <c r="G34" i="22"/>
  <c r="G33" i="22"/>
  <c r="G32" i="22"/>
  <c r="G31" i="22"/>
  <c r="G30" i="22"/>
  <c r="G29" i="22"/>
  <c r="G28" i="22"/>
  <c r="G27" i="22"/>
  <c r="G26" i="22"/>
  <c r="G25" i="22"/>
  <c r="G24" i="22"/>
  <c r="G23" i="22"/>
  <c r="G22" i="22"/>
  <c r="G21" i="22"/>
  <c r="G20" i="22"/>
  <c r="G19" i="22"/>
  <c r="G18" i="22"/>
  <c r="G17" i="22"/>
  <c r="G16" i="22"/>
  <c r="G15" i="22"/>
  <c r="G14" i="22"/>
  <c r="G13" i="22"/>
  <c r="G12" i="22"/>
  <c r="G11" i="22"/>
  <c r="G10" i="22"/>
  <c r="G9" i="22"/>
  <c r="G8" i="22"/>
  <c r="G7" i="22"/>
  <c r="G6" i="22"/>
  <c r="G5" i="22"/>
  <c r="G4" i="22"/>
  <c r="G3" i="22"/>
  <c r="G2" i="22"/>
  <c r="Z10" i="7"/>
  <c r="J9" i="7"/>
  <c r="K9" i="7"/>
  <c r="L9" i="7"/>
  <c r="T9" i="7"/>
  <c r="U9" i="7"/>
  <c r="M9" i="7"/>
  <c r="N9" i="7"/>
  <c r="Q9" i="7"/>
  <c r="S9" i="7"/>
  <c r="O9" i="7"/>
  <c r="R9" i="7"/>
  <c r="V9" i="7"/>
  <c r="W9" i="7"/>
  <c r="X9" i="7"/>
  <c r="Y9" i="7"/>
  <c r="Z9" i="7"/>
  <c r="AA9" i="7"/>
  <c r="AB9" i="7"/>
  <c r="AC9" i="7"/>
  <c r="AD9" i="7"/>
  <c r="AJ9" i="7"/>
  <c r="E3" i="5" s="1"/>
  <c r="AK9" i="7"/>
  <c r="AL9" i="7"/>
  <c r="AM9" i="7"/>
  <c r="H3" i="5" s="1"/>
  <c r="H6" i="5" s="1"/>
  <c r="AN9" i="7"/>
  <c r="I3" i="5" s="1"/>
  <c r="AO9" i="7"/>
  <c r="J3" i="5" s="1"/>
  <c r="J6" i="5" s="1"/>
  <c r="AP9" i="7"/>
  <c r="K3" i="5" s="1"/>
  <c r="K6" i="5" s="1"/>
  <c r="AQ9" i="7"/>
  <c r="L3" i="5" s="1"/>
  <c r="L6" i="5" s="1"/>
  <c r="AR9" i="7"/>
  <c r="AS9" i="7"/>
  <c r="AT9" i="7"/>
  <c r="AU9" i="7"/>
  <c r="AV9" i="7"/>
  <c r="AW9" i="7"/>
  <c r="AX9" i="7"/>
  <c r="AY9" i="7"/>
  <c r="T3" i="5" s="1"/>
  <c r="AZ9" i="7"/>
  <c r="BA9" i="7"/>
  <c r="BB9" i="7"/>
  <c r="BC9" i="7"/>
  <c r="X3" i="5" s="1"/>
  <c r="BD9" i="7"/>
  <c r="BE9" i="7"/>
  <c r="BF9" i="7"/>
  <c r="BG9" i="7"/>
  <c r="BH9" i="7"/>
  <c r="BI9" i="7"/>
  <c r="AD3" i="5" s="1"/>
  <c r="BJ9" i="7"/>
  <c r="AE3" i="5" s="1"/>
  <c r="AE6" i="5" s="1"/>
  <c r="BK9" i="7"/>
  <c r="AF3" i="5" s="1"/>
  <c r="BL9" i="7"/>
  <c r="AG3" i="5" s="1"/>
  <c r="AG6" i="5" s="1"/>
  <c r="BM9" i="7"/>
  <c r="AH3" i="5" s="1"/>
  <c r="BN9" i="7"/>
  <c r="BO9" i="7"/>
  <c r="AJ3" i="5" s="1"/>
  <c r="BP9" i="7"/>
  <c r="BQ9" i="7"/>
  <c r="BR9" i="7"/>
  <c r="G3" i="6" s="1"/>
  <c r="BS9" i="7"/>
  <c r="BT9" i="7"/>
  <c r="BU9" i="7"/>
  <c r="BV9" i="7"/>
  <c r="BW9" i="7"/>
  <c r="K3" i="6" s="1"/>
  <c r="BX9" i="7"/>
  <c r="L3" i="6" s="1"/>
  <c r="BY9" i="7"/>
  <c r="M3" i="6" s="1"/>
  <c r="CA9" i="7"/>
  <c r="O3" i="6" s="1"/>
  <c r="CB9" i="7"/>
  <c r="P3" i="6" s="1"/>
  <c r="CC9" i="7"/>
  <c r="Q3" i="6" s="1"/>
  <c r="CE9" i="7"/>
  <c r="S3" i="6" s="1"/>
  <c r="CF9" i="7"/>
  <c r="T3" i="6" s="1"/>
  <c r="CG9" i="7"/>
  <c r="U3" i="6" s="1"/>
  <c r="CH9" i="7"/>
  <c r="V3" i="6" s="1"/>
  <c r="CI9" i="7"/>
  <c r="W3" i="6" s="1"/>
  <c r="CJ9" i="7"/>
  <c r="X3" i="6" s="1"/>
  <c r="CK9" i="7"/>
  <c r="Y3" i="6" s="1"/>
  <c r="CL9" i="7"/>
  <c r="Z3" i="6" s="1"/>
  <c r="CM9" i="7"/>
  <c r="AA3" i="6" s="1"/>
  <c r="CN9" i="7"/>
  <c r="AB3" i="6" s="1"/>
  <c r="CO9" i="7"/>
  <c r="AC3" i="6" s="1"/>
  <c r="BZ9" i="7"/>
  <c r="N3" i="6" s="1"/>
  <c r="CP9" i="7"/>
  <c r="CQ9" i="7"/>
  <c r="CR9" i="7"/>
  <c r="J10" i="7"/>
  <c r="K10" i="7"/>
  <c r="L10" i="7"/>
  <c r="T10" i="7"/>
  <c r="U10" i="7"/>
  <c r="M10" i="7"/>
  <c r="N10" i="7"/>
  <c r="Q10" i="7"/>
  <c r="S10" i="7"/>
  <c r="O10" i="7"/>
  <c r="R10" i="7"/>
  <c r="V10" i="7"/>
  <c r="W10" i="7"/>
  <c r="X10" i="7"/>
  <c r="Y10" i="7"/>
  <c r="AA10" i="7"/>
  <c r="AB10" i="7"/>
  <c r="AC10" i="7"/>
  <c r="AD10" i="7"/>
  <c r="AJ10" i="7"/>
  <c r="E4" i="5" s="1"/>
  <c r="AK10" i="7"/>
  <c r="AL10" i="7"/>
  <c r="AM10" i="7"/>
  <c r="AN10" i="7"/>
  <c r="I4" i="5" s="1"/>
  <c r="AO10" i="7"/>
  <c r="AP10" i="7"/>
  <c r="AQ10" i="7"/>
  <c r="AR10" i="7"/>
  <c r="AS10" i="7"/>
  <c r="AT10" i="7"/>
  <c r="AU10" i="7"/>
  <c r="AV10" i="7"/>
  <c r="AW10" i="7"/>
  <c r="AX10" i="7"/>
  <c r="AY10" i="7"/>
  <c r="AZ10" i="7"/>
  <c r="BA10" i="7"/>
  <c r="BB10" i="7"/>
  <c r="BC10" i="7"/>
  <c r="X4" i="5" s="1"/>
  <c r="BD10" i="7"/>
  <c r="BE10" i="7"/>
  <c r="BF10" i="7"/>
  <c r="BG10" i="7"/>
  <c r="BH10" i="7"/>
  <c r="BI10" i="7"/>
  <c r="AD4" i="5" s="1"/>
  <c r="BJ10" i="7"/>
  <c r="BK10" i="7"/>
  <c r="AF4" i="5" s="1"/>
  <c r="BL10" i="7"/>
  <c r="BM10" i="7"/>
  <c r="AH4" i="5" s="1"/>
  <c r="BN10" i="7"/>
  <c r="BO10" i="7"/>
  <c r="AJ4" i="5" s="1"/>
  <c r="BP10" i="7"/>
  <c r="BQ10" i="7"/>
  <c r="BR10" i="7"/>
  <c r="G4" i="6" s="1"/>
  <c r="BS10" i="7"/>
  <c r="BT10" i="7"/>
  <c r="BU10" i="7"/>
  <c r="BV10" i="7"/>
  <c r="J4" i="6" s="1"/>
  <c r="BW10" i="7"/>
  <c r="K4" i="6" s="1"/>
  <c r="BX10" i="7"/>
  <c r="L4" i="6" s="1"/>
  <c r="BY10" i="7"/>
  <c r="M4" i="6" s="1"/>
  <c r="CA10" i="7"/>
  <c r="O4" i="6" s="1"/>
  <c r="CB10" i="7"/>
  <c r="P4" i="6" s="1"/>
  <c r="CC10" i="7"/>
  <c r="Q4" i="6" s="1"/>
  <c r="CE10" i="7"/>
  <c r="S4" i="6" s="1"/>
  <c r="CF10" i="7"/>
  <c r="T4" i="6" s="1"/>
  <c r="CG10" i="7"/>
  <c r="U4" i="6" s="1"/>
  <c r="CH10" i="7"/>
  <c r="V4" i="6" s="1"/>
  <c r="CI10" i="7"/>
  <c r="W4" i="6" s="1"/>
  <c r="CJ10" i="7"/>
  <c r="X4" i="6" s="1"/>
  <c r="CK10" i="7"/>
  <c r="Y4" i="6" s="1"/>
  <c r="CL10" i="7"/>
  <c r="Z4" i="6" s="1"/>
  <c r="CM10" i="7"/>
  <c r="AA4" i="6" s="1"/>
  <c r="CN10" i="7"/>
  <c r="AB4" i="6" s="1"/>
  <c r="CO10" i="7"/>
  <c r="AC4" i="6" s="1"/>
  <c r="BZ10" i="7"/>
  <c r="N4" i="6" s="1"/>
  <c r="CP10" i="7"/>
  <c r="CQ10" i="7"/>
  <c r="CR10" i="7"/>
  <c r="J11" i="7"/>
  <c r="K11" i="7"/>
  <c r="L11" i="7"/>
  <c r="T11" i="7"/>
  <c r="U11" i="7"/>
  <c r="M11" i="7"/>
  <c r="N11" i="7"/>
  <c r="Q11" i="7"/>
  <c r="S11" i="7"/>
  <c r="O11" i="7"/>
  <c r="R11" i="7"/>
  <c r="V11" i="7"/>
  <c r="W11" i="7"/>
  <c r="X11" i="7"/>
  <c r="Y11" i="7"/>
  <c r="Z11" i="7"/>
  <c r="AA11" i="7"/>
  <c r="AB11" i="7"/>
  <c r="AC11" i="7"/>
  <c r="AD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CA11" i="7"/>
  <c r="CB11" i="7"/>
  <c r="CC11" i="7"/>
  <c r="CE11" i="7"/>
  <c r="CF11" i="7"/>
  <c r="CG11" i="7"/>
  <c r="CH11" i="7"/>
  <c r="CI11" i="7"/>
  <c r="CJ11" i="7"/>
  <c r="CK11" i="7"/>
  <c r="CL11" i="7"/>
  <c r="CM11" i="7"/>
  <c r="CN11" i="7"/>
  <c r="CO11" i="7"/>
  <c r="BZ11" i="7"/>
  <c r="CP11" i="7"/>
  <c r="CQ11" i="7"/>
  <c r="CR11" i="7"/>
  <c r="J12" i="7"/>
  <c r="K12" i="7"/>
  <c r="L12" i="7"/>
  <c r="T12" i="7"/>
  <c r="U12" i="7"/>
  <c r="M12" i="7"/>
  <c r="N12" i="7"/>
  <c r="Q12" i="7"/>
  <c r="S12" i="7"/>
  <c r="O12" i="7"/>
  <c r="R12" i="7"/>
  <c r="V12" i="7"/>
  <c r="W12" i="7"/>
  <c r="X12" i="7"/>
  <c r="Y12" i="7"/>
  <c r="Z12" i="7"/>
  <c r="AA12" i="7"/>
  <c r="AB12" i="7"/>
  <c r="AC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CA12" i="7"/>
  <c r="CB12" i="7"/>
  <c r="CC12" i="7"/>
  <c r="CE12" i="7"/>
  <c r="CF12" i="7"/>
  <c r="CG12" i="7"/>
  <c r="CH12" i="7"/>
  <c r="CI12" i="7"/>
  <c r="CJ12" i="7"/>
  <c r="CK12" i="7"/>
  <c r="CL12" i="7"/>
  <c r="CM12" i="7"/>
  <c r="CN12" i="7"/>
  <c r="CO12" i="7"/>
  <c r="BZ12" i="7"/>
  <c r="CP12" i="7"/>
  <c r="CQ12" i="7"/>
  <c r="CR12" i="7"/>
  <c r="J13" i="7"/>
  <c r="K13" i="7"/>
  <c r="L13" i="7"/>
  <c r="T13" i="7"/>
  <c r="U13" i="7"/>
  <c r="M13" i="7"/>
  <c r="N13" i="7"/>
  <c r="Q13" i="7"/>
  <c r="S13" i="7"/>
  <c r="O13" i="7"/>
  <c r="R13" i="7"/>
  <c r="V13" i="7"/>
  <c r="W13" i="7"/>
  <c r="X13" i="7"/>
  <c r="Y13" i="7"/>
  <c r="Z13" i="7"/>
  <c r="AA13" i="7"/>
  <c r="AB13" i="7"/>
  <c r="AC13" i="7"/>
  <c r="AD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CA13" i="7"/>
  <c r="CB13" i="7"/>
  <c r="CC13" i="7"/>
  <c r="CE13" i="7"/>
  <c r="CF13" i="7"/>
  <c r="CG13" i="7"/>
  <c r="CH13" i="7"/>
  <c r="CI13" i="7"/>
  <c r="CJ13" i="7"/>
  <c r="CK13" i="7"/>
  <c r="CL13" i="7"/>
  <c r="CM13" i="7"/>
  <c r="CN13" i="7"/>
  <c r="CO13" i="7"/>
  <c r="BZ13" i="7"/>
  <c r="CP13" i="7"/>
  <c r="CQ13" i="7"/>
  <c r="CR13" i="7"/>
  <c r="I13" i="7"/>
  <c r="I12" i="7"/>
  <c r="A23" i="5"/>
  <c r="C23" i="5"/>
  <c r="D23" i="5"/>
  <c r="A24" i="5"/>
  <c r="C24" i="5"/>
  <c r="D24" i="5"/>
  <c r="A25" i="5"/>
  <c r="C25" i="5"/>
  <c r="D25" i="5"/>
  <c r="A26" i="5"/>
  <c r="C26" i="5"/>
  <c r="D26" i="5"/>
  <c r="A27" i="5"/>
  <c r="C27" i="5"/>
  <c r="D27" i="5"/>
  <c r="A28" i="5"/>
  <c r="C28" i="5"/>
  <c r="D28" i="5"/>
  <c r="A29" i="5"/>
  <c r="C29" i="5"/>
  <c r="D29" i="5"/>
  <c r="A30" i="5"/>
  <c r="C30" i="5"/>
  <c r="D30" i="5"/>
  <c r="A31" i="5"/>
  <c r="C31" i="5"/>
  <c r="D31" i="5"/>
  <c r="A32" i="5"/>
  <c r="C32" i="5"/>
  <c r="D32" i="5"/>
  <c r="A33" i="5"/>
  <c r="C33" i="5"/>
  <c r="D33" i="5"/>
  <c r="A34" i="5"/>
  <c r="C34" i="5"/>
  <c r="D34" i="5"/>
  <c r="A35" i="5"/>
  <c r="C35" i="5"/>
  <c r="D35" i="5"/>
  <c r="A36" i="5"/>
  <c r="C36" i="5"/>
  <c r="D36" i="5"/>
  <c r="A37" i="5"/>
  <c r="C37" i="5"/>
  <c r="D37" i="5"/>
  <c r="A38" i="5"/>
  <c r="C38" i="5"/>
  <c r="D38" i="5"/>
  <c r="A39" i="5"/>
  <c r="C39" i="5"/>
  <c r="D39" i="5"/>
  <c r="A46" i="5"/>
  <c r="C46" i="5"/>
  <c r="D46" i="5"/>
  <c r="A47" i="5"/>
  <c r="C47" i="5"/>
  <c r="D47" i="5"/>
  <c r="A48" i="5"/>
  <c r="C48" i="5"/>
  <c r="D48" i="5"/>
  <c r="A49" i="5"/>
  <c r="C49" i="5"/>
  <c r="D49" i="5"/>
  <c r="A50" i="5"/>
  <c r="C50" i="5"/>
  <c r="D50" i="5"/>
  <c r="A51" i="5"/>
  <c r="C51" i="5"/>
  <c r="D51" i="5"/>
  <c r="A52" i="5"/>
  <c r="C52" i="5"/>
  <c r="D52" i="5"/>
  <c r="A53" i="5"/>
  <c r="C53" i="5"/>
  <c r="D53" i="5"/>
  <c r="A54" i="5"/>
  <c r="C54" i="5"/>
  <c r="D54" i="5"/>
  <c r="A55" i="5"/>
  <c r="C55" i="5"/>
  <c r="D55" i="5"/>
  <c r="A56" i="5"/>
  <c r="C56" i="5"/>
  <c r="D56" i="5"/>
  <c r="A57" i="5"/>
  <c r="C57" i="5"/>
  <c r="D57" i="5"/>
  <c r="A58" i="5"/>
  <c r="C58" i="5"/>
  <c r="D58" i="5"/>
  <c r="A59" i="5"/>
  <c r="C59" i="5"/>
  <c r="D59" i="5"/>
  <c r="A60" i="5"/>
  <c r="C60" i="5"/>
  <c r="D60" i="5"/>
  <c r="A61" i="5"/>
  <c r="C61" i="5"/>
  <c r="D61" i="5"/>
  <c r="A62" i="5"/>
  <c r="C62" i="5"/>
  <c r="D62" i="5"/>
  <c r="A63" i="5"/>
  <c r="C63" i="5"/>
  <c r="D63" i="5"/>
  <c r="A64" i="5"/>
  <c r="C64" i="5"/>
  <c r="D64" i="5"/>
  <c r="A65" i="5"/>
  <c r="C65" i="5"/>
  <c r="D65" i="5"/>
  <c r="A66" i="5"/>
  <c r="C66" i="5"/>
  <c r="D66" i="5"/>
  <c r="A67" i="5"/>
  <c r="C67" i="5"/>
  <c r="D67" i="5"/>
  <c r="A68" i="5"/>
  <c r="C68" i="5"/>
  <c r="D68" i="5"/>
  <c r="A69" i="5"/>
  <c r="C69" i="5"/>
  <c r="D69" i="5"/>
  <c r="A23" i="6"/>
  <c r="C23" i="6"/>
  <c r="D23" i="6"/>
  <c r="A24" i="6"/>
  <c r="C24" i="6"/>
  <c r="D24" i="6"/>
  <c r="A25" i="6"/>
  <c r="C25" i="6"/>
  <c r="D25" i="6"/>
  <c r="A26" i="6"/>
  <c r="C26" i="6"/>
  <c r="D26" i="6"/>
  <c r="A27" i="6"/>
  <c r="C27" i="6"/>
  <c r="D27" i="6"/>
  <c r="A28" i="6"/>
  <c r="C28" i="6"/>
  <c r="D28" i="6"/>
  <c r="A29" i="6"/>
  <c r="C29" i="6"/>
  <c r="D29" i="6"/>
  <c r="A30" i="6"/>
  <c r="C30" i="6"/>
  <c r="D30" i="6"/>
  <c r="A31" i="6"/>
  <c r="C31" i="6"/>
  <c r="D31" i="6"/>
  <c r="A32" i="6"/>
  <c r="C32" i="6"/>
  <c r="D32" i="6"/>
  <c r="A33" i="6"/>
  <c r="C33" i="6"/>
  <c r="D33" i="6"/>
  <c r="A34" i="6"/>
  <c r="C34" i="6"/>
  <c r="D34" i="6"/>
  <c r="A35" i="6"/>
  <c r="C35" i="6"/>
  <c r="D35" i="6"/>
  <c r="A36" i="6"/>
  <c r="C36" i="6"/>
  <c r="D36" i="6"/>
  <c r="A37" i="6"/>
  <c r="C37" i="6"/>
  <c r="D37" i="6"/>
  <c r="A38" i="6"/>
  <c r="C38" i="6"/>
  <c r="D38" i="6"/>
  <c r="A39" i="6"/>
  <c r="C39" i="6"/>
  <c r="D39" i="6"/>
  <c r="A46" i="6"/>
  <c r="C46" i="6"/>
  <c r="D46" i="6"/>
  <c r="A47" i="6"/>
  <c r="C47" i="6"/>
  <c r="D47" i="6"/>
  <c r="A48" i="6"/>
  <c r="C48" i="6"/>
  <c r="D48" i="6"/>
  <c r="A49" i="6"/>
  <c r="C49" i="6"/>
  <c r="D49" i="6"/>
  <c r="A50" i="6"/>
  <c r="C50" i="6"/>
  <c r="D50" i="6"/>
  <c r="A51" i="6"/>
  <c r="C51" i="6"/>
  <c r="D51" i="6"/>
  <c r="A52" i="6"/>
  <c r="C52" i="6"/>
  <c r="D52" i="6"/>
  <c r="A53" i="6"/>
  <c r="C53" i="6"/>
  <c r="D53" i="6"/>
  <c r="A54" i="6"/>
  <c r="C54" i="6"/>
  <c r="D54" i="6"/>
  <c r="A55" i="6"/>
  <c r="C55" i="6"/>
  <c r="D55" i="6"/>
  <c r="A56" i="6"/>
  <c r="C56" i="6"/>
  <c r="D56" i="6"/>
  <c r="A57" i="6"/>
  <c r="C57" i="6"/>
  <c r="D57" i="6"/>
  <c r="A58" i="6"/>
  <c r="C58" i="6"/>
  <c r="D58" i="6"/>
  <c r="A59" i="6"/>
  <c r="C59" i="6"/>
  <c r="D59" i="6"/>
  <c r="A60" i="6"/>
  <c r="C60" i="6"/>
  <c r="D60" i="6"/>
  <c r="A61" i="6"/>
  <c r="C61" i="6"/>
  <c r="D61" i="6"/>
  <c r="A62" i="6"/>
  <c r="C62" i="6"/>
  <c r="D62" i="6"/>
  <c r="A63" i="6"/>
  <c r="C63" i="6"/>
  <c r="D63" i="6"/>
  <c r="A64" i="6"/>
  <c r="C64" i="6"/>
  <c r="D64" i="6"/>
  <c r="A65" i="6"/>
  <c r="C65" i="6"/>
  <c r="D65" i="6"/>
  <c r="A66" i="6"/>
  <c r="C66" i="6"/>
  <c r="D66" i="6"/>
  <c r="A67" i="6"/>
  <c r="C67" i="6"/>
  <c r="D67" i="6"/>
  <c r="A68" i="6"/>
  <c r="C68" i="6"/>
  <c r="D68" i="6"/>
  <c r="A69" i="6"/>
  <c r="C69" i="6"/>
  <c r="D69" i="6"/>
  <c r="A46" i="4"/>
  <c r="C46" i="4"/>
  <c r="D46" i="4"/>
  <c r="A47" i="4"/>
  <c r="C47" i="4"/>
  <c r="D47" i="4"/>
  <c r="A48" i="4"/>
  <c r="C48" i="4"/>
  <c r="D48" i="4"/>
  <c r="A49" i="4"/>
  <c r="C49" i="4"/>
  <c r="D49" i="4"/>
  <c r="A50" i="4"/>
  <c r="C50" i="4"/>
  <c r="D50" i="4"/>
  <c r="A51" i="4"/>
  <c r="C51" i="4"/>
  <c r="D51" i="4"/>
  <c r="A52" i="4"/>
  <c r="C52" i="4"/>
  <c r="D52" i="4"/>
  <c r="A53" i="4"/>
  <c r="C53" i="4"/>
  <c r="D53" i="4"/>
  <c r="A54" i="4"/>
  <c r="C54" i="4"/>
  <c r="D54" i="4"/>
  <c r="A55" i="4"/>
  <c r="C55" i="4"/>
  <c r="D55" i="4"/>
  <c r="A56" i="4"/>
  <c r="C56" i="4"/>
  <c r="D56" i="4"/>
  <c r="A57" i="4"/>
  <c r="C57" i="4"/>
  <c r="D57" i="4"/>
  <c r="A58" i="4"/>
  <c r="C58" i="4"/>
  <c r="D58" i="4"/>
  <c r="A59" i="4"/>
  <c r="C59" i="4"/>
  <c r="D59" i="4"/>
  <c r="A60" i="4"/>
  <c r="C60" i="4"/>
  <c r="D60" i="4"/>
  <c r="A61" i="4"/>
  <c r="C61" i="4"/>
  <c r="D61" i="4"/>
  <c r="A62" i="4"/>
  <c r="C62" i="4"/>
  <c r="D62" i="4"/>
  <c r="A63" i="4"/>
  <c r="C63" i="4"/>
  <c r="D63" i="4"/>
  <c r="A64" i="4"/>
  <c r="C64" i="4"/>
  <c r="D64" i="4"/>
  <c r="A65" i="4"/>
  <c r="C65" i="4"/>
  <c r="D65" i="4"/>
  <c r="A66" i="4"/>
  <c r="C66" i="4"/>
  <c r="D66" i="4"/>
  <c r="A67" i="4"/>
  <c r="C67" i="4"/>
  <c r="D67" i="4"/>
  <c r="A68" i="4"/>
  <c r="C68" i="4"/>
  <c r="D68" i="4"/>
  <c r="A69" i="4"/>
  <c r="C69" i="4"/>
  <c r="D69" i="4"/>
  <c r="A23" i="4"/>
  <c r="C23" i="4"/>
  <c r="D23" i="4"/>
  <c r="A24" i="4"/>
  <c r="C24" i="4"/>
  <c r="D24" i="4"/>
  <c r="A25" i="4"/>
  <c r="C25" i="4"/>
  <c r="D25" i="4"/>
  <c r="A26" i="4"/>
  <c r="C26" i="4"/>
  <c r="D26" i="4"/>
  <c r="A27" i="4"/>
  <c r="C27" i="4"/>
  <c r="D27" i="4"/>
  <c r="A28" i="4"/>
  <c r="C28" i="4"/>
  <c r="D28" i="4"/>
  <c r="A29" i="4"/>
  <c r="C29" i="4"/>
  <c r="D29" i="4"/>
  <c r="A30" i="4"/>
  <c r="C30" i="4"/>
  <c r="D30" i="4"/>
  <c r="A31" i="4"/>
  <c r="C31" i="4"/>
  <c r="D31" i="4"/>
  <c r="A32" i="4"/>
  <c r="C32" i="4"/>
  <c r="D32" i="4"/>
  <c r="A33" i="4"/>
  <c r="C33" i="4"/>
  <c r="D33" i="4"/>
  <c r="A34" i="4"/>
  <c r="C34" i="4"/>
  <c r="D34" i="4"/>
  <c r="A35" i="4"/>
  <c r="C35" i="4"/>
  <c r="D35" i="4"/>
  <c r="A36" i="4"/>
  <c r="C36" i="4"/>
  <c r="D36" i="4"/>
  <c r="A37" i="4"/>
  <c r="C37" i="4"/>
  <c r="D37" i="4"/>
  <c r="A38" i="4"/>
  <c r="C38" i="4"/>
  <c r="D38" i="4"/>
  <c r="A39" i="4"/>
  <c r="C39" i="4"/>
  <c r="D39" i="4"/>
  <c r="A61" i="3"/>
  <c r="C61" i="3"/>
  <c r="D61" i="3"/>
  <c r="A60" i="3"/>
  <c r="C60" i="3"/>
  <c r="D60" i="3"/>
  <c r="A62" i="3"/>
  <c r="C62" i="3"/>
  <c r="D62" i="3"/>
  <c r="A44" i="3"/>
  <c r="C44" i="3"/>
  <c r="D44" i="3"/>
  <c r="A59" i="3"/>
  <c r="C59" i="3"/>
  <c r="D59" i="3"/>
  <c r="A49" i="3"/>
  <c r="C49" i="3"/>
  <c r="D49" i="3"/>
  <c r="A50" i="3"/>
  <c r="C50" i="3"/>
  <c r="D50" i="3"/>
  <c r="A51" i="3"/>
  <c r="C51" i="3"/>
  <c r="D51" i="3"/>
  <c r="A52" i="3"/>
  <c r="C52" i="3"/>
  <c r="D52" i="3"/>
  <c r="A53" i="3"/>
  <c r="C53" i="3"/>
  <c r="D53" i="3"/>
  <c r="A54" i="3"/>
  <c r="C54" i="3"/>
  <c r="D54" i="3"/>
  <c r="A55" i="3"/>
  <c r="C55" i="3"/>
  <c r="D55" i="3"/>
  <c r="A56" i="3"/>
  <c r="C56" i="3"/>
  <c r="D56" i="3"/>
  <c r="A57" i="3"/>
  <c r="C57" i="3"/>
  <c r="D57" i="3"/>
  <c r="A58" i="3"/>
  <c r="C58" i="3"/>
  <c r="D58" i="3"/>
  <c r="A63" i="3"/>
  <c r="C63" i="3"/>
  <c r="D63" i="3"/>
  <c r="A64" i="3"/>
  <c r="C64" i="3"/>
  <c r="D64" i="3"/>
  <c r="A34" i="3"/>
  <c r="C34" i="3"/>
  <c r="D34" i="3"/>
  <c r="A36" i="3"/>
  <c r="C36" i="3"/>
  <c r="D36" i="3"/>
  <c r="A32" i="3"/>
  <c r="C32" i="3"/>
  <c r="D32" i="3"/>
  <c r="A24" i="3"/>
  <c r="C24" i="3"/>
  <c r="D24" i="3"/>
  <c r="A37" i="3"/>
  <c r="C37" i="3"/>
  <c r="D37" i="3"/>
  <c r="A30" i="3"/>
  <c r="C30" i="3"/>
  <c r="D30" i="3"/>
  <c r="A23" i="3"/>
  <c r="C23" i="3"/>
  <c r="D23" i="3"/>
  <c r="A33" i="3"/>
  <c r="C33" i="3"/>
  <c r="D33" i="3"/>
  <c r="A35" i="3"/>
  <c r="C35" i="3"/>
  <c r="D35" i="3"/>
  <c r="A21" i="3"/>
  <c r="C21" i="3"/>
  <c r="D21" i="3"/>
  <c r="A22" i="3"/>
  <c r="C22" i="3"/>
  <c r="D22" i="3"/>
  <c r="A26" i="3"/>
  <c r="C26" i="3"/>
  <c r="D26" i="3"/>
  <c r="A27" i="3"/>
  <c r="C27" i="3"/>
  <c r="D27" i="3"/>
  <c r="A28" i="3"/>
  <c r="C28" i="3"/>
  <c r="D28" i="3"/>
  <c r="A29" i="3"/>
  <c r="C29" i="3"/>
  <c r="D29" i="3"/>
  <c r="A31" i="3"/>
  <c r="C31" i="3"/>
  <c r="D31" i="3"/>
  <c r="A45" i="3"/>
  <c r="C45" i="3"/>
  <c r="D45" i="3"/>
  <c r="A46" i="3"/>
  <c r="C46" i="3"/>
  <c r="D46" i="3"/>
  <c r="A47" i="3"/>
  <c r="C47" i="3"/>
  <c r="D47" i="3"/>
  <c r="A48" i="3"/>
  <c r="C48" i="3"/>
  <c r="D48" i="3"/>
  <c r="A65" i="3"/>
  <c r="C65" i="3"/>
  <c r="D65" i="3"/>
  <c r="A66" i="3"/>
  <c r="C66" i="3"/>
  <c r="D66" i="3"/>
  <c r="A67" i="3"/>
  <c r="C67" i="3"/>
  <c r="D67" i="3"/>
  <c r="A25" i="3"/>
  <c r="C25" i="3"/>
  <c r="D25" i="3"/>
  <c r="AD6" i="5" l="1"/>
  <c r="I6" i="5"/>
  <c r="AL6" i="5" s="1"/>
  <c r="AF6" i="5"/>
  <c r="AJ10" i="5"/>
  <c r="AJ26" i="5"/>
  <c r="AJ42" i="5"/>
  <c r="AJ58" i="5"/>
  <c r="AJ55" i="5"/>
  <c r="AJ56" i="5"/>
  <c r="AJ11" i="5"/>
  <c r="AJ27" i="5"/>
  <c r="AJ43" i="5"/>
  <c r="AJ59" i="5"/>
  <c r="AJ12" i="5"/>
  <c r="AJ28" i="5"/>
  <c r="AJ44" i="5"/>
  <c r="AJ60" i="5"/>
  <c r="AJ23" i="5"/>
  <c r="AJ57" i="5"/>
  <c r="AJ13" i="5"/>
  <c r="AJ29" i="5"/>
  <c r="AJ45" i="5"/>
  <c r="AJ61" i="5"/>
  <c r="AJ14" i="5"/>
  <c r="AJ30" i="5"/>
  <c r="AJ46" i="5"/>
  <c r="AJ62" i="5"/>
  <c r="AJ15" i="5"/>
  <c r="AJ31" i="5"/>
  <c r="AJ47" i="5"/>
  <c r="AJ63" i="5"/>
  <c r="AJ25" i="5"/>
  <c r="AJ16" i="5"/>
  <c r="AJ32" i="5"/>
  <c r="AJ48" i="5"/>
  <c r="AJ64" i="5"/>
  <c r="AJ7" i="5"/>
  <c r="AJ8" i="5"/>
  <c r="AJ17" i="5"/>
  <c r="AJ33" i="5"/>
  <c r="AJ49" i="5"/>
  <c r="AJ65" i="5"/>
  <c r="AJ39" i="5"/>
  <c r="AJ18" i="5"/>
  <c r="AJ34" i="5"/>
  <c r="AJ50" i="5"/>
  <c r="AJ66" i="5"/>
  <c r="AJ40" i="5"/>
  <c r="AJ9" i="5"/>
  <c r="AJ19" i="5"/>
  <c r="AJ35" i="5"/>
  <c r="AJ51" i="5"/>
  <c r="AJ67" i="5"/>
  <c r="AJ24" i="5"/>
  <c r="AJ41" i="5"/>
  <c r="AJ20" i="5"/>
  <c r="AJ36" i="5"/>
  <c r="AJ52" i="5"/>
  <c r="AJ68" i="5"/>
  <c r="AJ21" i="5"/>
  <c r="AJ37" i="5"/>
  <c r="AJ53" i="5"/>
  <c r="AJ69" i="5"/>
  <c r="AJ6" i="5"/>
  <c r="AS6" i="5" s="1"/>
  <c r="AJ22" i="5"/>
  <c r="AJ38" i="5"/>
  <c r="AJ54" i="5"/>
  <c r="T17" i="5"/>
  <c r="T6" i="5"/>
  <c r="AH6" i="5"/>
  <c r="Q13" i="6"/>
  <c r="Q7" i="6"/>
  <c r="Q9" i="6"/>
  <c r="Q11" i="6"/>
  <c r="Q21" i="6"/>
  <c r="Q15" i="6"/>
  <c r="Q17" i="6"/>
  <c r="Q19" i="6"/>
  <c r="Q29" i="6"/>
  <c r="Q23" i="6"/>
  <c r="Q25" i="6"/>
  <c r="Q27" i="6"/>
  <c r="Q37" i="6"/>
  <c r="Q31" i="6"/>
  <c r="Q33" i="6"/>
  <c r="Q35" i="6"/>
  <c r="Q45" i="6"/>
  <c r="Q39" i="6"/>
  <c r="Q41" i="6"/>
  <c r="Q43" i="6"/>
  <c r="Q53" i="6"/>
  <c r="Q47" i="6"/>
  <c r="Q49" i="6"/>
  <c r="Q51" i="6"/>
  <c r="Q61" i="6"/>
  <c r="Q55" i="6"/>
  <c r="Q57" i="6"/>
  <c r="Q59" i="6"/>
  <c r="Q69" i="6"/>
  <c r="Q63" i="6"/>
  <c r="Q65" i="6"/>
  <c r="Q67" i="6"/>
  <c r="Q40" i="6"/>
  <c r="Q46" i="6"/>
  <c r="Q62" i="6"/>
  <c r="Q6" i="6"/>
  <c r="Q8" i="6"/>
  <c r="Q10" i="6"/>
  <c r="Q12" i="6"/>
  <c r="Q44" i="6"/>
  <c r="Q68" i="6"/>
  <c r="Q14" i="6"/>
  <c r="Q16" i="6"/>
  <c r="Q18" i="6"/>
  <c r="Q20" i="6"/>
  <c r="Q42" i="6"/>
  <c r="Q50" i="6"/>
  <c r="Q22" i="6"/>
  <c r="Q24" i="6"/>
  <c r="Q26" i="6"/>
  <c r="Q28" i="6"/>
  <c r="Q52" i="6"/>
  <c r="Q64" i="6"/>
  <c r="Q30" i="6"/>
  <c r="Q32" i="6"/>
  <c r="Q34" i="6"/>
  <c r="Q36" i="6"/>
  <c r="Q38" i="6"/>
  <c r="Q48" i="6"/>
  <c r="Q54" i="6"/>
  <c r="Q56" i="6"/>
  <c r="Q58" i="6"/>
  <c r="Q60" i="6"/>
  <c r="Q66" i="6"/>
  <c r="Y9" i="6"/>
  <c r="Y17" i="6"/>
  <c r="Y25" i="6"/>
  <c r="Y33" i="6"/>
  <c r="Y41" i="6"/>
  <c r="Y49" i="6"/>
  <c r="Y57" i="6"/>
  <c r="Y65" i="6"/>
  <c r="Y10" i="6"/>
  <c r="Y18" i="6"/>
  <c r="Y26" i="6"/>
  <c r="Y34" i="6"/>
  <c r="Y42" i="6"/>
  <c r="Y50" i="6"/>
  <c r="Y58" i="6"/>
  <c r="Y66" i="6"/>
  <c r="Y11" i="6"/>
  <c r="Y19" i="6"/>
  <c r="Y27" i="6"/>
  <c r="Y35" i="6"/>
  <c r="Y43" i="6"/>
  <c r="Y51" i="6"/>
  <c r="Y59" i="6"/>
  <c r="Y67" i="6"/>
  <c r="Y12" i="6"/>
  <c r="Y20" i="6"/>
  <c r="Y28" i="6"/>
  <c r="Y36" i="6"/>
  <c r="Y44" i="6"/>
  <c r="Y52" i="6"/>
  <c r="Y60" i="6"/>
  <c r="Y68" i="6"/>
  <c r="Y13" i="6"/>
  <c r="Y21" i="6"/>
  <c r="Y29" i="6"/>
  <c r="Y37" i="6"/>
  <c r="Y45" i="6"/>
  <c r="Y53" i="6"/>
  <c r="Y61" i="6"/>
  <c r="Y69" i="6"/>
  <c r="Y6" i="6"/>
  <c r="Y14" i="6"/>
  <c r="Y22" i="6"/>
  <c r="Y30" i="6"/>
  <c r="Y38" i="6"/>
  <c r="Y46" i="6"/>
  <c r="Y54" i="6"/>
  <c r="Y62" i="6"/>
  <c r="Y7" i="6"/>
  <c r="Y15" i="6"/>
  <c r="Y23" i="6"/>
  <c r="Y31" i="6"/>
  <c r="Y39" i="6"/>
  <c r="Y47" i="6"/>
  <c r="Y55" i="6"/>
  <c r="Y63" i="6"/>
  <c r="Y8" i="6"/>
  <c r="Y16" i="6"/>
  <c r="Y24" i="6"/>
  <c r="Y32" i="6"/>
  <c r="Y40" i="6"/>
  <c r="Y48" i="6"/>
  <c r="Y56" i="6"/>
  <c r="Y64" i="6"/>
  <c r="W10" i="6"/>
  <c r="W18" i="6"/>
  <c r="W26" i="6"/>
  <c r="W34" i="6"/>
  <c r="W42" i="6"/>
  <c r="W50" i="6"/>
  <c r="W58" i="6"/>
  <c r="W66" i="6"/>
  <c r="W11" i="6"/>
  <c r="W19" i="6"/>
  <c r="W27" i="6"/>
  <c r="W35" i="6"/>
  <c r="W43" i="6"/>
  <c r="W51" i="6"/>
  <c r="W59" i="6"/>
  <c r="W67" i="6"/>
  <c r="W12" i="6"/>
  <c r="W20" i="6"/>
  <c r="W28" i="6"/>
  <c r="W36" i="6"/>
  <c r="W44" i="6"/>
  <c r="W52" i="6"/>
  <c r="W60" i="6"/>
  <c r="W68" i="6"/>
  <c r="W13" i="6"/>
  <c r="W21" i="6"/>
  <c r="W29" i="6"/>
  <c r="W37" i="6"/>
  <c r="W45" i="6"/>
  <c r="W53" i="6"/>
  <c r="W61" i="6"/>
  <c r="W69" i="6"/>
  <c r="W6" i="6"/>
  <c r="W14" i="6"/>
  <c r="W22" i="6"/>
  <c r="W30" i="6"/>
  <c r="W38" i="6"/>
  <c r="W46" i="6"/>
  <c r="W54" i="6"/>
  <c r="W62" i="6"/>
  <c r="W7" i="6"/>
  <c r="W15" i="6"/>
  <c r="W23" i="6"/>
  <c r="W31" i="6"/>
  <c r="W39" i="6"/>
  <c r="W47" i="6"/>
  <c r="W55" i="6"/>
  <c r="W63" i="6"/>
  <c r="W8" i="6"/>
  <c r="W16" i="6"/>
  <c r="W24" i="6"/>
  <c r="W32" i="6"/>
  <c r="W40" i="6"/>
  <c r="W48" i="6"/>
  <c r="W56" i="6"/>
  <c r="W64" i="6"/>
  <c r="W9" i="6"/>
  <c r="W17" i="6"/>
  <c r="W25" i="6"/>
  <c r="W33" i="6"/>
  <c r="W41" i="6"/>
  <c r="W49" i="6"/>
  <c r="W57" i="6"/>
  <c r="W65" i="6"/>
  <c r="V10" i="6"/>
  <c r="V18" i="6"/>
  <c r="V26" i="6"/>
  <c r="V34" i="6"/>
  <c r="V42" i="6"/>
  <c r="V50" i="6"/>
  <c r="V58" i="6"/>
  <c r="V66" i="6"/>
  <c r="V11" i="6"/>
  <c r="V19" i="6"/>
  <c r="V27" i="6"/>
  <c r="V35" i="6"/>
  <c r="V43" i="6"/>
  <c r="V51" i="6"/>
  <c r="V59" i="6"/>
  <c r="V67" i="6"/>
  <c r="V12" i="6"/>
  <c r="V20" i="6"/>
  <c r="V28" i="6"/>
  <c r="V36" i="6"/>
  <c r="V44" i="6"/>
  <c r="V52" i="6"/>
  <c r="V60" i="6"/>
  <c r="V68" i="6"/>
  <c r="V13" i="6"/>
  <c r="V21" i="6"/>
  <c r="V29" i="6"/>
  <c r="V37" i="6"/>
  <c r="V45" i="6"/>
  <c r="V53" i="6"/>
  <c r="V61" i="6"/>
  <c r="V69" i="6"/>
  <c r="V6" i="6"/>
  <c r="V14" i="6"/>
  <c r="V22" i="6"/>
  <c r="V30" i="6"/>
  <c r="V38" i="6"/>
  <c r="V46" i="6"/>
  <c r="V54" i="6"/>
  <c r="V62" i="6"/>
  <c r="V7" i="6"/>
  <c r="V15" i="6"/>
  <c r="V23" i="6"/>
  <c r="V31" i="6"/>
  <c r="V39" i="6"/>
  <c r="V47" i="6"/>
  <c r="V55" i="6"/>
  <c r="V63" i="6"/>
  <c r="V8" i="6"/>
  <c r="V16" i="6"/>
  <c r="V24" i="6"/>
  <c r="V32" i="6"/>
  <c r="V40" i="6"/>
  <c r="V48" i="6"/>
  <c r="V56" i="6"/>
  <c r="V64" i="6"/>
  <c r="V9" i="6"/>
  <c r="V17" i="6"/>
  <c r="V25" i="6"/>
  <c r="V33" i="6"/>
  <c r="V41" i="6"/>
  <c r="V49" i="6"/>
  <c r="V57" i="6"/>
  <c r="V65" i="6"/>
  <c r="U11" i="6"/>
  <c r="U19" i="6"/>
  <c r="U27" i="6"/>
  <c r="U35" i="6"/>
  <c r="U43" i="6"/>
  <c r="U51" i="6"/>
  <c r="U59" i="6"/>
  <c r="U67" i="6"/>
  <c r="U12" i="6"/>
  <c r="U20" i="6"/>
  <c r="U28" i="6"/>
  <c r="U36" i="6"/>
  <c r="U44" i="6"/>
  <c r="U52" i="6"/>
  <c r="U60" i="6"/>
  <c r="U68" i="6"/>
  <c r="U13" i="6"/>
  <c r="U21" i="6"/>
  <c r="U29" i="6"/>
  <c r="U37" i="6"/>
  <c r="U45" i="6"/>
  <c r="U53" i="6"/>
  <c r="U61" i="6"/>
  <c r="U69" i="6"/>
  <c r="U6" i="6"/>
  <c r="U14" i="6"/>
  <c r="U22" i="6"/>
  <c r="U30" i="6"/>
  <c r="U38" i="6"/>
  <c r="U46" i="6"/>
  <c r="U54" i="6"/>
  <c r="U62" i="6"/>
  <c r="U7" i="6"/>
  <c r="U15" i="6"/>
  <c r="U23" i="6"/>
  <c r="U31" i="6"/>
  <c r="U39" i="6"/>
  <c r="U47" i="6"/>
  <c r="U55" i="6"/>
  <c r="U63" i="6"/>
  <c r="U8" i="6"/>
  <c r="U16" i="6"/>
  <c r="U24" i="6"/>
  <c r="U32" i="6"/>
  <c r="U40" i="6"/>
  <c r="U48" i="6"/>
  <c r="U56" i="6"/>
  <c r="U64" i="6"/>
  <c r="U9" i="6"/>
  <c r="U17" i="6"/>
  <c r="U25" i="6"/>
  <c r="U33" i="6"/>
  <c r="U41" i="6"/>
  <c r="U49" i="6"/>
  <c r="U57" i="6"/>
  <c r="U65" i="6"/>
  <c r="U10" i="6"/>
  <c r="U18" i="6"/>
  <c r="U26" i="6"/>
  <c r="U34" i="6"/>
  <c r="U42" i="6"/>
  <c r="U50" i="6"/>
  <c r="U58" i="6"/>
  <c r="U66" i="6"/>
  <c r="S12" i="6"/>
  <c r="S20" i="6"/>
  <c r="S28" i="6"/>
  <c r="S36" i="6"/>
  <c r="S44" i="6"/>
  <c r="S52" i="6"/>
  <c r="S60" i="6"/>
  <c r="S68" i="6"/>
  <c r="S13" i="6"/>
  <c r="S21" i="6"/>
  <c r="S29" i="6"/>
  <c r="S37" i="6"/>
  <c r="S45" i="6"/>
  <c r="S53" i="6"/>
  <c r="S61" i="6"/>
  <c r="S69" i="6"/>
  <c r="S6" i="6"/>
  <c r="S14" i="6"/>
  <c r="S22" i="6"/>
  <c r="S30" i="6"/>
  <c r="S38" i="6"/>
  <c r="S46" i="6"/>
  <c r="S54" i="6"/>
  <c r="S62" i="6"/>
  <c r="S7" i="6"/>
  <c r="S15" i="6"/>
  <c r="S23" i="6"/>
  <c r="S31" i="6"/>
  <c r="S39" i="6"/>
  <c r="S47" i="6"/>
  <c r="S55" i="6"/>
  <c r="S63" i="6"/>
  <c r="S8" i="6"/>
  <c r="S16" i="6"/>
  <c r="S24" i="6"/>
  <c r="S32" i="6"/>
  <c r="S40" i="6"/>
  <c r="S48" i="6"/>
  <c r="S56" i="6"/>
  <c r="S64" i="6"/>
  <c r="S9" i="6"/>
  <c r="S17" i="6"/>
  <c r="S25" i="6"/>
  <c r="S33" i="6"/>
  <c r="S41" i="6"/>
  <c r="S49" i="6"/>
  <c r="S57" i="6"/>
  <c r="S65" i="6"/>
  <c r="S10" i="6"/>
  <c r="S18" i="6"/>
  <c r="S26" i="6"/>
  <c r="S34" i="6"/>
  <c r="S42" i="6"/>
  <c r="S50" i="6"/>
  <c r="S58" i="6"/>
  <c r="S66" i="6"/>
  <c r="S11" i="6"/>
  <c r="S19" i="6"/>
  <c r="S27" i="6"/>
  <c r="S35" i="6"/>
  <c r="S43" i="6"/>
  <c r="S51" i="6"/>
  <c r="S59" i="6"/>
  <c r="S67" i="6"/>
  <c r="R12" i="6"/>
  <c r="R20" i="6"/>
  <c r="R28" i="6"/>
  <c r="R36" i="6"/>
  <c r="R44" i="6"/>
  <c r="R52" i="6"/>
  <c r="R60" i="6"/>
  <c r="R68" i="6"/>
  <c r="R13" i="6"/>
  <c r="R21" i="6"/>
  <c r="R29" i="6"/>
  <c r="R37" i="6"/>
  <c r="R45" i="6"/>
  <c r="R53" i="6"/>
  <c r="R61" i="6"/>
  <c r="R69" i="6"/>
  <c r="R6" i="6"/>
  <c r="R14" i="6"/>
  <c r="R22" i="6"/>
  <c r="R30" i="6"/>
  <c r="R38" i="6"/>
  <c r="R46" i="6"/>
  <c r="R54" i="6"/>
  <c r="R62" i="6"/>
  <c r="R7" i="6"/>
  <c r="R15" i="6"/>
  <c r="R23" i="6"/>
  <c r="R31" i="6"/>
  <c r="R39" i="6"/>
  <c r="R47" i="6"/>
  <c r="R55" i="6"/>
  <c r="R63" i="6"/>
  <c r="R8" i="6"/>
  <c r="R16" i="6"/>
  <c r="R24" i="6"/>
  <c r="R32" i="6"/>
  <c r="R40" i="6"/>
  <c r="R48" i="6"/>
  <c r="R56" i="6"/>
  <c r="R64" i="6"/>
  <c r="R9" i="6"/>
  <c r="R17" i="6"/>
  <c r="R25" i="6"/>
  <c r="R33" i="6"/>
  <c r="R41" i="6"/>
  <c r="R49" i="6"/>
  <c r="R57" i="6"/>
  <c r="R65" i="6"/>
  <c r="R10" i="6"/>
  <c r="R18" i="6"/>
  <c r="R26" i="6"/>
  <c r="R34" i="6"/>
  <c r="R42" i="6"/>
  <c r="R50" i="6"/>
  <c r="R58" i="6"/>
  <c r="R66" i="6"/>
  <c r="R11" i="6"/>
  <c r="R19" i="6"/>
  <c r="R27" i="6"/>
  <c r="R35" i="6"/>
  <c r="R43" i="6"/>
  <c r="R51" i="6"/>
  <c r="R59" i="6"/>
  <c r="R67" i="6"/>
  <c r="P13" i="6"/>
  <c r="P21" i="6"/>
  <c r="P29" i="6"/>
  <c r="P37" i="6"/>
  <c r="P45" i="6"/>
  <c r="P53" i="6"/>
  <c r="P61" i="6"/>
  <c r="P69" i="6"/>
  <c r="P6" i="6"/>
  <c r="P14" i="6"/>
  <c r="P22" i="6"/>
  <c r="P30" i="6"/>
  <c r="P38" i="6"/>
  <c r="P46" i="6"/>
  <c r="P54" i="6"/>
  <c r="P62" i="6"/>
  <c r="P7" i="6"/>
  <c r="P15" i="6"/>
  <c r="P23" i="6"/>
  <c r="P31" i="6"/>
  <c r="P39" i="6"/>
  <c r="P47" i="6"/>
  <c r="P55" i="6"/>
  <c r="P63" i="6"/>
  <c r="P8" i="6"/>
  <c r="P16" i="6"/>
  <c r="P24" i="6"/>
  <c r="P32" i="6"/>
  <c r="P40" i="6"/>
  <c r="P48" i="6"/>
  <c r="P56" i="6"/>
  <c r="P64" i="6"/>
  <c r="P9" i="6"/>
  <c r="P17" i="6"/>
  <c r="P25" i="6"/>
  <c r="P33" i="6"/>
  <c r="P41" i="6"/>
  <c r="P49" i="6"/>
  <c r="P57" i="6"/>
  <c r="P65" i="6"/>
  <c r="P10" i="6"/>
  <c r="P18" i="6"/>
  <c r="P26" i="6"/>
  <c r="P34" i="6"/>
  <c r="P42" i="6"/>
  <c r="P50" i="6"/>
  <c r="P58" i="6"/>
  <c r="P66" i="6"/>
  <c r="P11" i="6"/>
  <c r="P19" i="6"/>
  <c r="P27" i="6"/>
  <c r="P35" i="6"/>
  <c r="P43" i="6"/>
  <c r="P51" i="6"/>
  <c r="P59" i="6"/>
  <c r="P67" i="6"/>
  <c r="P12" i="6"/>
  <c r="P20" i="6"/>
  <c r="P28" i="6"/>
  <c r="P36" i="6"/>
  <c r="P44" i="6"/>
  <c r="P52" i="6"/>
  <c r="P60" i="6"/>
  <c r="P68" i="6"/>
  <c r="O6" i="6"/>
  <c r="O14" i="6"/>
  <c r="O22" i="6"/>
  <c r="O30" i="6"/>
  <c r="O38" i="6"/>
  <c r="O46" i="6"/>
  <c r="O54" i="6"/>
  <c r="O62" i="6"/>
  <c r="O7" i="6"/>
  <c r="O15" i="6"/>
  <c r="O23" i="6"/>
  <c r="O31" i="6"/>
  <c r="O39" i="6"/>
  <c r="O47" i="6"/>
  <c r="O55" i="6"/>
  <c r="O63" i="6"/>
  <c r="O8" i="6"/>
  <c r="O16" i="6"/>
  <c r="O24" i="6"/>
  <c r="O32" i="6"/>
  <c r="O40" i="6"/>
  <c r="O48" i="6"/>
  <c r="O56" i="6"/>
  <c r="O64" i="6"/>
  <c r="O9" i="6"/>
  <c r="O17" i="6"/>
  <c r="O25" i="6"/>
  <c r="O33" i="6"/>
  <c r="O41" i="6"/>
  <c r="O49" i="6"/>
  <c r="O57" i="6"/>
  <c r="O65" i="6"/>
  <c r="O10" i="6"/>
  <c r="O18" i="6"/>
  <c r="O26" i="6"/>
  <c r="O34" i="6"/>
  <c r="O42" i="6"/>
  <c r="O50" i="6"/>
  <c r="O58" i="6"/>
  <c r="O66" i="6"/>
  <c r="O11" i="6"/>
  <c r="AH11" i="6" s="1"/>
  <c r="O19" i="6"/>
  <c r="O27" i="6"/>
  <c r="O35" i="6"/>
  <c r="O43" i="6"/>
  <c r="O51" i="6"/>
  <c r="O59" i="6"/>
  <c r="O67" i="6"/>
  <c r="O12" i="6"/>
  <c r="O20" i="6"/>
  <c r="O28" i="6"/>
  <c r="O36" i="6"/>
  <c r="O44" i="6"/>
  <c r="O52" i="6"/>
  <c r="O60" i="6"/>
  <c r="O68" i="6"/>
  <c r="O13" i="6"/>
  <c r="AH13" i="6" s="1"/>
  <c r="O21" i="6"/>
  <c r="O29" i="6"/>
  <c r="O37" i="6"/>
  <c r="O45" i="6"/>
  <c r="O53" i="6"/>
  <c r="O61" i="6"/>
  <c r="O69" i="6"/>
  <c r="N14" i="6"/>
  <c r="N22" i="6"/>
  <c r="N30" i="6"/>
  <c r="N38" i="6"/>
  <c r="N46" i="6"/>
  <c r="N54" i="6"/>
  <c r="N62" i="6"/>
  <c r="N7" i="6"/>
  <c r="N15" i="6"/>
  <c r="N23" i="6"/>
  <c r="N31" i="6"/>
  <c r="N39" i="6"/>
  <c r="N47" i="6"/>
  <c r="N55" i="6"/>
  <c r="N63" i="6"/>
  <c r="N8" i="6"/>
  <c r="N16" i="6"/>
  <c r="N24" i="6"/>
  <c r="N32" i="6"/>
  <c r="N40" i="6"/>
  <c r="N48" i="6"/>
  <c r="N56" i="6"/>
  <c r="N64" i="6"/>
  <c r="N9" i="6"/>
  <c r="N17" i="6"/>
  <c r="N25" i="6"/>
  <c r="N33" i="6"/>
  <c r="N41" i="6"/>
  <c r="N49" i="6"/>
  <c r="N57" i="6"/>
  <c r="N65" i="6"/>
  <c r="N10" i="6"/>
  <c r="N18" i="6"/>
  <c r="N26" i="6"/>
  <c r="N34" i="6"/>
  <c r="N42" i="6"/>
  <c r="N50" i="6"/>
  <c r="N58" i="6"/>
  <c r="N66" i="6"/>
  <c r="N11" i="6"/>
  <c r="N19" i="6"/>
  <c r="N27" i="6"/>
  <c r="N35" i="6"/>
  <c r="N43" i="6"/>
  <c r="N51" i="6"/>
  <c r="N59" i="6"/>
  <c r="N67" i="6"/>
  <c r="N12" i="6"/>
  <c r="N20" i="6"/>
  <c r="N28" i="6"/>
  <c r="N36" i="6"/>
  <c r="N44" i="6"/>
  <c r="N52" i="6"/>
  <c r="N60" i="6"/>
  <c r="N68" i="6"/>
  <c r="N13" i="6"/>
  <c r="N21" i="6"/>
  <c r="N29" i="6"/>
  <c r="N37" i="6"/>
  <c r="N45" i="6"/>
  <c r="N53" i="6"/>
  <c r="N61" i="6"/>
  <c r="N69" i="6"/>
  <c r="N6" i="6"/>
  <c r="AC14" i="6"/>
  <c r="AC22" i="6"/>
  <c r="AC30" i="6"/>
  <c r="AC38" i="6"/>
  <c r="AC46" i="6"/>
  <c r="AC54" i="6"/>
  <c r="AC62" i="6"/>
  <c r="AC7" i="6"/>
  <c r="AC15" i="6"/>
  <c r="AC23" i="6"/>
  <c r="AC31" i="6"/>
  <c r="AC39" i="6"/>
  <c r="AC47" i="6"/>
  <c r="AC55" i="6"/>
  <c r="AC63" i="6"/>
  <c r="AC8" i="6"/>
  <c r="AC16" i="6"/>
  <c r="AC24" i="6"/>
  <c r="AC32" i="6"/>
  <c r="AC40" i="6"/>
  <c r="AC48" i="6"/>
  <c r="AC56" i="6"/>
  <c r="AC64" i="6"/>
  <c r="AC9" i="6"/>
  <c r="AC17" i="6"/>
  <c r="AC25" i="6"/>
  <c r="AC33" i="6"/>
  <c r="AC41" i="6"/>
  <c r="AC49" i="6"/>
  <c r="AC57" i="6"/>
  <c r="AC65" i="6"/>
  <c r="AC10" i="6"/>
  <c r="AC18" i="6"/>
  <c r="AC26" i="6"/>
  <c r="AC34" i="6"/>
  <c r="AC42" i="6"/>
  <c r="AC50" i="6"/>
  <c r="AC58" i="6"/>
  <c r="AC66" i="6"/>
  <c r="AC11" i="6"/>
  <c r="AC19" i="6"/>
  <c r="AC27" i="6"/>
  <c r="AC35" i="6"/>
  <c r="AC43" i="6"/>
  <c r="AC51" i="6"/>
  <c r="AC59" i="6"/>
  <c r="AC67" i="6"/>
  <c r="AC12" i="6"/>
  <c r="AC20" i="6"/>
  <c r="AC28" i="6"/>
  <c r="AC36" i="6"/>
  <c r="AC44" i="6"/>
  <c r="AC52" i="6"/>
  <c r="AC60" i="6"/>
  <c r="AC68" i="6"/>
  <c r="AC13" i="6"/>
  <c r="AC21" i="6"/>
  <c r="AC29" i="6"/>
  <c r="AC37" i="6"/>
  <c r="AC45" i="6"/>
  <c r="AC53" i="6"/>
  <c r="AC61" i="6"/>
  <c r="AC69" i="6"/>
  <c r="AC6" i="6"/>
  <c r="M7" i="6"/>
  <c r="M15" i="6"/>
  <c r="M23" i="6"/>
  <c r="M31" i="6"/>
  <c r="M39" i="6"/>
  <c r="M47" i="6"/>
  <c r="M55" i="6"/>
  <c r="M63" i="6"/>
  <c r="M8" i="6"/>
  <c r="M16" i="6"/>
  <c r="M24" i="6"/>
  <c r="M32" i="6"/>
  <c r="M40" i="6"/>
  <c r="M48" i="6"/>
  <c r="M56" i="6"/>
  <c r="M64" i="6"/>
  <c r="M9" i="6"/>
  <c r="M17" i="6"/>
  <c r="M25" i="6"/>
  <c r="M33" i="6"/>
  <c r="M41" i="6"/>
  <c r="M49" i="6"/>
  <c r="M57" i="6"/>
  <c r="M65" i="6"/>
  <c r="M10" i="6"/>
  <c r="M18" i="6"/>
  <c r="M26" i="6"/>
  <c r="M34" i="6"/>
  <c r="M42" i="6"/>
  <c r="M50" i="6"/>
  <c r="M58" i="6"/>
  <c r="M66" i="6"/>
  <c r="M11" i="6"/>
  <c r="M19" i="6"/>
  <c r="M27" i="6"/>
  <c r="M35" i="6"/>
  <c r="M43" i="6"/>
  <c r="M51" i="6"/>
  <c r="M59" i="6"/>
  <c r="M67" i="6"/>
  <c r="M12" i="6"/>
  <c r="M20" i="6"/>
  <c r="M28" i="6"/>
  <c r="M36" i="6"/>
  <c r="M44" i="6"/>
  <c r="M52" i="6"/>
  <c r="M60" i="6"/>
  <c r="M68" i="6"/>
  <c r="M13" i="6"/>
  <c r="M21" i="6"/>
  <c r="M29" i="6"/>
  <c r="M37" i="6"/>
  <c r="M45" i="6"/>
  <c r="M53" i="6"/>
  <c r="M61" i="6"/>
  <c r="M69" i="6"/>
  <c r="M14" i="6"/>
  <c r="AG14" i="6" s="1"/>
  <c r="M22" i="6"/>
  <c r="M30" i="6"/>
  <c r="AG30" i="6" s="1"/>
  <c r="M38" i="6"/>
  <c r="AG38" i="6" s="1"/>
  <c r="M46" i="6"/>
  <c r="M54" i="6"/>
  <c r="M62" i="6"/>
  <c r="AB7" i="6"/>
  <c r="AB15" i="6"/>
  <c r="AB23" i="6"/>
  <c r="AB31" i="6"/>
  <c r="AB39" i="6"/>
  <c r="AB47" i="6"/>
  <c r="AB55" i="6"/>
  <c r="AB63" i="6"/>
  <c r="AB8" i="6"/>
  <c r="AB16" i="6"/>
  <c r="AB24" i="6"/>
  <c r="AB32" i="6"/>
  <c r="AB40" i="6"/>
  <c r="AB48" i="6"/>
  <c r="AB56" i="6"/>
  <c r="AB64" i="6"/>
  <c r="AB9" i="6"/>
  <c r="AB17" i="6"/>
  <c r="AB25" i="6"/>
  <c r="AB33" i="6"/>
  <c r="AB41" i="6"/>
  <c r="AB49" i="6"/>
  <c r="AB57" i="6"/>
  <c r="AB65" i="6"/>
  <c r="AB10" i="6"/>
  <c r="AB18" i="6"/>
  <c r="AB26" i="6"/>
  <c r="AB34" i="6"/>
  <c r="AB42" i="6"/>
  <c r="AB50" i="6"/>
  <c r="AB58" i="6"/>
  <c r="AB66" i="6"/>
  <c r="AB11" i="6"/>
  <c r="AB19" i="6"/>
  <c r="AB27" i="6"/>
  <c r="AB35" i="6"/>
  <c r="AB43" i="6"/>
  <c r="AB51" i="6"/>
  <c r="AB59" i="6"/>
  <c r="AB67" i="6"/>
  <c r="AB12" i="6"/>
  <c r="AB20" i="6"/>
  <c r="AB28" i="6"/>
  <c r="AB36" i="6"/>
  <c r="AB44" i="6"/>
  <c r="AB52" i="6"/>
  <c r="AB60" i="6"/>
  <c r="AB68" i="6"/>
  <c r="AB13" i="6"/>
  <c r="AB21" i="6"/>
  <c r="AB29" i="6"/>
  <c r="AB37" i="6"/>
  <c r="AB45" i="6"/>
  <c r="AB53" i="6"/>
  <c r="AB61" i="6"/>
  <c r="AB69" i="6"/>
  <c r="AB6" i="6"/>
  <c r="AB14" i="6"/>
  <c r="AB22" i="6"/>
  <c r="AB30" i="6"/>
  <c r="AB38" i="6"/>
  <c r="AB46" i="6"/>
  <c r="AB54" i="6"/>
  <c r="AB62" i="6"/>
  <c r="AA7" i="6"/>
  <c r="AA15" i="6"/>
  <c r="AA23" i="6"/>
  <c r="AA31" i="6"/>
  <c r="AA39" i="6"/>
  <c r="AA47" i="6"/>
  <c r="AA55" i="6"/>
  <c r="AA63" i="6"/>
  <c r="AA8" i="6"/>
  <c r="AA16" i="6"/>
  <c r="AA24" i="6"/>
  <c r="AA32" i="6"/>
  <c r="AA40" i="6"/>
  <c r="AA48" i="6"/>
  <c r="AA56" i="6"/>
  <c r="AA64" i="6"/>
  <c r="AA9" i="6"/>
  <c r="AA17" i="6"/>
  <c r="AA25" i="6"/>
  <c r="AA33" i="6"/>
  <c r="AA41" i="6"/>
  <c r="AA49" i="6"/>
  <c r="AA57" i="6"/>
  <c r="AA65" i="6"/>
  <c r="AA10" i="6"/>
  <c r="AA18" i="6"/>
  <c r="AA26" i="6"/>
  <c r="AA34" i="6"/>
  <c r="AA42" i="6"/>
  <c r="AA50" i="6"/>
  <c r="AA58" i="6"/>
  <c r="AA66" i="6"/>
  <c r="AA11" i="6"/>
  <c r="AA19" i="6"/>
  <c r="AA27" i="6"/>
  <c r="AA35" i="6"/>
  <c r="AA43" i="6"/>
  <c r="AA51" i="6"/>
  <c r="AA59" i="6"/>
  <c r="AA67" i="6"/>
  <c r="AA12" i="6"/>
  <c r="AA20" i="6"/>
  <c r="AA28" i="6"/>
  <c r="AA36" i="6"/>
  <c r="AA44" i="6"/>
  <c r="AA52" i="6"/>
  <c r="AA60" i="6"/>
  <c r="AA68" i="6"/>
  <c r="AA13" i="6"/>
  <c r="AA21" i="6"/>
  <c r="AA29" i="6"/>
  <c r="AA37" i="6"/>
  <c r="AA45" i="6"/>
  <c r="AA53" i="6"/>
  <c r="AA61" i="6"/>
  <c r="AA69" i="6"/>
  <c r="AA6" i="6"/>
  <c r="AA14" i="6"/>
  <c r="AA22" i="6"/>
  <c r="AA30" i="6"/>
  <c r="AA38" i="6"/>
  <c r="AA46" i="6"/>
  <c r="AA54" i="6"/>
  <c r="AA62" i="6"/>
  <c r="X9" i="6"/>
  <c r="X17" i="6"/>
  <c r="X25" i="6"/>
  <c r="X33" i="6"/>
  <c r="X41" i="6"/>
  <c r="X49" i="6"/>
  <c r="X57" i="6"/>
  <c r="X65" i="6"/>
  <c r="X10" i="6"/>
  <c r="X18" i="6"/>
  <c r="X26" i="6"/>
  <c r="X34" i="6"/>
  <c r="X42" i="6"/>
  <c r="X50" i="6"/>
  <c r="X58" i="6"/>
  <c r="X66" i="6"/>
  <c r="X11" i="6"/>
  <c r="X19" i="6"/>
  <c r="X27" i="6"/>
  <c r="X35" i="6"/>
  <c r="X43" i="6"/>
  <c r="X51" i="6"/>
  <c r="X59" i="6"/>
  <c r="X67" i="6"/>
  <c r="X12" i="6"/>
  <c r="X20" i="6"/>
  <c r="X28" i="6"/>
  <c r="X36" i="6"/>
  <c r="X44" i="6"/>
  <c r="X52" i="6"/>
  <c r="X60" i="6"/>
  <c r="X68" i="6"/>
  <c r="X13" i="6"/>
  <c r="X21" i="6"/>
  <c r="X29" i="6"/>
  <c r="X37" i="6"/>
  <c r="X45" i="6"/>
  <c r="X53" i="6"/>
  <c r="X61" i="6"/>
  <c r="X69" i="6"/>
  <c r="X6" i="6"/>
  <c r="X14" i="6"/>
  <c r="X22" i="6"/>
  <c r="X30" i="6"/>
  <c r="X38" i="6"/>
  <c r="X46" i="6"/>
  <c r="X54" i="6"/>
  <c r="X62" i="6"/>
  <c r="X7" i="6"/>
  <c r="X15" i="6"/>
  <c r="X23" i="6"/>
  <c r="X31" i="6"/>
  <c r="X39" i="6"/>
  <c r="X47" i="6"/>
  <c r="X55" i="6"/>
  <c r="X63" i="6"/>
  <c r="X8" i="6"/>
  <c r="X16" i="6"/>
  <c r="X24" i="6"/>
  <c r="X32" i="6"/>
  <c r="X40" i="6"/>
  <c r="X48" i="6"/>
  <c r="X56" i="6"/>
  <c r="X64" i="6"/>
  <c r="T11" i="6"/>
  <c r="T19" i="6"/>
  <c r="T27" i="6"/>
  <c r="T35" i="6"/>
  <c r="T43" i="6"/>
  <c r="T51" i="6"/>
  <c r="T59" i="6"/>
  <c r="T67" i="6"/>
  <c r="T12" i="6"/>
  <c r="T20" i="6"/>
  <c r="T28" i="6"/>
  <c r="T36" i="6"/>
  <c r="T44" i="6"/>
  <c r="T52" i="6"/>
  <c r="T60" i="6"/>
  <c r="T68" i="6"/>
  <c r="T13" i="6"/>
  <c r="T21" i="6"/>
  <c r="T29" i="6"/>
  <c r="T37" i="6"/>
  <c r="T45" i="6"/>
  <c r="T53" i="6"/>
  <c r="T61" i="6"/>
  <c r="T69" i="6"/>
  <c r="T6" i="6"/>
  <c r="T14" i="6"/>
  <c r="T22" i="6"/>
  <c r="T30" i="6"/>
  <c r="T38" i="6"/>
  <c r="T46" i="6"/>
  <c r="T54" i="6"/>
  <c r="T62" i="6"/>
  <c r="T7" i="6"/>
  <c r="T15" i="6"/>
  <c r="T23" i="6"/>
  <c r="T31" i="6"/>
  <c r="T39" i="6"/>
  <c r="T47" i="6"/>
  <c r="T55" i="6"/>
  <c r="T63" i="6"/>
  <c r="T8" i="6"/>
  <c r="T16" i="6"/>
  <c r="T24" i="6"/>
  <c r="T32" i="6"/>
  <c r="T40" i="6"/>
  <c r="T48" i="6"/>
  <c r="T56" i="6"/>
  <c r="T64" i="6"/>
  <c r="T9" i="6"/>
  <c r="T17" i="6"/>
  <c r="T25" i="6"/>
  <c r="T33" i="6"/>
  <c r="T41" i="6"/>
  <c r="T49" i="6"/>
  <c r="T57" i="6"/>
  <c r="T65" i="6"/>
  <c r="T10" i="6"/>
  <c r="T18" i="6"/>
  <c r="T26" i="6"/>
  <c r="T34" i="6"/>
  <c r="T42" i="6"/>
  <c r="T50" i="6"/>
  <c r="T58" i="6"/>
  <c r="T66" i="6"/>
  <c r="Z8" i="6"/>
  <c r="Z16" i="6"/>
  <c r="Z24" i="6"/>
  <c r="Z32" i="6"/>
  <c r="Z40" i="6"/>
  <c r="Z48" i="6"/>
  <c r="Z56" i="6"/>
  <c r="Z64" i="6"/>
  <c r="Z9" i="6"/>
  <c r="Z17" i="6"/>
  <c r="Z25" i="6"/>
  <c r="Z33" i="6"/>
  <c r="AJ33" i="6" s="1"/>
  <c r="Z41" i="6"/>
  <c r="AJ41" i="6" s="1"/>
  <c r="Z49" i="6"/>
  <c r="Z57" i="6"/>
  <c r="Z65" i="6"/>
  <c r="Z10" i="6"/>
  <c r="Z18" i="6"/>
  <c r="Z26" i="6"/>
  <c r="Z34" i="6"/>
  <c r="Z42" i="6"/>
  <c r="Z50" i="6"/>
  <c r="Z58" i="6"/>
  <c r="Z66" i="6"/>
  <c r="Z11" i="6"/>
  <c r="Z19" i="6"/>
  <c r="Z27" i="6"/>
  <c r="Z35" i="6"/>
  <c r="AJ35" i="6" s="1"/>
  <c r="Z43" i="6"/>
  <c r="AJ43" i="6" s="1"/>
  <c r="Z51" i="6"/>
  <c r="Z59" i="6"/>
  <c r="Z67" i="6"/>
  <c r="Z12" i="6"/>
  <c r="Z20" i="6"/>
  <c r="Z28" i="6"/>
  <c r="Z36" i="6"/>
  <c r="Z44" i="6"/>
  <c r="Z52" i="6"/>
  <c r="Z60" i="6"/>
  <c r="Z68" i="6"/>
  <c r="Z13" i="6"/>
  <c r="Z21" i="6"/>
  <c r="Z29" i="6"/>
  <c r="Z37" i="6"/>
  <c r="AJ37" i="6" s="1"/>
  <c r="Z45" i="6"/>
  <c r="AJ45" i="6" s="1"/>
  <c r="Z53" i="6"/>
  <c r="Z61" i="6"/>
  <c r="Z69" i="6"/>
  <c r="Z6" i="6"/>
  <c r="Z14" i="6"/>
  <c r="Z22" i="6"/>
  <c r="Z30" i="6"/>
  <c r="Z38" i="6"/>
  <c r="Z46" i="6"/>
  <c r="Z54" i="6"/>
  <c r="Z62" i="6"/>
  <c r="Z7" i="6"/>
  <c r="Z15" i="6"/>
  <c r="AJ15" i="6" s="1"/>
  <c r="Z23" i="6"/>
  <c r="Z31" i="6"/>
  <c r="AJ31" i="6" s="1"/>
  <c r="Z39" i="6"/>
  <c r="AJ39" i="6" s="1"/>
  <c r="Z47" i="6"/>
  <c r="Z55" i="6"/>
  <c r="Z63" i="6"/>
  <c r="M6" i="6"/>
  <c r="L40" i="6"/>
  <c r="L7" i="6"/>
  <c r="L45" i="6"/>
  <c r="L8" i="6"/>
  <c r="L11" i="6"/>
  <c r="L15" i="6"/>
  <c r="L18" i="6"/>
  <c r="L17" i="6"/>
  <c r="L21" i="6"/>
  <c r="L10" i="6"/>
  <c r="L36" i="6"/>
  <c r="L6" i="6"/>
  <c r="L20" i="6"/>
  <c r="I7" i="6"/>
  <c r="I39" i="6"/>
  <c r="I54" i="6"/>
  <c r="I63" i="6"/>
  <c r="I9" i="6"/>
  <c r="I41" i="6"/>
  <c r="I56" i="6"/>
  <c r="I65" i="6"/>
  <c r="I11" i="6"/>
  <c r="I43" i="6"/>
  <c r="I58" i="6"/>
  <c r="I67" i="6"/>
  <c r="I13" i="6"/>
  <c r="I45" i="6"/>
  <c r="I60" i="6"/>
  <c r="I69" i="6"/>
  <c r="I15" i="6"/>
  <c r="I47" i="6"/>
  <c r="I62" i="6"/>
  <c r="I34" i="6"/>
  <c r="I17" i="6"/>
  <c r="I49" i="6"/>
  <c r="I64" i="6"/>
  <c r="I36" i="6"/>
  <c r="I19" i="6"/>
  <c r="I51" i="6"/>
  <c r="I66" i="6"/>
  <c r="I40" i="6"/>
  <c r="I23" i="6"/>
  <c r="I44" i="6"/>
  <c r="I32" i="6"/>
  <c r="I26" i="6"/>
  <c r="I21" i="6"/>
  <c r="I68" i="6"/>
  <c r="I59" i="6"/>
  <c r="I25" i="6"/>
  <c r="I18" i="6"/>
  <c r="I42" i="6"/>
  <c r="I27" i="6"/>
  <c r="I52" i="6"/>
  <c r="I35" i="6"/>
  <c r="I29" i="6"/>
  <c r="I53" i="6"/>
  <c r="I61" i="6"/>
  <c r="I31" i="6"/>
  <c r="I55" i="6"/>
  <c r="I33" i="6"/>
  <c r="I57" i="6"/>
  <c r="I37" i="6"/>
  <c r="I6" i="6"/>
  <c r="I28" i="6"/>
  <c r="I50" i="6"/>
  <c r="I14" i="6"/>
  <c r="I10" i="6"/>
  <c r="I22" i="6"/>
  <c r="I8" i="6"/>
  <c r="I38" i="6"/>
  <c r="I46" i="6"/>
  <c r="I16" i="6"/>
  <c r="I30" i="6"/>
  <c r="I12" i="6"/>
  <c r="I48" i="6"/>
  <c r="I20" i="6"/>
  <c r="I24" i="6"/>
  <c r="K43" i="6"/>
  <c r="AF43" i="6" s="1"/>
  <c r="K51" i="6"/>
  <c r="AF51" i="6" s="1"/>
  <c r="K19" i="6"/>
  <c r="K68" i="6"/>
  <c r="K7" i="6"/>
  <c r="K36" i="6"/>
  <c r="K48" i="6"/>
  <c r="K63" i="6"/>
  <c r="K26" i="6"/>
  <c r="AF26" i="6" s="1"/>
  <c r="K13" i="6"/>
  <c r="K66" i="6"/>
  <c r="K16" i="6"/>
  <c r="K42" i="6"/>
  <c r="AF42" i="6" s="1"/>
  <c r="K41" i="6"/>
  <c r="K21" i="6"/>
  <c r="K62" i="6"/>
  <c r="K45" i="6"/>
  <c r="K53" i="6"/>
  <c r="K33" i="6"/>
  <c r="K39" i="6"/>
  <c r="K9" i="6"/>
  <c r="K15" i="6"/>
  <c r="K50" i="6"/>
  <c r="K20" i="6"/>
  <c r="K29" i="6"/>
  <c r="K55" i="6"/>
  <c r="K58" i="6"/>
  <c r="K56" i="6"/>
  <c r="K28" i="6"/>
  <c r="K38" i="6"/>
  <c r="K6" i="6"/>
  <c r="K69" i="6"/>
  <c r="K23" i="6"/>
  <c r="K35" i="6"/>
  <c r="K49" i="6"/>
  <c r="K54" i="6"/>
  <c r="K22" i="6"/>
  <c r="K14" i="6"/>
  <c r="K30" i="6"/>
  <c r="K46" i="6"/>
  <c r="K61" i="6"/>
  <c r="K52" i="6"/>
  <c r="K40" i="6"/>
  <c r="K10" i="6"/>
  <c r="K34" i="6"/>
  <c r="K59" i="6"/>
  <c r="K60" i="6"/>
  <c r="K57" i="6"/>
  <c r="K12" i="6"/>
  <c r="K27" i="6"/>
  <c r="K8" i="6"/>
  <c r="K24" i="6"/>
  <c r="K67" i="6"/>
  <c r="AF67" i="6" s="1"/>
  <c r="K11" i="6"/>
  <c r="K65" i="6"/>
  <c r="K47" i="6"/>
  <c r="K31" i="6"/>
  <c r="K44" i="6"/>
  <c r="K64" i="6"/>
  <c r="K18" i="6"/>
  <c r="K17" i="6"/>
  <c r="K32" i="6"/>
  <c r="K37" i="6"/>
  <c r="AF37" i="6" s="1"/>
  <c r="K25" i="6"/>
  <c r="AF25" i="6" s="1"/>
  <c r="J9" i="6"/>
  <c r="J23" i="6"/>
  <c r="J36" i="6"/>
  <c r="J69" i="6"/>
  <c r="J29" i="6"/>
  <c r="J39" i="6"/>
  <c r="J59" i="6"/>
  <c r="J22" i="6"/>
  <c r="J11" i="6"/>
  <c r="J15" i="6"/>
  <c r="J12" i="6"/>
  <c r="J32" i="6"/>
  <c r="J28" i="6"/>
  <c r="AF28" i="6" s="1"/>
  <c r="J55" i="6"/>
  <c r="J53" i="6"/>
  <c r="J44" i="6"/>
  <c r="J17" i="6"/>
  <c r="J40" i="6"/>
  <c r="J47" i="6"/>
  <c r="J24" i="6"/>
  <c r="J64" i="6"/>
  <c r="J8" i="6"/>
  <c r="J54" i="6"/>
  <c r="J52" i="6"/>
  <c r="J10" i="6"/>
  <c r="J38" i="6"/>
  <c r="J16" i="6"/>
  <c r="J61" i="6"/>
  <c r="J33" i="6"/>
  <c r="J34" i="6"/>
  <c r="J7" i="6"/>
  <c r="AF7" i="6" s="1"/>
  <c r="J60" i="6"/>
  <c r="J58" i="6"/>
  <c r="J19" i="6"/>
  <c r="J21" i="6"/>
  <c r="J14" i="6"/>
  <c r="J48" i="6"/>
  <c r="J63" i="6"/>
  <c r="J27" i="6"/>
  <c r="J66" i="6"/>
  <c r="J45" i="6"/>
  <c r="J6" i="6"/>
  <c r="J46" i="6"/>
  <c r="AF46" i="6" s="1"/>
  <c r="J57" i="6"/>
  <c r="J49" i="6"/>
  <c r="J30" i="6"/>
  <c r="J41" i="6"/>
  <c r="AF41" i="6" s="1"/>
  <c r="J62" i="6"/>
  <c r="AF62" i="6" s="1"/>
  <c r="J35" i="6"/>
  <c r="J20" i="6"/>
  <c r="J18" i="6"/>
  <c r="J65" i="6"/>
  <c r="J50" i="6"/>
  <c r="AF50" i="6" s="1"/>
  <c r="J68" i="6"/>
  <c r="AF68" i="6" s="1"/>
  <c r="AE9" i="6"/>
  <c r="AE11" i="6"/>
  <c r="AE15" i="6"/>
  <c r="AE17" i="6"/>
  <c r="AE21" i="6"/>
  <c r="AE45" i="6"/>
  <c r="AE28" i="6"/>
  <c r="AE44" i="6"/>
  <c r="AE8" i="6"/>
  <c r="AE10" i="6"/>
  <c r="AE36" i="6"/>
  <c r="AE40" i="6"/>
  <c r="AE34" i="6"/>
  <c r="AE26" i="6"/>
  <c r="AE18" i="6"/>
  <c r="AE20" i="6"/>
  <c r="X6" i="5"/>
  <c r="AP6" i="5" s="1"/>
  <c r="X9" i="5"/>
  <c r="X17" i="5"/>
  <c r="X25" i="5"/>
  <c r="X33" i="5"/>
  <c r="X41" i="5"/>
  <c r="X49" i="5"/>
  <c r="X57" i="5"/>
  <c r="X65" i="5"/>
  <c r="X12" i="5"/>
  <c r="X20" i="5"/>
  <c r="X28" i="5"/>
  <c r="X36" i="5"/>
  <c r="X44" i="5"/>
  <c r="X52" i="5"/>
  <c r="X60" i="5"/>
  <c r="X68" i="5"/>
  <c r="X27" i="5"/>
  <c r="X35" i="5"/>
  <c r="X51" i="5"/>
  <c r="X59" i="5"/>
  <c r="X67" i="5"/>
  <c r="X7" i="5"/>
  <c r="X15" i="5"/>
  <c r="X23" i="5"/>
  <c r="X31" i="5"/>
  <c r="X39" i="5"/>
  <c r="X47" i="5"/>
  <c r="X55" i="5"/>
  <c r="X63" i="5"/>
  <c r="X43" i="5"/>
  <c r="X54" i="5"/>
  <c r="X10" i="5"/>
  <c r="X18" i="5"/>
  <c r="X26" i="5"/>
  <c r="X34" i="5"/>
  <c r="X42" i="5"/>
  <c r="X50" i="5"/>
  <c r="X58" i="5"/>
  <c r="X66" i="5"/>
  <c r="X13" i="5"/>
  <c r="X21" i="5"/>
  <c r="X29" i="5"/>
  <c r="X37" i="5"/>
  <c r="X45" i="5"/>
  <c r="X53" i="5"/>
  <c r="X61" i="5"/>
  <c r="X69" i="5"/>
  <c r="X19" i="5"/>
  <c r="X8" i="5"/>
  <c r="X16" i="5"/>
  <c r="X24" i="5"/>
  <c r="X32" i="5"/>
  <c r="X40" i="5"/>
  <c r="X48" i="5"/>
  <c r="X56" i="5"/>
  <c r="X64" i="5"/>
  <c r="X11" i="5"/>
  <c r="X62" i="5"/>
  <c r="X14" i="5"/>
  <c r="X22" i="5"/>
  <c r="X30" i="5"/>
  <c r="X38" i="5"/>
  <c r="X46" i="5"/>
  <c r="AR10" i="5"/>
  <c r="AR18" i="5"/>
  <c r="AR34" i="5"/>
  <c r="J35" i="5"/>
  <c r="J23" i="5"/>
  <c r="J51" i="5"/>
  <c r="J39" i="5"/>
  <c r="J67" i="5"/>
  <c r="J16" i="5"/>
  <c r="J12" i="5"/>
  <c r="J32" i="5"/>
  <c r="J28" i="5"/>
  <c r="J48" i="5"/>
  <c r="J44" i="5"/>
  <c r="J64" i="5"/>
  <c r="J60" i="5"/>
  <c r="J9" i="5"/>
  <c r="J21" i="5"/>
  <c r="J25" i="5"/>
  <c r="J37" i="5"/>
  <c r="J41" i="5"/>
  <c r="J53" i="5"/>
  <c r="J57" i="5"/>
  <c r="J69" i="5"/>
  <c r="J18" i="5"/>
  <c r="J14" i="5"/>
  <c r="J34" i="5"/>
  <c r="J10" i="5"/>
  <c r="J30" i="5"/>
  <c r="J50" i="5"/>
  <c r="J26" i="5"/>
  <c r="J46" i="5"/>
  <c r="J66" i="5"/>
  <c r="J42" i="5"/>
  <c r="J62" i="5"/>
  <c r="J11" i="5"/>
  <c r="J22" i="5"/>
  <c r="J47" i="5"/>
  <c r="J38" i="5"/>
  <c r="J45" i="5"/>
  <c r="J19" i="5"/>
  <c r="J54" i="5"/>
  <c r="J7" i="5"/>
  <c r="J8" i="5"/>
  <c r="J27" i="5"/>
  <c r="J24" i="5"/>
  <c r="J43" i="5"/>
  <c r="J40" i="5"/>
  <c r="J55" i="5"/>
  <c r="J59" i="5"/>
  <c r="J56" i="5"/>
  <c r="J20" i="5"/>
  <c r="J17" i="5"/>
  <c r="J36" i="5"/>
  <c r="J33" i="5"/>
  <c r="J52" i="5"/>
  <c r="J49" i="5"/>
  <c r="J68" i="5"/>
  <c r="J65" i="5"/>
  <c r="J13" i="5"/>
  <c r="J63" i="5"/>
  <c r="J29" i="5"/>
  <c r="J31" i="5"/>
  <c r="J61" i="5"/>
  <c r="J15" i="5"/>
  <c r="J58" i="5"/>
  <c r="I30" i="5"/>
  <c r="I50" i="5"/>
  <c r="I38" i="5"/>
  <c r="I64" i="5"/>
  <c r="I46" i="5"/>
  <c r="I66" i="5"/>
  <c r="I54" i="5"/>
  <c r="I8" i="5"/>
  <c r="I58" i="5"/>
  <c r="I62" i="5"/>
  <c r="I11" i="5"/>
  <c r="I15" i="5"/>
  <c r="I56" i="5"/>
  <c r="I7" i="5"/>
  <c r="I27" i="5"/>
  <c r="I31" i="5"/>
  <c r="I40" i="5"/>
  <c r="I23" i="5"/>
  <c r="I43" i="5"/>
  <c r="I47" i="5"/>
  <c r="I67" i="5"/>
  <c r="I19" i="5"/>
  <c r="I39" i="5"/>
  <c r="I59" i="5"/>
  <c r="I63" i="5"/>
  <c r="I57" i="5"/>
  <c r="I61" i="5"/>
  <c r="I35" i="5"/>
  <c r="I55" i="5"/>
  <c r="I20" i="5"/>
  <c r="I17" i="5"/>
  <c r="I12" i="5"/>
  <c r="I16" i="5"/>
  <c r="I36" i="5"/>
  <c r="I33" i="5"/>
  <c r="I28" i="5"/>
  <c r="I32" i="5"/>
  <c r="I52" i="5"/>
  <c r="I49" i="5"/>
  <c r="I44" i="5"/>
  <c r="I48" i="5"/>
  <c r="I68" i="5"/>
  <c r="I65" i="5"/>
  <c r="I60" i="5"/>
  <c r="I9" i="5"/>
  <c r="I13" i="5"/>
  <c r="I10" i="5"/>
  <c r="I21" i="5"/>
  <c r="I25" i="5"/>
  <c r="I29" i="5"/>
  <c r="I26" i="5"/>
  <c r="I37" i="5"/>
  <c r="I41" i="5"/>
  <c r="I45" i="5"/>
  <c r="I42" i="5"/>
  <c r="I69" i="5"/>
  <c r="I18" i="5"/>
  <c r="I24" i="5"/>
  <c r="I53" i="5"/>
  <c r="I14" i="5"/>
  <c r="I34" i="5"/>
  <c r="I22" i="5"/>
  <c r="I51" i="5"/>
  <c r="H14" i="5"/>
  <c r="H34" i="5"/>
  <c r="H22" i="5"/>
  <c r="H35" i="5"/>
  <c r="H30" i="5"/>
  <c r="H50" i="5"/>
  <c r="H38" i="5"/>
  <c r="H51" i="5"/>
  <c r="H37" i="5"/>
  <c r="H46" i="5"/>
  <c r="H66" i="5"/>
  <c r="H54" i="5"/>
  <c r="H67" i="5"/>
  <c r="H62" i="5"/>
  <c r="H11" i="5"/>
  <c r="H15" i="5"/>
  <c r="H33" i="5"/>
  <c r="H7" i="5"/>
  <c r="H27" i="5"/>
  <c r="H31" i="5"/>
  <c r="H65" i="5"/>
  <c r="H23" i="5"/>
  <c r="H43" i="5"/>
  <c r="H47" i="5"/>
  <c r="H57" i="5"/>
  <c r="H25" i="5"/>
  <c r="H42" i="5"/>
  <c r="H39" i="5"/>
  <c r="H59" i="5"/>
  <c r="H63" i="5"/>
  <c r="H17" i="5"/>
  <c r="H55" i="5"/>
  <c r="H20" i="5"/>
  <c r="H8" i="5"/>
  <c r="H49" i="5"/>
  <c r="H45" i="5"/>
  <c r="H16" i="5"/>
  <c r="H36" i="5"/>
  <c r="H24" i="5"/>
  <c r="H60" i="5"/>
  <c r="H12" i="5"/>
  <c r="H32" i="5"/>
  <c r="H52" i="5"/>
  <c r="H40" i="5"/>
  <c r="H28" i="5"/>
  <c r="H48" i="5"/>
  <c r="H68" i="5"/>
  <c r="H56" i="5"/>
  <c r="H44" i="5"/>
  <c r="H64" i="5"/>
  <c r="H13" i="5"/>
  <c r="H10" i="5"/>
  <c r="H21" i="5"/>
  <c r="H9" i="5"/>
  <c r="H29" i="5"/>
  <c r="H26" i="5"/>
  <c r="H53" i="5"/>
  <c r="H41" i="5"/>
  <c r="H61" i="5"/>
  <c r="H58" i="5"/>
  <c r="H69" i="5"/>
  <c r="H18" i="5"/>
  <c r="H19" i="5"/>
  <c r="AH17" i="5"/>
  <c r="AH29" i="5"/>
  <c r="AH60" i="5"/>
  <c r="AH47" i="5"/>
  <c r="AH36" i="5"/>
  <c r="AH34" i="5"/>
  <c r="AH14" i="5"/>
  <c r="AH63" i="5"/>
  <c r="AH52" i="5"/>
  <c r="AH48" i="5"/>
  <c r="AH31" i="5"/>
  <c r="AH68" i="5"/>
  <c r="AH64" i="5"/>
  <c r="AH35" i="5"/>
  <c r="AH61" i="5"/>
  <c r="AH7" i="5"/>
  <c r="AH26" i="5"/>
  <c r="AH24" i="5"/>
  <c r="AH51" i="5"/>
  <c r="AH23" i="5"/>
  <c r="AH43" i="5"/>
  <c r="AH39" i="5"/>
  <c r="AH67" i="5"/>
  <c r="AH21" i="5"/>
  <c r="AH59" i="5"/>
  <c r="AH55" i="5"/>
  <c r="AH27" i="5"/>
  <c r="AH12" i="5"/>
  <c r="AH33" i="5"/>
  <c r="AH11" i="5"/>
  <c r="AH42" i="5"/>
  <c r="AH28" i="5"/>
  <c r="AH16" i="5"/>
  <c r="AH46" i="5"/>
  <c r="AH58" i="5"/>
  <c r="AH8" i="5"/>
  <c r="AH50" i="5"/>
  <c r="AH62" i="5"/>
  <c r="AH49" i="5"/>
  <c r="AH15" i="5"/>
  <c r="AH66" i="5"/>
  <c r="AH30" i="5"/>
  <c r="AH65" i="5"/>
  <c r="AH13" i="5"/>
  <c r="AH45" i="5"/>
  <c r="AH37" i="5"/>
  <c r="AH10" i="5"/>
  <c r="AH20" i="5"/>
  <c r="AH9" i="5"/>
  <c r="AH53" i="5"/>
  <c r="AH19" i="5"/>
  <c r="AH18" i="5"/>
  <c r="AH25" i="5"/>
  <c r="AH69" i="5"/>
  <c r="AH40" i="5"/>
  <c r="AH38" i="5"/>
  <c r="AH41" i="5"/>
  <c r="AH22" i="5"/>
  <c r="AH56" i="5"/>
  <c r="AH54" i="5"/>
  <c r="AH57" i="5"/>
  <c r="AH44" i="5"/>
  <c r="AH32" i="5"/>
  <c r="AG33" i="5"/>
  <c r="AG48" i="5"/>
  <c r="AG51" i="5"/>
  <c r="AG45" i="5"/>
  <c r="AG64" i="5"/>
  <c r="AG67" i="5"/>
  <c r="AG18" i="5"/>
  <c r="AG61" i="5"/>
  <c r="AG15" i="5"/>
  <c r="AG52" i="5"/>
  <c r="AG38" i="5"/>
  <c r="AG17" i="5"/>
  <c r="AG24" i="5"/>
  <c r="AG21" i="5"/>
  <c r="AG54" i="5"/>
  <c r="AG7" i="5"/>
  <c r="AG26" i="5"/>
  <c r="AG39" i="5"/>
  <c r="AG42" i="5"/>
  <c r="AG14" i="5"/>
  <c r="AG43" i="5"/>
  <c r="AG55" i="5"/>
  <c r="AG58" i="5"/>
  <c r="AG30" i="5"/>
  <c r="AG59" i="5"/>
  <c r="AG46" i="5"/>
  <c r="AG36" i="5"/>
  <c r="AG12" i="5"/>
  <c r="AG16" i="5"/>
  <c r="AG62" i="5"/>
  <c r="AG49" i="5"/>
  <c r="AG28" i="5"/>
  <c r="AG50" i="5"/>
  <c r="AG23" i="5"/>
  <c r="AG65" i="5"/>
  <c r="AG19" i="5"/>
  <c r="AG66" i="5"/>
  <c r="AG37" i="5"/>
  <c r="AG68" i="5"/>
  <c r="AG10" i="5"/>
  <c r="AG9" i="5"/>
  <c r="AG53" i="5"/>
  <c r="AG40" i="5"/>
  <c r="AG8" i="5"/>
  <c r="AG25" i="5"/>
  <c r="AG69" i="5"/>
  <c r="AG56" i="5"/>
  <c r="AG22" i="5"/>
  <c r="AG41" i="5"/>
  <c r="AG44" i="5"/>
  <c r="AG13" i="5"/>
  <c r="AG20" i="5"/>
  <c r="AG57" i="5"/>
  <c r="AG60" i="5"/>
  <c r="AG32" i="5"/>
  <c r="AG11" i="5"/>
  <c r="AG29" i="5"/>
  <c r="AG31" i="5"/>
  <c r="AG47" i="5"/>
  <c r="AG63" i="5"/>
  <c r="AG27" i="5"/>
  <c r="AG34" i="5"/>
  <c r="AG35" i="5"/>
  <c r="E22" i="5"/>
  <c r="E69" i="5"/>
  <c r="E65" i="5"/>
  <c r="E61" i="5"/>
  <c r="E68" i="5"/>
  <c r="E49" i="5"/>
  <c r="E45" i="5"/>
  <c r="E53" i="5"/>
  <c r="E33" i="5"/>
  <c r="E29" i="5"/>
  <c r="E52" i="5"/>
  <c r="E17" i="5"/>
  <c r="E13" i="5"/>
  <c r="E37" i="5"/>
  <c r="E64" i="5"/>
  <c r="E60" i="5"/>
  <c r="E36" i="5"/>
  <c r="E48" i="5"/>
  <c r="E44" i="5"/>
  <c r="E21" i="5"/>
  <c r="E32" i="5"/>
  <c r="E28" i="5"/>
  <c r="E20" i="5"/>
  <c r="E16" i="5"/>
  <c r="E12" i="5"/>
  <c r="E67" i="5"/>
  <c r="E63" i="5"/>
  <c r="E59" i="5"/>
  <c r="E51" i="5"/>
  <c r="E47" i="5"/>
  <c r="E43" i="5"/>
  <c r="E35" i="5"/>
  <c r="E31" i="5"/>
  <c r="E27" i="5"/>
  <c r="E19" i="5"/>
  <c r="E15" i="5"/>
  <c r="E11" i="5"/>
  <c r="E66" i="5"/>
  <c r="E62" i="5"/>
  <c r="E50" i="5"/>
  <c r="E46" i="5"/>
  <c r="E34" i="5"/>
  <c r="E30" i="5"/>
  <c r="E7" i="5"/>
  <c r="E38" i="5"/>
  <c r="E58" i="5"/>
  <c r="E6" i="5"/>
  <c r="AK6" i="5" s="1"/>
  <c r="AN6" i="5" s="1"/>
  <c r="E42" i="5"/>
  <c r="E54" i="5"/>
  <c r="E26" i="5"/>
  <c r="E18" i="5"/>
  <c r="E10" i="5"/>
  <c r="E57" i="5"/>
  <c r="E41" i="5"/>
  <c r="E25" i="5"/>
  <c r="E9" i="5"/>
  <c r="E56" i="5"/>
  <c r="E14" i="5"/>
  <c r="E40" i="5"/>
  <c r="E24" i="5"/>
  <c r="E8" i="5"/>
  <c r="E39" i="5"/>
  <c r="E55" i="5"/>
  <c r="E23" i="5"/>
  <c r="AF18" i="5"/>
  <c r="AF48" i="5"/>
  <c r="AF59" i="5"/>
  <c r="AF63" i="5"/>
  <c r="AF17" i="5"/>
  <c r="AF64" i="5"/>
  <c r="AF22" i="5"/>
  <c r="AF36" i="5"/>
  <c r="AF7" i="5"/>
  <c r="AF31" i="5"/>
  <c r="AF38" i="5"/>
  <c r="AF52" i="5"/>
  <c r="AF15" i="5"/>
  <c r="AF35" i="5"/>
  <c r="AF54" i="5"/>
  <c r="AF68" i="5"/>
  <c r="AF24" i="5"/>
  <c r="AF51" i="5"/>
  <c r="AF43" i="5"/>
  <c r="AF16" i="5"/>
  <c r="AF39" i="5"/>
  <c r="AF67" i="5"/>
  <c r="AF33" i="5"/>
  <c r="AF28" i="5"/>
  <c r="AF55" i="5"/>
  <c r="AF14" i="5"/>
  <c r="AF45" i="5"/>
  <c r="AF50" i="5"/>
  <c r="AF46" i="5"/>
  <c r="AF42" i="5"/>
  <c r="AF61" i="5"/>
  <c r="AF21" i="5"/>
  <c r="AF66" i="5"/>
  <c r="AF62" i="5"/>
  <c r="AF58" i="5"/>
  <c r="AF19" i="5"/>
  <c r="AF9" i="5"/>
  <c r="AF23" i="5"/>
  <c r="AF49" i="5"/>
  <c r="AF10" i="5"/>
  <c r="AF12" i="5"/>
  <c r="AF37" i="5"/>
  <c r="AF65" i="5"/>
  <c r="AF26" i="5"/>
  <c r="AF25" i="5"/>
  <c r="AF53" i="5"/>
  <c r="AF20" i="5"/>
  <c r="AF8" i="5"/>
  <c r="AF41" i="5"/>
  <c r="AF69" i="5"/>
  <c r="AF40" i="5"/>
  <c r="AF13" i="5"/>
  <c r="AF57" i="5"/>
  <c r="AF30" i="5"/>
  <c r="AF56" i="5"/>
  <c r="AF11" i="5"/>
  <c r="AF29" i="5"/>
  <c r="AF44" i="5"/>
  <c r="AF32" i="5"/>
  <c r="AF27" i="5"/>
  <c r="AF34" i="5"/>
  <c r="AF60" i="5"/>
  <c r="AF47" i="5"/>
  <c r="T11" i="5"/>
  <c r="T39" i="5"/>
  <c r="T51" i="5"/>
  <c r="T63" i="5"/>
  <c r="T27" i="5"/>
  <c r="T55" i="5"/>
  <c r="T67" i="5"/>
  <c r="T18" i="5"/>
  <c r="T33" i="5"/>
  <c r="T42" i="5"/>
  <c r="T59" i="5"/>
  <c r="T32" i="5"/>
  <c r="T58" i="5"/>
  <c r="T38" i="5"/>
  <c r="T36" i="5"/>
  <c r="T34" i="5"/>
  <c r="T12" i="5"/>
  <c r="T54" i="5"/>
  <c r="T52" i="5"/>
  <c r="T46" i="5"/>
  <c r="T24" i="5"/>
  <c r="T22" i="5"/>
  <c r="T68" i="5"/>
  <c r="T62" i="5"/>
  <c r="T30" i="5"/>
  <c r="T45" i="5"/>
  <c r="T14" i="5"/>
  <c r="T29" i="5"/>
  <c r="T49" i="5"/>
  <c r="T61" i="5"/>
  <c r="T7" i="5"/>
  <c r="T20" i="5"/>
  <c r="T37" i="5"/>
  <c r="T65" i="5"/>
  <c r="T21" i="5"/>
  <c r="T50" i="5"/>
  <c r="T53" i="5"/>
  <c r="T31" i="5"/>
  <c r="T19" i="5"/>
  <c r="T66" i="5"/>
  <c r="T69" i="5"/>
  <c r="T40" i="5"/>
  <c r="T35" i="5"/>
  <c r="T41" i="5"/>
  <c r="T43" i="5"/>
  <c r="T56" i="5"/>
  <c r="T10" i="5"/>
  <c r="T57" i="5"/>
  <c r="T44" i="5"/>
  <c r="T9" i="5"/>
  <c r="T26" i="5"/>
  <c r="T48" i="5"/>
  <c r="T60" i="5"/>
  <c r="T15" i="5"/>
  <c r="T8" i="5"/>
  <c r="T64" i="5"/>
  <c r="T16" i="5"/>
  <c r="T23" i="5"/>
  <c r="T13" i="5"/>
  <c r="T28" i="5"/>
  <c r="T25" i="5"/>
  <c r="T47" i="5"/>
  <c r="AE26" i="5"/>
  <c r="AE34" i="5"/>
  <c r="AE44" i="5"/>
  <c r="AE32" i="5"/>
  <c r="AE17" i="5"/>
  <c r="AE48" i="5"/>
  <c r="AE60" i="5"/>
  <c r="AE47" i="5"/>
  <c r="AE33" i="5"/>
  <c r="AE64" i="5"/>
  <c r="AE22" i="5"/>
  <c r="AE63" i="5"/>
  <c r="AE8" i="5"/>
  <c r="AE15" i="5"/>
  <c r="AE31" i="5"/>
  <c r="AE13" i="5"/>
  <c r="AE24" i="5"/>
  <c r="AE35" i="5"/>
  <c r="AE19" i="5"/>
  <c r="AE20" i="5"/>
  <c r="AE39" i="5"/>
  <c r="AE51" i="5"/>
  <c r="AE38" i="5"/>
  <c r="AE18" i="5"/>
  <c r="AE55" i="5"/>
  <c r="AE67" i="5"/>
  <c r="AE54" i="5"/>
  <c r="AE9" i="5"/>
  <c r="AE46" i="5"/>
  <c r="AE14" i="5"/>
  <c r="AE45" i="5"/>
  <c r="AE25" i="5"/>
  <c r="AE62" i="5"/>
  <c r="AE42" i="5"/>
  <c r="AE61" i="5"/>
  <c r="AE27" i="5"/>
  <c r="AE50" i="5"/>
  <c r="AE58" i="5"/>
  <c r="AE36" i="5"/>
  <c r="AE43" i="5"/>
  <c r="AE23" i="5"/>
  <c r="AE66" i="5"/>
  <c r="AE52" i="5"/>
  <c r="AE59" i="5"/>
  <c r="AE37" i="5"/>
  <c r="AE21" i="5"/>
  <c r="AE68" i="5"/>
  <c r="AE7" i="5"/>
  <c r="AE16" i="5"/>
  <c r="AE53" i="5"/>
  <c r="AE49" i="5"/>
  <c r="AE12" i="5"/>
  <c r="AE41" i="5"/>
  <c r="AE69" i="5"/>
  <c r="AE65" i="5"/>
  <c r="AE28" i="5"/>
  <c r="AE57" i="5"/>
  <c r="AE11" i="5"/>
  <c r="AE40" i="5"/>
  <c r="AE29" i="5"/>
  <c r="AE10" i="5"/>
  <c r="AE30" i="5"/>
  <c r="AE56" i="5"/>
  <c r="AD19" i="5"/>
  <c r="AD48" i="5"/>
  <c r="AD22" i="5"/>
  <c r="AD47" i="5"/>
  <c r="AD17" i="5"/>
  <c r="AD64" i="5"/>
  <c r="AD31" i="5"/>
  <c r="AD63" i="5"/>
  <c r="AD33" i="5"/>
  <c r="AD57" i="5"/>
  <c r="AD35" i="5"/>
  <c r="AD8" i="5"/>
  <c r="AD39" i="5"/>
  <c r="AD51" i="5"/>
  <c r="AD38" i="5"/>
  <c r="AD24" i="5"/>
  <c r="AD55" i="5"/>
  <c r="AD67" i="5"/>
  <c r="AD54" i="5"/>
  <c r="AD15" i="5"/>
  <c r="AD7" i="5"/>
  <c r="AD14" i="5"/>
  <c r="AD26" i="5"/>
  <c r="AD11" i="5"/>
  <c r="AD46" i="5"/>
  <c r="AD42" i="5"/>
  <c r="AD10" i="5"/>
  <c r="AD27" i="5"/>
  <c r="AD62" i="5"/>
  <c r="AD58" i="5"/>
  <c r="AD13" i="5"/>
  <c r="AD9" i="5"/>
  <c r="AD23" i="5"/>
  <c r="AD21" i="5"/>
  <c r="AD45" i="5"/>
  <c r="AD25" i="5"/>
  <c r="AD37" i="5"/>
  <c r="AD49" i="5"/>
  <c r="AD61" i="5"/>
  <c r="AD16" i="5"/>
  <c r="AD53" i="5"/>
  <c r="AD65" i="5"/>
  <c r="AD18" i="5"/>
  <c r="AD50" i="5"/>
  <c r="AD69" i="5"/>
  <c r="AD40" i="5"/>
  <c r="AD36" i="5"/>
  <c r="AD66" i="5"/>
  <c r="AD41" i="5"/>
  <c r="AD56" i="5"/>
  <c r="AD52" i="5"/>
  <c r="AD12" i="5"/>
  <c r="AD30" i="5"/>
  <c r="AD28" i="5"/>
  <c r="AD68" i="5"/>
  <c r="AD29" i="5"/>
  <c r="AD44" i="5"/>
  <c r="AD20" i="5"/>
  <c r="AD43" i="5"/>
  <c r="AD34" i="5"/>
  <c r="AD60" i="5"/>
  <c r="AD32" i="5"/>
  <c r="AD59" i="5"/>
  <c r="AO6" i="5"/>
  <c r="AM15" i="5"/>
  <c r="AM35" i="5"/>
  <c r="AM39" i="5"/>
  <c r="AM43" i="5"/>
  <c r="AM31" i="5"/>
  <c r="AM51" i="5"/>
  <c r="AM55" i="5"/>
  <c r="AM59" i="5"/>
  <c r="AM47" i="5"/>
  <c r="AM67" i="5"/>
  <c r="AM16" i="5"/>
  <c r="AM13" i="5"/>
  <c r="AM8" i="5"/>
  <c r="AM12" i="5"/>
  <c r="AM32" i="5"/>
  <c r="AM29" i="5"/>
  <c r="AM24" i="5"/>
  <c r="AM28" i="5"/>
  <c r="AM48" i="5"/>
  <c r="AM45" i="5"/>
  <c r="AM40" i="5"/>
  <c r="AM44" i="5"/>
  <c r="AM64" i="5"/>
  <c r="AM61" i="5"/>
  <c r="AM56" i="5"/>
  <c r="AM21" i="5"/>
  <c r="AM9" i="5"/>
  <c r="AM17" i="5"/>
  <c r="AM37" i="5"/>
  <c r="AM25" i="5"/>
  <c r="AM22" i="5"/>
  <c r="AM33" i="5"/>
  <c r="AM53" i="5"/>
  <c r="AM41" i="5"/>
  <c r="AM38" i="5"/>
  <c r="AM49" i="5"/>
  <c r="AM69" i="5"/>
  <c r="AM57" i="5"/>
  <c r="AM54" i="5"/>
  <c r="AM65" i="5"/>
  <c r="AM14" i="5"/>
  <c r="AM18" i="5"/>
  <c r="AM60" i="5"/>
  <c r="AM10" i="5"/>
  <c r="AM30" i="5"/>
  <c r="AM34" i="5"/>
  <c r="AM52" i="5"/>
  <c r="AM26" i="5"/>
  <c r="AM46" i="5"/>
  <c r="AM50" i="5"/>
  <c r="AM63" i="5"/>
  <c r="AM42" i="5"/>
  <c r="AM62" i="5"/>
  <c r="AM66" i="5"/>
  <c r="AM36" i="5"/>
  <c r="AM58" i="5"/>
  <c r="AM7" i="5"/>
  <c r="AM11" i="5"/>
  <c r="AM68" i="5"/>
  <c r="AM19" i="5"/>
  <c r="AM23" i="5"/>
  <c r="AM27" i="5"/>
  <c r="AM20" i="5"/>
  <c r="L35" i="5"/>
  <c r="L55" i="5"/>
  <c r="L59" i="5"/>
  <c r="L56" i="5"/>
  <c r="L51" i="5"/>
  <c r="L16" i="5"/>
  <c r="L20" i="5"/>
  <c r="L13" i="5"/>
  <c r="L67" i="5"/>
  <c r="L32" i="5"/>
  <c r="L36" i="5"/>
  <c r="L45" i="5"/>
  <c r="L12" i="5"/>
  <c r="L48" i="5"/>
  <c r="L52" i="5"/>
  <c r="L69" i="5"/>
  <c r="L8" i="5"/>
  <c r="L28" i="5"/>
  <c r="L64" i="5"/>
  <c r="L68" i="5"/>
  <c r="L24" i="5"/>
  <c r="L44" i="5"/>
  <c r="L9" i="5"/>
  <c r="L22" i="5"/>
  <c r="L40" i="5"/>
  <c r="L60" i="5"/>
  <c r="L25" i="5"/>
  <c r="L38" i="5"/>
  <c r="L17" i="5"/>
  <c r="L21" i="5"/>
  <c r="L41" i="5"/>
  <c r="L54" i="5"/>
  <c r="L33" i="5"/>
  <c r="L37" i="5"/>
  <c r="L57" i="5"/>
  <c r="L15" i="5"/>
  <c r="L49" i="5"/>
  <c r="L14" i="5"/>
  <c r="L18" i="5"/>
  <c r="L31" i="5"/>
  <c r="L65" i="5"/>
  <c r="L30" i="5"/>
  <c r="L34" i="5"/>
  <c r="L47" i="5"/>
  <c r="L10" i="5"/>
  <c r="L46" i="5"/>
  <c r="L50" i="5"/>
  <c r="L63" i="5"/>
  <c r="L26" i="5"/>
  <c r="L62" i="5"/>
  <c r="L66" i="5"/>
  <c r="L42" i="5"/>
  <c r="L7" i="5"/>
  <c r="L11" i="5"/>
  <c r="L61" i="5"/>
  <c r="L58" i="5"/>
  <c r="L23" i="5"/>
  <c r="L27" i="5"/>
  <c r="L29" i="5"/>
  <c r="L19" i="5"/>
  <c r="L39" i="5"/>
  <c r="L43" i="5"/>
  <c r="L53" i="5"/>
  <c r="K35" i="5"/>
  <c r="K39" i="5"/>
  <c r="K43" i="5"/>
  <c r="K24" i="5"/>
  <c r="K51" i="5"/>
  <c r="K55" i="5"/>
  <c r="K59" i="5"/>
  <c r="K40" i="5"/>
  <c r="K67" i="5"/>
  <c r="K16" i="5"/>
  <c r="K20" i="5"/>
  <c r="K56" i="5"/>
  <c r="K12" i="5"/>
  <c r="K32" i="5"/>
  <c r="K36" i="5"/>
  <c r="K22" i="5"/>
  <c r="K28" i="5"/>
  <c r="K48" i="5"/>
  <c r="K52" i="5"/>
  <c r="K62" i="5"/>
  <c r="K44" i="5"/>
  <c r="K64" i="5"/>
  <c r="K68" i="5"/>
  <c r="K54" i="5"/>
  <c r="K60" i="5"/>
  <c r="K9" i="5"/>
  <c r="K13" i="5"/>
  <c r="K65" i="5"/>
  <c r="K21" i="5"/>
  <c r="K25" i="5"/>
  <c r="K29" i="5"/>
  <c r="K38" i="5"/>
  <c r="K17" i="5"/>
  <c r="K37" i="5"/>
  <c r="K41" i="5"/>
  <c r="K45" i="5"/>
  <c r="K33" i="5"/>
  <c r="K53" i="5"/>
  <c r="K57" i="5"/>
  <c r="K61" i="5"/>
  <c r="K49" i="5"/>
  <c r="K69" i="5"/>
  <c r="K18" i="5"/>
  <c r="K10" i="5"/>
  <c r="K14" i="5"/>
  <c r="K34" i="5"/>
  <c r="K15" i="5"/>
  <c r="K26" i="5"/>
  <c r="K30" i="5"/>
  <c r="K50" i="5"/>
  <c r="K31" i="5"/>
  <c r="K42" i="5"/>
  <c r="K46" i="5"/>
  <c r="K66" i="5"/>
  <c r="K47" i="5"/>
  <c r="K58" i="5"/>
  <c r="K7" i="5"/>
  <c r="K11" i="5"/>
  <c r="K63" i="5"/>
  <c r="K8" i="5"/>
  <c r="K19" i="5"/>
  <c r="K23" i="5"/>
  <c r="K27" i="5"/>
  <c r="AF57" i="6" l="1"/>
  <c r="AF61" i="6"/>
  <c r="AF56" i="6"/>
  <c r="AF63" i="6"/>
  <c r="AF8" i="6"/>
  <c r="AF39" i="6"/>
  <c r="AF65" i="6"/>
  <c r="AF24" i="6"/>
  <c r="AF19" i="6"/>
  <c r="AF53" i="6"/>
  <c r="AF30" i="6"/>
  <c r="AF55" i="6"/>
  <c r="AF29" i="6"/>
  <c r="AF69" i="6"/>
  <c r="AF34" i="6"/>
  <c r="AF13" i="6"/>
  <c r="AF31" i="6"/>
  <c r="AF22" i="6"/>
  <c r="AF48" i="6"/>
  <c r="AF47" i="6"/>
  <c r="AF20" i="6"/>
  <c r="AF40" i="6"/>
  <c r="AF23" i="6"/>
  <c r="AF9" i="6"/>
  <c r="AF49" i="6"/>
  <c r="AF33" i="6"/>
  <c r="AG20" i="6"/>
  <c r="AG18" i="6"/>
  <c r="AJ16" i="3" s="1"/>
  <c r="AG16" i="6"/>
  <c r="AJ14" i="3" s="1"/>
  <c r="AF32" i="6"/>
  <c r="AF16" i="6"/>
  <c r="AF6" i="6"/>
  <c r="AF38" i="6"/>
  <c r="AF15" i="6"/>
  <c r="AF45" i="6"/>
  <c r="AF10" i="6"/>
  <c r="AF11" i="6"/>
  <c r="AF66" i="6"/>
  <c r="AF52" i="6"/>
  <c r="AF27" i="6"/>
  <c r="AF54" i="6"/>
  <c r="AF59" i="6"/>
  <c r="AF64" i="6"/>
  <c r="AF14" i="6"/>
  <c r="AF18" i="6"/>
  <c r="AF21" i="6"/>
  <c r="AK21" i="6" s="1"/>
  <c r="AF36" i="6"/>
  <c r="AF35" i="6"/>
  <c r="AF58" i="6"/>
  <c r="AF17" i="6"/>
  <c r="AF60" i="6"/>
  <c r="AF44" i="6"/>
  <c r="AF12" i="6"/>
  <c r="AK12" i="6" s="1"/>
  <c r="AT6" i="5"/>
  <c r="AR26" i="5"/>
  <c r="Z24" i="3" s="1"/>
  <c r="AR58" i="5"/>
  <c r="Z56" i="3" s="1"/>
  <c r="AH31" i="6"/>
  <c r="AH33" i="6"/>
  <c r="AH29" i="6"/>
  <c r="AK27" i="3" s="1"/>
  <c r="AJ6" i="6"/>
  <c r="AJ12" i="6"/>
  <c r="AJ10" i="6"/>
  <c r="AJ8" i="6"/>
  <c r="AG13" i="6"/>
  <c r="AG7" i="6"/>
  <c r="AJ55" i="6"/>
  <c r="AJ61" i="6"/>
  <c r="AJ59" i="6"/>
  <c r="AJ57" i="6"/>
  <c r="AG54" i="6"/>
  <c r="AH53" i="6"/>
  <c r="AH51" i="6"/>
  <c r="AH47" i="6"/>
  <c r="AG11" i="6"/>
  <c r="AG9" i="6"/>
  <c r="AJ47" i="6"/>
  <c r="AJ53" i="6"/>
  <c r="AJ51" i="6"/>
  <c r="AJ49" i="6"/>
  <c r="AG46" i="6"/>
  <c r="AG44" i="6"/>
  <c r="AG42" i="6"/>
  <c r="AG40" i="6"/>
  <c r="AH45" i="6"/>
  <c r="AH43" i="6"/>
  <c r="AH41" i="6"/>
  <c r="AH35" i="6"/>
  <c r="AJ23" i="6"/>
  <c r="AJ25" i="6"/>
  <c r="AH67" i="6"/>
  <c r="AH65" i="6"/>
  <c r="AH63" i="6"/>
  <c r="AH39" i="6"/>
  <c r="AG36" i="6"/>
  <c r="AG34" i="6"/>
  <c r="AG32" i="6"/>
  <c r="AG28" i="6"/>
  <c r="AG26" i="6"/>
  <c r="AG24" i="6"/>
  <c r="AH25" i="6"/>
  <c r="AJ29" i="6"/>
  <c r="AJ27" i="6"/>
  <c r="AG22" i="6"/>
  <c r="AH21" i="6"/>
  <c r="AH19" i="6"/>
  <c r="AH17" i="6"/>
  <c r="AH15" i="6"/>
  <c r="AR48" i="5"/>
  <c r="AR50" i="5"/>
  <c r="AP22" i="5"/>
  <c r="AR42" i="5"/>
  <c r="AP28" i="5"/>
  <c r="AO45" i="5"/>
  <c r="AO52" i="5"/>
  <c r="AO33" i="5"/>
  <c r="AR66" i="5"/>
  <c r="AO8" i="5"/>
  <c r="AO36" i="5"/>
  <c r="AO22" i="5"/>
  <c r="AO68" i="5"/>
  <c r="AO61" i="5"/>
  <c r="AO38" i="5"/>
  <c r="AO31" i="5"/>
  <c r="AO30" i="5"/>
  <c r="AO67" i="5"/>
  <c r="AO48" i="5"/>
  <c r="AH37" i="6"/>
  <c r="AM35" i="3"/>
  <c r="AJ12" i="3"/>
  <c r="AK11" i="3"/>
  <c r="AK9" i="3"/>
  <c r="AP35" i="5"/>
  <c r="Z16" i="3"/>
  <c r="AK29" i="3"/>
  <c r="AM43" i="3"/>
  <c r="AM31" i="3"/>
  <c r="AM13" i="3"/>
  <c r="AR22" i="5"/>
  <c r="AJ46" i="6"/>
  <c r="AJ52" i="6"/>
  <c r="AJ50" i="6"/>
  <c r="AJ48" i="6"/>
  <c r="AR14" i="5"/>
  <c r="AJ38" i="6"/>
  <c r="AJ44" i="6"/>
  <c r="AJ42" i="6"/>
  <c r="AJ40" i="6"/>
  <c r="AG37" i="6"/>
  <c r="AG35" i="6"/>
  <c r="AG33" i="6"/>
  <c r="AG31" i="6"/>
  <c r="AJ36" i="3"/>
  <c r="Z8" i="3"/>
  <c r="AJ28" i="3"/>
  <c r="AR24" i="5"/>
  <c r="AJ18" i="3"/>
  <c r="AO17" i="5"/>
  <c r="AM39" i="3"/>
  <c r="AM33" i="3"/>
  <c r="AO32" i="5"/>
  <c r="AO54" i="5"/>
  <c r="AR51" i="5"/>
  <c r="AG21" i="6"/>
  <c r="AG19" i="6"/>
  <c r="AG17" i="6"/>
  <c r="AG15" i="6"/>
  <c r="AM37" i="3"/>
  <c r="AJ14" i="6"/>
  <c r="AJ20" i="6"/>
  <c r="AJ18" i="6"/>
  <c r="AJ16" i="6"/>
  <c r="AH12" i="6"/>
  <c r="AH10" i="6"/>
  <c r="AH8" i="6"/>
  <c r="AH6" i="6"/>
  <c r="AM41" i="3"/>
  <c r="AG68" i="6"/>
  <c r="AG66" i="6"/>
  <c r="AG64" i="6"/>
  <c r="AH69" i="6"/>
  <c r="AK31" i="3"/>
  <c r="AH27" i="6"/>
  <c r="AR28" i="5"/>
  <c r="AJ63" i="6"/>
  <c r="AJ69" i="6"/>
  <c r="AJ67" i="6"/>
  <c r="AJ65" i="6"/>
  <c r="AG62" i="6"/>
  <c r="AH61" i="6"/>
  <c r="AH59" i="6"/>
  <c r="AH57" i="6"/>
  <c r="AM29" i="3"/>
  <c r="Z32" i="3"/>
  <c r="AG52" i="6"/>
  <c r="AG50" i="6"/>
  <c r="AG48" i="6"/>
  <c r="AH49" i="6"/>
  <c r="AR37" i="5"/>
  <c r="AO24" i="5"/>
  <c r="AS15" i="5"/>
  <c r="AR16" i="5"/>
  <c r="AR20" i="5"/>
  <c r="AR53" i="5"/>
  <c r="AR39" i="5"/>
  <c r="AR49" i="5"/>
  <c r="AR13" i="5"/>
  <c r="AR31" i="5"/>
  <c r="AJ22" i="6"/>
  <c r="AJ28" i="6"/>
  <c r="AJ26" i="6"/>
  <c r="AJ24" i="6"/>
  <c r="AP67" i="5"/>
  <c r="AR43" i="5"/>
  <c r="AH55" i="6"/>
  <c r="AK18" i="5"/>
  <c r="AH23" i="6"/>
  <c r="AH30" i="3"/>
  <c r="AH34" i="3"/>
  <c r="AH21" i="3"/>
  <c r="AH12" i="3"/>
  <c r="AH39" i="3"/>
  <c r="AH8" i="3"/>
  <c r="AH28" i="3"/>
  <c r="AH6" i="3"/>
  <c r="AH33" i="3"/>
  <c r="AH42" i="3"/>
  <c r="AH37" i="3"/>
  <c r="AH26" i="3"/>
  <c r="AH7" i="3"/>
  <c r="AH43" i="3"/>
  <c r="AH25" i="3"/>
  <c r="AH36" i="3"/>
  <c r="AH19" i="3"/>
  <c r="AH23" i="3"/>
  <c r="AH35" i="3"/>
  <c r="AH15" i="3"/>
  <c r="AH31" i="3"/>
  <c r="AH13" i="3"/>
  <c r="AH18" i="3"/>
  <c r="AH9" i="3"/>
  <c r="AH41" i="3"/>
  <c r="AH16" i="3"/>
  <c r="AH22" i="3"/>
  <c r="AH4" i="3"/>
  <c r="AH5" i="3"/>
  <c r="AH29" i="3"/>
  <c r="AH24" i="3"/>
  <c r="AH40" i="3"/>
  <c r="AH32" i="3"/>
  <c r="AH27" i="3"/>
  <c r="AH38" i="3"/>
  <c r="AH14" i="3"/>
  <c r="AH17" i="3"/>
  <c r="AK31" i="6"/>
  <c r="AJ21" i="6"/>
  <c r="AJ19" i="6"/>
  <c r="AJ17" i="6"/>
  <c r="AJ54" i="6"/>
  <c r="AJ60" i="6"/>
  <c r="AJ58" i="6"/>
  <c r="AJ56" i="6"/>
  <c r="AK61" i="6"/>
  <c r="AK26" i="6"/>
  <c r="AJ7" i="6"/>
  <c r="AJ13" i="6"/>
  <c r="AJ11" i="6"/>
  <c r="AJ9" i="6"/>
  <c r="AJ62" i="6"/>
  <c r="AJ68" i="6"/>
  <c r="AJ66" i="6"/>
  <c r="AJ64" i="6"/>
  <c r="AJ30" i="6"/>
  <c r="AJ36" i="6"/>
  <c r="AJ34" i="6"/>
  <c r="AJ32" i="6"/>
  <c r="AH28" i="6"/>
  <c r="AH26" i="6"/>
  <c r="AH24" i="6"/>
  <c r="AH22" i="6"/>
  <c r="AG6" i="6"/>
  <c r="AI6" i="6"/>
  <c r="AK24" i="6"/>
  <c r="AK39" i="6"/>
  <c r="AK44" i="6"/>
  <c r="AK66" i="6"/>
  <c r="AK47" i="6"/>
  <c r="AK41" i="6"/>
  <c r="AK19" i="6"/>
  <c r="AK34" i="6"/>
  <c r="AK68" i="6"/>
  <c r="AK14" i="6"/>
  <c r="AK40" i="6"/>
  <c r="AK62" i="6"/>
  <c r="AK57" i="6"/>
  <c r="AK20" i="6"/>
  <c r="AG60" i="6"/>
  <c r="AG58" i="6"/>
  <c r="AG56" i="6"/>
  <c r="AG29" i="6"/>
  <c r="AG27" i="6"/>
  <c r="AG25" i="6"/>
  <c r="AG23" i="6"/>
  <c r="AH20" i="6"/>
  <c r="AH18" i="6"/>
  <c r="AH16" i="6"/>
  <c r="AH14" i="6"/>
  <c r="AR69" i="5"/>
  <c r="AR63" i="5"/>
  <c r="AR12" i="5"/>
  <c r="AR65" i="5"/>
  <c r="AI38" i="6"/>
  <c r="AI44" i="6"/>
  <c r="AQ39" i="5"/>
  <c r="AQ7" i="5"/>
  <c r="AQ36" i="5"/>
  <c r="AH9" i="6"/>
  <c r="AH7" i="6"/>
  <c r="AR59" i="5"/>
  <c r="AI64" i="6"/>
  <c r="AI62" i="6"/>
  <c r="AI68" i="6"/>
  <c r="AI66" i="6"/>
  <c r="AI56" i="6"/>
  <c r="AI54" i="6"/>
  <c r="AI60" i="6"/>
  <c r="AI58" i="6"/>
  <c r="AI52" i="6"/>
  <c r="AR33" i="5"/>
  <c r="AI32" i="6"/>
  <c r="AI30" i="6"/>
  <c r="AI36" i="6"/>
  <c r="AI34" i="6"/>
  <c r="AI48" i="6"/>
  <c r="AK61" i="5"/>
  <c r="AI24" i="6"/>
  <c r="AI22" i="6"/>
  <c r="AI28" i="6"/>
  <c r="AI26" i="6"/>
  <c r="AI42" i="6"/>
  <c r="AS21" i="5"/>
  <c r="AP20" i="5"/>
  <c r="AI16" i="6"/>
  <c r="AI14" i="6"/>
  <c r="AI20" i="6"/>
  <c r="AI18" i="6"/>
  <c r="AI40" i="6"/>
  <c r="AO20" i="5"/>
  <c r="AG12" i="6"/>
  <c r="AG10" i="6"/>
  <c r="AG8" i="6"/>
  <c r="AI8" i="6"/>
  <c r="AI12" i="6"/>
  <c r="AI10" i="6"/>
  <c r="AO12" i="5"/>
  <c r="AP29" i="5"/>
  <c r="AR27" i="5"/>
  <c r="AG69" i="6"/>
  <c r="AG67" i="6"/>
  <c r="AG65" i="6"/>
  <c r="AG63" i="6"/>
  <c r="AH68" i="6"/>
  <c r="AH66" i="6"/>
  <c r="AH64" i="6"/>
  <c r="AH62" i="6"/>
  <c r="AI63" i="6"/>
  <c r="AI69" i="6"/>
  <c r="AI67" i="6"/>
  <c r="AI65" i="6"/>
  <c r="AI46" i="6"/>
  <c r="AP18" i="5"/>
  <c r="AG61" i="6"/>
  <c r="AG59" i="6"/>
  <c r="AG57" i="6"/>
  <c r="AG55" i="6"/>
  <c r="AH60" i="6"/>
  <c r="AH58" i="6"/>
  <c r="AH56" i="6"/>
  <c r="AH54" i="6"/>
  <c r="AI55" i="6"/>
  <c r="AI61" i="6"/>
  <c r="AI59" i="6"/>
  <c r="AI57" i="6"/>
  <c r="AI50" i="6"/>
  <c r="AG53" i="6"/>
  <c r="AG51" i="6"/>
  <c r="AG49" i="6"/>
  <c r="AG47" i="6"/>
  <c r="AH52" i="6"/>
  <c r="AH50" i="6"/>
  <c r="AH48" i="6"/>
  <c r="AH46" i="6"/>
  <c r="AI47" i="6"/>
  <c r="AI53" i="6"/>
  <c r="AI51" i="6"/>
  <c r="AI49" i="6"/>
  <c r="AG45" i="6"/>
  <c r="AG43" i="6"/>
  <c r="AG41" i="6"/>
  <c r="AG39" i="6"/>
  <c r="AH44" i="6"/>
  <c r="AH42" i="6"/>
  <c r="AH40" i="6"/>
  <c r="AH38" i="6"/>
  <c r="AI39" i="6"/>
  <c r="AI45" i="6"/>
  <c r="AI43" i="6"/>
  <c r="AI41" i="6"/>
  <c r="AO11" i="5"/>
  <c r="AH36" i="6"/>
  <c r="AH34" i="6"/>
  <c r="AH32" i="6"/>
  <c r="AH30" i="6"/>
  <c r="AI31" i="6"/>
  <c r="AI37" i="6"/>
  <c r="AI35" i="6"/>
  <c r="AI33" i="6"/>
  <c r="AI23" i="6"/>
  <c r="AI29" i="6"/>
  <c r="AI27" i="6"/>
  <c r="AI25" i="6"/>
  <c r="AI15" i="6"/>
  <c r="AI21" i="6"/>
  <c r="AI19" i="6"/>
  <c r="AI17" i="6"/>
  <c r="AO64" i="5"/>
  <c r="AR45" i="5"/>
  <c r="AI7" i="6"/>
  <c r="AI13" i="6"/>
  <c r="AI11" i="6"/>
  <c r="AI9" i="6"/>
  <c r="AQ30" i="5"/>
  <c r="AR35" i="5"/>
  <c r="AS22" i="5"/>
  <c r="AR19" i="5"/>
  <c r="AK58" i="6"/>
  <c r="AR25" i="5"/>
  <c r="AP11" i="5"/>
  <c r="AS66" i="5"/>
  <c r="AP45" i="5"/>
  <c r="AP46" i="5"/>
  <c r="AR8" i="5"/>
  <c r="AR44" i="5"/>
  <c r="AO16" i="5"/>
  <c r="AP26" i="5"/>
  <c r="AP17" i="5"/>
  <c r="AP16" i="5"/>
  <c r="AR36" i="5"/>
  <c r="AO49" i="5"/>
  <c r="AK31" i="5"/>
  <c r="AP33" i="5"/>
  <c r="AP10" i="5"/>
  <c r="AR61" i="5"/>
  <c r="AK32" i="5"/>
  <c r="AS67" i="5"/>
  <c r="AS35" i="5"/>
  <c r="AK63" i="5"/>
  <c r="AO53" i="5"/>
  <c r="AO62" i="5"/>
  <c r="AP31" i="5"/>
  <c r="AP9" i="5"/>
  <c r="AO58" i="5"/>
  <c r="AP7" i="5"/>
  <c r="AO15" i="5"/>
  <c r="AS11" i="5"/>
  <c r="AR55" i="5"/>
  <c r="AR38" i="5"/>
  <c r="AQ38" i="5"/>
  <c r="AS61" i="5"/>
  <c r="AK50" i="5"/>
  <c r="AP19" i="5"/>
  <c r="AP57" i="5"/>
  <c r="AR29" i="5"/>
  <c r="AR47" i="5"/>
  <c r="AR57" i="5"/>
  <c r="AR30" i="5"/>
  <c r="AR7" i="5"/>
  <c r="AR9" i="5"/>
  <c r="AK23" i="5"/>
  <c r="AR60" i="5"/>
  <c r="AR54" i="5"/>
  <c r="AK41" i="5"/>
  <c r="AQ66" i="5"/>
  <c r="AQ34" i="5"/>
  <c r="AR52" i="5"/>
  <c r="AR46" i="5"/>
  <c r="AR41" i="5"/>
  <c r="AS54" i="5"/>
  <c r="AK15" i="5"/>
  <c r="AP41" i="5"/>
  <c r="AR67" i="5"/>
  <c r="AR23" i="5"/>
  <c r="AR17" i="5"/>
  <c r="AR68" i="5"/>
  <c r="AR15" i="5"/>
  <c r="AK55" i="5"/>
  <c r="AR64" i="5"/>
  <c r="AP63" i="5"/>
  <c r="AR11" i="5"/>
  <c r="AR56" i="5"/>
  <c r="AR32" i="5"/>
  <c r="AP50" i="5"/>
  <c r="AR40" i="5"/>
  <c r="AR62" i="5"/>
  <c r="AK56" i="5"/>
  <c r="AR21" i="5"/>
  <c r="AK19" i="5"/>
  <c r="AK65" i="5"/>
  <c r="AK27" i="5"/>
  <c r="AS34" i="5"/>
  <c r="AO47" i="5"/>
  <c r="AK30" i="5"/>
  <c r="AK67" i="5"/>
  <c r="AS49" i="5"/>
  <c r="AK66" i="5"/>
  <c r="AQ58" i="5"/>
  <c r="AS56" i="5"/>
  <c r="AQ32" i="5"/>
  <c r="AQ63" i="5"/>
  <c r="AQ61" i="5"/>
  <c r="AO57" i="5"/>
  <c r="AS58" i="5"/>
  <c r="AQ59" i="5"/>
  <c r="AQ27" i="5"/>
  <c r="AK51" i="5"/>
  <c r="AP61" i="5"/>
  <c r="AS42" i="5"/>
  <c r="AQ50" i="5"/>
  <c r="AQ51" i="5"/>
  <c r="AQ19" i="5"/>
  <c r="AS57" i="5"/>
  <c r="AK29" i="5"/>
  <c r="AP47" i="5"/>
  <c r="AQ48" i="5"/>
  <c r="AK10" i="5"/>
  <c r="AQ47" i="5"/>
  <c r="AK45" i="5"/>
  <c r="AQ42" i="5"/>
  <c r="AQ68" i="5"/>
  <c r="AQ69" i="5"/>
  <c r="AQ37" i="5"/>
  <c r="AQ67" i="5"/>
  <c r="AQ35" i="5"/>
  <c r="AQ64" i="5"/>
  <c r="AQ65" i="5"/>
  <c r="AQ33" i="5"/>
  <c r="AQ62" i="5"/>
  <c r="AQ31" i="5"/>
  <c r="AQ60" i="5"/>
  <c r="AQ28" i="5"/>
  <c r="AQ29" i="5"/>
  <c r="AQ26" i="5"/>
  <c r="AQ56" i="5"/>
  <c r="AQ24" i="5"/>
  <c r="AQ57" i="5"/>
  <c r="AQ25" i="5"/>
  <c r="AS27" i="5"/>
  <c r="AS8" i="5"/>
  <c r="AK13" i="5"/>
  <c r="AQ54" i="5"/>
  <c r="AQ22" i="5"/>
  <c r="AQ55" i="5"/>
  <c r="AQ23" i="5"/>
  <c r="AO43" i="5"/>
  <c r="AK24" i="5"/>
  <c r="AK59" i="5"/>
  <c r="AQ52" i="5"/>
  <c r="AQ20" i="5"/>
  <c r="AQ53" i="5"/>
  <c r="AQ21" i="5"/>
  <c r="AQ18" i="5"/>
  <c r="AQ16" i="5"/>
  <c r="AQ49" i="5"/>
  <c r="AQ17" i="5"/>
  <c r="AQ46" i="5"/>
  <c r="AQ14" i="5"/>
  <c r="AQ15" i="5"/>
  <c r="AS68" i="5"/>
  <c r="AQ44" i="5"/>
  <c r="AQ12" i="5"/>
  <c r="AQ45" i="5"/>
  <c r="AQ13" i="5"/>
  <c r="AQ10" i="5"/>
  <c r="AQ43" i="5"/>
  <c r="AQ11" i="5"/>
  <c r="AQ40" i="5"/>
  <c r="AQ8" i="5"/>
  <c r="AQ41" i="5"/>
  <c r="AQ9" i="5"/>
  <c r="AP68" i="5"/>
  <c r="AK64" i="5"/>
  <c r="AS50" i="5"/>
  <c r="AK8" i="5"/>
  <c r="AP69" i="5"/>
  <c r="AK34" i="5"/>
  <c r="AP55" i="5"/>
  <c r="AP14" i="5"/>
  <c r="AP64" i="5"/>
  <c r="AK38" i="5"/>
  <c r="AO50" i="5"/>
  <c r="AO19" i="5"/>
  <c r="AS12" i="5"/>
  <c r="AS25" i="5"/>
  <c r="AS17" i="5"/>
  <c r="AK57" i="5"/>
  <c r="AK11" i="5"/>
  <c r="AP39" i="5"/>
  <c r="AP44" i="5"/>
  <c r="AP37" i="5"/>
  <c r="AS52" i="5"/>
  <c r="AS47" i="5"/>
  <c r="AO29" i="5"/>
  <c r="AO34" i="5"/>
  <c r="AO39" i="5"/>
  <c r="AS41" i="5"/>
  <c r="AS55" i="5"/>
  <c r="AS48" i="5"/>
  <c r="AK26" i="5"/>
  <c r="AP49" i="5"/>
  <c r="AP56" i="5"/>
  <c r="AO14" i="5"/>
  <c r="AO27" i="5"/>
  <c r="AK54" i="5"/>
  <c r="AP34" i="5"/>
  <c r="AP25" i="5"/>
  <c r="AS59" i="5"/>
  <c r="AS36" i="5"/>
  <c r="AS38" i="5"/>
  <c r="AP66" i="5"/>
  <c r="AP43" i="5"/>
  <c r="AP27" i="5"/>
  <c r="AS32" i="5"/>
  <c r="AS40" i="5"/>
  <c r="AS51" i="5"/>
  <c r="AK43" i="5"/>
  <c r="AP13" i="5"/>
  <c r="AP12" i="5"/>
  <c r="AP52" i="5"/>
  <c r="AP54" i="5"/>
  <c r="AS69" i="5"/>
  <c r="AS62" i="5"/>
  <c r="AS39" i="5"/>
  <c r="AK58" i="5"/>
  <c r="AP40" i="5"/>
  <c r="AS43" i="5"/>
  <c r="AS10" i="5"/>
  <c r="AK7" i="5"/>
  <c r="AK17" i="5"/>
  <c r="AS65" i="5"/>
  <c r="AK40" i="5"/>
  <c r="AP15" i="5"/>
  <c r="AP21" i="5"/>
  <c r="AP36" i="5"/>
  <c r="AO18" i="5"/>
  <c r="AS44" i="5"/>
  <c r="AP58" i="5"/>
  <c r="AS29" i="5"/>
  <c r="AS33" i="5"/>
  <c r="AK12" i="5"/>
  <c r="AP62" i="5"/>
  <c r="AP53" i="5"/>
  <c r="AS63" i="5"/>
  <c r="AS28" i="5"/>
  <c r="AS31" i="5"/>
  <c r="AP8" i="5"/>
  <c r="AS37" i="5"/>
  <c r="AP42" i="5"/>
  <c r="AS45" i="5"/>
  <c r="AS23" i="5"/>
  <c r="AS9" i="5"/>
  <c r="AS24" i="5"/>
  <c r="AS19" i="5"/>
  <c r="AS13" i="5"/>
  <c r="AS60" i="5"/>
  <c r="AS18" i="5"/>
  <c r="AS20" i="5"/>
  <c r="AS53" i="5"/>
  <c r="AS46" i="5"/>
  <c r="AS16" i="5"/>
  <c r="AS26" i="5"/>
  <c r="AS14" i="5"/>
  <c r="AS30" i="5"/>
  <c r="AS7" i="5"/>
  <c r="AS64" i="5"/>
  <c r="AP59" i="5"/>
  <c r="AP48" i="5"/>
  <c r="AP30" i="5"/>
  <c r="AP24" i="5"/>
  <c r="AP38" i="5"/>
  <c r="AP51" i="5"/>
  <c r="AP60" i="5"/>
  <c r="AP23" i="5"/>
  <c r="AP32" i="5"/>
  <c r="AP65" i="5"/>
  <c r="AO40" i="5"/>
  <c r="AO35" i="5"/>
  <c r="AO42" i="5"/>
  <c r="AO60" i="5"/>
  <c r="AO9" i="5"/>
  <c r="AO56" i="5"/>
  <c r="AK37" i="5"/>
  <c r="AK44" i="5"/>
  <c r="AK48" i="5"/>
  <c r="AK53" i="5"/>
  <c r="AK39" i="5"/>
  <c r="AK47" i="5"/>
  <c r="AO7" i="5"/>
  <c r="AK14" i="5"/>
  <c r="AK46" i="5"/>
  <c r="AO37" i="5"/>
  <c r="AO46" i="5"/>
  <c r="AO55" i="5"/>
  <c r="AK28" i="5"/>
  <c r="AK49" i="5"/>
  <c r="AK36" i="5"/>
  <c r="AL45" i="5"/>
  <c r="AL52" i="5"/>
  <c r="AL19" i="5"/>
  <c r="AL66" i="5"/>
  <c r="AL41" i="5"/>
  <c r="AL32" i="5"/>
  <c r="AL67" i="5"/>
  <c r="AL46" i="5"/>
  <c r="AL37" i="5"/>
  <c r="AL28" i="5"/>
  <c r="AL47" i="5"/>
  <c r="AL64" i="5"/>
  <c r="AO26" i="5"/>
  <c r="AO10" i="5"/>
  <c r="AK20" i="5"/>
  <c r="AL26" i="5"/>
  <c r="AL33" i="5"/>
  <c r="AL43" i="5"/>
  <c r="AL38" i="5"/>
  <c r="AL29" i="5"/>
  <c r="AL36" i="5"/>
  <c r="AL23" i="5"/>
  <c r="AL50" i="5"/>
  <c r="AL25" i="5"/>
  <c r="AL16" i="5"/>
  <c r="AL40" i="5"/>
  <c r="AL30" i="5"/>
  <c r="AO59" i="5"/>
  <c r="AO63" i="5"/>
  <c r="AK42" i="5"/>
  <c r="AK35" i="5"/>
  <c r="AK60" i="5"/>
  <c r="AL51" i="5"/>
  <c r="AL21" i="5"/>
  <c r="AL12" i="5"/>
  <c r="AL31" i="5"/>
  <c r="AK22" i="5"/>
  <c r="AK21" i="5"/>
  <c r="AL22" i="5"/>
  <c r="AL10" i="5"/>
  <c r="AL17" i="5"/>
  <c r="AL27" i="5"/>
  <c r="AO69" i="5"/>
  <c r="AO13" i="5"/>
  <c r="AO28" i="5"/>
  <c r="AL34" i="5"/>
  <c r="AL13" i="5"/>
  <c r="AL20" i="5"/>
  <c r="AL7" i="5"/>
  <c r="AL14" i="5"/>
  <c r="AL9" i="5"/>
  <c r="AL55" i="5"/>
  <c r="AL56" i="5"/>
  <c r="AL53" i="5"/>
  <c r="AL60" i="5"/>
  <c r="AL35" i="5"/>
  <c r="AL15" i="5"/>
  <c r="AK68" i="5"/>
  <c r="AL24" i="5"/>
  <c r="AL65" i="5"/>
  <c r="AL61" i="5"/>
  <c r="AL11" i="5"/>
  <c r="AK69" i="5"/>
  <c r="AL68" i="5"/>
  <c r="AL57" i="5"/>
  <c r="AL62" i="5"/>
  <c r="AO66" i="5"/>
  <c r="AO25" i="5"/>
  <c r="AK33" i="5"/>
  <c r="AL18" i="5"/>
  <c r="AL48" i="5"/>
  <c r="AL63" i="5"/>
  <c r="AL58" i="5"/>
  <c r="AO21" i="5"/>
  <c r="AO23" i="5"/>
  <c r="AK9" i="5"/>
  <c r="AK16" i="5"/>
  <c r="AK52" i="5"/>
  <c r="AL69" i="5"/>
  <c r="AL44" i="5"/>
  <c r="AL59" i="5"/>
  <c r="AL8" i="5"/>
  <c r="AO65" i="5"/>
  <c r="AO41" i="5"/>
  <c r="AO51" i="5"/>
  <c r="AO44" i="5"/>
  <c r="AK25" i="5"/>
  <c r="AK62" i="5"/>
  <c r="AL42" i="5"/>
  <c r="AL49" i="5"/>
  <c r="AL39" i="5"/>
  <c r="AL54" i="5"/>
  <c r="AT20" i="4" l="1"/>
  <c r="M18" i="3"/>
  <c r="AT36" i="4"/>
  <c r="M34" i="3"/>
  <c r="AT38" i="4"/>
  <c r="M36" i="3"/>
  <c r="AT23" i="4"/>
  <c r="M21" i="3"/>
  <c r="AT32" i="4"/>
  <c r="M30" i="3"/>
  <c r="AT59" i="4"/>
  <c r="O57" i="3" s="1"/>
  <c r="P57" i="3" s="1"/>
  <c r="Q57" i="3" s="1"/>
  <c r="M57" i="3"/>
  <c r="AT26" i="4"/>
  <c r="O24" i="3" s="1"/>
  <c r="P24" i="3" s="1"/>
  <c r="Q24" i="3" s="1"/>
  <c r="M24" i="3"/>
  <c r="AT31" i="4"/>
  <c r="M29" i="3"/>
  <c r="AT66" i="4"/>
  <c r="M64" i="3"/>
  <c r="AT43" i="4"/>
  <c r="O41" i="3" s="1"/>
  <c r="P41" i="3" s="1"/>
  <c r="Q41" i="3" s="1"/>
  <c r="M41" i="3"/>
  <c r="AT62" i="4"/>
  <c r="M60" i="3"/>
  <c r="AT42" i="4"/>
  <c r="O40" i="3" s="1"/>
  <c r="P40" i="3" s="1"/>
  <c r="Q40" i="3" s="1"/>
  <c r="M40" i="3"/>
  <c r="AT13" i="4"/>
  <c r="M11" i="3"/>
  <c r="AT35" i="4"/>
  <c r="M33" i="3"/>
  <c r="AT9" i="4"/>
  <c r="M7" i="3"/>
  <c r="AT7" i="4"/>
  <c r="M5" i="3"/>
  <c r="AT22" i="4"/>
  <c r="M20" i="3"/>
  <c r="AT27" i="4"/>
  <c r="M25" i="3"/>
  <c r="AT39" i="4"/>
  <c r="M37" i="3"/>
  <c r="AT50" i="4"/>
  <c r="M48" i="3"/>
  <c r="AT14" i="4"/>
  <c r="M12" i="3"/>
  <c r="AT60" i="4"/>
  <c r="M58" i="3"/>
  <c r="AT10" i="4"/>
  <c r="O8" i="3" s="1"/>
  <c r="P8" i="3" s="1"/>
  <c r="Q8" i="3" s="1"/>
  <c r="M8" i="3"/>
  <c r="AT41" i="4"/>
  <c r="O39" i="3" s="1"/>
  <c r="P39" i="3" s="1"/>
  <c r="Q39" i="3" s="1"/>
  <c r="M39" i="3"/>
  <c r="M4" i="3"/>
  <c r="AT46" i="4"/>
  <c r="M44" i="3"/>
  <c r="AT34" i="4"/>
  <c r="M32" i="3"/>
  <c r="AT52" i="4"/>
  <c r="M50" i="3"/>
  <c r="AT15" i="4"/>
  <c r="O13" i="3" s="1"/>
  <c r="P13" i="3" s="1"/>
  <c r="Q13" i="3" s="1"/>
  <c r="M13" i="3"/>
  <c r="AT55" i="4"/>
  <c r="O53" i="3" s="1"/>
  <c r="P53" i="3" s="1"/>
  <c r="Q53" i="3" s="1"/>
  <c r="M53" i="3"/>
  <c r="AT21" i="4"/>
  <c r="M19" i="3"/>
  <c r="AT45" i="4"/>
  <c r="M43" i="3"/>
  <c r="AT49" i="4"/>
  <c r="O47" i="3" s="1"/>
  <c r="P47" i="3" s="1"/>
  <c r="Q47" i="3" s="1"/>
  <c r="M47" i="3"/>
  <c r="AT64" i="4"/>
  <c r="O62" i="3" s="1"/>
  <c r="P62" i="3" s="1"/>
  <c r="Q62" i="3" s="1"/>
  <c r="M62" i="3"/>
  <c r="AT12" i="4"/>
  <c r="M10" i="3"/>
  <c r="AT44" i="4"/>
  <c r="O42" i="3" s="1"/>
  <c r="P42" i="3" s="1"/>
  <c r="Q42" i="3" s="1"/>
  <c r="M42" i="3"/>
  <c r="AT63" i="4"/>
  <c r="M61" i="3"/>
  <c r="AT18" i="4"/>
  <c r="M16" i="3"/>
  <c r="AT17" i="4"/>
  <c r="O15" i="3" s="1"/>
  <c r="P15" i="3" s="1"/>
  <c r="Q15" i="3" s="1"/>
  <c r="M15" i="3"/>
  <c r="AT19" i="4"/>
  <c r="M17" i="3"/>
  <c r="AT53" i="4"/>
  <c r="M51" i="3"/>
  <c r="M9" i="3"/>
  <c r="AT11" i="4"/>
  <c r="AT68" i="4"/>
  <c r="O66" i="3" s="1"/>
  <c r="P66" i="3" s="1"/>
  <c r="Q66" i="3" s="1"/>
  <c r="M66" i="3"/>
  <c r="AT58" i="4"/>
  <c r="M56" i="3"/>
  <c r="AT47" i="4"/>
  <c r="M45" i="3"/>
  <c r="AT30" i="4"/>
  <c r="M28" i="3"/>
  <c r="AT69" i="4"/>
  <c r="M67" i="3"/>
  <c r="AT48" i="4"/>
  <c r="M46" i="3"/>
  <c r="AT29" i="4"/>
  <c r="O27" i="3" s="1"/>
  <c r="P27" i="3" s="1"/>
  <c r="Q27" i="3" s="1"/>
  <c r="M27" i="3"/>
  <c r="AT40" i="4"/>
  <c r="O38" i="3" s="1"/>
  <c r="P38" i="3" s="1"/>
  <c r="Q38" i="3" s="1"/>
  <c r="M38" i="3"/>
  <c r="AT65" i="4"/>
  <c r="M63" i="3"/>
  <c r="AT57" i="4"/>
  <c r="M55" i="3"/>
  <c r="AT24" i="4"/>
  <c r="O22" i="3" s="1"/>
  <c r="P22" i="3" s="1"/>
  <c r="Q22" i="3" s="1"/>
  <c r="M22" i="3"/>
  <c r="AT51" i="4"/>
  <c r="M49" i="3"/>
  <c r="AT16" i="4"/>
  <c r="O14" i="3" s="1"/>
  <c r="P14" i="3" s="1"/>
  <c r="Q14" i="3" s="1"/>
  <c r="M14" i="3"/>
  <c r="AT67" i="4"/>
  <c r="O65" i="3" s="1"/>
  <c r="P65" i="3" s="1"/>
  <c r="Q65" i="3" s="1"/>
  <c r="M65" i="3"/>
  <c r="AT28" i="4"/>
  <c r="O26" i="3" s="1"/>
  <c r="P26" i="3" s="1"/>
  <c r="Q26" i="3" s="1"/>
  <c r="M26" i="3"/>
  <c r="AT25" i="4"/>
  <c r="M23" i="3"/>
  <c r="AT33" i="4"/>
  <c r="M31" i="3"/>
  <c r="AT61" i="4"/>
  <c r="O59" i="3" s="1"/>
  <c r="P59" i="3" s="1"/>
  <c r="Q59" i="3" s="1"/>
  <c r="M59" i="3"/>
  <c r="AT37" i="4"/>
  <c r="O35" i="3" s="1"/>
  <c r="P35" i="3" s="1"/>
  <c r="Q35" i="3" s="1"/>
  <c r="M35" i="3"/>
  <c r="AT8" i="4"/>
  <c r="O6" i="3" s="1"/>
  <c r="P6" i="3" s="1"/>
  <c r="Q6" i="3" s="1"/>
  <c r="M6" i="3"/>
  <c r="AT56" i="4"/>
  <c r="O54" i="3" s="1"/>
  <c r="P54" i="3" s="1"/>
  <c r="Q54" i="3" s="1"/>
  <c r="M54" i="3"/>
  <c r="AT54" i="4"/>
  <c r="O52" i="3" s="1"/>
  <c r="P52" i="3" s="1"/>
  <c r="Q52" i="3" s="1"/>
  <c r="M52" i="3"/>
  <c r="O50" i="3"/>
  <c r="P50" i="3" s="1"/>
  <c r="Q50" i="3" s="1"/>
  <c r="O20" i="3"/>
  <c r="P20" i="3" s="1"/>
  <c r="Q20" i="3" s="1"/>
  <c r="O18" i="3"/>
  <c r="P18" i="3" s="1"/>
  <c r="Q18" i="3" s="1"/>
  <c r="O56" i="3"/>
  <c r="P56" i="3" s="1"/>
  <c r="Q56" i="3" s="1"/>
  <c r="O34" i="3"/>
  <c r="P34" i="3" s="1"/>
  <c r="Q34" i="3" s="1"/>
  <c r="O36" i="3"/>
  <c r="P36" i="3" s="1"/>
  <c r="Q36" i="3" s="1"/>
  <c r="O25" i="3"/>
  <c r="P25" i="3" s="1"/>
  <c r="Q25" i="3" s="1"/>
  <c r="AJ24" i="3"/>
  <c r="AM49" i="3"/>
  <c r="AM4" i="3"/>
  <c r="AK15" i="3"/>
  <c r="AJ42" i="3"/>
  <c r="AK13" i="3"/>
  <c r="AM59" i="3"/>
  <c r="AK17" i="3"/>
  <c r="AJ40" i="3"/>
  <c r="AJ32" i="3"/>
  <c r="AM51" i="3"/>
  <c r="AM45" i="3"/>
  <c r="AJ7" i="3"/>
  <c r="AM21" i="3"/>
  <c r="AK49" i="3"/>
  <c r="AJ20" i="3"/>
  <c r="AK33" i="3"/>
  <c r="AK51" i="3"/>
  <c r="AJ38" i="3"/>
  <c r="AJ44" i="3"/>
  <c r="AK37" i="3"/>
  <c r="AK61" i="3"/>
  <c r="AM25" i="3"/>
  <c r="AK39" i="3"/>
  <c r="AJ52" i="3"/>
  <c r="AJ22" i="3"/>
  <c r="AM53" i="3"/>
  <c r="AJ30" i="3"/>
  <c r="AM47" i="3"/>
  <c r="AK63" i="3"/>
  <c r="AM27" i="3"/>
  <c r="AK41" i="3"/>
  <c r="AM55" i="3"/>
  <c r="AJ26" i="3"/>
  <c r="AM8" i="3"/>
  <c r="AM10" i="3"/>
  <c r="AK23" i="3"/>
  <c r="AK43" i="3"/>
  <c r="AM57" i="3"/>
  <c r="X26" i="3"/>
  <c r="Z40" i="3"/>
  <c r="Z48" i="3"/>
  <c r="Z46" i="3"/>
  <c r="W59" i="3"/>
  <c r="W20" i="3"/>
  <c r="W34" i="3"/>
  <c r="W65" i="3"/>
  <c r="W6" i="3"/>
  <c r="AU6" i="5"/>
  <c r="AV6" i="5" s="1"/>
  <c r="X20" i="3"/>
  <c r="W28" i="3"/>
  <c r="W29" i="3"/>
  <c r="Z64" i="3"/>
  <c r="W50" i="3"/>
  <c r="W43" i="3"/>
  <c r="AK65" i="3"/>
  <c r="W31" i="3"/>
  <c r="W46" i="3"/>
  <c r="AK19" i="3"/>
  <c r="AJ11" i="3"/>
  <c r="AK45" i="3"/>
  <c r="AJ34" i="3"/>
  <c r="AM6" i="3"/>
  <c r="AM23" i="3"/>
  <c r="AJ5" i="3"/>
  <c r="AJ9" i="3"/>
  <c r="AN49" i="5"/>
  <c r="AN53" i="5"/>
  <c r="AN66" i="5"/>
  <c r="AN52" i="5"/>
  <c r="AN62" i="5"/>
  <c r="AN9" i="5"/>
  <c r="AN16" i="5"/>
  <c r="AN20" i="5"/>
  <c r="AN44" i="5"/>
  <c r="AN67" i="5"/>
  <c r="AN41" i="5"/>
  <c r="AN42" i="5"/>
  <c r="AN37" i="5"/>
  <c r="AN54" i="5"/>
  <c r="AN64" i="5"/>
  <c r="AN13" i="5"/>
  <c r="AN55" i="5"/>
  <c r="AN32" i="5"/>
  <c r="AN65" i="5"/>
  <c r="AN26" i="5"/>
  <c r="AN19" i="5"/>
  <c r="AN36" i="5"/>
  <c r="AN69" i="5"/>
  <c r="AN60" i="5"/>
  <c r="AN28" i="5"/>
  <c r="AN48" i="5"/>
  <c r="AN8" i="5"/>
  <c r="AN63" i="5"/>
  <c r="AN11" i="5"/>
  <c r="AN33" i="5"/>
  <c r="AN30" i="5"/>
  <c r="AN21" i="5"/>
  <c r="AN57" i="5"/>
  <c r="AN23" i="5"/>
  <c r="AN18" i="5"/>
  <c r="AN25" i="5"/>
  <c r="AN22" i="5"/>
  <c r="AN51" i="5"/>
  <c r="AN27" i="5"/>
  <c r="AN35" i="5"/>
  <c r="AN40" i="5"/>
  <c r="AN31" i="5"/>
  <c r="AN68" i="5"/>
  <c r="AN17" i="5"/>
  <c r="AN45" i="5"/>
  <c r="AN56" i="5"/>
  <c r="AN46" i="5"/>
  <c r="AN7" i="5"/>
  <c r="AN38" i="5"/>
  <c r="AN15" i="5"/>
  <c r="AN43" i="5"/>
  <c r="AN14" i="5"/>
  <c r="AN59" i="5"/>
  <c r="AN10" i="5"/>
  <c r="AN24" i="5"/>
  <c r="AN61" i="5"/>
  <c r="AN47" i="5"/>
  <c r="AN39" i="5"/>
  <c r="AN12" i="5"/>
  <c r="AN58" i="5"/>
  <c r="AN34" i="5"/>
  <c r="AN29" i="5"/>
  <c r="AN50" i="5"/>
  <c r="W66" i="3"/>
  <c r="W36" i="3"/>
  <c r="T66" i="3"/>
  <c r="AA37" i="3"/>
  <c r="Z30" i="3"/>
  <c r="AI21" i="3"/>
  <c r="T4" i="3"/>
  <c r="W8" i="3"/>
  <c r="AA60" i="3"/>
  <c r="Y63" i="3"/>
  <c r="U24" i="3"/>
  <c r="AK64" i="3"/>
  <c r="AI59" i="3"/>
  <c r="AM16" i="3"/>
  <c r="U63" i="3"/>
  <c r="U67" i="3"/>
  <c r="X7" i="3"/>
  <c r="AK54" i="3"/>
  <c r="AI52" i="3"/>
  <c r="AM18" i="3"/>
  <c r="W58" i="3"/>
  <c r="AA40" i="3"/>
  <c r="AL45" i="3"/>
  <c r="AM12" i="3"/>
  <c r="T32" i="3"/>
  <c r="AA28" i="3"/>
  <c r="U8" i="3"/>
  <c r="S29" i="3"/>
  <c r="AL50" i="3"/>
  <c r="W26" i="3"/>
  <c r="U16" i="3"/>
  <c r="U43" i="3"/>
  <c r="Y8" i="3"/>
  <c r="S49" i="3"/>
  <c r="Y64" i="3"/>
  <c r="X43" i="3"/>
  <c r="AL19" i="3"/>
  <c r="AK46" i="3"/>
  <c r="AJ65" i="3"/>
  <c r="AL56" i="3"/>
  <c r="AI17" i="3"/>
  <c r="AM64" i="3"/>
  <c r="AM48" i="3"/>
  <c r="U64" i="3"/>
  <c r="T67" i="3"/>
  <c r="T33" i="3"/>
  <c r="T7" i="3"/>
  <c r="W11" i="3"/>
  <c r="T25" i="3"/>
  <c r="T10" i="3"/>
  <c r="T23" i="3"/>
  <c r="U39" i="3"/>
  <c r="W5" i="3"/>
  <c r="W38" i="3"/>
  <c r="AA24" i="3"/>
  <c r="U32" i="3"/>
  <c r="X19" i="3"/>
  <c r="X11" i="3"/>
  <c r="W12" i="3"/>
  <c r="X35" i="3"/>
  <c r="X67" i="3"/>
  <c r="Y11" i="3"/>
  <c r="S57" i="3"/>
  <c r="Y55" i="3"/>
  <c r="Y67" i="3"/>
  <c r="Y25" i="3"/>
  <c r="W45" i="3"/>
  <c r="Z13" i="3"/>
  <c r="S39" i="3"/>
  <c r="AA59" i="3"/>
  <c r="X29" i="3"/>
  <c r="AA64" i="3"/>
  <c r="AL13" i="3"/>
  <c r="AL43" i="3"/>
  <c r="AK48" i="3"/>
  <c r="AJ55" i="3"/>
  <c r="AJ67" i="3"/>
  <c r="X18" i="3"/>
  <c r="AL58" i="3"/>
  <c r="Z63" i="3"/>
  <c r="AI22" i="3"/>
  <c r="AM66" i="3"/>
  <c r="AM56" i="3"/>
  <c r="Z11" i="3"/>
  <c r="AK47" i="3"/>
  <c r="AK4" i="3"/>
  <c r="AJ31" i="3"/>
  <c r="AM50" i="3"/>
  <c r="U50" i="3"/>
  <c r="AA22" i="3"/>
  <c r="Y17" i="3"/>
  <c r="AK30" i="3"/>
  <c r="T5" i="3"/>
  <c r="U34" i="3"/>
  <c r="AA57" i="3"/>
  <c r="Y49" i="3"/>
  <c r="AL28" i="3"/>
  <c r="S67" i="3"/>
  <c r="T45" i="3"/>
  <c r="X56" i="3"/>
  <c r="Y62" i="3"/>
  <c r="AI23" i="3"/>
  <c r="T28" i="3"/>
  <c r="AA42" i="3"/>
  <c r="AA47" i="3"/>
  <c r="AL15" i="3"/>
  <c r="Z31" i="3"/>
  <c r="T54" i="3"/>
  <c r="U30" i="3"/>
  <c r="Y41" i="3"/>
  <c r="X17" i="3"/>
  <c r="AL12" i="3"/>
  <c r="AM62" i="3"/>
  <c r="AM46" i="3"/>
  <c r="U23" i="3"/>
  <c r="S32" i="3"/>
  <c r="Y23" i="3"/>
  <c r="S53" i="3"/>
  <c r="S48" i="3"/>
  <c r="W47" i="3"/>
  <c r="AL41" i="3"/>
  <c r="AJ53" i="3"/>
  <c r="AL14" i="3"/>
  <c r="AL36" i="3"/>
  <c r="AM54" i="3"/>
  <c r="Z29" i="3"/>
  <c r="AJ29" i="3"/>
  <c r="S50" i="3"/>
  <c r="T58" i="3"/>
  <c r="T12" i="3"/>
  <c r="W67" i="3"/>
  <c r="T15" i="3"/>
  <c r="T19" i="3"/>
  <c r="U48" i="3"/>
  <c r="S45" i="3"/>
  <c r="X63" i="3"/>
  <c r="AA14" i="3"/>
  <c r="X40" i="3"/>
  <c r="X13" i="3"/>
  <c r="S41" i="3"/>
  <c r="X54" i="3"/>
  <c r="X42" i="3"/>
  <c r="S6" i="3"/>
  <c r="Y43" i="3"/>
  <c r="S22" i="3"/>
  <c r="Y22" i="3"/>
  <c r="Y66" i="3"/>
  <c r="Y57" i="3"/>
  <c r="AA32" i="3"/>
  <c r="Z66" i="3"/>
  <c r="Z52" i="3"/>
  <c r="W60" i="3"/>
  <c r="Z34" i="3"/>
  <c r="X9" i="3"/>
  <c r="AL23" i="3"/>
  <c r="AL37" i="3"/>
  <c r="AK50" i="3"/>
  <c r="AJ57" i="3"/>
  <c r="Z25" i="3"/>
  <c r="AA19" i="3"/>
  <c r="AL52" i="3"/>
  <c r="Z10" i="3"/>
  <c r="AI60" i="3"/>
  <c r="AI39" i="3"/>
  <c r="AL4" i="3"/>
  <c r="AM60" i="3"/>
  <c r="AM58" i="3"/>
  <c r="W15" i="3"/>
  <c r="Z26" i="3"/>
  <c r="AK6" i="3"/>
  <c r="AJ33" i="3"/>
  <c r="AM44" i="3"/>
  <c r="S12" i="3"/>
  <c r="Y38" i="3"/>
  <c r="X5" i="3"/>
  <c r="AL53" i="3"/>
  <c r="AI25" i="3"/>
  <c r="U11" i="3"/>
  <c r="W63" i="3"/>
  <c r="U54" i="3"/>
  <c r="U51" i="3"/>
  <c r="Z59" i="3"/>
  <c r="U56" i="3"/>
  <c r="AA21" i="3"/>
  <c r="U6" i="3"/>
  <c r="X44" i="3"/>
  <c r="AK34" i="3"/>
  <c r="AJ54" i="3"/>
  <c r="AI31" i="3"/>
  <c r="U36" i="3"/>
  <c r="AA43" i="3"/>
  <c r="Y51" i="3"/>
  <c r="X31" i="3"/>
  <c r="U37" i="3"/>
  <c r="W16" i="3"/>
  <c r="Y65" i="3"/>
  <c r="AL17" i="3"/>
  <c r="T42" i="3"/>
  <c r="AA12" i="3"/>
  <c r="S28" i="3"/>
  <c r="U10" i="3"/>
  <c r="X30" i="3"/>
  <c r="AA48" i="3"/>
  <c r="S25" i="3"/>
  <c r="Y36" i="3"/>
  <c r="X27" i="3"/>
  <c r="Z61" i="3"/>
  <c r="AK25" i="3"/>
  <c r="Z22" i="3"/>
  <c r="T37" i="3"/>
  <c r="S7" i="3"/>
  <c r="T9" i="3"/>
  <c r="U4" i="3"/>
  <c r="T20" i="3"/>
  <c r="S58" i="3"/>
  <c r="T48" i="3"/>
  <c r="T17" i="3"/>
  <c r="S51" i="3"/>
  <c r="X21" i="3"/>
  <c r="AA51" i="3"/>
  <c r="X6" i="3"/>
  <c r="AA63" i="3"/>
  <c r="AA38" i="3"/>
  <c r="S24" i="3"/>
  <c r="S9" i="3"/>
  <c r="U19" i="3"/>
  <c r="Y42" i="3"/>
  <c r="U58" i="3"/>
  <c r="W4" i="3"/>
  <c r="S43" i="3"/>
  <c r="W55" i="3"/>
  <c r="S63" i="3"/>
  <c r="Z21" i="3"/>
  <c r="Z58" i="3"/>
  <c r="Z23" i="3"/>
  <c r="AL7" i="3"/>
  <c r="AL27" i="3"/>
  <c r="AK38" i="3"/>
  <c r="AJ47" i="3"/>
  <c r="X16" i="3"/>
  <c r="W10" i="3"/>
  <c r="AL24" i="3"/>
  <c r="AL64" i="3"/>
  <c r="Z67" i="3"/>
  <c r="AI38" i="3"/>
  <c r="AI64" i="3"/>
  <c r="AK20" i="3"/>
  <c r="AM7" i="3"/>
  <c r="AM15" i="3"/>
  <c r="Z37" i="3"/>
  <c r="AK55" i="3"/>
  <c r="AK67" i="3"/>
  <c r="AK10" i="3"/>
  <c r="AM38" i="3"/>
  <c r="W64" i="3"/>
  <c r="AA31" i="3"/>
  <c r="Y31" i="3"/>
  <c r="Y34" i="3"/>
  <c r="AM61" i="3"/>
  <c r="U45" i="3"/>
  <c r="T62" i="3"/>
  <c r="AA27" i="3"/>
  <c r="Y16" i="3"/>
  <c r="Z45" i="3"/>
  <c r="AK52" i="3"/>
  <c r="AJ27" i="3"/>
  <c r="AA62" i="3"/>
  <c r="Y19" i="3"/>
  <c r="X8" i="3"/>
  <c r="AL30" i="3"/>
  <c r="U53" i="3"/>
  <c r="T26" i="3"/>
  <c r="X52" i="3"/>
  <c r="Y33" i="3"/>
  <c r="S4" i="3"/>
  <c r="AJ56" i="3"/>
  <c r="T57" i="3"/>
  <c r="W40" i="3"/>
  <c r="Y18" i="3"/>
  <c r="U9" i="3"/>
  <c r="AL42" i="3"/>
  <c r="T13" i="3"/>
  <c r="T51" i="3"/>
  <c r="T64" i="3"/>
  <c r="S38" i="3"/>
  <c r="Y10" i="3"/>
  <c r="U40" i="3"/>
  <c r="AJ45" i="3"/>
  <c r="AL54" i="3"/>
  <c r="AI45" i="3"/>
  <c r="Z47" i="3"/>
  <c r="AK8" i="3"/>
  <c r="Z20" i="3"/>
  <c r="T47" i="3"/>
  <c r="W21" i="3"/>
  <c r="T56" i="3"/>
  <c r="T59" i="3"/>
  <c r="S19" i="3"/>
  <c r="S33" i="3"/>
  <c r="T21" i="3"/>
  <c r="T50" i="3"/>
  <c r="S46" i="3"/>
  <c r="X58" i="3"/>
  <c r="AA18" i="3"/>
  <c r="AA29" i="3"/>
  <c r="S15" i="3"/>
  <c r="AA30" i="3"/>
  <c r="AA46" i="3"/>
  <c r="S55" i="3"/>
  <c r="U12" i="3"/>
  <c r="AA66" i="3"/>
  <c r="U66" i="3"/>
  <c r="Y24" i="3"/>
  <c r="Y45" i="3"/>
  <c r="Y59" i="3"/>
  <c r="S17" i="3"/>
  <c r="Z4" i="3"/>
  <c r="S21" i="3"/>
  <c r="AK25" i="6"/>
  <c r="S61" i="3"/>
  <c r="X24" i="3"/>
  <c r="AL9" i="3"/>
  <c r="AL21" i="3"/>
  <c r="AJ49" i="3"/>
  <c r="AL44" i="3"/>
  <c r="AL8" i="3"/>
  <c r="AL26" i="3"/>
  <c r="AL66" i="3"/>
  <c r="AK12" i="3"/>
  <c r="AI12" i="3"/>
  <c r="AI56" i="3"/>
  <c r="AK22" i="3"/>
  <c r="AM9" i="3"/>
  <c r="AM17" i="3"/>
  <c r="AK21" i="3"/>
  <c r="Z51" i="3"/>
  <c r="AK57" i="3"/>
  <c r="AJ62" i="3"/>
  <c r="AJ13" i="3"/>
  <c r="AM40" i="3"/>
  <c r="X33" i="3"/>
  <c r="X46" i="3"/>
  <c r="AA6" i="3"/>
  <c r="Z55" i="3"/>
  <c r="AK62" i="3"/>
  <c r="AI19" i="3"/>
  <c r="Z49" i="3"/>
  <c r="W35" i="3"/>
  <c r="Z54" i="3"/>
  <c r="U42" i="3"/>
  <c r="U44" i="3"/>
  <c r="Z9" i="3"/>
  <c r="Z33" i="3"/>
  <c r="Y37" i="3"/>
  <c r="T11" i="3"/>
  <c r="U60" i="3"/>
  <c r="X53" i="3"/>
  <c r="X55" i="3"/>
  <c r="AK56" i="3"/>
  <c r="AM26" i="3"/>
  <c r="T35" i="3"/>
  <c r="X50" i="3"/>
  <c r="X59" i="3"/>
  <c r="AK58" i="3"/>
  <c r="AM20" i="3"/>
  <c r="T53" i="3"/>
  <c r="X10" i="3"/>
  <c r="S37" i="3"/>
  <c r="X47" i="3"/>
  <c r="W41" i="3"/>
  <c r="Z15" i="3"/>
  <c r="AK36" i="3"/>
  <c r="AL40" i="3"/>
  <c r="AM52" i="3"/>
  <c r="AJ35" i="3"/>
  <c r="T40" i="3"/>
  <c r="W19" i="3"/>
  <c r="T61" i="3"/>
  <c r="T63" i="3"/>
  <c r="S20" i="3"/>
  <c r="S40" i="3"/>
  <c r="T34" i="3"/>
  <c r="T44" i="3"/>
  <c r="T43" i="3"/>
  <c r="S42" i="3"/>
  <c r="X49" i="3"/>
  <c r="AA4" i="3"/>
  <c r="AA26" i="3"/>
  <c r="S5" i="3"/>
  <c r="U25" i="3"/>
  <c r="AA53" i="3"/>
  <c r="AA15" i="3"/>
  <c r="S62" i="3"/>
  <c r="Y13" i="3"/>
  <c r="Y21" i="3"/>
  <c r="Y27" i="3"/>
  <c r="S8" i="3"/>
  <c r="Y61" i="3"/>
  <c r="Z19" i="3"/>
  <c r="Z65" i="3"/>
  <c r="Z7" i="3"/>
  <c r="Z36" i="3"/>
  <c r="AA33" i="3"/>
  <c r="W14" i="3"/>
  <c r="AK42" i="3"/>
  <c r="AJ51" i="3"/>
  <c r="AL63" i="3"/>
  <c r="AL10" i="3"/>
  <c r="AL20" i="3"/>
  <c r="AL60" i="3"/>
  <c r="AK14" i="3"/>
  <c r="AI18" i="3"/>
  <c r="AI42" i="3"/>
  <c r="AK24" i="3"/>
  <c r="AM11" i="3"/>
  <c r="AM19" i="3"/>
  <c r="S16" i="3"/>
  <c r="Z18" i="3"/>
  <c r="AJ46" i="3"/>
  <c r="AK59" i="3"/>
  <c r="AJ64" i="3"/>
  <c r="AJ15" i="3"/>
  <c r="AM42" i="3"/>
  <c r="S36" i="3"/>
  <c r="U49" i="3"/>
  <c r="AL49" i="3"/>
  <c r="AM22" i="3"/>
  <c r="Y48" i="3"/>
  <c r="AI16" i="3"/>
  <c r="X32" i="3"/>
  <c r="AJ61" i="3"/>
  <c r="U46" i="3"/>
  <c r="AA16" i="3"/>
  <c r="X66" i="3"/>
  <c r="Y46" i="3"/>
  <c r="S54" i="3"/>
  <c r="X39" i="3"/>
  <c r="Z5" i="3"/>
  <c r="Z53" i="3"/>
  <c r="AA65" i="3"/>
  <c r="Z17" i="3"/>
  <c r="AL5" i="3"/>
  <c r="AL33" i="3"/>
  <c r="AJ37" i="3"/>
  <c r="AL48" i="3"/>
  <c r="AL65" i="3"/>
  <c r="AL6" i="3"/>
  <c r="AL22" i="3"/>
  <c r="AL62" i="3"/>
  <c r="AK16" i="3"/>
  <c r="AK26" i="3"/>
  <c r="AM5" i="3"/>
  <c r="AI4" i="3"/>
  <c r="AK53" i="3"/>
  <c r="Z14" i="3"/>
  <c r="AJ48" i="3"/>
  <c r="AJ60" i="3"/>
  <c r="AJ66" i="3"/>
  <c r="AJ17" i="3"/>
  <c r="AM36" i="3"/>
  <c r="AA34" i="3"/>
  <c r="U26" i="3"/>
  <c r="U31" i="3"/>
  <c r="W18" i="3"/>
  <c r="AI10" i="3"/>
  <c r="AM14" i="3"/>
  <c r="X57" i="3"/>
  <c r="X62" i="3"/>
  <c r="U38" i="3"/>
  <c r="AK32" i="3"/>
  <c r="Y5" i="3"/>
  <c r="U13" i="3"/>
  <c r="X23" i="3"/>
  <c r="U47" i="3"/>
  <c r="AK66" i="3"/>
  <c r="W30" i="3"/>
  <c r="AA45" i="3"/>
  <c r="X61" i="3"/>
  <c r="Y28" i="3"/>
  <c r="Y4" i="3"/>
  <c r="AI11" i="3"/>
  <c r="U62" i="3"/>
  <c r="U7" i="3"/>
  <c r="U29" i="3"/>
  <c r="Y32" i="3"/>
  <c r="AK44" i="3"/>
  <c r="AI54" i="3"/>
  <c r="T29" i="3"/>
  <c r="W25" i="3"/>
  <c r="AA44" i="3"/>
  <c r="X37" i="3"/>
  <c r="Y40" i="3"/>
  <c r="W51" i="3"/>
  <c r="S60" i="3"/>
  <c r="T46" i="3"/>
  <c r="T27" i="3"/>
  <c r="T65" i="3"/>
  <c r="X36" i="3"/>
  <c r="X25" i="3"/>
  <c r="Y26" i="3"/>
  <c r="S23" i="3"/>
  <c r="U57" i="3"/>
  <c r="T16" i="3"/>
  <c r="S66" i="3"/>
  <c r="W57" i="3"/>
  <c r="T41" i="3"/>
  <c r="T30" i="3"/>
  <c r="S47" i="3"/>
  <c r="U18" i="3"/>
  <c r="W54" i="3"/>
  <c r="X22" i="3"/>
  <c r="AA58" i="3"/>
  <c r="X51" i="3"/>
  <c r="AA41" i="3"/>
  <c r="X41" i="3"/>
  <c r="W37" i="3"/>
  <c r="AA10" i="3"/>
  <c r="Y7" i="3"/>
  <c r="Y44" i="3"/>
  <c r="Y20" i="3"/>
  <c r="Y58" i="3"/>
  <c r="X45" i="3"/>
  <c r="AA54" i="3"/>
  <c r="Z60" i="3"/>
  <c r="S13" i="3"/>
  <c r="AK54" i="6"/>
  <c r="AA9" i="3"/>
  <c r="S30" i="3"/>
  <c r="AK33" i="6"/>
  <c r="AA20" i="3"/>
  <c r="Z43" i="3"/>
  <c r="AL35" i="3"/>
  <c r="AJ39" i="3"/>
  <c r="AL55" i="3"/>
  <c r="AL67" i="3"/>
  <c r="AJ6" i="3"/>
  <c r="S59" i="3"/>
  <c r="Z57" i="3"/>
  <c r="AK18" i="3"/>
  <c r="AI55" i="3"/>
  <c r="AI66" i="3"/>
  <c r="AI37" i="3"/>
  <c r="AM30" i="3"/>
  <c r="AI24" i="3"/>
  <c r="AI29" i="3"/>
  <c r="U65" i="3"/>
  <c r="AJ50" i="3"/>
  <c r="AM63" i="3"/>
  <c r="AJ19" i="3"/>
  <c r="Z12" i="3"/>
  <c r="AK35" i="3"/>
  <c r="W44" i="3"/>
  <c r="U33" i="3"/>
  <c r="Z44" i="3"/>
  <c r="AL47" i="3"/>
  <c r="AJ25" i="3"/>
  <c r="AM28" i="3"/>
  <c r="Z35" i="3"/>
  <c r="AA7" i="3"/>
  <c r="AA25" i="3"/>
  <c r="W56" i="3"/>
  <c r="AL38" i="3"/>
  <c r="T18" i="3"/>
  <c r="U5" i="3"/>
  <c r="X12" i="3"/>
  <c r="Z27" i="3"/>
  <c r="AI32" i="3"/>
  <c r="AM24" i="3"/>
  <c r="AA5" i="3"/>
  <c r="U15" i="3"/>
  <c r="AK18" i="6"/>
  <c r="AN16" i="3" s="1"/>
  <c r="AL18" i="3"/>
  <c r="T38" i="3"/>
  <c r="AA50" i="3"/>
  <c r="Z62" i="3"/>
  <c r="AL39" i="3"/>
  <c r="AJ58" i="3"/>
  <c r="U55" i="3"/>
  <c r="T14" i="3"/>
  <c r="X34" i="3"/>
  <c r="Y35" i="3"/>
  <c r="S14" i="3"/>
  <c r="T8" i="3"/>
  <c r="AA35" i="3"/>
  <c r="Y54" i="3"/>
  <c r="AJ59" i="3"/>
  <c r="T22" i="3"/>
  <c r="W61" i="3"/>
  <c r="T36" i="3"/>
  <c r="S34" i="3"/>
  <c r="S35" i="3"/>
  <c r="AA8" i="3"/>
  <c r="AA39" i="3"/>
  <c r="AA23" i="3"/>
  <c r="Y53" i="3"/>
  <c r="Y30" i="3"/>
  <c r="W42" i="3"/>
  <c r="U59" i="3"/>
  <c r="S31" i="3"/>
  <c r="T60" i="3"/>
  <c r="U27" i="3"/>
  <c r="T31" i="3"/>
  <c r="T39" i="3"/>
  <c r="S26" i="3"/>
  <c r="S44" i="3"/>
  <c r="U41" i="3"/>
  <c r="X4" i="3"/>
  <c r="AA11" i="3"/>
  <c r="X60" i="3"/>
  <c r="X38" i="3"/>
  <c r="X64" i="3"/>
  <c r="W32" i="3"/>
  <c r="W17" i="3"/>
  <c r="Y39" i="3"/>
  <c r="Y15" i="3"/>
  <c r="Y52" i="3"/>
  <c r="Y29" i="3"/>
  <c r="S27" i="3"/>
  <c r="U35" i="3"/>
  <c r="Z38" i="3"/>
  <c r="AA52" i="3"/>
  <c r="W13" i="3"/>
  <c r="AK56" i="6"/>
  <c r="Z42" i="3"/>
  <c r="AK13" i="6"/>
  <c r="W62" i="3"/>
  <c r="AJ41" i="3"/>
  <c r="AL57" i="3"/>
  <c r="AL61" i="3"/>
  <c r="AJ8" i="3"/>
  <c r="AL46" i="3"/>
  <c r="AK5" i="3"/>
  <c r="AJ21" i="3"/>
  <c r="AM32" i="3"/>
  <c r="Z41" i="3"/>
  <c r="AA13" i="3"/>
  <c r="AM65" i="3"/>
  <c r="W39" i="3"/>
  <c r="S18" i="3"/>
  <c r="W7" i="3"/>
  <c r="Y14" i="3"/>
  <c r="AL34" i="3"/>
  <c r="Y56" i="3"/>
  <c r="W52" i="3"/>
  <c r="W24" i="3"/>
  <c r="AA67" i="3"/>
  <c r="S64" i="3"/>
  <c r="AL51" i="3"/>
  <c r="T6" i="3"/>
  <c r="U14" i="3"/>
  <c r="Y9" i="3"/>
  <c r="Z50" i="3"/>
  <c r="W9" i="3"/>
  <c r="S52" i="3"/>
  <c r="S65" i="3"/>
  <c r="AJ63" i="3"/>
  <c r="W33" i="3"/>
  <c r="Y50" i="3"/>
  <c r="T52" i="3"/>
  <c r="T49" i="3"/>
  <c r="AA49" i="3"/>
  <c r="AA56" i="3"/>
  <c r="X14" i="3"/>
  <c r="U17" i="3"/>
  <c r="AA61" i="3"/>
  <c r="Y12" i="3"/>
  <c r="W49" i="3"/>
  <c r="U52" i="3"/>
  <c r="W23" i="3"/>
  <c r="T55" i="3"/>
  <c r="U20" i="3"/>
  <c r="T24" i="3"/>
  <c r="W53" i="3"/>
  <c r="U21" i="3"/>
  <c r="U61" i="3"/>
  <c r="X28" i="3"/>
  <c r="AA17" i="3"/>
  <c r="S10" i="3"/>
  <c r="S56" i="3"/>
  <c r="AA36" i="3"/>
  <c r="W27" i="3"/>
  <c r="W48" i="3"/>
  <c r="Y6" i="3"/>
  <c r="Y47" i="3"/>
  <c r="S11" i="3"/>
  <c r="Y60" i="3"/>
  <c r="AA55" i="3"/>
  <c r="U28" i="3"/>
  <c r="X48" i="3"/>
  <c r="Z39" i="3"/>
  <c r="Z28" i="3"/>
  <c r="AK27" i="6"/>
  <c r="Z6" i="3"/>
  <c r="AK23" i="6"/>
  <c r="U22" i="3"/>
  <c r="AJ43" i="3"/>
  <c r="AL59" i="3"/>
  <c r="AK60" i="3"/>
  <c r="AJ10" i="3"/>
  <c r="AL32" i="3"/>
  <c r="AK7" i="3"/>
  <c r="AJ23" i="3"/>
  <c r="AM34" i="3"/>
  <c r="X65" i="3"/>
  <c r="W22" i="3"/>
  <c r="AM67" i="3"/>
  <c r="AK6" i="6"/>
  <c r="AL7" i="6"/>
  <c r="AL30" i="6"/>
  <c r="AK28" i="3"/>
  <c r="AK45" i="6"/>
  <c r="AI43" i="3"/>
  <c r="AK48" i="6"/>
  <c r="AI46" i="3"/>
  <c r="AK15" i="6"/>
  <c r="AI13" i="3"/>
  <c r="AK43" i="6"/>
  <c r="AI41" i="3"/>
  <c r="AK69" i="6"/>
  <c r="AI67" i="3"/>
  <c r="AK63" i="6"/>
  <c r="AI61" i="3"/>
  <c r="AK38" i="6"/>
  <c r="AI36" i="3"/>
  <c r="AK42" i="6"/>
  <c r="AI40" i="3"/>
  <c r="AL18" i="6"/>
  <c r="AL16" i="3"/>
  <c r="AL31" i="6"/>
  <c r="AL29" i="3"/>
  <c r="AK35" i="6"/>
  <c r="AI33" i="3"/>
  <c r="AK36" i="6"/>
  <c r="AI34" i="3"/>
  <c r="AK9" i="6"/>
  <c r="AI7" i="3"/>
  <c r="AK37" i="6"/>
  <c r="AI35" i="3"/>
  <c r="AK10" i="6"/>
  <c r="AI8" i="3"/>
  <c r="AK65" i="6"/>
  <c r="AI63" i="3"/>
  <c r="AK7" i="6"/>
  <c r="AI5" i="3"/>
  <c r="AK60" i="6"/>
  <c r="AI58" i="3"/>
  <c r="AK67" i="6"/>
  <c r="AI65" i="3"/>
  <c r="AK11" i="6"/>
  <c r="AI9" i="3"/>
  <c r="AK49" i="6"/>
  <c r="AI47" i="3"/>
  <c r="AK64" i="6"/>
  <c r="AI62" i="3"/>
  <c r="AK59" i="6"/>
  <c r="AI57" i="3"/>
  <c r="AK55" i="6"/>
  <c r="AI53" i="3"/>
  <c r="AK32" i="6"/>
  <c r="AI30" i="3"/>
  <c r="AK28" i="6"/>
  <c r="AI26" i="3"/>
  <c r="AK53" i="6"/>
  <c r="AI51" i="3"/>
  <c r="AL27" i="6"/>
  <c r="AL25" i="3"/>
  <c r="AK46" i="6"/>
  <c r="AI44" i="3"/>
  <c r="AK30" i="6"/>
  <c r="AI28" i="3"/>
  <c r="AJ4" i="3"/>
  <c r="AL6" i="6"/>
  <c r="AK51" i="6"/>
  <c r="AI49" i="3"/>
  <c r="AK8" i="6"/>
  <c r="AI6" i="3"/>
  <c r="X15" i="3"/>
  <c r="AT17" i="5"/>
  <c r="AK52" i="6"/>
  <c r="AI50" i="3"/>
  <c r="AL42" i="6"/>
  <c r="AK40" i="3"/>
  <c r="AK16" i="6"/>
  <c r="AI14" i="3"/>
  <c r="AL13" i="6"/>
  <c r="AL11" i="3"/>
  <c r="AL33" i="6"/>
  <c r="AL31" i="3"/>
  <c r="AK29" i="6"/>
  <c r="AI27" i="3"/>
  <c r="AK17" i="6"/>
  <c r="AI15" i="3"/>
  <c r="AK50" i="6"/>
  <c r="AI48" i="3"/>
  <c r="AK22" i="6"/>
  <c r="AI20" i="3"/>
  <c r="AN29" i="3"/>
  <c r="AN59" i="3"/>
  <c r="AN12" i="3"/>
  <c r="AN42" i="3"/>
  <c r="AN22" i="3"/>
  <c r="AN24" i="3"/>
  <c r="AN19" i="3"/>
  <c r="AN37" i="3"/>
  <c r="AN55" i="3"/>
  <c r="AN45" i="3"/>
  <c r="AN18" i="3"/>
  <c r="AN66" i="3"/>
  <c r="AN32" i="3"/>
  <c r="AN39" i="3"/>
  <c r="AN56" i="3"/>
  <c r="AN64" i="3"/>
  <c r="AN38" i="3"/>
  <c r="AN60" i="3"/>
  <c r="AN17" i="3"/>
  <c r="AN10" i="3"/>
  <c r="AL28" i="6"/>
  <c r="AL50" i="6"/>
  <c r="AL62" i="6"/>
  <c r="AL19" i="6"/>
  <c r="AL22" i="6"/>
  <c r="AL21" i="6"/>
  <c r="AL68" i="6"/>
  <c r="AL11" i="6"/>
  <c r="AL23" i="6"/>
  <c r="AL38" i="6"/>
  <c r="AL40" i="6"/>
  <c r="AL35" i="6"/>
  <c r="AL37" i="6"/>
  <c r="AL26" i="6"/>
  <c r="AL20" i="6"/>
  <c r="AL47" i="6"/>
  <c r="AL14" i="6"/>
  <c r="AL17" i="6"/>
  <c r="AL32" i="6"/>
  <c r="AL16" i="6"/>
  <c r="AL34" i="6"/>
  <c r="AL44" i="6"/>
  <c r="AL51" i="6"/>
  <c r="AL61" i="6"/>
  <c r="AL69" i="6"/>
  <c r="AL36" i="6"/>
  <c r="AL39" i="6"/>
  <c r="AL53" i="6"/>
  <c r="AL9" i="6"/>
  <c r="AL15" i="6"/>
  <c r="AL41" i="6"/>
  <c r="AL43" i="6"/>
  <c r="AL52" i="6"/>
  <c r="AL45" i="6"/>
  <c r="AL25" i="6"/>
  <c r="AL29" i="6"/>
  <c r="AL24" i="6"/>
  <c r="AL54" i="6"/>
  <c r="AL46" i="6"/>
  <c r="AL56" i="6"/>
  <c r="AL64" i="6"/>
  <c r="AL48" i="6"/>
  <c r="AL58" i="6"/>
  <c r="AL66" i="6"/>
  <c r="AL60" i="6"/>
  <c r="AL8" i="6"/>
  <c r="AL10" i="6"/>
  <c r="AL12" i="6"/>
  <c r="AL55" i="6"/>
  <c r="AL63" i="6"/>
  <c r="AL57" i="6"/>
  <c r="AL65" i="6"/>
  <c r="AL49" i="6"/>
  <c r="AL59" i="6"/>
  <c r="AL67" i="6"/>
  <c r="AT35" i="5"/>
  <c r="AT67" i="5"/>
  <c r="AT22" i="5"/>
  <c r="AT61" i="5"/>
  <c r="AT11" i="5"/>
  <c r="AT16" i="5"/>
  <c r="AT10" i="5"/>
  <c r="AT18" i="5"/>
  <c r="AT45" i="5"/>
  <c r="AT20" i="5"/>
  <c r="AT9" i="5"/>
  <c r="AT29" i="5"/>
  <c r="AT41" i="5"/>
  <c r="AT28" i="5"/>
  <c r="AT46" i="5"/>
  <c r="AT21" i="5"/>
  <c r="AT25" i="5"/>
  <c r="AT31" i="5"/>
  <c r="AT30" i="5"/>
  <c r="AT15" i="5"/>
  <c r="AT34" i="5"/>
  <c r="AT68" i="5"/>
  <c r="AT13" i="5"/>
  <c r="AT48" i="5"/>
  <c r="AT47" i="5"/>
  <c r="AT59" i="5"/>
  <c r="AT65" i="5"/>
  <c r="AT56" i="5"/>
  <c r="AT57" i="5"/>
  <c r="AT7" i="5"/>
  <c r="AT32" i="5"/>
  <c r="AT53" i="5"/>
  <c r="AT27" i="5"/>
  <c r="AT49" i="5"/>
  <c r="AT64" i="5"/>
  <c r="AT23" i="5"/>
  <c r="AT62" i="5"/>
  <c r="AT43" i="5"/>
  <c r="AT14" i="5"/>
  <c r="AT19" i="5"/>
  <c r="AT60" i="5"/>
  <c r="AT40" i="5"/>
  <c r="AT66" i="5"/>
  <c r="AT55" i="5"/>
  <c r="AT37" i="5"/>
  <c r="AT51" i="5"/>
  <c r="AT44" i="5"/>
  <c r="AT63" i="5"/>
  <c r="AT38" i="5"/>
  <c r="AT58" i="5"/>
  <c r="AT39" i="5"/>
  <c r="AT69" i="5"/>
  <c r="AT24" i="5"/>
  <c r="AT42" i="5"/>
  <c r="AT54" i="5"/>
  <c r="AT33" i="5"/>
  <c r="AT52" i="5"/>
  <c r="AT26" i="5"/>
  <c r="AT8" i="5"/>
  <c r="AT36" i="5"/>
  <c r="AT12" i="5"/>
  <c r="AT50" i="5"/>
  <c r="O11" i="3" l="1"/>
  <c r="P11" i="3" s="1"/>
  <c r="Q11" i="3" s="1"/>
  <c r="O45" i="3"/>
  <c r="P45" i="3" s="1"/>
  <c r="Q45" i="3" s="1"/>
  <c r="O29" i="3"/>
  <c r="P29" i="3" s="1"/>
  <c r="Q29" i="3" s="1"/>
  <c r="O17" i="3"/>
  <c r="P17" i="3" s="1"/>
  <c r="Q17" i="3" s="1"/>
  <c r="O12" i="3"/>
  <c r="P12" i="3" s="1"/>
  <c r="Q12" i="3" s="1"/>
  <c r="O51" i="3"/>
  <c r="P51" i="3" s="1"/>
  <c r="Q51" i="3" s="1"/>
  <c r="O21" i="3"/>
  <c r="P21" i="3" s="1"/>
  <c r="Q21" i="3" s="1"/>
  <c r="O48" i="3"/>
  <c r="P48" i="3" s="1"/>
  <c r="Q48" i="3" s="1"/>
  <c r="O64" i="3"/>
  <c r="P64" i="3" s="1"/>
  <c r="Q64" i="3" s="1"/>
  <c r="O16" i="3"/>
  <c r="P16" i="3" s="1"/>
  <c r="Q16" i="3" s="1"/>
  <c r="O32" i="3"/>
  <c r="P32" i="3" s="1"/>
  <c r="Q32" i="3" s="1"/>
  <c r="O10" i="3"/>
  <c r="P10" i="3" s="1"/>
  <c r="Q10" i="3" s="1"/>
  <c r="O58" i="3"/>
  <c r="P58" i="3" s="1"/>
  <c r="O33" i="3"/>
  <c r="P33" i="3" s="1"/>
  <c r="Q33" i="3" s="1"/>
  <c r="O63" i="3"/>
  <c r="P63" i="3" s="1"/>
  <c r="Q63" i="3" s="1"/>
  <c r="O49" i="3"/>
  <c r="P49" i="3" s="1"/>
  <c r="Q49" i="3" s="1"/>
  <c r="O4" i="3"/>
  <c r="P4" i="3" s="1"/>
  <c r="Q4" i="3" s="1"/>
  <c r="O9" i="3"/>
  <c r="P9" i="3" s="1"/>
  <c r="Q9" i="3" s="1"/>
  <c r="O61" i="3"/>
  <c r="P61" i="3" s="1"/>
  <c r="Q61" i="3" s="1"/>
  <c r="O67" i="3"/>
  <c r="P67" i="3" s="1"/>
  <c r="Q67" i="3" s="1"/>
  <c r="O46" i="3"/>
  <c r="P46" i="3" s="1"/>
  <c r="Q46" i="3" s="1"/>
  <c r="O28" i="3"/>
  <c r="P28" i="3" s="1"/>
  <c r="Q28" i="3" s="1"/>
  <c r="O44" i="3"/>
  <c r="P44" i="3" s="1"/>
  <c r="Q44" i="3" s="1"/>
  <c r="O55" i="3"/>
  <c r="P55" i="3" s="1"/>
  <c r="Q55" i="3" s="1"/>
  <c r="O19" i="3"/>
  <c r="P19" i="3" s="1"/>
  <c r="Q19" i="3" s="1"/>
  <c r="O37" i="3"/>
  <c r="P37" i="3" s="1"/>
  <c r="Q37" i="3" s="1"/>
  <c r="O23" i="3"/>
  <c r="P23" i="3" s="1"/>
  <c r="Q23" i="3" s="1"/>
  <c r="O60" i="3"/>
  <c r="P60" i="3" s="1"/>
  <c r="Q60" i="3" s="1"/>
  <c r="O43" i="3"/>
  <c r="P43" i="3" s="1"/>
  <c r="Q43" i="3" s="1"/>
  <c r="O5" i="3"/>
  <c r="P5" i="3" s="1"/>
  <c r="Q5" i="3" s="1"/>
  <c r="O31" i="3"/>
  <c r="P31" i="3" s="1"/>
  <c r="Q31" i="3" s="1"/>
  <c r="O30" i="3"/>
  <c r="P30" i="3" s="1"/>
  <c r="Q30" i="3" s="1"/>
  <c r="O7" i="3"/>
  <c r="P7" i="3" s="1"/>
  <c r="Q7" i="3" s="1"/>
  <c r="AM31" i="6"/>
  <c r="AN28" i="3"/>
  <c r="AM6" i="6"/>
  <c r="AN25" i="3"/>
  <c r="AN11" i="3"/>
  <c r="AN13" i="3"/>
  <c r="AN30" i="3"/>
  <c r="AN52" i="3"/>
  <c r="AM18" i="6"/>
  <c r="AN46" i="3"/>
  <c r="AN54" i="3"/>
  <c r="AN43" i="3"/>
  <c r="AM54" i="6"/>
  <c r="AN31" i="3"/>
  <c r="AN9" i="3"/>
  <c r="AN58" i="3"/>
  <c r="AN27" i="3"/>
  <c r="AN40" i="3"/>
  <c r="AN41" i="3"/>
  <c r="AN6" i="3"/>
  <c r="AN20" i="3"/>
  <c r="AN63" i="3"/>
  <c r="AN26" i="3"/>
  <c r="V56" i="3"/>
  <c r="AO18" i="3"/>
  <c r="AO31" i="3"/>
  <c r="V43" i="3"/>
  <c r="AO11" i="3"/>
  <c r="V30" i="3"/>
  <c r="V36" i="3"/>
  <c r="V52" i="3"/>
  <c r="V21" i="3"/>
  <c r="V61" i="3"/>
  <c r="AO46" i="3"/>
  <c r="AO34" i="3"/>
  <c r="AO36" i="3"/>
  <c r="AM43" i="6"/>
  <c r="AB41" i="3"/>
  <c r="V14" i="3"/>
  <c r="V40" i="3"/>
  <c r="AO6" i="3"/>
  <c r="V18" i="3"/>
  <c r="AN61" i="3"/>
  <c r="V10" i="3"/>
  <c r="AN7" i="3"/>
  <c r="AB42" i="3"/>
  <c r="AB30" i="3"/>
  <c r="V12" i="3"/>
  <c r="V67" i="3"/>
  <c r="V55" i="3"/>
  <c r="V24" i="3"/>
  <c r="AO65" i="3"/>
  <c r="AO54" i="3"/>
  <c r="AO59" i="3"/>
  <c r="AO9" i="3"/>
  <c r="AN50" i="3"/>
  <c r="AB32" i="3"/>
  <c r="AB65" i="3"/>
  <c r="AN67" i="3"/>
  <c r="V5" i="3"/>
  <c r="AO57" i="3"/>
  <c r="V28" i="3"/>
  <c r="V31" i="3"/>
  <c r="AO56" i="3"/>
  <c r="AB5" i="3"/>
  <c r="V17" i="3"/>
  <c r="AO49" i="3"/>
  <c r="AB35" i="3"/>
  <c r="AB55" i="3"/>
  <c r="V13" i="3"/>
  <c r="V64" i="3"/>
  <c r="V53" i="3"/>
  <c r="V65" i="3"/>
  <c r="AO47" i="3"/>
  <c r="AO52" i="3"/>
  <c r="AO42" i="3"/>
  <c r="AO19" i="3"/>
  <c r="AN21" i="3"/>
  <c r="V44" i="3"/>
  <c r="AO58" i="3"/>
  <c r="AB28" i="3"/>
  <c r="V29" i="3"/>
  <c r="AO51" i="3"/>
  <c r="AB29" i="3"/>
  <c r="AO37" i="3"/>
  <c r="AN44" i="3"/>
  <c r="AO62" i="3"/>
  <c r="AO25" i="3"/>
  <c r="AB49" i="3"/>
  <c r="V47" i="3"/>
  <c r="V33" i="3"/>
  <c r="AO44" i="3"/>
  <c r="AN51" i="3"/>
  <c r="AN33" i="3"/>
  <c r="V48" i="3"/>
  <c r="V41" i="3"/>
  <c r="V6" i="3"/>
  <c r="V20" i="3"/>
  <c r="V50" i="3"/>
  <c r="AO22" i="3"/>
  <c r="AO32" i="3"/>
  <c r="AO20" i="3"/>
  <c r="AN49" i="3"/>
  <c r="AM7" i="6"/>
  <c r="AN48" i="3"/>
  <c r="AO29" i="3"/>
  <c r="V25" i="3"/>
  <c r="AO39" i="3"/>
  <c r="AB13" i="3"/>
  <c r="AO7" i="3"/>
  <c r="AN35" i="3"/>
  <c r="AB20" i="3"/>
  <c r="V39" i="3"/>
  <c r="V7" i="3"/>
  <c r="AB48" i="3"/>
  <c r="AU22" i="5"/>
  <c r="V37" i="3"/>
  <c r="AO66" i="3"/>
  <c r="AB10" i="3"/>
  <c r="AB34" i="3"/>
  <c r="AB64" i="3"/>
  <c r="V49" i="3"/>
  <c r="V35" i="3"/>
  <c r="V9" i="3"/>
  <c r="V23" i="3"/>
  <c r="AO63" i="3"/>
  <c r="AO27" i="3"/>
  <c r="AO14" i="3"/>
  <c r="AO17" i="3"/>
  <c r="AN65" i="3"/>
  <c r="AN5" i="3"/>
  <c r="AB60" i="3"/>
  <c r="V51" i="3"/>
  <c r="AB61" i="3"/>
  <c r="AN23" i="3"/>
  <c r="V26" i="3"/>
  <c r="AO24" i="3"/>
  <c r="V66" i="3"/>
  <c r="AO35" i="3"/>
  <c r="AM30" i="6"/>
  <c r="V22" i="3"/>
  <c r="AO33" i="3"/>
  <c r="V38" i="3"/>
  <c r="AO21" i="3"/>
  <c r="AO40" i="3"/>
  <c r="V45" i="3"/>
  <c r="V19" i="3"/>
  <c r="AO23" i="3"/>
  <c r="AN15" i="3"/>
  <c r="AO16" i="3"/>
  <c r="AB50" i="3"/>
  <c r="V34" i="3"/>
  <c r="V63" i="3"/>
  <c r="V4" i="3"/>
  <c r="V60" i="3"/>
  <c r="AO61" i="3"/>
  <c r="AO43" i="3"/>
  <c r="AO15" i="3"/>
  <c r="AO48" i="3"/>
  <c r="AB66" i="3"/>
  <c r="AO8" i="3"/>
  <c r="AN8" i="3"/>
  <c r="AB37" i="3"/>
  <c r="V16" i="3"/>
  <c r="AO64" i="3"/>
  <c r="AB56" i="3"/>
  <c r="AO38" i="3"/>
  <c r="AN14" i="3"/>
  <c r="V27" i="3"/>
  <c r="AO67" i="3"/>
  <c r="V15" i="3"/>
  <c r="AO30" i="3"/>
  <c r="AB31" i="3"/>
  <c r="AB17" i="3"/>
  <c r="V59" i="3"/>
  <c r="V62" i="3"/>
  <c r="V8" i="3"/>
  <c r="AB9" i="3"/>
  <c r="AO53" i="3"/>
  <c r="AO50" i="3"/>
  <c r="AO12" i="3"/>
  <c r="AO26" i="3"/>
  <c r="AN53" i="3"/>
  <c r="AO28" i="3"/>
  <c r="V46" i="3"/>
  <c r="AO13" i="3"/>
  <c r="V54" i="3"/>
  <c r="V57" i="3"/>
  <c r="V58" i="3"/>
  <c r="AO55" i="3"/>
  <c r="AO60" i="3"/>
  <c r="AB52" i="3"/>
  <c r="AB12" i="3"/>
  <c r="V11" i="3"/>
  <c r="V42" i="3"/>
  <c r="V32" i="3"/>
  <c r="AO10" i="3"/>
  <c r="AO41" i="3"/>
  <c r="AO45" i="3"/>
  <c r="AN4" i="3"/>
  <c r="AN34" i="3"/>
  <c r="AO4" i="3"/>
  <c r="AO5" i="3"/>
  <c r="AM56" i="6"/>
  <c r="AM69" i="6"/>
  <c r="AM64" i="6"/>
  <c r="AM61" i="6"/>
  <c r="AM16" i="6"/>
  <c r="AM49" i="6"/>
  <c r="AM11" i="6"/>
  <c r="AM15" i="6"/>
  <c r="AM48" i="6"/>
  <c r="AM37" i="6"/>
  <c r="AM57" i="6"/>
  <c r="AM27" i="6"/>
  <c r="AM67" i="6"/>
  <c r="AM13" i="6"/>
  <c r="AM51" i="6"/>
  <c r="AM21" i="6"/>
  <c r="AM59" i="6"/>
  <c r="AM38" i="6"/>
  <c r="AU8" i="5"/>
  <c r="AB6" i="3"/>
  <c r="AU65" i="5"/>
  <c r="AB63" i="3"/>
  <c r="AU29" i="5"/>
  <c r="AB27" i="3"/>
  <c r="AM10" i="6"/>
  <c r="AM26" i="6"/>
  <c r="AM9" i="6"/>
  <c r="AU41" i="5"/>
  <c r="AB39" i="3"/>
  <c r="AU26" i="5"/>
  <c r="AB24" i="3"/>
  <c r="AU40" i="5"/>
  <c r="AB38" i="3"/>
  <c r="AU59" i="5"/>
  <c r="AB57" i="3"/>
  <c r="AU9" i="5"/>
  <c r="AB7" i="3"/>
  <c r="AM29" i="6"/>
  <c r="AM32" i="6"/>
  <c r="AU55" i="5"/>
  <c r="AB53" i="3"/>
  <c r="AU60" i="5"/>
  <c r="AB58" i="3"/>
  <c r="AU47" i="5"/>
  <c r="AB45" i="3"/>
  <c r="AB4" i="3"/>
  <c r="AM46" i="6"/>
  <c r="AM24" i="6"/>
  <c r="AU48" i="5"/>
  <c r="AB46" i="3"/>
  <c r="AU20" i="5"/>
  <c r="AB18" i="3"/>
  <c r="AM66" i="6"/>
  <c r="AM55" i="6"/>
  <c r="AM36" i="6"/>
  <c r="AU13" i="5"/>
  <c r="AB11" i="3"/>
  <c r="AU45" i="5"/>
  <c r="AB43" i="3"/>
  <c r="AU61" i="5"/>
  <c r="AB59" i="3"/>
  <c r="AM62" i="6"/>
  <c r="AM58" i="6"/>
  <c r="AN57" i="3"/>
  <c r="AM60" i="6"/>
  <c r="AU42" i="5"/>
  <c r="AB40" i="3"/>
  <c r="AU18" i="5"/>
  <c r="AB16" i="3"/>
  <c r="AM45" i="6"/>
  <c r="AM68" i="6"/>
  <c r="AM35" i="6"/>
  <c r="AM22" i="6"/>
  <c r="AU24" i="5"/>
  <c r="AB22" i="3"/>
  <c r="AU10" i="5"/>
  <c r="AB8" i="3"/>
  <c r="AU69" i="5"/>
  <c r="AB67" i="3"/>
  <c r="AU23" i="5"/>
  <c r="AB21" i="3"/>
  <c r="AU16" i="5"/>
  <c r="AB14" i="3"/>
  <c r="AM12" i="6"/>
  <c r="AM23" i="6"/>
  <c r="AM33" i="6"/>
  <c r="AM25" i="6"/>
  <c r="AM20" i="6"/>
  <c r="AM39" i="6"/>
  <c r="AU64" i="5"/>
  <c r="AB62" i="3"/>
  <c r="AM42" i="6"/>
  <c r="AB15" i="3"/>
  <c r="AU17" i="5"/>
  <c r="AU56" i="5"/>
  <c r="AB54" i="3"/>
  <c r="AU49" i="5"/>
  <c r="AB47" i="3"/>
  <c r="AM52" i="6"/>
  <c r="AM65" i="6"/>
  <c r="AU38" i="5"/>
  <c r="AB36" i="3"/>
  <c r="AU27" i="5"/>
  <c r="AB25" i="3"/>
  <c r="AU25" i="5"/>
  <c r="AB23" i="3"/>
  <c r="AU35" i="5"/>
  <c r="AB33" i="3"/>
  <c r="AM19" i="6"/>
  <c r="AM28" i="6"/>
  <c r="AN62" i="3"/>
  <c r="AM44" i="6"/>
  <c r="AN36" i="3"/>
  <c r="AU53" i="5"/>
  <c r="AB51" i="3"/>
  <c r="AU21" i="5"/>
  <c r="AB19" i="3"/>
  <c r="AM50" i="6"/>
  <c r="AM41" i="6"/>
  <c r="AU46" i="5"/>
  <c r="AB44" i="3"/>
  <c r="AM47" i="6"/>
  <c r="AN47" i="3"/>
  <c r="AM63" i="6"/>
  <c r="AM53" i="6"/>
  <c r="AM17" i="6"/>
  <c r="AM34" i="6"/>
  <c r="AM14" i="6"/>
  <c r="AU28" i="5"/>
  <c r="AB26" i="3"/>
  <c r="AM8" i="6"/>
  <c r="AM40" i="6"/>
  <c r="AU11" i="5"/>
  <c r="AU67" i="5"/>
  <c r="AU66" i="5"/>
  <c r="AU14" i="5"/>
  <c r="AU15" i="5"/>
  <c r="AU39" i="5"/>
  <c r="AU62" i="5"/>
  <c r="AU51" i="5"/>
  <c r="AU30" i="5"/>
  <c r="AU63" i="5"/>
  <c r="AU7" i="5"/>
  <c r="AU44" i="5"/>
  <c r="AU50" i="5"/>
  <c r="AU12" i="5"/>
  <c r="AU31" i="5"/>
  <c r="AU36" i="5"/>
  <c r="AU37" i="5"/>
  <c r="AU57" i="5"/>
  <c r="AU58" i="5"/>
  <c r="AU19" i="5"/>
  <c r="AU43" i="5"/>
  <c r="AU52" i="5"/>
  <c r="AU68" i="5"/>
  <c r="AU32" i="5"/>
  <c r="AU34" i="5"/>
  <c r="AU54" i="5"/>
  <c r="AU33" i="5"/>
  <c r="Q58" i="3" l="1"/>
  <c r="AP54" i="3"/>
  <c r="AP44" i="3"/>
  <c r="AP65" i="3"/>
  <c r="AP7" i="3"/>
  <c r="AP37" i="3"/>
  <c r="AP8" i="3"/>
  <c r="AP46" i="3"/>
  <c r="AP57" i="3"/>
  <c r="AP15" i="3"/>
  <c r="AP5" i="3"/>
  <c r="AP20" i="3"/>
  <c r="AP18" i="3"/>
  <c r="AP33" i="3"/>
  <c r="AP13" i="3"/>
  <c r="AP67" i="3"/>
  <c r="AP42" i="3"/>
  <c r="AP56" i="3"/>
  <c r="AP16" i="3"/>
  <c r="AP40" i="3"/>
  <c r="AP45" i="3"/>
  <c r="AP23" i="3"/>
  <c r="AP66" i="3"/>
  <c r="AP34" i="3"/>
  <c r="AP30" i="3"/>
  <c r="AP9" i="3"/>
  <c r="AP58" i="3"/>
  <c r="AQ58" i="3" s="1"/>
  <c r="AP32" i="3"/>
  <c r="AP17" i="3"/>
  <c r="AP25" i="3"/>
  <c r="AP31" i="3"/>
  <c r="AP53" i="3"/>
  <c r="AP27" i="3"/>
  <c r="AP47" i="3"/>
  <c r="AP36" i="3"/>
  <c r="AP12" i="3"/>
  <c r="AP11" i="3"/>
  <c r="AP61" i="3"/>
  <c r="AP24" i="3"/>
  <c r="AP43" i="3"/>
  <c r="AP21" i="3"/>
  <c r="AP64" i="3"/>
  <c r="AP14" i="3"/>
  <c r="AP52" i="3"/>
  <c r="AP19" i="3"/>
  <c r="AP49" i="3"/>
  <c r="AP26" i="3"/>
  <c r="AP51" i="3"/>
  <c r="AP55" i="3"/>
  <c r="AP41" i="3"/>
  <c r="AP48" i="3"/>
  <c r="AP38" i="3"/>
  <c r="AP63" i="3"/>
  <c r="AP10" i="3"/>
  <c r="AP59" i="3"/>
  <c r="AP28" i="3"/>
  <c r="AP22" i="3"/>
  <c r="AP60" i="3"/>
  <c r="AP35" i="3"/>
  <c r="AP39" i="3"/>
  <c r="AP6" i="3"/>
  <c r="AP50" i="3"/>
  <c r="AP62" i="3"/>
  <c r="AP29" i="3"/>
  <c r="AP4" i="3"/>
  <c r="AQ4" i="3" s="1"/>
  <c r="AV53" i="5"/>
  <c r="AV40" i="5"/>
  <c r="AV17" i="5"/>
  <c r="AD4" i="3" s="1"/>
  <c r="AE4" i="3" s="1"/>
  <c r="AV69" i="5"/>
  <c r="AV26" i="5"/>
  <c r="AV46" i="5"/>
  <c r="AV29" i="5"/>
  <c r="AV38" i="5"/>
  <c r="AV20" i="5"/>
  <c r="AV10" i="5"/>
  <c r="AV61" i="5"/>
  <c r="AV47" i="5"/>
  <c r="AV41" i="5"/>
  <c r="AV65" i="5"/>
  <c r="AV42" i="5"/>
  <c r="AV35" i="5"/>
  <c r="AV16" i="5"/>
  <c r="AV64" i="5"/>
  <c r="AV24" i="5"/>
  <c r="AV45" i="5"/>
  <c r="AV60" i="5"/>
  <c r="AV55" i="5"/>
  <c r="AV8" i="5"/>
  <c r="AV22" i="5"/>
  <c r="AC23" i="3"/>
  <c r="AC16" i="3"/>
  <c r="AC58" i="3"/>
  <c r="AC19" i="3"/>
  <c r="AC63" i="3"/>
  <c r="AC9" i="3"/>
  <c r="AC18" i="3"/>
  <c r="AC7" i="3"/>
  <c r="AC11" i="3"/>
  <c r="AV25" i="5"/>
  <c r="AC51" i="3"/>
  <c r="AC14" i="3"/>
  <c r="AC40" i="3"/>
  <c r="AC6" i="3"/>
  <c r="AV13" i="5"/>
  <c r="AC26" i="3"/>
  <c r="AC47" i="3"/>
  <c r="AC46" i="3"/>
  <c r="AC57" i="3"/>
  <c r="AC20" i="3"/>
  <c r="AC27" i="3"/>
  <c r="AC15" i="3"/>
  <c r="AC25" i="3"/>
  <c r="AC36" i="3"/>
  <c r="AV27" i="5"/>
  <c r="AC4" i="3"/>
  <c r="AC24" i="3"/>
  <c r="AC21" i="3"/>
  <c r="AC54" i="3"/>
  <c r="AC38" i="3"/>
  <c r="AV23" i="5"/>
  <c r="AV9" i="5"/>
  <c r="AV18" i="5"/>
  <c r="AC8" i="3"/>
  <c r="AC59" i="3"/>
  <c r="AC53" i="3"/>
  <c r="AC67" i="3"/>
  <c r="AC33" i="3"/>
  <c r="AC45" i="3"/>
  <c r="AC39" i="3"/>
  <c r="AC44" i="3"/>
  <c r="AV21" i="5"/>
  <c r="AC62" i="3"/>
  <c r="AC22" i="3"/>
  <c r="AC43" i="3"/>
  <c r="AV68" i="5"/>
  <c r="AC66" i="3"/>
  <c r="AV62" i="5"/>
  <c r="AC60" i="3"/>
  <c r="AV59" i="5"/>
  <c r="AV52" i="5"/>
  <c r="AC50" i="3"/>
  <c r="AV39" i="5"/>
  <c r="AC37" i="3"/>
  <c r="AV43" i="5"/>
  <c r="AC41" i="3"/>
  <c r="AV15" i="5"/>
  <c r="AC13" i="3"/>
  <c r="AV19" i="5"/>
  <c r="AC17" i="3"/>
  <c r="AV14" i="5"/>
  <c r="AC12" i="3"/>
  <c r="AV58" i="5"/>
  <c r="AC56" i="3"/>
  <c r="AV66" i="5"/>
  <c r="AC64" i="3"/>
  <c r="AV28" i="5"/>
  <c r="AV57" i="5"/>
  <c r="AC55" i="3"/>
  <c r="AV37" i="5"/>
  <c r="AC35" i="3"/>
  <c r="AV36" i="5"/>
  <c r="AC34" i="3"/>
  <c r="AV31" i="5"/>
  <c r="AC29" i="3"/>
  <c r="AV12" i="5"/>
  <c r="AC10" i="3"/>
  <c r="AV67" i="5"/>
  <c r="AC65" i="3"/>
  <c r="AV51" i="5"/>
  <c r="AC49" i="3"/>
  <c r="AV50" i="5"/>
  <c r="AC48" i="3"/>
  <c r="AV11" i="5"/>
  <c r="AV33" i="5"/>
  <c r="AC31" i="3"/>
  <c r="AV44" i="5"/>
  <c r="AC42" i="3"/>
  <c r="AV56" i="5"/>
  <c r="AV54" i="5"/>
  <c r="AC52" i="3"/>
  <c r="AV7" i="5"/>
  <c r="AC5" i="3"/>
  <c r="AV34" i="5"/>
  <c r="AC32" i="3"/>
  <c r="AV63" i="5"/>
  <c r="AC61" i="3"/>
  <c r="AV49" i="5"/>
  <c r="AV32" i="5"/>
  <c r="AC30" i="3"/>
  <c r="AV30" i="5"/>
  <c r="AC28" i="3"/>
  <c r="AV48" i="5"/>
  <c r="N12" i="25"/>
  <c r="N11" i="25"/>
  <c r="N10" i="25"/>
  <c r="N9" i="25"/>
  <c r="N8" i="25"/>
  <c r="N7" i="25"/>
  <c r="N6" i="25"/>
  <c r="N5" i="25"/>
  <c r="N4" i="25"/>
  <c r="N3" i="25"/>
  <c r="N2" i="25"/>
  <c r="B3" i="25"/>
  <c r="B4" i="25"/>
  <c r="B5" i="25"/>
  <c r="B6" i="25"/>
  <c r="B7" i="25"/>
  <c r="B8" i="25"/>
  <c r="B9" i="25"/>
  <c r="B10" i="25"/>
  <c r="B11" i="25"/>
  <c r="B12" i="25"/>
  <c r="B2" i="25"/>
  <c r="AQ31" i="3" l="1"/>
  <c r="AQ13" i="3"/>
  <c r="AQ49" i="3"/>
  <c r="AQ25" i="3"/>
  <c r="AQ33" i="3"/>
  <c r="AQ19" i="3"/>
  <c r="AQ17" i="3"/>
  <c r="AQ18" i="3"/>
  <c r="AQ62" i="3"/>
  <c r="AQ52" i="3"/>
  <c r="AQ32" i="3"/>
  <c r="AQ20" i="3"/>
  <c r="AQ5" i="3"/>
  <c r="AQ60" i="3"/>
  <c r="AQ64" i="3"/>
  <c r="AQ9" i="3"/>
  <c r="AQ15" i="3"/>
  <c r="AQ6" i="3"/>
  <c r="AQ22" i="3"/>
  <c r="AQ21" i="3"/>
  <c r="AQ30" i="3"/>
  <c r="AQ57" i="3"/>
  <c r="AQ50" i="3"/>
  <c r="AQ28" i="3"/>
  <c r="AQ43" i="3"/>
  <c r="AQ34" i="3"/>
  <c r="AQ46" i="3"/>
  <c r="AQ59" i="3"/>
  <c r="AQ24" i="3"/>
  <c r="AQ66" i="3"/>
  <c r="AQ8" i="3"/>
  <c r="AQ35" i="3"/>
  <c r="AQ61" i="3"/>
  <c r="AQ23" i="3"/>
  <c r="AQ37" i="3"/>
  <c r="AQ26" i="3"/>
  <c r="AQ14" i="3"/>
  <c r="AQ63" i="3"/>
  <c r="AQ45" i="3"/>
  <c r="AR7" i="3"/>
  <c r="AQ7" i="3"/>
  <c r="AQ38" i="3"/>
  <c r="AQ12" i="3"/>
  <c r="AQ40" i="3"/>
  <c r="AQ65" i="3"/>
  <c r="AQ10" i="3"/>
  <c r="AQ48" i="3"/>
  <c r="AQ36" i="3"/>
  <c r="AQ16" i="3"/>
  <c r="AQ44" i="3"/>
  <c r="AQ41" i="3"/>
  <c r="AQ47" i="3"/>
  <c r="AQ56" i="3"/>
  <c r="AQ54" i="3"/>
  <c r="AQ55" i="3"/>
  <c r="AQ42" i="3"/>
  <c r="AQ39" i="3"/>
  <c r="AQ11" i="3"/>
  <c r="AQ27" i="3"/>
  <c r="AQ29" i="3"/>
  <c r="AQ51" i="3"/>
  <c r="AQ53" i="3"/>
  <c r="AQ67" i="3"/>
  <c r="AS4" i="3"/>
  <c r="AT4" i="3" s="1"/>
  <c r="AR4" i="3"/>
  <c r="A5" i="3" l="1"/>
  <c r="A6" i="3"/>
  <c r="A7" i="3"/>
  <c r="A8" i="3"/>
  <c r="A9" i="3"/>
  <c r="A10" i="3"/>
  <c r="A11" i="3"/>
  <c r="A12" i="3"/>
  <c r="A13" i="3"/>
  <c r="A14" i="3"/>
  <c r="A15" i="3"/>
  <c r="A16" i="3"/>
  <c r="A17" i="3"/>
  <c r="A18" i="3"/>
  <c r="A19" i="3"/>
  <c r="A20" i="3"/>
  <c r="A38" i="3"/>
  <c r="A39" i="3"/>
  <c r="A40" i="3"/>
  <c r="A41" i="3"/>
  <c r="A42" i="3"/>
  <c r="A43" i="3"/>
  <c r="A4" i="3"/>
  <c r="A7" i="4"/>
  <c r="A8" i="4"/>
  <c r="A9" i="4"/>
  <c r="A10" i="4"/>
  <c r="A11" i="4"/>
  <c r="A12" i="4"/>
  <c r="A13" i="4"/>
  <c r="A14" i="4"/>
  <c r="A15" i="4"/>
  <c r="A16" i="4"/>
  <c r="A17" i="4"/>
  <c r="A18" i="4"/>
  <c r="A19" i="4"/>
  <c r="A20" i="4"/>
  <c r="A21" i="4"/>
  <c r="A22" i="4"/>
  <c r="A40" i="4"/>
  <c r="A41" i="4"/>
  <c r="A42" i="4"/>
  <c r="A43" i="4"/>
  <c r="A44" i="4"/>
  <c r="A45" i="4"/>
  <c r="A6" i="4"/>
  <c r="A7" i="5"/>
  <c r="A8" i="5"/>
  <c r="A9" i="5"/>
  <c r="A10" i="5"/>
  <c r="A11" i="5"/>
  <c r="A12" i="5"/>
  <c r="A13" i="5"/>
  <c r="A14" i="5"/>
  <c r="A15" i="5"/>
  <c r="A16" i="5"/>
  <c r="A17" i="5"/>
  <c r="A18" i="5"/>
  <c r="A19" i="5"/>
  <c r="A20" i="5"/>
  <c r="A21" i="5"/>
  <c r="A22" i="5"/>
  <c r="A40" i="5"/>
  <c r="A41" i="5"/>
  <c r="A42" i="5"/>
  <c r="A43" i="5"/>
  <c r="A44" i="5"/>
  <c r="A45" i="5"/>
  <c r="A6" i="5"/>
  <c r="A7" i="6"/>
  <c r="A8" i="6"/>
  <c r="A9" i="6"/>
  <c r="A10" i="6"/>
  <c r="A11" i="6"/>
  <c r="A12" i="6"/>
  <c r="A13" i="6"/>
  <c r="A14" i="6"/>
  <c r="A15" i="6"/>
  <c r="A16" i="6"/>
  <c r="A17" i="6"/>
  <c r="A18" i="6"/>
  <c r="A19" i="6"/>
  <c r="A20" i="6"/>
  <c r="A21" i="6"/>
  <c r="A22" i="6"/>
  <c r="A40" i="6"/>
  <c r="A41" i="6"/>
  <c r="A42" i="6"/>
  <c r="A43" i="6"/>
  <c r="A44" i="6"/>
  <c r="A45" i="6"/>
  <c r="A6" i="6"/>
  <c r="D5" i="3" l="1"/>
  <c r="D6" i="3"/>
  <c r="D7" i="3"/>
  <c r="D8" i="3"/>
  <c r="D9" i="3"/>
  <c r="D10" i="3"/>
  <c r="D11" i="3"/>
  <c r="D12" i="3"/>
  <c r="D13" i="3"/>
  <c r="D14" i="3"/>
  <c r="D15" i="3"/>
  <c r="D16" i="3"/>
  <c r="D17" i="3"/>
  <c r="D18" i="3"/>
  <c r="D19" i="3"/>
  <c r="D20" i="3"/>
  <c r="D38" i="3"/>
  <c r="D39" i="3"/>
  <c r="D40" i="3"/>
  <c r="D41" i="3"/>
  <c r="D42" i="3"/>
  <c r="D43" i="3"/>
  <c r="D4" i="3"/>
  <c r="C5" i="3"/>
  <c r="C6" i="3"/>
  <c r="C7" i="3"/>
  <c r="C8" i="3"/>
  <c r="C9" i="3"/>
  <c r="C10" i="3"/>
  <c r="C11" i="3"/>
  <c r="C12" i="3"/>
  <c r="C13" i="3"/>
  <c r="C14" i="3"/>
  <c r="C15" i="3"/>
  <c r="C16" i="3"/>
  <c r="C17" i="3"/>
  <c r="C18" i="3"/>
  <c r="C19" i="3"/>
  <c r="C20" i="3"/>
  <c r="C38" i="3"/>
  <c r="C39" i="3"/>
  <c r="C40" i="3"/>
  <c r="C41" i="3"/>
  <c r="C42" i="3"/>
  <c r="C43" i="3"/>
  <c r="C4" i="3"/>
  <c r="C7" i="4" l="1"/>
  <c r="D7" i="4"/>
  <c r="C8" i="4"/>
  <c r="D8" i="4"/>
  <c r="C9" i="4"/>
  <c r="D9" i="4"/>
  <c r="C10" i="4"/>
  <c r="D10" i="4"/>
  <c r="C11" i="4"/>
  <c r="D11" i="4"/>
  <c r="C12" i="4"/>
  <c r="D12" i="4"/>
  <c r="C13" i="4"/>
  <c r="D13" i="4"/>
  <c r="C14" i="4"/>
  <c r="D14" i="4"/>
  <c r="C15" i="4"/>
  <c r="D15" i="4"/>
  <c r="C16" i="4"/>
  <c r="D16" i="4"/>
  <c r="C17" i="4"/>
  <c r="D17" i="4"/>
  <c r="C18" i="4"/>
  <c r="D18" i="4"/>
  <c r="C19" i="4"/>
  <c r="D19" i="4"/>
  <c r="C20" i="4"/>
  <c r="D20" i="4"/>
  <c r="C21" i="4"/>
  <c r="D21" i="4"/>
  <c r="C22" i="4"/>
  <c r="D22" i="4"/>
  <c r="C40" i="4"/>
  <c r="D40" i="4"/>
  <c r="C41" i="4"/>
  <c r="D41" i="4"/>
  <c r="C42" i="4"/>
  <c r="D42" i="4"/>
  <c r="C43" i="4"/>
  <c r="D43" i="4"/>
  <c r="C44" i="4"/>
  <c r="D44" i="4"/>
  <c r="C45" i="4"/>
  <c r="D45" i="4"/>
  <c r="D6" i="4"/>
  <c r="C6" i="4"/>
  <c r="D7" i="5" l="1"/>
  <c r="D8" i="5"/>
  <c r="D9" i="5"/>
  <c r="D10" i="5"/>
  <c r="D11" i="5"/>
  <c r="D12" i="5"/>
  <c r="D13" i="5"/>
  <c r="D14" i="5"/>
  <c r="D15" i="5"/>
  <c r="D16" i="5"/>
  <c r="D17" i="5"/>
  <c r="D18" i="5"/>
  <c r="D19" i="5"/>
  <c r="D20" i="5"/>
  <c r="D21" i="5"/>
  <c r="D22" i="5"/>
  <c r="D40" i="5"/>
  <c r="D41" i="5"/>
  <c r="D42" i="5"/>
  <c r="D43" i="5"/>
  <c r="D44" i="5"/>
  <c r="D45" i="5"/>
  <c r="D6" i="5"/>
  <c r="C7" i="5"/>
  <c r="C8" i="5"/>
  <c r="C9" i="5"/>
  <c r="C10" i="5"/>
  <c r="C11" i="5"/>
  <c r="C12" i="5"/>
  <c r="C13" i="5"/>
  <c r="C14" i="5"/>
  <c r="C15" i="5"/>
  <c r="C16" i="5"/>
  <c r="C17" i="5"/>
  <c r="C18" i="5"/>
  <c r="C19" i="5"/>
  <c r="C20" i="5"/>
  <c r="C21" i="5"/>
  <c r="C22" i="5"/>
  <c r="C40" i="5"/>
  <c r="C41" i="5"/>
  <c r="C42" i="5"/>
  <c r="C43" i="5"/>
  <c r="C44" i="5"/>
  <c r="C45" i="5"/>
  <c r="C6" i="5"/>
  <c r="D7" i="6"/>
  <c r="D8" i="6"/>
  <c r="D9" i="6"/>
  <c r="D10" i="6"/>
  <c r="D11" i="6"/>
  <c r="D12" i="6"/>
  <c r="D13" i="6"/>
  <c r="D14" i="6"/>
  <c r="D15" i="6"/>
  <c r="D16" i="6"/>
  <c r="D17" i="6"/>
  <c r="D18" i="6"/>
  <c r="D19" i="6"/>
  <c r="D20" i="6"/>
  <c r="D21" i="6"/>
  <c r="D22" i="6"/>
  <c r="D40" i="6"/>
  <c r="D41" i="6"/>
  <c r="D42" i="6"/>
  <c r="D43" i="6"/>
  <c r="D44" i="6"/>
  <c r="D45" i="6"/>
  <c r="D6" i="6"/>
  <c r="C7" i="6"/>
  <c r="C8" i="6"/>
  <c r="C9" i="6"/>
  <c r="C10" i="6"/>
  <c r="C11" i="6"/>
  <c r="C12" i="6"/>
  <c r="C13" i="6"/>
  <c r="C14" i="6"/>
  <c r="C15" i="6"/>
  <c r="C16" i="6"/>
  <c r="C17" i="6"/>
  <c r="C18" i="6"/>
  <c r="C19" i="6"/>
  <c r="C20" i="6"/>
  <c r="C21" i="6"/>
  <c r="C22" i="6"/>
  <c r="C40" i="6"/>
  <c r="C41" i="6"/>
  <c r="C42" i="6"/>
  <c r="C43" i="6"/>
  <c r="C44" i="6"/>
  <c r="C45" i="6"/>
  <c r="C6" i="6"/>
  <c r="CM18" i="16" l="1"/>
  <c r="CM3" i="16"/>
  <c r="CM31" i="16"/>
  <c r="CM28" i="16"/>
  <c r="CM43" i="16"/>
  <c r="CM57" i="16"/>
  <c r="CM63" i="16"/>
  <c r="CM7" i="16"/>
  <c r="CM15" i="16"/>
  <c r="CM33" i="16"/>
  <c r="CM56" i="16"/>
  <c r="CM32" i="16"/>
  <c r="CM47" i="16"/>
  <c r="CM65" i="16"/>
  <c r="CM23" i="16"/>
  <c r="CM64" i="16"/>
  <c r="CM8" i="16"/>
  <c r="CM27" i="16"/>
  <c r="CM62" i="16"/>
  <c r="CM42" i="16"/>
  <c r="CM26" i="16"/>
  <c r="CM2" i="16"/>
  <c r="CM50" i="16"/>
  <c r="CM10" i="16"/>
  <c r="CM16" i="16"/>
  <c r="CM40" i="16"/>
  <c r="CM34" i="16"/>
  <c r="CM58" i="16"/>
  <c r="CM21" i="16"/>
  <c r="CM24" i="16"/>
  <c r="CM39" i="16"/>
  <c r="CM55" i="16"/>
  <c r="CM48" i="16"/>
  <c r="CM6" i="16"/>
  <c r="CM11" i="16"/>
  <c r="CM29" i="16"/>
  <c r="CM36" i="16"/>
  <c r="CM14" i="16"/>
  <c r="CM19" i="16"/>
  <c r="CM37" i="16"/>
  <c r="CM44" i="16"/>
  <c r="CM17" i="16"/>
  <c r="CM22" i="16"/>
  <c r="CM45" i="16"/>
  <c r="CM52" i="16"/>
  <c r="CM25" i="16"/>
  <c r="CM30" i="16"/>
  <c r="CM35" i="16"/>
  <c r="CM53" i="16"/>
  <c r="CM60" i="16"/>
  <c r="CM4" i="16"/>
  <c r="CM38" i="16"/>
  <c r="CM61" i="16"/>
  <c r="CM5" i="16"/>
  <c r="CM12" i="16"/>
  <c r="CM41" i="16"/>
  <c r="CM46" i="16"/>
  <c r="CM51" i="16"/>
  <c r="CM13" i="16"/>
  <c r="CM20" i="16"/>
  <c r="CM49" i="16"/>
  <c r="CM54" i="16"/>
  <c r="CM59" i="16"/>
  <c r="CN39" i="16" l="1"/>
  <c r="C39" i="44"/>
  <c r="F39" i="44" s="1"/>
  <c r="I39" i="44" s="1"/>
  <c r="CN23" i="16"/>
  <c r="C23" i="44"/>
  <c r="F23" i="44" s="1"/>
  <c r="I23" i="44" s="1"/>
  <c r="CN65" i="16"/>
  <c r="C65" i="44"/>
  <c r="F65" i="44" s="1"/>
  <c r="I65" i="44" s="1"/>
  <c r="CN21" i="16"/>
  <c r="C21" i="44"/>
  <c r="F21" i="44" s="1"/>
  <c r="I21" i="44" s="1"/>
  <c r="CN47" i="16"/>
  <c r="C47" i="44"/>
  <c r="F47" i="44" s="1"/>
  <c r="I47" i="44" s="1"/>
  <c r="CN58" i="16"/>
  <c r="C58" i="44"/>
  <c r="F58" i="44" s="1"/>
  <c r="I58" i="44" s="1"/>
  <c r="CN32" i="16"/>
  <c r="C32" i="44"/>
  <c r="F32" i="44" s="1"/>
  <c r="I32" i="44" s="1"/>
  <c r="CN54" i="16"/>
  <c r="C54" i="44"/>
  <c r="F54" i="44" s="1"/>
  <c r="I54" i="44" s="1"/>
  <c r="CN34" i="16"/>
  <c r="C34" i="44"/>
  <c r="F34" i="44" s="1"/>
  <c r="I34" i="44" s="1"/>
  <c r="C64" i="44"/>
  <c r="F64" i="44" s="1"/>
  <c r="I64" i="44" s="1"/>
  <c r="CN64" i="16"/>
  <c r="CN17" i="16"/>
  <c r="C17" i="44"/>
  <c r="F17" i="44" s="1"/>
  <c r="I17" i="44" s="1"/>
  <c r="CN40" i="16"/>
  <c r="C40" i="44"/>
  <c r="F40" i="44" s="1"/>
  <c r="I40" i="44" s="1"/>
  <c r="CN33" i="16"/>
  <c r="C33" i="44"/>
  <c r="F33" i="44" s="1"/>
  <c r="I33" i="44" s="1"/>
  <c r="CN45" i="16"/>
  <c r="C45" i="44"/>
  <c r="F45" i="44" s="1"/>
  <c r="I45" i="44" s="1"/>
  <c r="CN44" i="16"/>
  <c r="C44" i="44"/>
  <c r="F44" i="44" s="1"/>
  <c r="I44" i="44" s="1"/>
  <c r="CN16" i="16"/>
  <c r="C16" i="44"/>
  <c r="F16" i="44" s="1"/>
  <c r="I16" i="44" s="1"/>
  <c r="CN15" i="16"/>
  <c r="C15" i="44"/>
  <c r="F15" i="44" s="1"/>
  <c r="I15" i="44" s="1"/>
  <c r="CN35" i="16"/>
  <c r="C35" i="44"/>
  <c r="F35" i="44" s="1"/>
  <c r="I35" i="44" s="1"/>
  <c r="CN41" i="16"/>
  <c r="C41" i="44"/>
  <c r="F41" i="44" s="1"/>
  <c r="I41" i="44" s="1"/>
  <c r="CN37" i="16"/>
  <c r="C37" i="44"/>
  <c r="F37" i="44" s="1"/>
  <c r="I37" i="44" s="1"/>
  <c r="CN10" i="16"/>
  <c r="C10" i="44"/>
  <c r="F10" i="44" s="1"/>
  <c r="I10" i="44" s="1"/>
  <c r="CN7" i="16"/>
  <c r="C7" i="44"/>
  <c r="F7" i="44" s="1"/>
  <c r="I7" i="44" s="1"/>
  <c r="CN25" i="16"/>
  <c r="C25" i="44"/>
  <c r="F25" i="44" s="1"/>
  <c r="I25" i="44" s="1"/>
  <c r="CN13" i="16"/>
  <c r="C13" i="44"/>
  <c r="F13" i="44" s="1"/>
  <c r="I13" i="44" s="1"/>
  <c r="CN12" i="16"/>
  <c r="C12" i="44"/>
  <c r="F12" i="44" s="1"/>
  <c r="I12" i="44" s="1"/>
  <c r="CN19" i="16"/>
  <c r="C19" i="44"/>
  <c r="F19" i="44" s="1"/>
  <c r="I19" i="44" s="1"/>
  <c r="CN50" i="16"/>
  <c r="C50" i="44"/>
  <c r="F50" i="44" s="1"/>
  <c r="I50" i="44" s="1"/>
  <c r="CN63" i="16"/>
  <c r="C63" i="44"/>
  <c r="F63" i="44" s="1"/>
  <c r="I63" i="44" s="1"/>
  <c r="CN52" i="16"/>
  <c r="C52" i="44"/>
  <c r="F52" i="44" s="1"/>
  <c r="I52" i="44" s="1"/>
  <c r="CN5" i="16"/>
  <c r="C5" i="44"/>
  <c r="F5" i="44" s="1"/>
  <c r="I5" i="44" s="1"/>
  <c r="CN14" i="16"/>
  <c r="C14" i="44"/>
  <c r="F14" i="44" s="1"/>
  <c r="I14" i="44" s="1"/>
  <c r="CN57" i="16"/>
  <c r="C57" i="44"/>
  <c r="F57" i="44" s="1"/>
  <c r="I57" i="44" s="1"/>
  <c r="CN20" i="16"/>
  <c r="C20" i="44"/>
  <c r="F20" i="44" s="1"/>
  <c r="I20" i="44" s="1"/>
  <c r="CN61" i="16"/>
  <c r="C61" i="44"/>
  <c r="F61" i="44" s="1"/>
  <c r="I61" i="44" s="1"/>
  <c r="CN36" i="16"/>
  <c r="C36" i="44"/>
  <c r="F36" i="44" s="1"/>
  <c r="I36" i="44" s="1"/>
  <c r="CN26" i="16"/>
  <c r="C26" i="44"/>
  <c r="F26" i="44" s="1"/>
  <c r="I26" i="44" s="1"/>
  <c r="CN43" i="16"/>
  <c r="C43" i="44"/>
  <c r="F43" i="44" s="1"/>
  <c r="I43" i="44" s="1"/>
  <c r="CN55" i="16"/>
  <c r="C55" i="44"/>
  <c r="F55" i="44" s="1"/>
  <c r="I55" i="44" s="1"/>
  <c r="CN49" i="16"/>
  <c r="C49" i="44"/>
  <c r="F49" i="44" s="1"/>
  <c r="I49" i="44" s="1"/>
  <c r="CN38" i="16"/>
  <c r="C38" i="44"/>
  <c r="F38" i="44" s="1"/>
  <c r="I38" i="44" s="1"/>
  <c r="CN29" i="16"/>
  <c r="C29" i="44"/>
  <c r="F29" i="44" s="1"/>
  <c r="I29" i="44" s="1"/>
  <c r="CN42" i="16"/>
  <c r="C42" i="44"/>
  <c r="F42" i="44" s="1"/>
  <c r="I42" i="44" s="1"/>
  <c r="CN28" i="16"/>
  <c r="C28" i="44"/>
  <c r="F28" i="44" s="1"/>
  <c r="I28" i="44" s="1"/>
  <c r="CN24" i="16"/>
  <c r="C24" i="44"/>
  <c r="F24" i="44" s="1"/>
  <c r="I24" i="44" s="1"/>
  <c r="CN51" i="16"/>
  <c r="C51" i="44"/>
  <c r="F51" i="44" s="1"/>
  <c r="I51" i="44" s="1"/>
  <c r="CN4" i="16"/>
  <c r="C4" i="44"/>
  <c r="F4" i="44" s="1"/>
  <c r="I4" i="44" s="1"/>
  <c r="CN11" i="16"/>
  <c r="C11" i="44"/>
  <c r="F11" i="44" s="1"/>
  <c r="I11" i="44" s="1"/>
  <c r="CN62" i="16"/>
  <c r="C62" i="44"/>
  <c r="F62" i="44" s="1"/>
  <c r="I62" i="44" s="1"/>
  <c r="CN31" i="16"/>
  <c r="C31" i="44"/>
  <c r="F31" i="44" s="1"/>
  <c r="I31" i="44" s="1"/>
  <c r="CN59" i="16"/>
  <c r="C59" i="44"/>
  <c r="F59" i="44" s="1"/>
  <c r="I59" i="44" s="1"/>
  <c r="CN22" i="16"/>
  <c r="C22" i="44"/>
  <c r="F22" i="44" s="1"/>
  <c r="I22" i="44" s="1"/>
  <c r="CN60" i="16"/>
  <c r="C60" i="44"/>
  <c r="F60" i="44" s="1"/>
  <c r="I60" i="44" s="1"/>
  <c r="CN6" i="16"/>
  <c r="C6" i="44"/>
  <c r="F6" i="44" s="1"/>
  <c r="I6" i="44" s="1"/>
  <c r="CN27" i="16"/>
  <c r="C27" i="44"/>
  <c r="F27" i="44" s="1"/>
  <c r="I27" i="44" s="1"/>
  <c r="CN3" i="16"/>
  <c r="C3" i="44"/>
  <c r="F3" i="44" s="1"/>
  <c r="I3" i="44" s="1"/>
  <c r="CN30" i="16"/>
  <c r="C30" i="44"/>
  <c r="F30" i="44" s="1"/>
  <c r="I30" i="44" s="1"/>
  <c r="CN46" i="16"/>
  <c r="C46" i="44"/>
  <c r="F46" i="44" s="1"/>
  <c r="I46" i="44" s="1"/>
  <c r="CN53" i="16"/>
  <c r="C53" i="44"/>
  <c r="F53" i="44" s="1"/>
  <c r="I53" i="44" s="1"/>
  <c r="CN48" i="16"/>
  <c r="C48" i="44"/>
  <c r="F48" i="44" s="1"/>
  <c r="I48" i="44" s="1"/>
  <c r="CN8" i="16"/>
  <c r="C8" i="44"/>
  <c r="F8" i="44" s="1"/>
  <c r="I8" i="44" s="1"/>
  <c r="CN18" i="16"/>
  <c r="C18" i="44"/>
  <c r="F18" i="44" s="1"/>
  <c r="I18" i="44" s="1"/>
  <c r="CN56" i="16"/>
  <c r="C56" i="44"/>
  <c r="F56" i="44" s="1"/>
  <c r="I56" i="44" s="1"/>
  <c r="CN2" i="16"/>
  <c r="C2" i="44"/>
  <c r="F2" i="44" s="1"/>
  <c r="I2" i="44" s="1"/>
  <c r="R4" i="3"/>
  <c r="I11" i="7" l="1"/>
  <c r="I10" i="7"/>
  <c r="I9" i="7"/>
  <c r="L8" i="7"/>
  <c r="L7" i="7" s="1"/>
  <c r="BG8" i="7"/>
  <c r="BG7" i="7" s="1"/>
  <c r="BI8" i="7"/>
  <c r="BI7" i="7" s="1"/>
  <c r="BJ8" i="7"/>
  <c r="BJ7" i="7" s="1"/>
  <c r="AF8" i="7"/>
  <c r="AF7" i="7" s="1"/>
  <c r="BH8" i="7"/>
  <c r="BH7" i="7" s="1"/>
  <c r="BF8" i="7"/>
  <c r="BF7" i="7" s="1"/>
  <c r="AE8" i="7"/>
  <c r="AE7" i="7" s="1"/>
  <c r="Q8" i="7"/>
  <c r="Q7" i="7" s="1"/>
  <c r="J8" i="7"/>
  <c r="J7" i="7" s="1"/>
  <c r="CM9" i="16"/>
  <c r="CN9" i="16" l="1"/>
  <c r="C9" i="44"/>
  <c r="R34" i="3"/>
  <c r="R31" i="3"/>
  <c r="R30" i="3"/>
  <c r="R26" i="3"/>
  <c r="R33" i="3"/>
  <c r="R35" i="3"/>
  <c r="R27" i="3"/>
  <c r="R29" i="3"/>
  <c r="R36" i="3"/>
  <c r="R28" i="3"/>
  <c r="R37" i="3"/>
  <c r="R23" i="3"/>
  <c r="R58" i="3"/>
  <c r="R52" i="3"/>
  <c r="R47" i="3"/>
  <c r="R48" i="3"/>
  <c r="R63" i="3"/>
  <c r="R54" i="3"/>
  <c r="R65" i="3"/>
  <c r="R61" i="3"/>
  <c r="R66" i="3"/>
  <c r="R44" i="3"/>
  <c r="R67" i="3"/>
  <c r="R59" i="3"/>
  <c r="R64" i="3"/>
  <c r="R53" i="3"/>
  <c r="R57" i="3"/>
  <c r="R45" i="3"/>
  <c r="R56" i="3"/>
  <c r="R60" i="3"/>
  <c r="R55" i="3"/>
  <c r="R51" i="3"/>
  <c r="R49" i="3"/>
  <c r="R50" i="3"/>
  <c r="R62" i="3"/>
  <c r="R46" i="3"/>
  <c r="R14" i="3"/>
  <c r="R41" i="3"/>
  <c r="R43" i="3"/>
  <c r="R10" i="3"/>
  <c r="R6" i="3"/>
  <c r="R8" i="3"/>
  <c r="R38" i="3"/>
  <c r="R39" i="3"/>
  <c r="R40" i="3"/>
  <c r="R18" i="3"/>
  <c r="R17" i="3"/>
  <c r="R9" i="3"/>
  <c r="R15" i="3"/>
  <c r="R20" i="3"/>
  <c r="R13" i="3"/>
  <c r="R19" i="3"/>
  <c r="R16" i="3"/>
  <c r="R5" i="3"/>
  <c r="R12" i="3"/>
  <c r="R7" i="3"/>
  <c r="R42" i="3"/>
  <c r="R11" i="3"/>
  <c r="F9" i="44" l="1"/>
  <c r="I9" i="44" s="1"/>
  <c r="C67" i="44"/>
  <c r="C68" i="44"/>
  <c r="R32" i="3"/>
  <c r="R24" i="3"/>
  <c r="R21" i="3"/>
  <c r="R22" i="3"/>
  <c r="R25" i="3"/>
  <c r="AD44" i="3"/>
  <c r="AD27" i="3"/>
  <c r="AD30" i="3"/>
  <c r="AD29" i="3"/>
  <c r="AD55" i="3"/>
  <c r="AD34" i="3"/>
  <c r="AD22" i="3"/>
  <c r="AD35" i="3"/>
  <c r="AD25" i="3"/>
  <c r="AD28" i="3"/>
  <c r="AD36" i="3"/>
  <c r="AD37" i="3"/>
  <c r="AD21" i="3"/>
  <c r="AD24" i="3"/>
  <c r="AD33" i="3"/>
  <c r="AD32" i="3"/>
  <c r="AD31" i="3"/>
  <c r="AD26" i="3"/>
  <c r="AD60" i="3"/>
  <c r="AD57" i="3"/>
  <c r="AD64" i="3"/>
  <c r="AD56" i="3"/>
  <c r="AD61" i="3"/>
  <c r="AD62" i="3"/>
  <c r="AD67" i="3"/>
  <c r="AD66" i="3"/>
  <c r="AD58" i="3"/>
  <c r="AD63" i="3"/>
  <c r="AD59" i="3"/>
  <c r="AD65" i="3"/>
  <c r="AD47" i="3"/>
  <c r="AD45" i="3"/>
  <c r="AD46" i="3"/>
  <c r="AD48" i="3"/>
  <c r="AD52" i="3"/>
  <c r="AD49" i="3"/>
  <c r="AD50" i="3"/>
  <c r="AD54" i="3"/>
  <c r="AD51" i="3"/>
  <c r="AD53" i="3"/>
  <c r="AD5" i="3"/>
  <c r="AE51" i="3" l="1"/>
  <c r="AS51" i="3"/>
  <c r="AT51" i="3" s="1"/>
  <c r="AE58" i="3"/>
  <c r="AS58" i="3"/>
  <c r="AT58" i="3" s="1"/>
  <c r="AE5" i="3"/>
  <c r="AS5" i="3"/>
  <c r="AT5" i="3" s="1"/>
  <c r="AE52" i="3"/>
  <c r="AS52" i="3"/>
  <c r="AT52" i="3" s="1"/>
  <c r="AE36" i="3"/>
  <c r="AS36" i="3"/>
  <c r="AT36" i="3" s="1"/>
  <c r="AE35" i="3"/>
  <c r="AS35" i="3"/>
  <c r="AT35" i="3" s="1"/>
  <c r="AE34" i="3"/>
  <c r="AS34" i="3"/>
  <c r="AT34" i="3" s="1"/>
  <c r="AE26" i="3"/>
  <c r="AS26" i="3"/>
  <c r="AT26" i="3" s="1"/>
  <c r="AE25" i="3"/>
  <c r="AS25" i="3"/>
  <c r="AT25" i="3" s="1"/>
  <c r="AE61" i="3"/>
  <c r="AS61" i="3"/>
  <c r="AT61" i="3" s="1"/>
  <c r="AE64" i="3"/>
  <c r="AS64" i="3"/>
  <c r="AT64" i="3" s="1"/>
  <c r="AE31" i="3"/>
  <c r="AS31" i="3"/>
  <c r="AT31" i="3" s="1"/>
  <c r="AE28" i="3"/>
  <c r="AS28" i="3"/>
  <c r="AT28" i="3" s="1"/>
  <c r="AE62" i="3"/>
  <c r="AS62" i="3"/>
  <c r="AT62" i="3" s="1"/>
  <c r="AE56" i="3"/>
  <c r="AS56" i="3"/>
  <c r="AT56" i="3" s="1"/>
  <c r="AE50" i="3"/>
  <c r="AS50" i="3"/>
  <c r="AT50" i="3" s="1"/>
  <c r="AE49" i="3"/>
  <c r="AS49" i="3"/>
  <c r="AT49" i="3" s="1"/>
  <c r="AE60" i="3"/>
  <c r="AS60" i="3"/>
  <c r="AT60" i="3" s="1"/>
  <c r="AE48" i="3"/>
  <c r="AS48" i="3"/>
  <c r="AT48" i="3" s="1"/>
  <c r="AE46" i="3"/>
  <c r="AS46" i="3"/>
  <c r="AT46" i="3" s="1"/>
  <c r="AE44" i="3"/>
  <c r="AS44" i="3"/>
  <c r="AT44" i="3" s="1"/>
  <c r="AE24" i="3"/>
  <c r="AS24" i="3"/>
  <c r="AT24" i="3" s="1"/>
  <c r="AE22" i="3"/>
  <c r="AS22" i="3"/>
  <c r="AT22" i="3" s="1"/>
  <c r="AE57" i="3"/>
  <c r="AS57" i="3"/>
  <c r="AT57" i="3" s="1"/>
  <c r="AE21" i="3"/>
  <c r="AS21" i="3"/>
  <c r="AT21" i="3" s="1"/>
  <c r="AE66" i="3"/>
  <c r="AS66" i="3"/>
  <c r="AT66" i="3" s="1"/>
  <c r="AE67" i="3"/>
  <c r="AS67" i="3"/>
  <c r="AT67" i="3" s="1"/>
  <c r="AE53" i="3"/>
  <c r="AS53" i="3"/>
  <c r="AT53" i="3" s="1"/>
  <c r="AE54" i="3"/>
  <c r="AS54" i="3"/>
  <c r="AT54" i="3" s="1"/>
  <c r="AE55" i="3"/>
  <c r="AS55" i="3"/>
  <c r="AT55" i="3" s="1"/>
  <c r="AE29" i="3"/>
  <c r="AS29" i="3"/>
  <c r="AT29" i="3" s="1"/>
  <c r="AE30" i="3"/>
  <c r="AS30" i="3"/>
  <c r="AT30" i="3" s="1"/>
  <c r="AE27" i="3"/>
  <c r="AS27" i="3"/>
  <c r="AT27" i="3" s="1"/>
  <c r="AE45" i="3"/>
  <c r="AS45" i="3"/>
  <c r="AT45" i="3" s="1"/>
  <c r="AE32" i="3"/>
  <c r="AS32" i="3"/>
  <c r="AT32" i="3" s="1"/>
  <c r="AE47" i="3"/>
  <c r="AS47" i="3"/>
  <c r="AT47" i="3" s="1"/>
  <c r="AE33" i="3"/>
  <c r="AS33" i="3"/>
  <c r="AT33" i="3" s="1"/>
  <c r="AE65" i="3"/>
  <c r="AS65" i="3"/>
  <c r="AT65" i="3" s="1"/>
  <c r="AE59" i="3"/>
  <c r="AS59" i="3"/>
  <c r="AT59" i="3" s="1"/>
  <c r="AE63" i="3"/>
  <c r="AS63" i="3"/>
  <c r="AT63" i="3" s="1"/>
  <c r="AE37" i="3"/>
  <c r="AS37" i="3"/>
  <c r="AT37" i="3" s="1"/>
  <c r="AD6" i="3"/>
  <c r="AD20" i="3"/>
  <c r="AD11" i="3"/>
  <c r="AD16" i="3"/>
  <c r="AD7" i="3"/>
  <c r="AD40" i="3"/>
  <c r="AD23" i="3"/>
  <c r="AD41" i="3"/>
  <c r="AD12" i="3"/>
  <c r="AD13" i="3"/>
  <c r="AD14" i="3"/>
  <c r="AD18" i="3"/>
  <c r="AD39" i="3"/>
  <c r="AD43" i="3"/>
  <c r="AD8" i="3"/>
  <c r="AD38" i="3"/>
  <c r="AD15" i="3"/>
  <c r="AD10" i="3"/>
  <c r="AD19" i="3"/>
  <c r="AD17" i="3"/>
  <c r="AD42" i="3"/>
  <c r="AD9" i="3"/>
  <c r="AR27" i="3"/>
  <c r="AR32" i="3"/>
  <c r="AR25" i="3"/>
  <c r="AR36" i="3"/>
  <c r="AR29" i="3"/>
  <c r="AR33" i="3"/>
  <c r="AR34" i="3"/>
  <c r="AR23" i="3"/>
  <c r="AR37" i="3"/>
  <c r="AR35" i="3"/>
  <c r="AR22" i="3"/>
  <c r="AR51" i="3"/>
  <c r="AR28" i="3"/>
  <c r="AR24" i="3"/>
  <c r="AR26" i="3"/>
  <c r="AR31" i="3"/>
  <c r="AR30" i="3"/>
  <c r="AR21" i="3"/>
  <c r="AR58" i="3"/>
  <c r="AR57" i="3"/>
  <c r="AR55" i="3"/>
  <c r="AR52" i="3"/>
  <c r="AR46" i="3"/>
  <c r="AR60" i="3"/>
  <c r="AR62" i="3"/>
  <c r="AR53" i="3"/>
  <c r="AR47" i="3"/>
  <c r="AR63" i="3"/>
  <c r="AR54" i="3"/>
  <c r="AR56" i="3"/>
  <c r="AR66" i="3"/>
  <c r="AR61" i="3"/>
  <c r="AR44" i="3"/>
  <c r="AR48" i="3"/>
  <c r="AR65" i="3"/>
  <c r="AR64" i="3"/>
  <c r="AR50" i="3"/>
  <c r="AR45" i="3"/>
  <c r="AR67" i="3"/>
  <c r="AR59" i="3"/>
  <c r="AR49" i="3"/>
  <c r="AR42" i="3"/>
  <c r="AR18" i="3"/>
  <c r="AR9" i="3"/>
  <c r="AR19" i="3"/>
  <c r="AR12" i="3"/>
  <c r="AR6" i="3"/>
  <c r="AR14" i="3"/>
  <c r="AR38" i="3"/>
  <c r="AR16" i="3"/>
  <c r="AR39" i="3"/>
  <c r="AR43" i="3"/>
  <c r="AR8" i="3"/>
  <c r="AR40" i="3"/>
  <c r="AR15" i="3"/>
  <c r="AR13" i="3"/>
  <c r="AR20" i="3"/>
  <c r="AR10" i="3"/>
  <c r="AR17" i="3"/>
  <c r="AR11" i="3"/>
  <c r="AR41" i="3"/>
  <c r="AR5" i="3"/>
  <c r="AE18" i="3" l="1"/>
  <c r="AS18" i="3"/>
  <c r="AT18" i="3" s="1"/>
  <c r="AE39" i="3"/>
  <c r="AS39" i="3"/>
  <c r="AT39" i="3" s="1"/>
  <c r="AE14" i="3"/>
  <c r="AS14" i="3"/>
  <c r="AT14" i="3" s="1"/>
  <c r="AE13" i="3"/>
  <c r="AS13" i="3"/>
  <c r="AT13" i="3" s="1"/>
  <c r="AE12" i="3"/>
  <c r="AS12" i="3"/>
  <c r="AT12" i="3" s="1"/>
  <c r="AE41" i="3"/>
  <c r="AS41" i="3"/>
  <c r="AT41" i="3" s="1"/>
  <c r="AE23" i="3"/>
  <c r="AS23" i="3"/>
  <c r="AT23" i="3" s="1"/>
  <c r="AE9" i="3"/>
  <c r="AS9" i="3"/>
  <c r="AT9" i="3" s="1"/>
  <c r="AE40" i="3"/>
  <c r="AS40" i="3"/>
  <c r="AT40" i="3" s="1"/>
  <c r="AE42" i="3"/>
  <c r="AS42" i="3"/>
  <c r="AT42" i="3" s="1"/>
  <c r="AE7" i="3"/>
  <c r="AS7" i="3"/>
  <c r="AT7" i="3" s="1"/>
  <c r="AE17" i="3"/>
  <c r="AS17" i="3"/>
  <c r="AT17" i="3" s="1"/>
  <c r="AE16" i="3"/>
  <c r="AS16" i="3"/>
  <c r="AT16" i="3" s="1"/>
  <c r="AE19" i="3"/>
  <c r="AS19" i="3"/>
  <c r="AT19" i="3" s="1"/>
  <c r="AE11" i="3"/>
  <c r="AS11" i="3"/>
  <c r="AT11" i="3" s="1"/>
  <c r="AE10" i="3"/>
  <c r="AS10" i="3"/>
  <c r="AT10" i="3" s="1"/>
  <c r="AE20" i="3"/>
  <c r="AS20" i="3"/>
  <c r="AT20" i="3" s="1"/>
  <c r="AE15" i="3"/>
  <c r="AS15" i="3"/>
  <c r="AT15" i="3" s="1"/>
  <c r="AE6" i="3"/>
  <c r="AS6" i="3"/>
  <c r="AT6" i="3" s="1"/>
  <c r="AE38" i="3"/>
  <c r="AS38" i="3"/>
  <c r="AT38" i="3" s="1"/>
  <c r="AE43" i="3"/>
  <c r="AS43" i="3"/>
  <c r="AT43" i="3" s="1"/>
  <c r="AE8" i="3"/>
  <c r="AS8" i="3"/>
  <c r="AT8" i="3" s="1"/>
  <c r="AF21" i="3"/>
  <c r="AF25" i="3"/>
  <c r="AF35" i="3"/>
  <c r="AF37" i="3"/>
  <c r="AF27" i="3"/>
  <c r="AF33" i="3"/>
  <c r="AF52" i="3"/>
  <c r="AF22" i="3"/>
  <c r="AF32" i="3"/>
  <c r="AF28" i="3"/>
  <c r="AF36" i="3"/>
  <c r="AF24" i="3"/>
  <c r="AF29" i="3"/>
  <c r="AF34" i="3"/>
  <c r="AF26" i="3"/>
  <c r="AF23" i="3"/>
  <c r="AF31" i="3"/>
  <c r="AF30" i="3"/>
  <c r="AF51" i="3"/>
  <c r="AF54" i="3"/>
  <c r="AF48" i="3"/>
  <c r="AF61" i="3"/>
  <c r="AF57" i="3"/>
  <c r="AF66" i="3"/>
  <c r="AF65" i="3"/>
  <c r="AF58" i="3"/>
  <c r="AF47" i="3"/>
  <c r="AF53" i="3"/>
  <c r="AF60" i="3"/>
  <c r="AF45" i="3"/>
  <c r="AF67" i="3"/>
  <c r="AF56" i="3"/>
  <c r="AF49" i="3"/>
  <c r="AF46" i="3"/>
  <c r="AF62" i="3"/>
  <c r="AF59" i="3"/>
  <c r="AF50" i="3"/>
  <c r="AF64" i="3"/>
  <c r="AF44" i="3"/>
  <c r="AF63" i="3"/>
  <c r="AF55" i="3"/>
  <c r="AF15" i="3"/>
  <c r="AF9" i="3"/>
  <c r="AF6" i="3"/>
  <c r="AF7" i="3"/>
  <c r="AF20" i="3"/>
  <c r="AF40" i="3"/>
  <c r="AF12" i="3"/>
  <c r="AF4" i="3"/>
  <c r="AF14" i="3"/>
  <c r="AF13" i="3"/>
  <c r="AF17" i="3"/>
  <c r="AF11" i="3"/>
  <c r="AF38" i="3"/>
  <c r="AF16" i="3"/>
  <c r="AF5" i="3"/>
  <c r="AF42" i="3"/>
  <c r="AF41" i="3"/>
  <c r="AF19" i="3"/>
  <c r="AF18" i="3"/>
  <c r="AF43" i="3"/>
  <c r="AF39" i="3"/>
  <c r="AF10" i="3"/>
  <c r="AF8" i="3"/>
  <c r="AU37" i="3" l="1"/>
  <c r="AU25" i="3"/>
  <c r="AU36" i="3"/>
  <c r="AU21" i="3"/>
  <c r="AU28" i="3"/>
  <c r="AU23" i="3"/>
  <c r="AU49" i="3"/>
  <c r="AU26" i="3"/>
  <c r="AU35" i="3"/>
  <c r="AU29" i="3"/>
  <c r="AU22" i="3"/>
  <c r="AU27" i="3"/>
  <c r="AU24" i="3"/>
  <c r="AU31" i="3"/>
  <c r="AU32" i="3"/>
  <c r="AU34" i="3"/>
  <c r="AU33" i="3"/>
  <c r="AU30" i="3"/>
  <c r="AU53" i="3"/>
  <c r="AU57" i="3"/>
  <c r="AU55" i="3"/>
  <c r="AU52" i="3"/>
  <c r="AU61" i="3"/>
  <c r="AU44" i="3"/>
  <c r="AU51" i="3"/>
  <c r="AU59" i="3"/>
  <c r="AU58" i="3"/>
  <c r="AU48" i="3"/>
  <c r="AU67" i="3"/>
  <c r="AU66" i="3"/>
  <c r="AU64" i="3"/>
  <c r="AU46" i="3"/>
  <c r="AU56" i="3"/>
  <c r="AU54" i="3"/>
  <c r="AU63" i="3"/>
  <c r="AU45" i="3"/>
  <c r="AU60" i="3"/>
  <c r="AU50" i="3"/>
  <c r="AU47" i="3"/>
  <c r="AU62" i="3"/>
  <c r="AU65" i="3"/>
  <c r="AU16" i="3"/>
  <c r="AU6" i="3"/>
  <c r="AU4" i="3"/>
  <c r="AU19" i="3"/>
  <c r="AU5" i="3"/>
  <c r="AU42" i="3"/>
  <c r="AU9" i="3"/>
  <c r="AU18" i="3"/>
  <c r="AU15" i="3"/>
  <c r="AU41" i="3"/>
  <c r="AU43" i="3"/>
  <c r="AU20" i="3"/>
  <c r="AU7" i="3"/>
  <c r="AU38" i="3"/>
  <c r="AU8" i="3"/>
  <c r="AU39" i="3"/>
  <c r="AU17" i="3"/>
  <c r="AU12" i="3"/>
  <c r="AU13" i="3"/>
  <c r="AU11" i="3"/>
  <c r="AU10" i="3"/>
  <c r="AU14" i="3"/>
  <c r="AU40" i="3"/>
</calcChain>
</file>

<file path=xl/sharedStrings.xml><?xml version="1.0" encoding="utf-8"?>
<sst xmlns="http://schemas.openxmlformats.org/spreadsheetml/2006/main" count="11648" uniqueCount="1093">
  <si>
    <t>BDP Climate Zone</t>
  </si>
  <si>
    <t>ADMIN LEVEL-1 (Division)</t>
  </si>
  <si>
    <t xml:space="preserve">ADMIN LEVEL-2 (District) </t>
  </si>
  <si>
    <t>Geocode</t>
  </si>
  <si>
    <t>Earthquake Risk</t>
  </si>
  <si>
    <t>Flood Risk ( Riverine and Flash Flood)</t>
  </si>
  <si>
    <t>Cyclone Risk</t>
  </si>
  <si>
    <t>Landslide</t>
  </si>
  <si>
    <t>Salinity Risk</t>
  </si>
  <si>
    <t>Lightning</t>
  </si>
  <si>
    <t>Riverbank Erosion</t>
  </si>
  <si>
    <t>Drought Risk</t>
  </si>
  <si>
    <t>Epidemic</t>
  </si>
  <si>
    <t>Human Hazard</t>
  </si>
  <si>
    <t>INFORM Natural Hazard</t>
  </si>
  <si>
    <t>HAZARD &amp; EXPOSURE</t>
  </si>
  <si>
    <t>RISK CLASS_Hazard Exposure</t>
  </si>
  <si>
    <t>Rank_Hazard Exposure</t>
  </si>
  <si>
    <t>Development &amp; Deprivation</t>
  </si>
  <si>
    <t>Inequality</t>
  </si>
  <si>
    <t>Economic dependency</t>
  </si>
  <si>
    <t>INFORM Socio-Economic Vulnerability</t>
  </si>
  <si>
    <t>Uprooted People</t>
  </si>
  <si>
    <t>Children Under 5</t>
  </si>
  <si>
    <t>Recen t Shocks</t>
  </si>
  <si>
    <t>Food Security</t>
  </si>
  <si>
    <t>Other Vulnerability</t>
  </si>
  <si>
    <t>INFORM Other Vulnerable Groups</t>
  </si>
  <si>
    <t>INFORM Vulnerable Groups</t>
  </si>
  <si>
    <t xml:space="preserve">INFORM Vulnerability </t>
  </si>
  <si>
    <t>RISK CLASS-Vulnerability</t>
  </si>
  <si>
    <t>Rank-
Vulnerability</t>
  </si>
  <si>
    <t>Governance</t>
  </si>
  <si>
    <t>DRR</t>
  </si>
  <si>
    <t>Preparedness and Response</t>
  </si>
  <si>
    <t>Physical Connectivity</t>
  </si>
  <si>
    <t>Access to WASH</t>
  </si>
  <si>
    <t>Access to Health</t>
  </si>
  <si>
    <t>Communication</t>
  </si>
  <si>
    <t>INFROM Institution</t>
  </si>
  <si>
    <t>INFORM Infrastructure</t>
  </si>
  <si>
    <t>LACK OF COPING CAPACITY</t>
  </si>
  <si>
    <t>RISK CLASS-Lack of Coping Capcity</t>
  </si>
  <si>
    <t>Rank-
Coping Capacity</t>
  </si>
  <si>
    <t>INFORM RISK</t>
  </si>
  <si>
    <t>RISK CLASS</t>
  </si>
  <si>
    <t>Rank-Risk</t>
  </si>
  <si>
    <t>Coastal Zone</t>
  </si>
  <si>
    <t>Barishal</t>
  </si>
  <si>
    <t>Barguna</t>
  </si>
  <si>
    <t>x</t>
  </si>
  <si>
    <t>Very High</t>
  </si>
  <si>
    <t>Very Low</t>
  </si>
  <si>
    <t>Low</t>
  </si>
  <si>
    <t>High</t>
  </si>
  <si>
    <t>Medium</t>
  </si>
  <si>
    <t>Bhola</t>
  </si>
  <si>
    <t>Jhalokati</t>
  </si>
  <si>
    <t>Patuakhali</t>
  </si>
  <si>
    <t>Pirojpur</t>
  </si>
  <si>
    <t>Chittagong Hill Tract and Coast</t>
  </si>
  <si>
    <t>Chattogram</t>
  </si>
  <si>
    <t>Bandarban</t>
  </si>
  <si>
    <t>Brahmanbaria</t>
  </si>
  <si>
    <t>Chandpur</t>
  </si>
  <si>
    <t>Cross Cutting Area</t>
  </si>
  <si>
    <t>Cumilla</t>
  </si>
  <si>
    <t>Cox's Bazar</t>
  </si>
  <si>
    <t>Feni</t>
  </si>
  <si>
    <t>Khagrachhari</t>
  </si>
  <si>
    <t>Lakshmipur</t>
  </si>
  <si>
    <t>Noakhali</t>
  </si>
  <si>
    <t>Rangamati</t>
  </si>
  <si>
    <t>Dhaka</t>
  </si>
  <si>
    <t>Faridpur</t>
  </si>
  <si>
    <t>Gazipur</t>
  </si>
  <si>
    <t>Gopalganj</t>
  </si>
  <si>
    <t>Haor and Flash Flood Area</t>
  </si>
  <si>
    <t>Kishoreganj</t>
  </si>
  <si>
    <t>Madaripur</t>
  </si>
  <si>
    <t>Manikganj</t>
  </si>
  <si>
    <t>Munshiganj</t>
  </si>
  <si>
    <t>Narayanganj</t>
  </si>
  <si>
    <t>Narsingdi</t>
  </si>
  <si>
    <t>Rajbari</t>
  </si>
  <si>
    <t>Shariatpur</t>
  </si>
  <si>
    <t>Tangail</t>
  </si>
  <si>
    <t>Khulna</t>
  </si>
  <si>
    <t>Bagerhat</t>
  </si>
  <si>
    <t>Chuadanga</t>
  </si>
  <si>
    <t>Jashore</t>
  </si>
  <si>
    <t>Jhenaidah</t>
  </si>
  <si>
    <t>Kushtia</t>
  </si>
  <si>
    <t>Magura</t>
  </si>
  <si>
    <t>Meherpur</t>
  </si>
  <si>
    <t>Narail</t>
  </si>
  <si>
    <t>Satkhira</t>
  </si>
  <si>
    <t>Barind and Drought Prone Areas</t>
  </si>
  <si>
    <t>Mymensingh</t>
  </si>
  <si>
    <t>Jamalpur</t>
  </si>
  <si>
    <t>Netrakona</t>
  </si>
  <si>
    <t>Sherpur</t>
  </si>
  <si>
    <t>Rajshahi</t>
  </si>
  <si>
    <t>Bogura</t>
  </si>
  <si>
    <t>Joypurhat</t>
  </si>
  <si>
    <t>Naogaon</t>
  </si>
  <si>
    <t>Natore</t>
  </si>
  <si>
    <t>Nawabganj</t>
  </si>
  <si>
    <t>Pabna</t>
  </si>
  <si>
    <t>Sirajganj</t>
  </si>
  <si>
    <t>Rangpur</t>
  </si>
  <si>
    <t>Dinajpur</t>
  </si>
  <si>
    <t>Gaibandha</t>
  </si>
  <si>
    <t>Kurigram</t>
  </si>
  <si>
    <t>Lalmonirhat</t>
  </si>
  <si>
    <t>Nilphamari</t>
  </si>
  <si>
    <t>Panchagarh</t>
  </si>
  <si>
    <t>Thakurgaon</t>
  </si>
  <si>
    <t>Sylhet</t>
  </si>
  <si>
    <t>Habiganj</t>
  </si>
  <si>
    <t>Maulvibazar</t>
  </si>
  <si>
    <t>Sunamganj</t>
  </si>
  <si>
    <r>
      <t xml:space="preserve">INFORM Bangladesh Sub-national RISK INDEX: 
</t>
    </r>
    <r>
      <rPr>
        <b/>
        <sz val="12"/>
        <color rgb="FF323232"/>
        <rFont val="Arial"/>
        <family val="2"/>
      </rPr>
      <t>Admin Level 2 (District)</t>
    </r>
  </si>
  <si>
    <t>(release: 01.09.2022 : v 1)</t>
  </si>
  <si>
    <t>(table of Contents)</t>
  </si>
  <si>
    <t>CONCEPT AND METHODOLOGY</t>
  </si>
  <si>
    <t xml:space="preserve">The subnational INFORM risk index 2022 for Bangladesh gathered data from 64 Districts  across the country. A total of 89 indicators have been collected and indexed by following the INFORM sub-national risk index guideline. The process of development in collaboration with the Ministry of Disaster Management and Relief and the Bangladesh Bureau of Statistics. The following three steps are used to produce the INFORM Risk Index. </t>
  </si>
  <si>
    <t>Image: Analytical Framework</t>
  </si>
  <si>
    <r>
      <rPr>
        <b/>
        <i/>
        <sz val="10"/>
        <color rgb="FF323232"/>
        <rFont val="Arial"/>
        <family val="2"/>
      </rPr>
      <t>Licence</t>
    </r>
    <r>
      <rPr>
        <i/>
        <sz val="10"/>
        <color rgb="FF323232"/>
        <rFont val="Arial"/>
        <family val="2"/>
      </rPr>
      <t xml:space="preserve">
Attribution 4.0 International (CC BY 4.0): https://creativecommons.org/licenses/by/4.0/legalcode
Reuse is authorised, provided the source is acknowledged.</t>
    </r>
  </si>
  <si>
    <r>
      <rPr>
        <b/>
        <i/>
        <sz val="10"/>
        <color rgb="FF323232"/>
        <rFont val="Arial"/>
        <family val="2"/>
      </rPr>
      <t>Disclaimer</t>
    </r>
    <r>
      <rPr>
        <i/>
        <sz val="10"/>
        <color rgb="FF323232"/>
        <rFont val="Arial"/>
        <family val="2"/>
      </rPr>
      <t xml:space="preserve">
The depiction and use of geographic names and related data included in lists, tables on this spreadsheet are not warranted to be error free nor do they necessarily imply official endorsement or acceptance by the United Nations.</t>
    </r>
  </si>
  <si>
    <t xml:space="preserve">For further information: </t>
  </si>
  <si>
    <t>http://www.inform-index.org/</t>
  </si>
  <si>
    <t>https://www.humanitarianresponse.info/en/operations/bangladesh/document/bangladesh-sub-national-inform-risk-index-2022v1</t>
  </si>
  <si>
    <r>
      <t>Previous Releases:</t>
    </r>
    <r>
      <rPr>
        <i/>
        <u/>
        <sz val="11"/>
        <color rgb="FF323232"/>
        <rFont val="Arial"/>
        <family val="2"/>
      </rPr>
      <t>https:</t>
    </r>
    <r>
      <rPr>
        <i/>
        <u/>
        <sz val="8"/>
        <color rgb="FF323232"/>
        <rFont val="Arial"/>
        <family val="2"/>
      </rPr>
      <t>//www.humanitarianresponse.info/en/operations/bangladesh/document/20213003nawgindex-rankinginformbangladesh-subnational27-upazila</t>
    </r>
  </si>
  <si>
    <t>Table of Contents</t>
  </si>
  <si>
    <t>Sheets</t>
  </si>
  <si>
    <t>(HOME)</t>
  </si>
  <si>
    <t>Final Table with the Main Dimensions</t>
  </si>
  <si>
    <t>INFORM BANGLADESH</t>
  </si>
  <si>
    <t>Calculation Table for the Hazard &amp; Exposure Component</t>
  </si>
  <si>
    <t>Hazard &amp; Exposure</t>
  </si>
  <si>
    <t>Calculation Table for the Vulnerability Component</t>
  </si>
  <si>
    <t>Vulnerability</t>
  </si>
  <si>
    <t>Calculation Table for the Lack of Coping Capacity Component</t>
  </si>
  <si>
    <t>Lack of Coping Capacity</t>
  </si>
  <si>
    <t>Indicator Data</t>
  </si>
  <si>
    <t>Indicator Date</t>
  </si>
  <si>
    <t>Indicator Source</t>
  </si>
  <si>
    <t>Framework</t>
  </si>
  <si>
    <t>Indicator Metadata</t>
  </si>
  <si>
    <t>Indicator Data Imputation</t>
  </si>
  <si>
    <t>(a-z)</t>
  </si>
  <si>
    <t>(1004-6091)</t>
  </si>
  <si>
    <t>(0-10)</t>
  </si>
  <si>
    <t>(Very Low-Very High)</t>
  </si>
  <si>
    <t>(1-64)</t>
  </si>
  <si>
    <t>P-Code</t>
  </si>
  <si>
    <t>MAX</t>
  </si>
  <si>
    <t>MIN</t>
  </si>
  <si>
    <t>INFORM Lack of Coping Capacity</t>
  </si>
  <si>
    <t>Physical Exposure to Earthquake MMI VI</t>
  </si>
  <si>
    <t>Physical Exposure to Earthquake MMI VIII</t>
  </si>
  <si>
    <t>Physical Exposure to Earthquake MMI VI (relative)</t>
  </si>
  <si>
    <t>Physical Exposure to Earthquake MMI VIII (relative)</t>
  </si>
  <si>
    <t>Physical Exposure to Extensive River flood  (relative)</t>
  </si>
  <si>
    <t>Physical Extent of Intensive River Flood Inundation (absolute)</t>
  </si>
  <si>
    <t>Physical Exposure to Extensive Flash Flood  (relative)</t>
  </si>
  <si>
    <t>Intensive  Inundation (monsoon season)</t>
  </si>
  <si>
    <t xml:space="preserve">Physical Extent to Extensive Storm Surge Area  (relative) </t>
  </si>
  <si>
    <t xml:space="preserve">Physical Exposure to Intensive Storm Surge   (absolute)  </t>
  </si>
  <si>
    <t>Physical Exposure to Intensive Landslide (relative)</t>
  </si>
  <si>
    <t>Physical Exposure to Extensive Landslide (relative)</t>
  </si>
  <si>
    <t>Physical Exposure to Extensive Salinity (relative)</t>
  </si>
  <si>
    <t>Physical Exposure to Intensive Lightning  (absolute)</t>
  </si>
  <si>
    <t xml:space="preserve">Physical Exposure to Intensive Riverbank Erosion (absolute) </t>
  </si>
  <si>
    <t>Physical Exposure to Extensive Drought- Kharip (relative)</t>
  </si>
  <si>
    <t>Physical Exposure to Extensive Drought-Rabi  (relative)</t>
  </si>
  <si>
    <t>Incidents of COVID-19 Infections</t>
  </si>
  <si>
    <t>Population Exposed to Dengue (vector borne)</t>
  </si>
  <si>
    <t>Population Density</t>
  </si>
  <si>
    <t>Average Household Size</t>
  </si>
  <si>
    <t>Urban Population Growth</t>
  </si>
  <si>
    <t>Population Living in Urban Areas</t>
  </si>
  <si>
    <t xml:space="preserve">Population Living in Slums </t>
  </si>
  <si>
    <t>Open Defecation</t>
  </si>
  <si>
    <t>Children Under 5 (% of population)</t>
  </si>
  <si>
    <t>IHR Capacity Score: Food Safety</t>
  </si>
  <si>
    <t>Violent Conflict Probability</t>
  </si>
  <si>
    <t>Highly Violent Conflict Probability</t>
  </si>
  <si>
    <t>National Power Conflict Intensity (Highly Violent)</t>
  </si>
  <si>
    <t>Subnational Conflict Intensity (Highly Violent)</t>
  </si>
  <si>
    <t>Human Development Index</t>
  </si>
  <si>
    <t>Poor People</t>
  </si>
  <si>
    <t>Extremely Poor People</t>
  </si>
  <si>
    <t>Unsustainable Livelihood Household (% of Agri and non-Agri day labor)</t>
  </si>
  <si>
    <t>Income GINI Coefficient</t>
  </si>
  <si>
    <t>Gender Parity Index (GPI) for Primary School</t>
  </si>
  <si>
    <t xml:space="preserve">Gender Parity Index (GPI) for Lower Secondary School </t>
  </si>
  <si>
    <t>Gender Parity Index (GPI) for Upper Secondary School</t>
  </si>
  <si>
    <t>Unemployment Rate</t>
  </si>
  <si>
    <t>Percentages of EGPP Coverage</t>
  </si>
  <si>
    <t>Public Aid Per Capita (humanitarian and development)</t>
  </si>
  <si>
    <t>Net ODA Received (% of GNI)</t>
  </si>
  <si>
    <t>Volume of Remittances (in USD) as a proportion of total GDP (%)</t>
  </si>
  <si>
    <t>Floating Population</t>
  </si>
  <si>
    <t xml:space="preserve">Disaster Induced IDP </t>
  </si>
  <si>
    <t>Asylum Seeker/ Refugee</t>
  </si>
  <si>
    <t xml:space="preserve">Under Five Mortality Rate </t>
  </si>
  <si>
    <t>Underweight Prevalence (severe) &lt;-3 SD</t>
  </si>
  <si>
    <t>Stunting Prevalence (severe)&lt;-3 SD</t>
  </si>
  <si>
    <t>Insufficient Early Child Development Index (% of 36-59 months child)</t>
  </si>
  <si>
    <t>Annual Average  Affected  by Major Disaster (cyclone and flood)</t>
  </si>
  <si>
    <t>Destroyed Houses by Major Disaster (cyclone and flood)</t>
  </si>
  <si>
    <t xml:space="preserve"> Damaged Houses by Major Disaster (cyclone and flood )</t>
  </si>
  <si>
    <t>Households with Poor Dietary Diversity (food group &lt;=4)</t>
  </si>
  <si>
    <t>% of Population IPC Level 4 (food insecurity)</t>
  </si>
  <si>
    <t>Child Labour (children aged 5-17)</t>
  </si>
  <si>
    <t>Women (age 15-49 years)
Attitudes Towards Domestic Violence</t>
  </si>
  <si>
    <t>Women Headed Households</t>
  </si>
  <si>
    <t>Population with Disability</t>
  </si>
  <si>
    <t>Elderly Population (age &gt;65)</t>
  </si>
  <si>
    <t>Tribal Population</t>
  </si>
  <si>
    <t>Housing Structure (jhupri+kutcha)</t>
  </si>
  <si>
    <t>Government Effectiveness</t>
  </si>
  <si>
    <t>Corruption Perception Index</t>
  </si>
  <si>
    <t>HFA Scores Last Recent</t>
  </si>
  <si>
    <t xml:space="preserve">Cyclone Shelter </t>
  </si>
  <si>
    <t>Financial Support to Disaster Affected Population</t>
  </si>
  <si>
    <t>Disaster Prone HH Received Early Warning</t>
  </si>
  <si>
    <t>Percentages of Disaster Preparedness HH</t>
  </si>
  <si>
    <t>RCRC volunteer</t>
  </si>
  <si>
    <t>CPP volunteer</t>
  </si>
  <si>
    <t>Road density</t>
  </si>
  <si>
    <t xml:space="preserve">Union with Effective Accessibility </t>
  </si>
  <si>
    <t>Basic Sanitation Services</t>
  </si>
  <si>
    <t>People Using at Least Basic Drinking Water Services</t>
  </si>
  <si>
    <t>People with Basic Handwashing Facilities Including Soap and Water</t>
  </si>
  <si>
    <t xml:space="preserve"> Menstrual Hygiene
Management</t>
  </si>
  <si>
    <t>Skilled Attendant at Delivery</t>
  </si>
  <si>
    <t>Antenatal Care (anc-4)</t>
  </si>
  <si>
    <t>Post Natal Care (pnc)</t>
  </si>
  <si>
    <t xml:space="preserve">Measles-Rubella Vaccination Coverage </t>
  </si>
  <si>
    <t>Physicians Density</t>
  </si>
  <si>
    <t>Community Clinic Density</t>
  </si>
  <si>
    <t>Health Center Density</t>
  </si>
  <si>
    <t xml:space="preserve">Adult Literacy Rate </t>
  </si>
  <si>
    <t>Internet Users</t>
  </si>
  <si>
    <t>Mobile Phone Users</t>
  </si>
  <si>
    <t xml:space="preserve">Fiber Optic Network Connected Unions </t>
  </si>
  <si>
    <t>Population</t>
  </si>
  <si>
    <t>Density</t>
  </si>
  <si>
    <t>Area in Sq Km</t>
  </si>
  <si>
    <t>Survey Year</t>
  </si>
  <si>
    <t>2016-2020</t>
  </si>
  <si>
    <t>2018-2020</t>
  </si>
  <si>
    <t>2020-2021</t>
  </si>
  <si>
    <t>2011-2021</t>
  </si>
  <si>
    <t>2014-2020</t>
  </si>
  <si>
    <t>2007-2015</t>
  </si>
  <si>
    <t>2009-2014</t>
  </si>
  <si>
    <t>Dimension</t>
  </si>
  <si>
    <t>Common</t>
  </si>
  <si>
    <t>IndicatorId</t>
  </si>
  <si>
    <t>NH.EQ.GEM.MMI6.SP-1</t>
  </si>
  <si>
    <t>NH.EQ.GEM.MMI8.SP-2</t>
  </si>
  <si>
    <t>NH.EQ.GEM.MMI6.SP-2</t>
  </si>
  <si>
    <t>EX_RFL-1</t>
  </si>
  <si>
    <t>EX_RFL-2</t>
  </si>
  <si>
    <t>EX_FFL</t>
  </si>
  <si>
    <t>EX_IND</t>
  </si>
  <si>
    <t>EX_CS-1</t>
  </si>
  <si>
    <t>EX_CS-2</t>
  </si>
  <si>
    <t>EX_LS-1</t>
  </si>
  <si>
    <t>EX_LS-2</t>
  </si>
  <si>
    <t>EX_SLN</t>
  </si>
  <si>
    <t>EX_LGHTN</t>
  </si>
  <si>
    <t>EX_RBE</t>
  </si>
  <si>
    <t>EX_DR-1</t>
  </si>
  <si>
    <t>EX_DR-2</t>
  </si>
  <si>
    <t>POP.EXP.VIR.COV</t>
  </si>
  <si>
    <t>POP.EXP.VECT.AEDES</t>
  </si>
  <si>
    <t>EN.POP.DNST</t>
  </si>
  <si>
    <t>SP.DEM.HOUS.AV</t>
  </si>
  <si>
    <t>SP.URB.GROW</t>
  </si>
  <si>
    <t>SP.URB.TOTL.IN.ZS</t>
  </si>
  <si>
    <t>POP.SLUM</t>
  </si>
  <si>
    <t>SH.STA.ODFC.ZS</t>
  </si>
  <si>
    <t>SP.POP.0005.TO.ZS</t>
  </si>
  <si>
    <t>IHR11</t>
  </si>
  <si>
    <t>VC.PROB</t>
  </si>
  <si>
    <t>HVC.PROB</t>
  </si>
  <si>
    <t>CON_HIIK_NP</t>
  </si>
  <si>
    <t>CON_HIIK_SN</t>
  </si>
  <si>
    <t>HDI</t>
  </si>
  <si>
    <t>MPI-1</t>
  </si>
  <si>
    <t>MPI-2</t>
  </si>
  <si>
    <t>UN.LIVLIH</t>
  </si>
  <si>
    <t>GINI</t>
  </si>
  <si>
    <t>GEN.DISP-1</t>
  </si>
  <si>
    <t>GEN.DISP-2</t>
  </si>
  <si>
    <t>GEN.DISP-3</t>
  </si>
  <si>
    <t>UNEM.R</t>
  </si>
  <si>
    <t>SN.EGPP</t>
  </si>
  <si>
    <t>ODA-1</t>
  </si>
  <si>
    <t>DT.ODA.ODAT.GN.ZS</t>
  </si>
  <si>
    <t>BX_TRF_PWKR</t>
  </si>
  <si>
    <t>UP.RT.POP</t>
  </si>
  <si>
    <t>POP.SEC.IDP</t>
  </si>
  <si>
    <t>TRPS</t>
  </si>
  <si>
    <t>CM</t>
  </si>
  <si>
    <t>CUW</t>
  </si>
  <si>
    <t>SN.ITK.DEFC.ZS</t>
  </si>
  <si>
    <t>ECD</t>
  </si>
  <si>
    <t>VU.VGR.OG.NATDIS-1</t>
  </si>
  <si>
    <t>VU.VGR.OG.NATDIS-2</t>
  </si>
  <si>
    <t>VU.VGR.OG.NATDIS-3</t>
  </si>
  <si>
    <t>FS.ADSA</t>
  </si>
  <si>
    <t>CHLD.LBR</t>
  </si>
  <si>
    <t>VU.VGR.DMSTC.VL</t>
  </si>
  <si>
    <t>WOMEN.HH</t>
  </si>
  <si>
    <t>DISABILITY</t>
  </si>
  <si>
    <t>ELDER</t>
  </si>
  <si>
    <t>ETHNIC</t>
  </si>
  <si>
    <t>HS.VULN</t>
  </si>
  <si>
    <t>GovernmentEffectiveness</t>
  </si>
  <si>
    <t>CPI</t>
  </si>
  <si>
    <t>HFA</t>
  </si>
  <si>
    <t>SHELTER</t>
  </si>
  <si>
    <t>RESPONSE</t>
  </si>
  <si>
    <t>EARLY.WARN</t>
  </si>
  <si>
    <t>DIS.PREP</t>
  </si>
  <si>
    <t>VLN-1</t>
  </si>
  <si>
    <t>VLN-2</t>
  </si>
  <si>
    <t>IS.ROD.TOTL.KM</t>
  </si>
  <si>
    <t>AD.ACCESS</t>
  </si>
  <si>
    <t>WA.SAN</t>
  </si>
  <si>
    <t>SH.H2O.BASW.ZS</t>
  </si>
  <si>
    <t>SH.STA.BASS.ZS</t>
  </si>
  <si>
    <t>MENS.HYG</t>
  </si>
  <si>
    <t>SKILL.ATND</t>
  </si>
  <si>
    <t>ANC</t>
  </si>
  <si>
    <t>PNC</t>
  </si>
  <si>
    <t>SH_ACS_MSRB</t>
  </si>
  <si>
    <t>PHIS-1</t>
  </si>
  <si>
    <t>PHIS-2</t>
  </si>
  <si>
    <t>PHIS-3</t>
  </si>
  <si>
    <t>SE.ADT.LITR.ZS</t>
  </si>
  <si>
    <t>IT.NET.USER.P2</t>
  </si>
  <si>
    <t>IT.CEL.SETS.P2</t>
  </si>
  <si>
    <t>IT.FIB.SETS.P3</t>
  </si>
  <si>
    <t>POP</t>
  </si>
  <si>
    <t>POP_DEN</t>
  </si>
  <si>
    <t>AG.LND.TOTL.K2</t>
  </si>
  <si>
    <t>Unit of Measurament</t>
  </si>
  <si>
    <t>Number / Year</t>
  </si>
  <si>
    <t>% / Year</t>
  </si>
  <si>
    <t>Area (%)</t>
  </si>
  <si>
    <t>Number of Pop</t>
  </si>
  <si>
    <t>Area (Hectare)</t>
  </si>
  <si>
    <t>per 1000000</t>
  </si>
  <si>
    <t>per 100000</t>
  </si>
  <si>
    <t>pop/sq km</t>
  </si>
  <si>
    <t>Number</t>
  </si>
  <si>
    <t>Pop(%)</t>
  </si>
  <si>
    <t>%</t>
  </si>
  <si>
    <t>Index</t>
  </si>
  <si>
    <t>index</t>
  </si>
  <si>
    <t>USD</t>
  </si>
  <si>
    <t>% of GBI</t>
  </si>
  <si>
    <t>Per 10000 pop</t>
  </si>
  <si>
    <t>annual avg per 100000</t>
  </si>
  <si>
    <t>per 1,000 live births</t>
  </si>
  <si>
    <t xml:space="preserve"> Per 10000 pop</t>
  </si>
  <si>
    <t xml:space="preserve"> Per 10000 hh</t>
  </si>
  <si>
    <t>% of Pop</t>
  </si>
  <si>
    <t>per 100000 pop</t>
  </si>
  <si>
    <t>per Square KM</t>
  </si>
  <si>
    <t>% of union</t>
  </si>
  <si>
    <t>per sq km</t>
  </si>
  <si>
    <t>Missing values (%)</t>
  </si>
  <si>
    <t>Missing values (#)</t>
  </si>
  <si>
    <t>Max</t>
  </si>
  <si>
    <t>Min</t>
  </si>
  <si>
    <t>Mean</t>
  </si>
  <si>
    <t>Absolute skewness &gt; 2</t>
  </si>
  <si>
    <t>Climatic Hot Spot</t>
  </si>
  <si>
    <t>Division</t>
  </si>
  <si>
    <t>District</t>
  </si>
  <si>
    <t>Kurtosis &gt; 3.5</t>
  </si>
  <si>
    <t>no data</t>
  </si>
  <si>
    <t>Reference Year</t>
  </si>
  <si>
    <t>Admin Lvl 2</t>
  </si>
  <si>
    <t>Conceptual framework</t>
  </si>
  <si>
    <t>Potential</t>
  </si>
  <si>
    <t>INFORM conceptual framework</t>
  </si>
  <si>
    <t>Item</t>
  </si>
  <si>
    <t>Code</t>
  </si>
  <si>
    <t>Component/indicator</t>
  </si>
  <si>
    <t>Upper level</t>
  </si>
  <si>
    <t>Aggregation / Normalisation</t>
  </si>
  <si>
    <t>Transformation</t>
  </si>
  <si>
    <t>Minimum</t>
  </si>
  <si>
    <t>Maximum</t>
  </si>
  <si>
    <t>Name of dimension/indicator</t>
  </si>
  <si>
    <t>Risk</t>
  </si>
  <si>
    <t>geometric</t>
  </si>
  <si>
    <t>INFORM Subnational Risk Index</t>
  </si>
  <si>
    <t>Dimensions</t>
  </si>
  <si>
    <t>di.1</t>
  </si>
  <si>
    <t>di.2</t>
  </si>
  <si>
    <t>di.3</t>
  </si>
  <si>
    <t>Categories</t>
  </si>
  <si>
    <t>c.01</t>
  </si>
  <si>
    <t>ca.01</t>
  </si>
  <si>
    <t>Natural Hazard</t>
  </si>
  <si>
    <t>c.02</t>
  </si>
  <si>
    <t>ca.02</t>
  </si>
  <si>
    <t>arithmetic</t>
  </si>
  <si>
    <t>c.03</t>
  </si>
  <si>
    <t>ca.03</t>
  </si>
  <si>
    <t>Socio-Economic Vulnerability</t>
  </si>
  <si>
    <t>c.04</t>
  </si>
  <si>
    <t>ca.04</t>
  </si>
  <si>
    <t>Vulnerable Groups</t>
  </si>
  <si>
    <t>c.05</t>
  </si>
  <si>
    <t>ca.05</t>
  </si>
  <si>
    <t>Institutional</t>
  </si>
  <si>
    <t>c.06</t>
  </si>
  <si>
    <t>ca.06</t>
  </si>
  <si>
    <t>Infrastructure</t>
  </si>
  <si>
    <t>Components</t>
  </si>
  <si>
    <t>co.01</t>
  </si>
  <si>
    <t>co.02</t>
  </si>
  <si>
    <t>co.03</t>
  </si>
  <si>
    <t>co.04</t>
  </si>
  <si>
    <t>co.05</t>
  </si>
  <si>
    <t>co.06</t>
  </si>
  <si>
    <t>co.07</t>
  </si>
  <si>
    <t>co.08</t>
  </si>
  <si>
    <t>co.09</t>
  </si>
  <si>
    <t>co.10</t>
  </si>
  <si>
    <t>co.11</t>
  </si>
  <si>
    <t>co.12</t>
  </si>
  <si>
    <t>co.13</t>
  </si>
  <si>
    <t>co.14</t>
  </si>
  <si>
    <t>co.15</t>
  </si>
  <si>
    <t>co.16</t>
  </si>
  <si>
    <t>co.17</t>
  </si>
  <si>
    <t>co.18</t>
  </si>
  <si>
    <t>co.19</t>
  </si>
  <si>
    <t>--</t>
  </si>
  <si>
    <t>co.20</t>
  </si>
  <si>
    <t>co.21</t>
  </si>
  <si>
    <t>co.22</t>
  </si>
  <si>
    <t>co.23</t>
  </si>
  <si>
    <t>co.24</t>
  </si>
  <si>
    <t>co.25</t>
  </si>
  <si>
    <t>co.26</t>
  </si>
  <si>
    <t>co.27</t>
  </si>
  <si>
    <t>co.28</t>
  </si>
  <si>
    <t>co.29</t>
  </si>
  <si>
    <t>co.30</t>
  </si>
  <si>
    <t>co.31</t>
  </si>
  <si>
    <t>co.32</t>
  </si>
  <si>
    <t>co.33</t>
  </si>
  <si>
    <t>Sub--cComponents</t>
  </si>
  <si>
    <t>sc.01</t>
  </si>
  <si>
    <t>sc.02</t>
  </si>
  <si>
    <t>sc.03</t>
  </si>
  <si>
    <t>sc.04</t>
  </si>
  <si>
    <t>sc.05</t>
  </si>
  <si>
    <t>sc.06</t>
  </si>
  <si>
    <t>sc.07</t>
  </si>
  <si>
    <t>sc.08</t>
  </si>
  <si>
    <t>sc.09</t>
  </si>
  <si>
    <t>sc.10</t>
  </si>
  <si>
    <t>sc.11</t>
  </si>
  <si>
    <t>sc.12</t>
  </si>
  <si>
    <t>sc.13</t>
  </si>
  <si>
    <t>sc.14</t>
  </si>
  <si>
    <t>sc.15</t>
  </si>
  <si>
    <t>sc.16</t>
  </si>
  <si>
    <t>sc.17</t>
  </si>
  <si>
    <t>sc.18</t>
  </si>
  <si>
    <t>sc.19</t>
  </si>
  <si>
    <t>sc.20</t>
  </si>
  <si>
    <t>sc.21</t>
  </si>
  <si>
    <t>sc.22</t>
  </si>
  <si>
    <t>sc.23</t>
  </si>
  <si>
    <t>sc.24</t>
  </si>
  <si>
    <t>sc.25</t>
  </si>
  <si>
    <t>sc.26</t>
  </si>
  <si>
    <t>sc.27</t>
  </si>
  <si>
    <t>sc.28</t>
  </si>
  <si>
    <t>sc.29</t>
  </si>
  <si>
    <t>sc.30</t>
  </si>
  <si>
    <t>sc.31</t>
  </si>
  <si>
    <t>sc.32</t>
  </si>
  <si>
    <t>sc.33</t>
  </si>
  <si>
    <t>Indicators</t>
  </si>
  <si>
    <t>ind.01</t>
  </si>
  <si>
    <t>MIN-MAX</t>
  </si>
  <si>
    <t>ind.02</t>
  </si>
  <si>
    <t>MAX-MIN</t>
  </si>
  <si>
    <t>ind.03</t>
  </si>
  <si>
    <t>THRESHOLD</t>
  </si>
  <si>
    <t>ind.04</t>
  </si>
  <si>
    <t>DIV</t>
  </si>
  <si>
    <t>ind.05</t>
  </si>
  <si>
    <t>ind.06</t>
  </si>
  <si>
    <t>Physical Exposure (absolute) to Flood</t>
  </si>
  <si>
    <t>ind.07</t>
  </si>
  <si>
    <t>ind.08</t>
  </si>
  <si>
    <t>ind.09</t>
  </si>
  <si>
    <t>ind.10</t>
  </si>
  <si>
    <t>ind.11</t>
  </si>
  <si>
    <t>ind.12</t>
  </si>
  <si>
    <t>ind.13</t>
  </si>
  <si>
    <t>ind.14</t>
  </si>
  <si>
    <t>ind.15</t>
  </si>
  <si>
    <t>ind.16</t>
  </si>
  <si>
    <t>ind.17</t>
  </si>
  <si>
    <t>ind.18</t>
  </si>
  <si>
    <t>ind.19</t>
  </si>
  <si>
    <t>ind.20</t>
  </si>
  <si>
    <t>ind.21</t>
  </si>
  <si>
    <t>ind.22</t>
  </si>
  <si>
    <t>ind.23</t>
  </si>
  <si>
    <t>ind.24</t>
  </si>
  <si>
    <t>ind.25</t>
  </si>
  <si>
    <t>ind.26</t>
  </si>
  <si>
    <t>ind.27</t>
  </si>
  <si>
    <t>ind.28</t>
  </si>
  <si>
    <t>ind.29</t>
  </si>
  <si>
    <t>ind.30</t>
  </si>
  <si>
    <t>ind.31</t>
  </si>
  <si>
    <t>ind.32</t>
  </si>
  <si>
    <t>ind.33</t>
  </si>
  <si>
    <t>ind.34</t>
  </si>
  <si>
    <t>ind.35</t>
  </si>
  <si>
    <t>ind.36</t>
  </si>
  <si>
    <t>ind.37</t>
  </si>
  <si>
    <t>ind.38</t>
  </si>
  <si>
    <t>ind.39</t>
  </si>
  <si>
    <t>ind.40</t>
  </si>
  <si>
    <t>ind.41</t>
  </si>
  <si>
    <t>ind.42</t>
  </si>
  <si>
    <t>ind.43</t>
  </si>
  <si>
    <t>ind.44</t>
  </si>
  <si>
    <t>ind.45</t>
  </si>
  <si>
    <t>ind.46</t>
  </si>
  <si>
    <t>ind.47</t>
  </si>
  <si>
    <t>ind.48</t>
  </si>
  <si>
    <t>ind.49</t>
  </si>
  <si>
    <t>ind.50</t>
  </si>
  <si>
    <t>ind.51</t>
  </si>
  <si>
    <t>ind.52</t>
  </si>
  <si>
    <t>ind.53</t>
  </si>
  <si>
    <t>ind.54</t>
  </si>
  <si>
    <t>ind.55</t>
  </si>
  <si>
    <t>ind.56</t>
  </si>
  <si>
    <t>ind.57</t>
  </si>
  <si>
    <t>ind.58</t>
  </si>
  <si>
    <t>ind.59</t>
  </si>
  <si>
    <t>ind.60</t>
  </si>
  <si>
    <t>ind.61</t>
  </si>
  <si>
    <t>ind.62</t>
  </si>
  <si>
    <t>ind.63</t>
  </si>
  <si>
    <t>ind.64</t>
  </si>
  <si>
    <t>ind.65</t>
  </si>
  <si>
    <t>ind.66</t>
  </si>
  <si>
    <t>ind.67</t>
  </si>
  <si>
    <t>ind.68</t>
  </si>
  <si>
    <t>ind.69</t>
  </si>
  <si>
    <t>ind.70</t>
  </si>
  <si>
    <t>ind.71</t>
  </si>
  <si>
    <t>ind.72</t>
  </si>
  <si>
    <t>ind.73</t>
  </si>
  <si>
    <t>ind.74</t>
  </si>
  <si>
    <t>ind.75</t>
  </si>
  <si>
    <t>ind.76</t>
  </si>
  <si>
    <t>ind.77</t>
  </si>
  <si>
    <t>ind.78</t>
  </si>
  <si>
    <t>ind.79</t>
  </si>
  <si>
    <t>ind.80</t>
  </si>
  <si>
    <t>ind.81</t>
  </si>
  <si>
    <t>ind.82</t>
  </si>
  <si>
    <t>ind.83</t>
  </si>
  <si>
    <t>ind.84</t>
  </si>
  <si>
    <t>ind.85</t>
  </si>
  <si>
    <t>ind.86</t>
  </si>
  <si>
    <t>ind.87</t>
  </si>
  <si>
    <t>ind.88</t>
  </si>
  <si>
    <t>ind.89</t>
  </si>
  <si>
    <t>ind.90</t>
  </si>
  <si>
    <t>ind.91</t>
  </si>
  <si>
    <t>ind.92</t>
  </si>
  <si>
    <t>ind.93</t>
  </si>
  <si>
    <t>ind.94</t>
  </si>
  <si>
    <t>ind.95</t>
  </si>
  <si>
    <t>ind.96</t>
  </si>
  <si>
    <t>ind.97</t>
  </si>
  <si>
    <t>ind.98</t>
  </si>
  <si>
    <t>ind.99</t>
  </si>
  <si>
    <t>GEM, JRC</t>
  </si>
  <si>
    <t>BARC, BBS</t>
  </si>
  <si>
    <t>UNOSAT</t>
  </si>
  <si>
    <t>BARC, MRVAM-DDM</t>
  </si>
  <si>
    <t>BUET, SFB</t>
  </si>
  <si>
    <t>NDRCC, MODMR</t>
  </si>
  <si>
    <t>CEGIS</t>
  </si>
  <si>
    <t>BARC, MRVAM- DDM</t>
  </si>
  <si>
    <t>DGHS</t>
  </si>
  <si>
    <t>BBS</t>
  </si>
  <si>
    <t>WHO</t>
  </si>
  <si>
    <t>Heidelberg Institute</t>
  </si>
  <si>
    <t>European Commission, Joint Research Centre (JRC)</t>
  </si>
  <si>
    <t>Global Data Lab</t>
  </si>
  <si>
    <t>BBS, 2015</t>
  </si>
  <si>
    <t>HIES, BBS</t>
  </si>
  <si>
    <t>MICS-BBS, UNICEF</t>
  </si>
  <si>
    <t>LFS-BBS</t>
  </si>
  <si>
    <t>MoDMR</t>
  </si>
  <si>
    <t>FTS (OCHA); OECD DAC</t>
  </si>
  <si>
    <t>World Bank</t>
  </si>
  <si>
    <t>BBS, DRF</t>
  </si>
  <si>
    <t>UNHCR</t>
  </si>
  <si>
    <t>SVRS-BBS</t>
  </si>
  <si>
    <t>HIES-BBS</t>
  </si>
  <si>
    <t>Food Planning and Monitoring Unit (FPMU), Ministry of Food and FAO</t>
  </si>
  <si>
    <t>Worldwide Governance Indicators World Bank</t>
  </si>
  <si>
    <t>Trasparency International</t>
  </si>
  <si>
    <t>UNISDR</t>
  </si>
  <si>
    <t>BDRCS and MoDMR</t>
  </si>
  <si>
    <t>LGED</t>
  </si>
  <si>
    <t>BBS and UNICEF</t>
  </si>
  <si>
    <t>SUM YEAR</t>
  </si>
  <si>
    <t>AVG YEAR</t>
  </si>
  <si>
    <t>NUMBER OF Missing</t>
  </si>
  <si>
    <t>STDEV</t>
  </si>
  <si>
    <t>MEDIAN</t>
  </si>
  <si>
    <t>National Average</t>
  </si>
  <si>
    <t>Divisional Average</t>
  </si>
  <si>
    <t>SUM MISSING</t>
  </si>
  <si>
    <t>% MISSING</t>
  </si>
  <si>
    <t>Number of Missing Indicators</t>
  </si>
  <si>
    <t>District in HVC</t>
  </si>
  <si>
    <t>Recentness data (average years)</t>
  </si>
  <si>
    <t>Countries in HVC - Factor</t>
  </si>
  <si>
    <t>Average of Missing and Recentness + factor for conflict</t>
  </si>
  <si>
    <t>Category</t>
  </si>
  <si>
    <t>Component</t>
  </si>
  <si>
    <t>Sub-Component</t>
  </si>
  <si>
    <t>INFORM Id</t>
  </si>
  <si>
    <t>Indicator Name</t>
  </si>
  <si>
    <t>Indicator Long Name</t>
  </si>
  <si>
    <t>Description</t>
  </si>
  <si>
    <t>Relevance</t>
  </si>
  <si>
    <t>Global framework</t>
  </si>
  <si>
    <t>Validity / Limitation of indicator</t>
  </si>
  <si>
    <t>Data Provider</t>
  </si>
  <si>
    <t>Citation</t>
  </si>
  <si>
    <t>Data access</t>
  </si>
  <si>
    <t>URL</t>
  </si>
  <si>
    <t>INFORM OR Additional</t>
  </si>
  <si>
    <t>Unit</t>
  </si>
  <si>
    <t>Data year</t>
  </si>
  <si>
    <t>Status Bangladesh Perspective</t>
  </si>
  <si>
    <t>Hazards &amp; Exposure</t>
  </si>
  <si>
    <t>Natural</t>
  </si>
  <si>
    <t>Earthquake</t>
  </si>
  <si>
    <t>Earthquake Extensive (absolute)</t>
  </si>
  <si>
    <t>HA.NAT.EQ.EXT-ABS</t>
  </si>
  <si>
    <t>Physical exposure to earthquakes to Modified Mercalli Intensity higher than MMI 6 - average annual population exposed (inhabitants)</t>
  </si>
  <si>
    <t>The indicator is based on the estimated number of people exposed to earthquakes of Modified Mercalli Intensity higher than MMI 6 per year. It results from the combination of the hazard zones and the total population living in the spatial unit. It thus indicates the expected number of people exposed in the hazard zone in one year.</t>
  </si>
  <si>
    <t>Earthquake is one of the rapid on-set hazards considered in the natural hazard category. The MMI 6 is considered as low intensity level.</t>
  </si>
  <si>
    <t xml:space="preserve">The indicator is dependent on quality of population estimates and the seismic hazard map. </t>
  </si>
  <si>
    <t>M. Pagani, J. Garcia-Pelaez, R. Gee, K. Johnson, V. Poggi, R. Styron, G. Weatherill, M. Simionato, D. Viganò, L. Danciu, D. Monelli (2018). Global Earthquake Model (GEM) Seismic Hazard Map (version 2018.1 - December 2018), DOI: 10.13117/GEM-GLOBAL-SEISMIC-HAZARD-MAP-2018.1</t>
  </si>
  <si>
    <t>https://www.globalquakemodel.org/gem</t>
  </si>
  <si>
    <t>INFORM</t>
  </si>
  <si>
    <t>Earthquake Extensive (relative)</t>
  </si>
  <si>
    <t>HA.NAT.EQ.EXT-REL</t>
  </si>
  <si>
    <t>Physical exposure to earthquakes to Modified Mercalli Intensity higher than MMI 6 - average annual population exposed (percentage of the total population)</t>
  </si>
  <si>
    <t>The indicator is based on the estimated number of people exposed to earthquakes of Modified Mercalli Intensity higher than MMI 6 per year. It results from the combination of the hazard zones and the total population living in the spatial unit. It thus indicates the percentage of expected average annual population potentially at risk.</t>
  </si>
  <si>
    <t>The indicator is dependent on quality of population estimates and the seismic hazard map.</t>
  </si>
  <si>
    <t>Earthquake Intensive (absolute)</t>
  </si>
  <si>
    <t>HA.NAT.EQ.INT-ABS</t>
  </si>
  <si>
    <t>Physical exposure to earthquakes to Modified Mercalli Intensity higher than MMI 8 - average annual population exposed (inhabitants)</t>
  </si>
  <si>
    <t>The indicator is based on the estimated number of people exposed to earthquakes of Modified Mercalli Intensity higher than MMI 8 per year. It results from the combination of the hazard zones and the total population living in the spatial unit. It thus indicates the expected number of people exposed in the hazard zone in one year.</t>
  </si>
  <si>
    <t>Earthquake is one of the rapid on-set hazards considered in the natural hazard category. The MMI 8 is considered as high intensity level.</t>
  </si>
  <si>
    <t>Earthquake Intensive (relative)</t>
  </si>
  <si>
    <t>HA.NAT.EQ.INT-REL</t>
  </si>
  <si>
    <t>Physical exposure to earthquakes to Modified Mercalli Intensity higher than MMI 8 - average annual population exposed (percentage of the total population)</t>
  </si>
  <si>
    <t>The indicator is based on the estimated number of people exposed to earthquakes of Modified Mercalli Intensity higher than MMI 8 per year. It results from the combination of the hazard zones and the total population living in the spatial unit. It thus indicates the percentage of expected average annual population potentially at risk.</t>
  </si>
  <si>
    <t>Flood</t>
  </si>
  <si>
    <t>River Flood</t>
  </si>
  <si>
    <t>HA.NAT.FL-REL</t>
  </si>
  <si>
    <t>Physical exposure to river flood - area exposed to extensive river flood (percentage of the total area)</t>
  </si>
  <si>
    <t>The indicator is based on the combination of the hazard zones and the total area exposed by extensive river flood. Thus indicates the percentage of area potentially at risk of river flood. The indicator has been analysed from  the spatial delination of flood severity class produced by Bangladesh Agricultural Research Council (BARC).</t>
  </si>
  <si>
    <t>Flood is one of the rapid on-set hazards considered in the natural hazard category.Considering Bnagaldesh is densely populated country and most of country  is utilised for agriculture or settlements. So the exposed area represent the risk scenarios.</t>
  </si>
  <si>
    <t>This dataset was generated using other national datasets; The main purpose of this data is quantifying  flood prone area by district and upazila and it is expected to broadly identify high risk areas at local level.</t>
  </si>
  <si>
    <t>4/5/2022</t>
  </si>
  <si>
    <t>http://maps.barcapps.gov.bd/; http://www.bbs.gov.bd/</t>
  </si>
  <si>
    <t>OK</t>
  </si>
  <si>
    <t>Physical exposure to  flood - Average annual Inundation exposed (percentage of the total area)</t>
  </si>
  <si>
    <t>This indicator is reflecting the actual annual average inundation by major floods during 2016-2020. The data has been analysied from the UNOSAT and NASA NRT flood inundation map.</t>
  </si>
  <si>
    <t>Flood is one of the rapid on-set hazards considered in the natural hazard category. Considering Bnagaldesh is densely populated country and most of country  is utilised for agriculture or settlements. So the exposed area represent the risk scenarios.</t>
  </si>
  <si>
    <t>This dataset was generated using other national datasets; The main purpose of this data is quantifying  flood prone area by district and upazila and it is expected to broadly identify high risk areas at local level and for identification of prioity .</t>
  </si>
  <si>
    <t>16/12/2020</t>
  </si>
  <si>
    <t>https://www.unitar.org/maps/countries/120</t>
  </si>
  <si>
    <t>Additional</t>
  </si>
  <si>
    <t>Flash Flood</t>
  </si>
  <si>
    <t>Physical exposure to flash flood - area exposed to extensive flash flood (percentage of the total area)</t>
  </si>
  <si>
    <t>The indicator is based on the combination of the hazard zones and the total area exposed by extensive flash flood. Thus indicates the percentage of area potentially at risk of flash flood. The indicator has been analysed from  the spatial delination of flash flood severity class produced by Bangladesh Agricultural Research Council (BARC).</t>
  </si>
  <si>
    <t>Flash Flood is one of the rapid on-set hazards considered in the natural hazard category.Considering Bnagaldesh is densely populated country and most of country  is utilised for agriculture or settlements. So the exposed area represent the risk scenarios.</t>
  </si>
  <si>
    <t>BARC, MRVA, DDM</t>
  </si>
  <si>
    <t>Physical exposure to inundation level during flood - area exposed to extensive inundation (percentage of the total area)</t>
  </si>
  <si>
    <t>The indicator is based on the combination of the hazard zones and the total area exposed by high to severe level of of Inundation ( more than 3 meter). Thus indicates the percentage of area potentially at risk of high level of inundation. The indicator has been analysed from  the spatial delination of inundation level produced by Bangladesh Agricultural Research Council (BARC).</t>
  </si>
  <si>
    <t>Inundation  is one of the rapid on-set hazards assoiated with flood considered in the natural hazard category. Considering Bnagaldesh is densely populated country and most of country  is utilised for agriculture or settlements. So the exposed area represent the risk scenarios.</t>
  </si>
  <si>
    <t>This dataset was generated using other national datasets; The main purpose of this data is quantifying  high inundation prone area by district and upazila and it is expected to broadly identify high risk areas at local level and for identification of prioity .</t>
  </si>
  <si>
    <t xml:space="preserve">Cyclone </t>
  </si>
  <si>
    <t>Storm Surge</t>
  </si>
  <si>
    <t>Physical exposure to tidal surge -area exposed to intensive tidal flood (percentage of the total area)</t>
  </si>
  <si>
    <t>The indicator is based on the combination of the hazard zones and the total area exposed by extensive storm surge. Thus indicates the percentage of area potentially at risk of storm. The indicator has been analysed from  the spatial delination of storm surge severity class assciated with cyclonic wind produced by Bangladesh Agricultural Research Council (BARC).</t>
  </si>
  <si>
    <t>Tropical cyclone is one of the rapid on-set hazards considered in the natural hazard category which trigger the strom surge inundation.Considering Bnagaldesh is densely populated country and most of country  is utilised for agriculture or settlements. So the exposed area represent the risk scenarios.</t>
  </si>
  <si>
    <t>This dataset was generated using other spatial datasets; The main purpose of this data is quantifying  flood prone area by district and upazila and it is expected to broadly identify high risk areas at local level and for identification of prioity .</t>
  </si>
  <si>
    <t>13/11/2021</t>
  </si>
  <si>
    <t>Physical exposure to storm surges - average annual area exposed (percent of the total area)</t>
  </si>
  <si>
    <t>Tropical cyclone is one of the rapid on-set hazards considered in the natural hazard category. Considering Bnagaldesh is densely populated country and most of country  is utilised for agriculture or settlements. So the exposed area represent the risk scenarios.</t>
  </si>
  <si>
    <t>4/12/2022</t>
  </si>
  <si>
    <t>Physical exposure to landslide surges - average annual area exposed (percent of the total area)</t>
  </si>
  <si>
    <t>The indicator is based on the combination of the hazard zones and the total area susceptible to landslide. It thus indicates the percentage of area potentially at risk of lanslide. The indicator has been analysed from  the spatial delination of lanslide severity  produced by Bangladesh Univeristy of Engineering and Technology; and Start Fund Bangladesh.</t>
  </si>
  <si>
    <t>Landslide is one of the rapid on-set hazards for Bangaldesh considered in the natural hazard category. Considering Bnagaldesh is densely populated country and most of country  is utilised for agriculture or settlements. So the exposed area represent the risk scenarios.</t>
  </si>
  <si>
    <t>Hard Copy data (will be shared on request)</t>
  </si>
  <si>
    <t>Physical exposure to landslide - average annual area exposed (percent of the total area)</t>
  </si>
  <si>
    <t>The indicator is based on the combination of the hazard zones and the total area susceptible to landslide. It thus indicates the percentage of area potentially at risk of lanslide. The indicator has been analysed from  the spatial delination of lanslide severity  produced by Bangladesh Univeristy of Engineering and Technology and Start Fund Bangladesh.</t>
  </si>
  <si>
    <t>14/11/2022</t>
  </si>
  <si>
    <t>Salinity</t>
  </si>
  <si>
    <t xml:space="preserve">Physical exposure to salinity (percentage of total area)  </t>
  </si>
  <si>
    <t xml:space="preserve">The indicator is based on the estimated amount of area exposed to salinity per year. It results from the combination of the hazard zones and the total area exposed. It thus indicates the expected amount of area exposed in the hazard zone. The indicator has been generated from Bangladesh Agricultural Research Council (BARC) soil salinity data after intersecting it with the upazila/thana level and the area was taken from BBS to estimate percentage. </t>
  </si>
  <si>
    <t>Salinity is one of the rapid on-set hazards considered in the natural hazard category.</t>
  </si>
  <si>
    <t xml:space="preserve">Lightning </t>
  </si>
  <si>
    <t>Incidence of death due to lightning  by Districts</t>
  </si>
  <si>
    <t>The Indicator is based on the number of incidence of lightning, collated from the daily situation report published by National Disaster Response and coordination cell of the ministry of Disaster Management and Relief.</t>
  </si>
  <si>
    <t>Lightning one of the major hazards of Bangaldesh which caused number of deaths every year.In 2016 Government of Bangladesh declared Lightning as disaster for the country.</t>
  </si>
  <si>
    <t>https://modmr.gov.bd/site/view/situationreport/Daily-Situation-Report</t>
  </si>
  <si>
    <t>River Bank Erosion</t>
  </si>
  <si>
    <t xml:space="preserve">Physical exposure to river bank erosion-  average annual area exposed. (percentage of the total area)   2018-2020 (% of Area)  </t>
  </si>
  <si>
    <t>The indicator is based on the estimated amount of area exposed to river bank area per year. It results from the combination of the hazard zones and the total area exposed. It thus indicates the expected amount of area exposed in the hazard zone in one year. The indicator has been generated from the Center for Environmental and Geographic Information Services (CEGIS) riverbank erosion data of 2018-2020.</t>
  </si>
  <si>
    <t>River bank erosion is one of the rapid on-set hazards considered in the natural hazard category.</t>
  </si>
  <si>
    <t>https://www.cegisbd.com/</t>
  </si>
  <si>
    <t>Drought</t>
  </si>
  <si>
    <t>Drought- Kharip</t>
  </si>
  <si>
    <t xml:space="preserve">Area affected by droughts kharip weighted in 2022 estimated area affected (percentage of total area)  </t>
  </si>
  <si>
    <t>The indicator shows the percentage  of drought prone  areas and agriculture during kharip season . The indicator is based on the Banagldesh Agriculture Research Council( BARC) and Validated through Multi-Hazard Risk and Vulnerability Assessment Modeling and Mapping (MRVA) Atlas of Department of Disaster Management (DDM), Bangladesh. 2020</t>
  </si>
  <si>
    <t>Drought is the only one of the major slow on-set hazards considered in the natural hazard category.</t>
  </si>
  <si>
    <t>The intervention for irrigation in the drought prone areas are not considered which may shows slightly skewed result</t>
  </si>
  <si>
    <t>BARC, MRVA- DDM</t>
  </si>
  <si>
    <t>https://geodash.gov.bd/</t>
  </si>
  <si>
    <t>Drought_Rabi</t>
  </si>
  <si>
    <t xml:space="preserve">Area affected by droughts rabi weighted in 2022 estimated area affected (percentage of total area)  </t>
  </si>
  <si>
    <t>The indicator shows the percentage  of drought prone  areas and agriculture during Rabi season . The indicator is based on the Banagldesh Agriculture Research Council( BARC) and Validated through Multi-Hazard Risk and Vulnerability Assessment Modeling and Mapping (MRVA) Atlas of Department of Disaster Management (DDM), Bangladesh. 2021</t>
  </si>
  <si>
    <t>Zoonoses</t>
  </si>
  <si>
    <t xml:space="preserve">Population exposed to COVID19 - (Per 1000 people) </t>
  </si>
  <si>
    <t>The indicator is based on the estimated number of people exposed to COVID-19 per year. It results from the combination of the hazard zones and the number of people exposed. It thus indicates the expected number of people exposed in the hazard zone. The indicator data of 2020-2021 has been generated from Directorate General of Health Services (DGHS).</t>
  </si>
  <si>
    <t xml:space="preserve">Coronavirus disease (COVID-19) is an infectious disease caused by the SARS-CoV-2 virus. Most people infected with the virus will experience mild to moderate respiratory illness and recover without requiring special treatment. However, some will become seriously ill and require medical attention. Older people and those with underlying medical conditions like cardiovascular disease, diabetes, chronic respiratory disease, or cancer are more likely to develop serious illness. Anyone can get sick with COVID-19 and become seriously ill or die at any age. </t>
  </si>
  <si>
    <t>Vector borne</t>
  </si>
  <si>
    <t>Population exposed to Dengue (Per 1000 people at risk)</t>
  </si>
  <si>
    <t xml:space="preserve">The indicator is based on the estimated number of people potentially exposed to Dengue. To calculate the number of people located in an area that is at any level of risk for Dengue transmission. The indicator has been taken from Directorate General of Health Services (DGHS) website. </t>
  </si>
  <si>
    <t>The global incidence of dengue has grown dramatically in recent decades. About half of the world's population is now at risk.</t>
  </si>
  <si>
    <t>https://old.dghs.gov.bd/index.php/bd/</t>
  </si>
  <si>
    <t>P2P / Water and Food borne</t>
  </si>
  <si>
    <t>Population density (people per sq. km of land area)</t>
  </si>
  <si>
    <t>Population density is midyear population divided by land area in square kilo meters.The indicator has been taken from the Bangladesh Bureau of Statistics (BBS).</t>
  </si>
  <si>
    <t>For communities, inadequate shelter and overcrowding are major factors in the transmission of diseases with epidemic potential such as acute respiratory infections, meningitis, typhus, cholera, scabies, etc. Outbreaks of disease are more frequent and more severe when the population density is high.
 Other public structures such as health facilities not only represent a concentrated area of patients but also a concentrated area of germs. In an emergency, the number of hospital-associated infections will typically rise. Decreasing overcrowding by providing extra facilities and a proper organization of the sites or services in health-care facilities is a priority.</t>
  </si>
  <si>
    <t>http://www.bbs.gov.bd/</t>
  </si>
  <si>
    <t>Average household size (number of members)</t>
  </si>
  <si>
    <t>Average household size is the average number of persons per household. At the aggregate national level, it is calculated by dividing the total household population by the number of households in a given country or area. The indicator has been taken from the Bangladesh Bureau of Statistics (BBS).</t>
  </si>
  <si>
    <t>Urban population growth (annual %)</t>
  </si>
  <si>
    <t>Urban population refers to people living in urban areas as defined by national statistical offices. It is calculated using World Bank population estimates and urban ratios from the United Nations World Urbanization Prospects. The indicator has been taken from the Bangladesh Bureau of Statistics (BBS).</t>
  </si>
  <si>
    <t>Population living in urban areas (%)</t>
  </si>
  <si>
    <t>The percentage of de facto population living in areas classified as urban according to the criteria used by each area or country as of 1 July of the year indicated. The indicator has been taken from the Bangladesh Bureau of Statistics (BBS).</t>
  </si>
  <si>
    <t>Health challenges particularly evident in cities relate to water, environment, violence and injury, noncommunicable diseases, unhealthy diets and physical inactivity, harmful use of alcohol as well as the risks associated with disease outbreaks. City living and its increased pressures of mass marketing, availability of unhealthy food choices and accessibility to automation and transport all have an effect on lifestyle that directly affect health.
Different risk factors in the urban environment can, for example, be poor housing which can lead to proliferation of insect and rodent vector diseases and helminthiases. This is connected to inadequate water supplies as well as sanitation and waste management. All contribute to a favourable setting for both different rodents and insects which carry pathogens and soil-transmitted helminth infections. If buildings lack effective fuel and ventilation systems, respiratory tract infections can also be acquired. Contaminated water can spread disease, as can poor food storage and preparation, due to microbial toxins and zoonoses. The density of inhabitants and the close contact between people in urban areas are potential hot spots for rapid spread of merging infectious diseases such as severe acute respiratory syndrome (SARS) and the avian flu. Criteria for a worldwide pandemic could be met in urban centres, which could develop into a worldwide health crisis.</t>
  </si>
  <si>
    <t>Population living in slums (% of urban population)</t>
  </si>
  <si>
    <t xml:space="preserve">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 The indicator has been taken from the Bangladesh Bureau of Statistics (BBS). It does referes the percentage of people living in slums of the total urban population. </t>
  </si>
  <si>
    <t>Cholera transmission is closely linked to inadequate access to clean water and sanitation facilities. Typical at-risk areas include peri-urban slums, where basic infrastructure is not available, as well as camps for internally displaced persons or refugees, where minimum requirements of clean water and sanitation have not been met. (http://www.who.int/mediacentre/factsheets/fs107/en/)</t>
  </si>
  <si>
    <t>SDG Target 11.1: By 2030, ensure access for all to adequate, safe and affordable housing and basic services and upgrade slums
Indicator 11.1.1: Proportion of urban population living in slums, informal settlements or inadequate housing</t>
  </si>
  <si>
    <t>People practicing open defecation (% of population)</t>
  </si>
  <si>
    <t>People practicing open defecation refers to the percentage of the population defecating in the open, such as in fields, forest, bushes, open bodies of water, on beaches, in other open spaces or disposed of with solid waste. The indicator has been taken from the Bangladesh Bureau of Statistics (BBS).</t>
  </si>
  <si>
    <t>The safe management of faecal wastes should be considered, as discharges of untreated wastewater into the environment create public health hazards.</t>
  </si>
  <si>
    <t>SDG Target 6.2: By 2030, achieve access to adequate and equitable sanitation and hygiene for all and end open defecation, paying special attention to the needs of women and girls and those in vulnerable situations
Indicator 6.2.1: Proportion of population using safely managed sanitation services, including a handwashing facility with soap and water</t>
  </si>
  <si>
    <t>Water and Food borne</t>
  </si>
  <si>
    <t>Children under 5 (% of total population)</t>
  </si>
  <si>
    <t>Percentage of children under 5 years old of total population in the country. The indicator has been taken from the Bangladesh Bureau of Statistics (BBS).</t>
  </si>
  <si>
    <t>Although children &lt;5 years of age represent only 9% of the national population, 43% of the disease burden from contaminated food occurred in this group.</t>
  </si>
  <si>
    <t>IHR capacity score: Food safety</t>
  </si>
  <si>
    <t>The percentage of the average of all indicators, which reflect the level of performance or achievement of Core Capacity 4. Food Safety Each capacity has one to three indicators. Each indicator is based on five cumulative levels, with attributes (one of a set of specific elements or characteristics that reflect the level of performance or achievement of a specific indicator) for annual reporting.</t>
  </si>
  <si>
    <t>States Parties have a capacity to timely detect, investigate and respond to food safety events involving foodborne diseases and/or food contamination that may constitute a public health emergency of national or international concern, through collaboration between the relevant authorities. Food safety is multisectoral in nature and the agencies/sectors responsible for detection, investigation and response to a food safety emergency varies across Member States.</t>
  </si>
  <si>
    <t>http://apps.who.int/gho/data/view.main.IHRSPARCTRYALLv</t>
  </si>
  <si>
    <t>Human</t>
  </si>
  <si>
    <t>Conflict Risk</t>
  </si>
  <si>
    <t>Current Conflict Intensity</t>
  </si>
  <si>
    <t>Conflict Barometer - National Power Conflicts</t>
  </si>
  <si>
    <t>The HIIK's annual publication Conflict Barometer describes the recent trends in global conflict developments, escalations, de-escalations, and settlements.</t>
  </si>
  <si>
    <t>The Human Hazard component of InfoRM refers to risk of conflicts in the country.</t>
  </si>
  <si>
    <t>Heidelberg Institute for International Conflict Research (HIIK) (2020): Conflict Barometer 2019, Heidelberg</t>
  </si>
  <si>
    <t>http://www.hiik.de/en/konfliktbarometer/index.html</t>
  </si>
  <si>
    <t>Conflict Barometer - Subnational Conflicts</t>
  </si>
  <si>
    <t>Internal Conflict Probability</t>
  </si>
  <si>
    <t>GCRI derived Violent Internal Conflict probability</t>
  </si>
  <si>
    <t>The Global Conflict Risk Index (GCRI) is an index that assess the states' risk for violent internal conflicts. INFORM Risk uses the GCRI assessment of the probability for violent (VC) conflict within the next 4 years, for both national power and subnational group of conflicts. The considered probabilities are the maximum of the national power and the subnational for HVC.</t>
  </si>
  <si>
    <t>GCRI derived</t>
  </si>
  <si>
    <t>http://conflictrisk.jrc.ec.europa.eu/</t>
  </si>
  <si>
    <t>GCRI derived High Violent Internal Conflict probability</t>
  </si>
  <si>
    <t>The Global Conflict Risk Index (GCRI) is an index that assess the states' risk for violent internal conflicts. INFORM Risk uses the GCRI assessment of the probability for highly violent (HVC) conflict within the next 4 years, for both national power and subnational group of conflicts. The considered probabilities are the maximum of the national power and the subnational for HVC.</t>
  </si>
  <si>
    <t>Poverty and Development</t>
  </si>
  <si>
    <t>Development</t>
  </si>
  <si>
    <t>The Human Development Index (HDI) measure development by combining indicators of life expectancy, educational attainment and income into a composite index. The indicator has been taken from Global Geodata lab.</t>
  </si>
  <si>
    <t>It is assumed that the more developed a country is the better its people will be able to respond to humanitarian needs using their own individual or national resources.</t>
  </si>
  <si>
    <t>https://globaldatalab.org/</t>
  </si>
  <si>
    <t>Poverty</t>
  </si>
  <si>
    <t xml:space="preserve">Poor People (percentage of poor people of the total population) </t>
  </si>
  <si>
    <t>The indicator has been taken from the Household Income and Expenditure Survey (HIES) Survey of Bangladesh Bureau of Statistics (BBS).  This indicator implifies percentage of the population that lives below the official national upper poverty line.</t>
  </si>
  <si>
    <t>Additional Indicator</t>
  </si>
  <si>
    <t xml:space="preserve">Extremely Poor People (percentage of extremely poor people of the total population) </t>
  </si>
  <si>
    <t>The indicator has been taken from the Household Income and Expenditure Survey (HIES) Survey of Bangladesh Bureau of Statistics (BBS).  This indicator implifies percentage of the population that lives below the official national below poverty line.</t>
  </si>
  <si>
    <t>Unsustainable Livelihood Agri and No Agri day Labor (percent of the total population)</t>
  </si>
  <si>
    <t>This is the percentages of population who lives on unssuistaiblae livelihood ( un skilled day labor). This indicator has been taken from Household Income Expenditure Survey of the Bangaldesh Bureau of Statistics.</t>
  </si>
  <si>
    <t>During disaster these group loss their livelihood.</t>
  </si>
  <si>
    <t>HIES, 2016</t>
  </si>
  <si>
    <t>13/5/2022</t>
  </si>
  <si>
    <t>https://catalog.ihsn.org/index.php/catalog/7399#:~:text=The%20Household%20Income%20and%20Expenditure,2000%2C%202005%2C%20and%202010.</t>
  </si>
  <si>
    <t>Income Gini coefficient - Inequality in income or consumption</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</si>
  <si>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</si>
  <si>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districst.</t>
  </si>
  <si>
    <t>Gender Parity Index (GPI) for primary school adjusted NAR -(net attendance ratio of boys and girls)</t>
  </si>
  <si>
    <t>The indicator has been taken from the Bangladesh Bureau of Statistics (MICS). The indicator refers the net attendance ratio (adjusted) for girls divided by net attendance ratio (adjusted) for boys for primary school.</t>
  </si>
  <si>
    <r>
      <t>The Gender Parity Index (GPI) is a socioeconomic index usually designed to measure the relative access to education of males and females. This index is released by UNESCO. In its simplest form, it is calculated as the quotient of the number of females by the number of males enrolled in a given stage of education (primary, secondary, etc.). A GPI equal to one signifies equality between males and females. A GPI less than one is an indication that gender parity favors males while a GPI greater than one indicates gender parity that favors females.</t>
    </r>
    <r>
      <rPr>
        <vertAlign val="superscript"/>
        <sz val="10"/>
        <rFont val="Helvetica"/>
      </rPr>
      <t>[1]</t>
    </r>
    <r>
      <rPr>
        <sz val="10"/>
        <rFont val="Helvetica"/>
      </rPr>
      <t> The closer a GPI is to one, the closer a country is to achieving equality of access between males and females.</t>
    </r>
    <r>
      <rPr>
        <vertAlign val="superscript"/>
        <sz val="10"/>
        <rFont val="Helvetica"/>
      </rPr>
      <t>[2]</t>
    </r>
    <r>
      <rPr>
        <sz val="10"/>
        <rFont val="Helvetica"/>
      </rPr>
      <t> It is used by international organizations, particularly in measuring the progress of developing countries</t>
    </r>
  </si>
  <si>
    <t>https://www.unicef.org/bangladesh/media/3281/file/Bangladesh%202019%20MICS%20Report_English.pdf</t>
  </si>
  <si>
    <t>Gender Parity Index (GPI) for lower secondary school adjusted NAR - (net attendance ratio of boys and girls)</t>
  </si>
  <si>
    <t>The indicator has been taken from the Bangladesh Bureau of Statistics (BBS). The indicator refers the net attendance ratio (adjusted) for girls divided by net attendance ratio (adjusted) for boys for lower secondary school.</t>
  </si>
  <si>
    <t>MICS</t>
  </si>
  <si>
    <t>Gender Parity Index (GPI) for upper secondary school adjusted NAR - (net attendance ratio of boys and girls)</t>
  </si>
  <si>
    <t>The indicator has been taken from the Bangladesh Bureau of Statistics (BBS). The indicator refers the net attendance ratio (adjusted) for girls divided by net attendance ratio (adjusted) for boys for upper secondary school.</t>
  </si>
  <si>
    <r>
      <t>The Gender Parity Index (GPI) is a socioeconomic index usually designed to measure the relative access to education of males and females. This index is released by UNESCO. In its simplest form, it is calculated as the quotient of the number of females by the number of males enrolled in a given stage of education (primary, secondary, etc.). A GPI equal to one signifies equality between males and females. A GPI less than one is an indication that gender parity favors males while a GPI greater than one indicates gender parity that favors females.</t>
    </r>
    <r>
      <rPr>
        <vertAlign val="superscript"/>
        <sz val="10"/>
        <rFont val="Helvetica"/>
      </rPr>
      <t>[1]</t>
    </r>
    <r>
      <rPr>
        <sz val="10"/>
        <rFont val="Helvetica"/>
      </rPr>
      <t> The closer a GPI is to one, the closer a country is to achieving equality of access between males and females.</t>
    </r>
    <r>
      <rPr>
        <vertAlign val="superscript"/>
        <sz val="10"/>
        <rFont val="Helvetica"/>
      </rPr>
      <t>[2]</t>
    </r>
    <r>
      <rPr>
        <sz val="10"/>
        <rFont val="Helvetica"/>
      </rPr>
      <t> It is used by international organizations, particularly in measuring the progress of developing countries</t>
    </r>
    <r>
      <rPr>
        <sz val="10"/>
        <color rgb="FF323232"/>
        <rFont val="Helvetica"/>
      </rPr>
      <t>.</t>
    </r>
  </si>
  <si>
    <t>Social-Economics Vulnerability</t>
  </si>
  <si>
    <t>Economical Dependency</t>
  </si>
  <si>
    <t>Portion workforce are not employed</t>
  </si>
  <si>
    <t xml:space="preserve">Unemployed, according to the Labor Force Survey, comprise persons who during the reference week were: 1. without work, i.e. neither had a job nor were at work (for one hour or more) in paid employment or self-employment; 2. currently available for work, (were available before the end of the two weeks following the reference week; 3. actively seeking work, (had taken specific steps in the four week period ending with the reference week to seek paid employment or self-employment) or who found a job to start later, (within a period of at most three months).The unemployment rate tells us the proportion of the labour force that does not have a job, is available to work and is actively looking for work. The UR signals to some extent the underutilization of the labour supply </t>
  </si>
  <si>
    <t>The unempolyed population group is always dependent on the other economically active population.</t>
  </si>
  <si>
    <t>http://www.bbs.gov.bd/site/page/111d09ce-718a-4ae6-8188-f7d938ada348/-</t>
  </si>
  <si>
    <t>EGPP coverage from poor- (percentage of the total population)</t>
  </si>
  <si>
    <t>The indicator has been taken from the Ministry of Disaster Management and Relief (MoDMR), Bangladesh.</t>
  </si>
  <si>
    <t>The EGPP introduced a few new measures as it placed a greater emphasis on pro-poor targeting, minimizing leakage, high accountability and improved transparency. The program used the upazila level poverty map of 2004 to reach those who needed it the most.</t>
  </si>
  <si>
    <t>http://www.modmr.gov.bd/</t>
  </si>
  <si>
    <t>Public Aid per capita (current USD)</t>
  </si>
  <si>
    <t>This indicator is calculated by adding the public development aid and the humanitarian aid.</t>
  </si>
  <si>
    <t>The Aid Dependency component points out the countries that lack sustainability in development growth due to economic instability and humanitarian crisis.</t>
  </si>
  <si>
    <t>https://fts.unocha.org/; http://stats.oecd.org/Index.aspx?DataSetCode=TABLE2A</t>
  </si>
  <si>
    <t>Net ODA received (% of GNI)</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</si>
  <si>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</si>
  <si>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http://data.worldbank.org/indicator/DT.ODA.ODAT.GN.ZS</t>
  </si>
  <si>
    <t>Volume of remittances (in United States dollars) as a proportion of total GDP (%)</t>
  </si>
  <si>
    <t>Personal remittances received as proportion of GDP is the inflow of personal remittances expressed as a percentage of Gross Domestic Product (GDP).</t>
  </si>
  <si>
    <t>SDG Target 17.3: Mobilize additional financial resources for developing countries from multiple sources
Indicator 17.3.2: Volume of remittances (in United States dollars) as a proportion of total GDP</t>
  </si>
  <si>
    <t>https://data.worldbank.org/indicator/BX.TRF.PWKR.DT.GD.ZS</t>
  </si>
  <si>
    <t>Uprooted people</t>
  </si>
  <si>
    <t>Percentages of population has no permanent home and address</t>
  </si>
  <si>
    <t>This indicator is mainly shows the ratio of population living on street or public lace dosent have any permanaet address or home. This inditor has been take from Population and housing census of the Bangladesh Bureau of Statistics.</t>
  </si>
  <si>
    <t>This group of population has considered one of the most vulnerable groups as their living standard and access to basic rights below the standards.</t>
  </si>
  <si>
    <t>http://www.bbs.gov.bd/site/page/47856ad0-7e1c-4aab-bd78-892733bc06eb/-</t>
  </si>
  <si>
    <t>Annual avarage population who were internally displaced due to disaster during 2014-2020.</t>
  </si>
  <si>
    <t>The indicator is based on the percentage of people exposed to floods per year. Thisn is average annual flood impacted population from 2014-2020. The data has been taken from Multi-Hazard Risk Analysis of Climate-Related Disasters in Bangladesh, published by United natioans, NIRAPAD and Start Fund Bangladesh.</t>
  </si>
  <si>
    <t>Flood is one of the rapid on-set hazards considered in the natural hazard category.</t>
  </si>
  <si>
    <t>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</si>
  <si>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https://reliefweb.int/report/bangladesh/multi-hazard-risk-analysis-climate-related-disasters-bangladesh</t>
  </si>
  <si>
    <t>Refugees and asylum-seekers by country of asylum</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</si>
  <si>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</si>
  <si>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</si>
  <si>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UNHCR Refugee Population Statistics Database; Operational Data Portal</t>
  </si>
  <si>
    <t>https://www.unhcr.org/refugee-statistics/
http://data2.unhcr.org/en/situations</t>
  </si>
  <si>
    <t>Children under 5</t>
  </si>
  <si>
    <t>Health of children under 5</t>
  </si>
  <si>
    <t>Child death per 1000 per year</t>
  </si>
  <si>
    <t>Under five mortality rate is defined as the ratio of the children who died between their first and fifth birthdays to the number of children in the same age range per 1000 children. This indicator has been take from Sample Vital Registration Survey of the Bangladesh Bureau of Statistics.</t>
  </si>
  <si>
    <t>Under five mortality rates reflect poor health system and vulnerable group who doesn’t have access to proper health system.</t>
  </si>
  <si>
    <t>13/07/2022</t>
  </si>
  <si>
    <t>http://www.bbs.gov.bd/site/page/ef4d6756-2685-485a-b707-aa2d96bd4c6c/-</t>
  </si>
  <si>
    <t>Children Under Weight (percentage of children age under 5 years of the total population )</t>
  </si>
  <si>
    <t>The indicator refers the percentage of children age 5 years who are under weight. The indicator has been taken from the Multiple Indicator Cluster Survey (MICS, 2019).</t>
  </si>
  <si>
    <t>The Health Condition of Children Under Five component is referred to with two indicators, malnutrition and mortality of children under 5.  Malnutrition of children under 5 extract the group of children that are in a weak health condition mainly due to hunger.</t>
  </si>
  <si>
    <t>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t>
  </si>
  <si>
    <t>UNICEF</t>
  </si>
  <si>
    <t>https://www.unicef.org/bangladesh/en/topics/multiple-indicator-cluster-survey</t>
  </si>
  <si>
    <t>Prevalence of undernourishment (% of population)</t>
  </si>
  <si>
    <t>The Prevalence of Undernourishment expresses the probability that a randomly selected individual from the population consumes an amount of calories that is insufficient to cover her/his energy requirement for an active and healthy life.</t>
  </si>
  <si>
    <t>The Food Utilization component concerns the actual quality and type of food supplied to provide the nutritional balance necessary for healthy and active life. It captures trends in chronic hunger.</t>
  </si>
  <si>
    <t xml:space="preserve">SDG Target 2.1: By 2030, end hunger and ensure access by all people, in particular the poor and people in vulnerable situations, including infants, to safe, nutritious and sufficient food all year round
Indicator 2.1.1: Prevalence of undernourishment </t>
  </si>
  <si>
    <t xml:space="preserve">Due to the probabilistic nature of the inference and the margins of uncertainty associated with estimates of each of the parameters in the model, the precision of the PoU estimates is generally low. </t>
  </si>
  <si>
    <t>FAO</t>
  </si>
  <si>
    <t>http://www.fao.org/economic/ess/ess-fs/ess-fadata/en/</t>
  </si>
  <si>
    <t>% of Children who didn’t develop ECD criteria</t>
  </si>
  <si>
    <t xml:space="preserve">Percentage of children age 36-59 months who are note develop mentally on track in at least three of the following four domains: literacy-numeracy,physical, social-emotional, and learning </t>
  </si>
  <si>
    <t>Other Vulnerable Group</t>
  </si>
  <si>
    <t>Recent Shocks</t>
  </si>
  <si>
    <t>Percentage of population affected by natural disasters in the last 3 years</t>
  </si>
  <si>
    <t>To account for increased vulnerability during the recovery period after a disaster, people affected by recent shocks in the past 7 years are considered.</t>
  </si>
  <si>
    <t>Flood and Cyclone is one of the rapid on-set hazards considered in the natural hazard category.</t>
  </si>
  <si>
    <t>House Destroyed by flood from 2014-2020</t>
  </si>
  <si>
    <t>House Partially Damaged by flood from 2014-2021</t>
  </si>
  <si>
    <t>Flood and cyclone is one of the rapid on-set hazards considered in the natural hazard category.</t>
  </si>
  <si>
    <t>Food availability: Average dietary supply adequacy</t>
  </si>
  <si>
    <t>Average dietary energy supply as a percentage of the average dietary energy requirement.</t>
  </si>
  <si>
    <t>The Food Availability component concerns the actual quality and type of food supplied to provide the nutritional balance necessary for healthy and active life. It captures trends in chronic hunger.</t>
  </si>
  <si>
    <t xml:space="preserve">Proportion of people is under risk of  severe chornic food insecurity </t>
  </si>
  <si>
    <t>Food insecurity that persists over time mainly due to structural causes, including intra-annual seasonal food insecurity.</t>
  </si>
  <si>
    <t>IPC food insecurity analysis identify the proportion of population in given administrative area in four different phases, i.e. : Level 1: No or
Minimal; Level 2: Mild; Level 3: Moderate; and Level 4: Severe.
This severe phased population is mentioned as level 4. : In a common year, households have seasonal deficits in quantity of food for more than four months of the year and consistently do not consume a diet of adequate quality.
Household livelihood</t>
  </si>
  <si>
    <t>https://www.ipcinfo.org/ipc-country-analysis/details-map/en/c/1155697/?iso3=BGD</t>
  </si>
  <si>
    <t xml:space="preserve">Other Vulnerability </t>
  </si>
  <si>
    <t>Child labor- children age 5-17 years  (percentage of child age 5-17 years of the total population)</t>
  </si>
  <si>
    <t xml:space="preserve">The indicator refers the percentage of children age 5-17 years who are involved in child labour.The indicator has been taken from the Multiple Indicator Cluster Survey 2019 report. </t>
  </si>
  <si>
    <t>The Bangladesh Bureau of Statistics considers children aged 5–17 who work for one or more hours (per week) in both paid and unpaid settings to be child workers. For children older than 10, any economic activity is considered a form a child labour. This includes work both inside and outside of the household setting.</t>
  </si>
  <si>
    <t>MICS, 2019</t>
  </si>
  <si>
    <t>Female headed households (percent of households with a female head)</t>
  </si>
  <si>
    <t>The indicator refers the percentage of households where the head of the household is female. The indicator has been taken from the Bangladesh Bureau of Statistics (BBS)</t>
  </si>
  <si>
    <t>Female-headed households (FHHs) are one of the most vulnerable and deprived classes in our rural community. They are formed through historical, social and economic processes. Usually, a female acts as the head of a household in the absence of an adult male income earner. In most cases, they are either widows or abandoned women with minor children or are women with disabled or old-aged husband without any extended family systems. To this is also added another group of households with migrated adult males. Scarcity of agricultural land, lack of employment opportunities in the rural areas, river erosion and increasing population, force the physically active male to migrate, leaving behind the wife/ mother in the village to manage their household</t>
  </si>
  <si>
    <t>Population with Disability (total population)</t>
  </si>
  <si>
    <t xml:space="preserve">The indicator has been taken from the Bangladesh Bureau of Statistics (BBS). The indicator refers the percentage of population with disability. </t>
  </si>
  <si>
    <t>The 2011 National Census provides information on disabilities in the population that may be classified into ‘disability types or groups’. Six main disability groups have been identified based on underlying health conditions and impairments as well as activity limitations. These include ‘Speech disability’, ‘Vision impairment’, ‘Hearing disability’, ‘Physical disability’, ‘Mental disability’, and ‘Autism’</t>
  </si>
  <si>
    <t>Elderly Population (percentage of population ages over 65)</t>
  </si>
  <si>
    <t xml:space="preserve">The indicator has been taken from the Bangladesh Bureau of Statistics (BBS). The indicator refers the percentage of elderly populations ages over 65 years. </t>
  </si>
  <si>
    <t>The 2011 National Census provides information on elderly population. The elderly population is defined as people aged 65 and over. The share of the dependent population is calculated as total elderly and youth population expressed as a ratio of the total population.</t>
  </si>
  <si>
    <t xml:space="preserve">Tribal  Population- (percentage of tribal population of the total population) </t>
  </si>
  <si>
    <t xml:space="preserve">The indicator implifies percentage of the population that lives below the official national below poverty line. The indicator has been taken from the Bangladesh Bureau of Statistics (BBS). </t>
  </si>
  <si>
    <t>A tribe is a group of people that share ancestry and cultures, while living in their own enclosed society. They usually live in underdeveloped countries or areas.</t>
  </si>
  <si>
    <t>Housing Structure-Jhupri and Katcha (percentage of total housing structure)</t>
  </si>
  <si>
    <t xml:space="preserve">The housing structure refers the percentage of households living in Jhupri and Katcha structured household. According to Census of Slum Areas and Floating Population 2014, Jhupri has a ceiling which is less than 4 feet and is made of very cheap construction materials like straw, bamboo, chhan (grass), goalpata (leaves), polythene sheets, gunny bags etc. It is a structure of normal height and has roof and walls made of bamboo/jute sticks/goalpata/straw etc. The floor is made of mud/soil. The indicator has been taken from the Bangladesh Bureau of Statistics (BBS). </t>
  </si>
  <si>
    <t>Household and housing characteristic is an important element in analyzing the socio_x0002_economic characteristics of population. The socio-economic development of a country has direct bearing on housing condition and household facilities of the people</t>
  </si>
  <si>
    <t>Government effectiveness</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</si>
  <si>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</si>
  <si>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</si>
  <si>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http://info.worldbank.org/governance/wgi/</t>
  </si>
  <si>
    <t>Corruption Perception Index CPI</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</si>
  <si>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</si>
  <si>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</si>
  <si>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http://cpi.transparency.org/</t>
  </si>
  <si>
    <t xml:space="preserve">DRR </t>
  </si>
  <si>
    <t>Hyogo Framework for Action scores</t>
  </si>
  <si>
    <t>The indicator for the Disaster Risk Reduction (DRR) activity in the country comes from the score of Hyogo Framework for Action self-assessment progress reports of the countries. HFA progress reports assess strategic priorities in the implementation of disaster risk reduction actions and establish baselines on levels of progress achieved in implementing the HFA's five priorities for action.</t>
  </si>
  <si>
    <t>The indicator quantifies the level of implementation of DRR activity.</t>
  </si>
  <si>
    <t>Self-evaluation has a risk of being perceived as a process of presenting inflated grades and being unreliable.</t>
  </si>
  <si>
    <t>http://preventionweb.net/applications/hfa/qbnhfa/</t>
  </si>
  <si>
    <t>Number of Cyclone Shelter per 100000 population</t>
  </si>
  <si>
    <t>This indicator has been calculated  from the number of cyclone shelter data from CDMP and Mininstry of Disaster Mnagament and Relief . Then number of cyclone shelter per 100000 population has been calculated from the district wise population data of the population and housing census.</t>
  </si>
  <si>
    <t>Bnagaldesh is a tropical cylone prone country, tends to affected by cyclone every alternative year. The number of cyclone shelter reflect the drisaster risk reduction capcity.</t>
  </si>
  <si>
    <t>https://geodash.gov.bd/layers/geonode:cyclone_shelters</t>
  </si>
  <si>
    <t xml:space="preserve">Percentages of Household received financial support after disaster </t>
  </si>
  <si>
    <t xml:space="preserve">Government of Bangladesh and other development partners supports the disaster vulnerable community for preparedness and provide support to the disaster affected community. </t>
  </si>
  <si>
    <t>Bnagaldesh is a tropical cylone prone country, tends to affected by cyclone every alternative year.</t>
  </si>
  <si>
    <t xml:space="preserve">Percentages of Household received early warning message before disaster </t>
  </si>
  <si>
    <t xml:space="preserve">Government of Bangladesh and other development partners provides early warning to disaster vulnerable community. </t>
  </si>
  <si>
    <t xml:space="preserve">Bnagaldesh is a tropical cylone prone country, tends to affected by cyclone every alternative year. </t>
  </si>
  <si>
    <t>Disaster preparedness household - (percentage of the total household)</t>
  </si>
  <si>
    <t>The indicator is based on the estimated percentage of households prepared for a disaster.  The indicator has been taken from the Disaster and Climate Statistics report of Bangladesh Bureau of Statistics (BBS).</t>
  </si>
  <si>
    <t>Under the current disaster risk management framework, the focus in Bangladesh has shifted from post-disaster rehabilitation to a holistic approach to disaster preparedness. As a result, the mortality rate caused by tropical cyclones has decreased significantly over the last four decades. However, the loss of socioeconomic assets has not declined as much as the mortality rate. To reduce the loss of life and assets, disaster preparedness activities at the household level are essential.</t>
  </si>
  <si>
    <t>Number of Red Cross Red Crescent (RCRC) Volunteer per 100000 population</t>
  </si>
  <si>
    <t>This data has been taken from Bangladesh red crescent Society shows the number of red crescent volunteer by districs in 2021.</t>
  </si>
  <si>
    <t>RCRC volunteer are selevted from the community and they act as first responder from early warning dissemention to rescue, response and rehabilitation.</t>
  </si>
  <si>
    <t>https://bdrcs.org/#</t>
  </si>
  <si>
    <t>Number of Cyclone Preparedness Programme (CPP) Volunteer per 100000 population</t>
  </si>
  <si>
    <t>Number of Cyclone preparedness program (CPP) volunteer data has been taken from the MoDMR and ratio has been calculated .</t>
  </si>
  <si>
    <t xml:space="preserve">CPP volunteer is the key part of the cyclone related early warning dissemination and evacuation.  </t>
  </si>
  <si>
    <t>http://www.cpp.gov.bd/</t>
  </si>
  <si>
    <t xml:space="preserve"> Infrastructure </t>
  </si>
  <si>
    <t>Road density (percentage of the total area)</t>
  </si>
  <si>
    <t>The indicator has been taken from the Local Government Engineering Department (LGED), Bangladesh. Road density is the ratio of the length and the land area. The road network includes all roads in the country: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</si>
  <si>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</si>
  <si>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http://gis.lged.gov.bd/Map/Pavement</t>
  </si>
  <si>
    <t>The indicator is based on the estimated percentage of unions that is hard to reach where WatSan services are not adequate by any standard. The indicator has been taken from the World Bank.</t>
  </si>
  <si>
    <t>Water and Sanitation coverage in Bangladesh has significantly improved in the last couple of years but research outputs/reports and the experience of water and sanitation (WatSan) service providers suggest that there exist pockets of areas in Bangladesh where WatSan services are not adequate by any standard. Based on practical experience, many of those areas have been identified and termed Hard-to-Reach Areas (HtRAs), which creates the notion that WatSan service providers fail to reach or find it difficult to provide services.</t>
  </si>
  <si>
    <t>http://documents1.worldbank.org/curated/en/374301468208781989/pdf/795500REPLACEM00India0Guidance0Note.pdf</t>
  </si>
  <si>
    <t>WASH</t>
  </si>
  <si>
    <t>People using at least basic sanitation services (% of population)</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</si>
  <si>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</si>
  <si>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Access to drinking water and basic sanitation is a fundamental need and a human right vital for the dignity and health of all people. The health and economic benefits of improved sanitation facilities to households and individuals are well documented. Use of an improved sanitation facility is a proxy for the use of basic sanitation.
 An improved sanitation facility is one that likely hygienically separates human excreta from human contact. Improved sanitation facilities include: 
 Ø Flush or pour-flush to piped sewer system, septic tank or pit latrine, 
 Ø Ventilated improved pit latrine, - 
 Ø Pit latrine with slab and 
 Ø Composting toilet However, sanitation facilities are not considered improved when shared with other households, or open to public use. 
 While, unimproved sanitation include: - 
 Ø Flush or pour-flush to elsewhere, 
 Ø Pit latrine without slab or open pit, 
 Ø Bucket, hanging toilet or hanging latrine and 
 Ø No facilities or bush or field (open defecation)
 It is closely linked to mal nutrition.</t>
  </si>
  <si>
    <t>WHO/UNICEF Joint Monitoring Programme (JMP) for Water Supply and Sanitation</t>
  </si>
  <si>
    <t>https://washdata.org/</t>
  </si>
  <si>
    <t>People using at least basic drinking water services (% of population)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</si>
  <si>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</si>
  <si>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Access to drinking water and basic sanitation is a fundamental need and a human right vital for the dignity and health of all people. The health and economic benefits of improved water supply to households and individuals are well documented. Use of an improved drinking water source is a proxy for the use of safe drinking water.
 An improved drinking water source, by nature of its construction and design, is likely to protect the source from outside contamination, in particular from faecal matter. Improved drinking water sources include:
 Ø Piped water into dwelling, plot or yard 
 Ø Public tap/stand pipe 
 Ø Tube well/borehole 
 Ø Protected dug well 
 Ø Protected spring and 
 Ø Rainwater collection 
 On the other hand, unimproved drinking water sources are: 
 Ø Unprotected drug well, 
 Ø Unprotected spring, 
 Ø Cart with small tank/drum, 
 Ø Tanker truck, 
 Ø Surface water (river, dam, lake, pond, stream, canal, irrigation channel and any other surface water), and 
 Ø Bottled water (if it is not accompanied by another improved source.</t>
  </si>
  <si>
    <t>SDG Target 6.1: By 2030, achieve universal and equitable access to safe and affordable drinking water for all
Indicator 6.1.1: Proportion of population using safely managed drinking water services</t>
  </si>
  <si>
    <t>15/5/2022</t>
  </si>
  <si>
    <t>People with basic handwashing facilities including soap and water (% of population)</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</si>
  <si>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</si>
  <si>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Handwashing with soap is widely agreed to be the top hygiene priority for improving health outcomes. A number of infectious diseases can be spread from one person to another by contaminated hands. These diseases include gastrointestinal infections, such as Salmonella, and respiratory infections, such as influenza.</t>
  </si>
  <si>
    <t>Menstrual hygiene management (Percentage of women ages 15 to 49 years of the total population)</t>
  </si>
  <si>
    <t>The indicator has been taken from the Multiple Indicator Cluster Survey 2019 report reflecets the proportion of reproductive age group women who are able to maintain effective menstrual hygiene.</t>
  </si>
  <si>
    <t>Access to Health Care</t>
  </si>
  <si>
    <t>Percenatge of Delivery by Skilled attendant</t>
  </si>
  <si>
    <t xml:space="preserve">Percentage of women age 15-49 years with a live birth in the last 2 years whose most recent live birth was attended by skilled health personnel. </t>
  </si>
  <si>
    <t>Percentage of pregnant women has access to proper antenatal care</t>
  </si>
  <si>
    <t>Percentage of women age 15-49 years with a live birth in the last 2 years who during the pregnancy of the most recent live birth were attended 
(a) at least once times by skilled health personnel
(b) at least four times by any provider</t>
  </si>
  <si>
    <t>Percentage of new born child has access to proper antenatal care</t>
  </si>
  <si>
    <t xml:space="preserve">Percentage of women age 15-49 years with a live birth in the last 2 years whose most recent live-born child received a health check while in facility
or at home following delivery, or a post-natal care visit within 2 days after delivery </t>
  </si>
  <si>
    <t>Coverage of measles-containing vaccine- (Percentage of children)</t>
  </si>
  <si>
    <t>Percentage of children who received two dose of measles-containing vaccine in accordance with nationally recommended schedule through routine immunisation services. The indicator has been taken from the Directorate General of Health Services (DGHS), Bangladesh.</t>
  </si>
  <si>
    <t>Coverage of measles-containing vaccine measures ability to deliver vaccines beyond the first year of life through routine immunisation services. Measles immunization coverage is a good proxy of health system performance.</t>
  </si>
  <si>
    <t>SDG Target 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Indicator 3.b.1: Proportion of the target population covered by all vaccines included in their national programme</t>
  </si>
  <si>
    <t>https://dghs.gov.bd/index.php/en/data</t>
  </si>
  <si>
    <t>Physicians Density (per 100,000 population)</t>
  </si>
  <si>
    <t xml:space="preserve">The number of medical doctors (physicians), including generalist and specialist medical practitioners, per 100,000 population. The indicator has been taken from the Directorate General of Health Services (DGHS), Bangladesh. </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</si>
  <si>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</si>
  <si>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SDG Target 3.c: Substantially increase health financing and the recruitment, development, training and retention of the health workforce in developing countries, especially in least developed countries and small island developing States
Indicator 3.c.1: Health worker density and distribution</t>
  </si>
  <si>
    <t>Community Clinic (per 100,000 population)</t>
  </si>
  <si>
    <t>The indicator is based on the estimated number of comunty clinic per 100,000 people. The indicator has been taken from the Directorate General of Health Services (DGHS), Bangladesh.</t>
  </si>
  <si>
    <t>Health Center (per 100,000 population)</t>
  </si>
  <si>
    <t>The indicator is based on the estimated number of health center per 100,000 people. The indicator has been taken from the Directorate General of Health Services (DGHS), Bangladesh.</t>
  </si>
  <si>
    <t>Literacy rate, adult total (% of people ages 15 and above)</t>
  </si>
  <si>
    <t>Total is the percentage of the population age 15 and above who can, with understanding, read and write a short, simple statement on their everyday life. The indicator has been taken from the Bangladesh Bureau of Statistics (BBS).</t>
  </si>
  <si>
    <t>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</si>
  <si>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Individuals using the Internet (% of population)</t>
  </si>
  <si>
    <t>Internet users are individuals who have used the Internet. The indicator has been taken from the Bangladesh Bureau of Statistics (BBS).</t>
  </si>
  <si>
    <t>SDG Target 17.8: Fully operationalize the technology bank and science, technology and innovation capacitybuilding mechanism for least developed countries by 2017 and enhance the use of enabling technology, in particular information and communications technology
Indicator 17.8.1: Proportion of individuals using the Internet</t>
  </si>
  <si>
    <t>Individuals using the Mobile Phone (% of population)</t>
  </si>
  <si>
    <t>Internet users are individuals who have used the Mobile phone. The indicator has been taken from the Bangladesh Bureau of Statistics (BBS).</t>
  </si>
  <si>
    <t>26/06/2022</t>
  </si>
  <si>
    <t>Fiber Optic Network Connected Unions- (percentage of the total unions)</t>
  </si>
  <si>
    <t>The indicator is based on the estimated percentage of fiber optic network connected unions. This data is the geographic representation of unions connected by the fiber optic network of BTCL OFC. The indicator has been taken from the Work Bank.</t>
  </si>
  <si>
    <t>Bangladesh Telecommunications Company (BTCL)-owned fiber optic link and microwave network will provide the backbone for the intranet.</t>
  </si>
  <si>
    <t>https://data.worldbank.org/country/BD</t>
  </si>
  <si>
    <t>district_name</t>
  </si>
  <si>
    <t>Arae in Sq Km</t>
  </si>
  <si>
    <t>Avg HH size</t>
  </si>
  <si>
    <t>Pop 2020 Projected</t>
  </si>
  <si>
    <t>HH 2020</t>
  </si>
  <si>
    <t>Female</t>
  </si>
  <si>
    <t>Male</t>
  </si>
  <si>
    <t>DEN_2011</t>
  </si>
  <si>
    <t>Physical exposure to earthquake MMI VI</t>
  </si>
  <si>
    <t>Physical exposure to earthquake MMI VIII</t>
  </si>
  <si>
    <t>Physical exposure to earthquake MMI VI (relative)</t>
  </si>
  <si>
    <t>Physical exposure to earthquake MMI VIII (relative)</t>
  </si>
  <si>
    <t>Physical Exposure to intensive River flood  (% Area)</t>
  </si>
  <si>
    <t>Physical extent of extensive flood inundation (Absolute)</t>
  </si>
  <si>
    <t>Physical Exposure to intensive Flash flood (Flash Flood prone area) 2020 (%)</t>
  </si>
  <si>
    <t>Intensive  Inundation Depth ( More than 3 Metre)</t>
  </si>
  <si>
    <t>Physical extent to extensive Storm surge Area  (Relative) 2016-2020</t>
  </si>
  <si>
    <t xml:space="preserve">Physical Exposure to Intensive Storm Surge Exposure Area 2016-2020  (absolute)  </t>
  </si>
  <si>
    <t>Physical exposure to intensive landslide (Relative)</t>
  </si>
  <si>
    <t>Physical exposure to extensive landslide (Relative)</t>
  </si>
  <si>
    <t>Physical exposure to extensive salinity (relative)</t>
  </si>
  <si>
    <t>Physical intesive exposure to Lightning  (Absolute) 2019-2021</t>
  </si>
  <si>
    <t>Physical exposure to intensive river Bank erosion (Absolute) 2018-2020 hectare</t>
  </si>
  <si>
    <t xml:space="preserve">Physical exposure to Extensive drought Kharip Weighted (% of Area)  </t>
  </si>
  <si>
    <t xml:space="preserve">Physical exposure to extensive drought Rabi Weighted (% of Area)  )  </t>
  </si>
  <si>
    <t>Incident of COVID (Per 100000 people at risk)  ( Till 28 February 2022)</t>
  </si>
  <si>
    <t>Dengue Affected (2019-2021) per 100000</t>
  </si>
  <si>
    <t>Population density</t>
  </si>
  <si>
    <t>Household Size</t>
  </si>
  <si>
    <t>Population Living in Urban Areas%</t>
  </si>
  <si>
    <t>Population living in slums %</t>
  </si>
  <si>
    <t>Children under 5 (% of population)</t>
  </si>
  <si>
    <t>Violent Conflict probability</t>
  </si>
  <si>
    <t>Highly Violent Conflict probability</t>
  </si>
  <si>
    <t>DIV_NAME</t>
  </si>
  <si>
    <t>BDP_Hot Spot</t>
  </si>
  <si>
    <t>DIST_NAME</t>
  </si>
  <si>
    <t>Unsustainable Livelihood_Agri and No Agri day Labour</t>
  </si>
  <si>
    <t>Income Gini coefficient</t>
  </si>
  <si>
    <t>Gender parity index (GPI) for primary school adjusted NAR</t>
  </si>
  <si>
    <t>Gender parity index (GPI) for lower secondary school adjusted NAR</t>
  </si>
  <si>
    <t>Gender parity index (GPI) for upper secondary school adjusted NAR</t>
  </si>
  <si>
    <t>Percentages of EGPP coverage from poor 2020</t>
  </si>
  <si>
    <t>Public Aid Per Capita (Humanitaran_Net ODA 2019-2020)</t>
  </si>
  <si>
    <t>Volume of remittances (in USD) as a proportion of total GDP (%)</t>
  </si>
  <si>
    <t>Disatser Induced IDP_ Annual Average per 100000 (2014-2020)</t>
  </si>
  <si>
    <t>Assylum Seeker/ Refugee</t>
  </si>
  <si>
    <t>U5MR 2020</t>
  </si>
  <si>
    <t>Underweight prevalence (severe) &lt;-3 SD</t>
  </si>
  <si>
    <t>Stunting prevalence (severe)&lt;-3 SD</t>
  </si>
  <si>
    <t>Insuufficient Early child development index (% of 36-59 months child</t>
  </si>
  <si>
    <t>Annual Average  affected pop by major Disaster ( Flood and Cyclone) 2014-2020 per 10000)</t>
  </si>
  <si>
    <t>Total Full Damaged Houses by major Disaster )Cyclone and Flood (2014-2020)</t>
  </si>
  <si>
    <t>Total Partaillay Damaged Houses by major Disaster )Cyclone and Flood (2014-2020)</t>
  </si>
  <si>
    <t>Households with Poor dietary diversity (Food Group &lt;=4)</t>
  </si>
  <si>
    <t>% of Population IPC level 4 ( Food Scarecity on terms of Quality )</t>
  </si>
  <si>
    <t>Child labour (children age 5-
17)</t>
  </si>
  <si>
    <t>Women(age 15-49 years)
attitudes towards domestic violence</t>
  </si>
  <si>
    <t>Women Headed HH</t>
  </si>
  <si>
    <t>Housing Structure (Jhupri+Kutcha)</t>
  </si>
  <si>
    <t>Barisal</t>
  </si>
  <si>
    <t>IDP</t>
  </si>
  <si>
    <t>Unsustainble Livelihood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</si>
</sst>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
    <numFmt numFmtId="167" formatCode="0.000"/>
  </numFmts>
  <fonts count="101"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rgb="FF323232"/>
      <name val="Arial"/>
      <family val="2"/>
    </font>
    <font>
      <sz val="11"/>
      <color rgb="FF323232"/>
      <name val="Arial"/>
      <family val="2"/>
    </font>
    <font>
      <sz val="11"/>
      <color rgb="FFFFFFFF"/>
      <name val="Calibri"/>
      <family val="2"/>
    </font>
    <font>
      <sz val="10"/>
      <color rgb="FF7F7F7F"/>
      <name val="Calibri"/>
      <family val="2"/>
    </font>
    <font>
      <b/>
      <sz val="11"/>
      <color rgb="FF323232"/>
      <name val="Arial"/>
      <family val="2"/>
    </font>
    <font>
      <sz val="10"/>
      <color rgb="FF323232"/>
      <name val="Arial"/>
      <family val="2"/>
    </font>
    <font>
      <i/>
      <sz val="10"/>
      <color rgb="FF323232"/>
      <name val="Arial"/>
      <family val="2"/>
    </font>
    <font>
      <sz val="10"/>
      <color rgb="FF000000"/>
      <name val="Calibri"/>
      <family val="2"/>
    </font>
    <font>
      <u/>
      <sz val="10"/>
      <color rgb="FFD83E2C"/>
      <name val="Calibri"/>
      <family val="2"/>
    </font>
    <font>
      <u/>
      <sz val="10"/>
      <color rgb="FFD83E2C"/>
      <name val="Arial"/>
      <family val="2"/>
    </font>
    <font>
      <i/>
      <u/>
      <sz val="10"/>
      <color rgb="FF323232"/>
      <name val="Arial"/>
      <family val="2"/>
    </font>
    <font>
      <b/>
      <i/>
      <sz val="9"/>
      <color rgb="FF323232"/>
      <name val="Arial"/>
      <family val="2"/>
    </font>
    <font>
      <i/>
      <sz val="9"/>
      <color rgb="FF323232"/>
      <name val="Arial"/>
      <family val="2"/>
    </font>
    <font>
      <b/>
      <sz val="10"/>
      <color rgb="FF323232"/>
      <name val="Arial"/>
      <family val="2"/>
    </font>
    <font>
      <sz val="11"/>
      <name val="Calibri"/>
      <family val="2"/>
    </font>
    <font>
      <b/>
      <sz val="18"/>
      <color rgb="FFFFFFFF"/>
      <name val="Arial"/>
      <family val="2"/>
    </font>
    <font>
      <b/>
      <sz val="10"/>
      <name val="Arial"/>
      <family val="2"/>
    </font>
    <font>
      <sz val="11"/>
      <color rgb="FF000000"/>
      <name val="Arial"/>
      <family val="2"/>
    </font>
    <font>
      <u/>
      <sz val="11"/>
      <color rgb="FFD83E2C"/>
      <name val="Arial"/>
      <family val="2"/>
    </font>
    <font>
      <sz val="10"/>
      <color rgb="FFF28A00"/>
      <name val="Arial"/>
      <family val="2"/>
    </font>
    <font>
      <b/>
      <sz val="10"/>
      <color rgb="FFF28A00"/>
      <name val="Arial"/>
      <family val="2"/>
    </font>
    <font>
      <b/>
      <sz val="10"/>
      <color rgb="FFD9590C"/>
      <name val="Arial"/>
      <family val="2"/>
    </font>
    <font>
      <sz val="10"/>
      <color rgb="FF3A5D92"/>
      <name val="Arial"/>
      <family val="2"/>
    </font>
    <font>
      <b/>
      <sz val="10"/>
      <color rgb="FF3A5D92"/>
      <name val="Arial"/>
      <family val="2"/>
    </font>
    <font>
      <sz val="10"/>
      <color rgb="FF89963D"/>
      <name val="Arial"/>
      <family val="2"/>
    </font>
    <font>
      <b/>
      <sz val="10"/>
      <color rgb="FF506236"/>
      <name val="Arial"/>
      <family val="2"/>
    </font>
    <font>
      <b/>
      <sz val="10"/>
      <color rgb="FF911300"/>
      <name val="Arial"/>
      <family val="2"/>
    </font>
    <font>
      <b/>
      <sz val="13"/>
      <name val="Calibri"/>
      <family val="2"/>
    </font>
    <font>
      <b/>
      <sz val="13"/>
      <color rgb="FFC21A01"/>
      <name val="Calibri"/>
      <family val="2"/>
    </font>
    <font>
      <b/>
      <sz val="9"/>
      <color rgb="FF323232"/>
      <name val="Arial"/>
      <family val="2"/>
    </font>
    <font>
      <sz val="10"/>
      <color rgb="FF000000"/>
      <name val="Arial"/>
      <family val="2"/>
    </font>
    <font>
      <i/>
      <sz val="10"/>
      <color rgb="FF000000"/>
      <name val="Arial"/>
      <family val="2"/>
    </font>
    <font>
      <sz val="8"/>
      <color rgb="FF000000"/>
      <name val="Arial"/>
      <family val="2"/>
    </font>
    <font>
      <sz val="10"/>
      <color rgb="FF7F7F7F"/>
      <name val="Arial"/>
      <family val="2"/>
    </font>
    <font>
      <sz val="11"/>
      <color rgb="FF7F7F7F"/>
      <name val="Calibri"/>
      <family val="2"/>
    </font>
    <font>
      <b/>
      <sz val="11"/>
      <color rgb="FFFFFFFF"/>
      <name val="Calibri"/>
      <family val="2"/>
    </font>
    <font>
      <b/>
      <sz val="16"/>
      <name val="Calibri"/>
      <family val="2"/>
    </font>
    <font>
      <sz val="8"/>
      <name val="Calibri"/>
      <family val="2"/>
    </font>
    <font>
      <b/>
      <sz val="14"/>
      <name val="Calibri"/>
      <family val="2"/>
    </font>
    <font>
      <sz val="12"/>
      <name val="Calibri"/>
      <family val="2"/>
    </font>
    <font>
      <b/>
      <sz val="12"/>
      <name val="Calibri"/>
      <family val="2"/>
    </font>
    <font>
      <sz val="8"/>
      <color rgb="FFFFFFFF"/>
      <name val="Calibri"/>
      <family val="2"/>
    </font>
    <font>
      <b/>
      <i/>
      <sz val="10"/>
      <color rgb="FF323232"/>
      <name val="Arial"/>
      <family val="2"/>
    </font>
    <font>
      <sz val="11"/>
      <color rgb="FF000000"/>
      <name val="Calibri"/>
      <family val="2"/>
    </font>
    <font>
      <sz val="14"/>
      <color rgb="FF000000"/>
      <name val="Calibri"/>
      <family val="2"/>
      <scheme val="minor"/>
    </font>
    <font>
      <u/>
      <sz val="11"/>
      <color theme="10"/>
      <name val="Calibri"/>
      <family val="2"/>
    </font>
    <font>
      <b/>
      <sz val="11"/>
      <color rgb="FF000000"/>
      <name val="Calibri"/>
      <family val="2"/>
    </font>
    <font>
      <b/>
      <sz val="11"/>
      <color theme="1"/>
      <name val="Calibri"/>
      <family val="2"/>
      <scheme val="minor"/>
    </font>
    <font>
      <sz val="11"/>
      <color rgb="FFFF0000"/>
      <name val="Calibri"/>
      <family val="2"/>
      <scheme val="minor"/>
    </font>
    <font>
      <sz val="11"/>
      <color rgb="FF000000"/>
      <name val="Calibri"/>
      <family val="2"/>
    </font>
    <font>
      <sz val="11"/>
      <name val="Calibri"/>
      <family val="2"/>
      <scheme val="minor"/>
    </font>
    <font>
      <sz val="11"/>
      <color theme="0"/>
      <name val="Calibri"/>
      <family val="2"/>
      <scheme val="minor"/>
    </font>
    <font>
      <sz val="10"/>
      <color theme="0"/>
      <name val="Arial"/>
      <family val="2"/>
    </font>
    <font>
      <sz val="11"/>
      <color theme="1"/>
      <name val="Cambria"/>
      <family val="1"/>
    </font>
    <font>
      <sz val="10"/>
      <color theme="1"/>
      <name val="Times New Roman"/>
      <family val="1"/>
    </font>
    <font>
      <sz val="10"/>
      <name val="Calibri"/>
      <family val="2"/>
      <scheme val="minor"/>
    </font>
    <font>
      <b/>
      <sz val="10"/>
      <color theme="0"/>
      <name val="Arial"/>
      <family val="2"/>
    </font>
    <font>
      <sz val="10"/>
      <color indexed="8"/>
      <name val="Arial"/>
      <family val="2"/>
    </font>
    <font>
      <b/>
      <sz val="8"/>
      <color rgb="FF000000"/>
      <name val="Calibri"/>
      <family val="2"/>
    </font>
    <font>
      <sz val="10"/>
      <color theme="1"/>
      <name val="Arial"/>
      <family val="2"/>
    </font>
    <font>
      <sz val="10"/>
      <name val="Arial"/>
      <family val="2"/>
    </font>
    <font>
      <sz val="10"/>
      <color theme="1"/>
      <name val="Calibri"/>
      <family val="2"/>
      <scheme val="minor"/>
    </font>
    <font>
      <i/>
      <sz val="10"/>
      <color theme="1"/>
      <name val="Arial"/>
      <family val="2"/>
    </font>
    <font>
      <sz val="11"/>
      <color rgb="FFFF0000"/>
      <name val="Calibri"/>
      <family val="2"/>
    </font>
    <font>
      <i/>
      <sz val="10"/>
      <name val="Arial"/>
      <family val="2"/>
    </font>
    <font>
      <sz val="6"/>
      <name val="Calibri"/>
      <family val="2"/>
      <scheme val="minor"/>
    </font>
    <font>
      <b/>
      <sz val="11"/>
      <name val="Calibri"/>
      <family val="2"/>
    </font>
    <font>
      <b/>
      <sz val="8"/>
      <name val="Calibri"/>
      <family val="2"/>
    </font>
    <font>
      <sz val="11"/>
      <color theme="0" tint="-0.499984740745262"/>
      <name val="Calibri"/>
      <family val="2"/>
    </font>
    <font>
      <sz val="10"/>
      <color theme="0" tint="-0.499984740745262"/>
      <name val="Arial"/>
      <family val="2"/>
    </font>
    <font>
      <b/>
      <sz val="10"/>
      <color rgb="FF89963D"/>
      <name val="Arial"/>
      <family val="2"/>
    </font>
    <font>
      <b/>
      <sz val="10"/>
      <color rgb="FF323232"/>
      <name val="Helvetica"/>
    </font>
    <font>
      <b/>
      <sz val="10"/>
      <color theme="1"/>
      <name val="Helvetica"/>
    </font>
    <font>
      <sz val="10"/>
      <color rgb="FF323232"/>
      <name val="Helvetica"/>
    </font>
    <font>
      <sz val="10"/>
      <name val="Helvetica"/>
    </font>
    <font>
      <sz val="11"/>
      <color theme="1"/>
      <name val="Helvetica"/>
    </font>
    <font>
      <i/>
      <sz val="10"/>
      <name val="Helvetica"/>
    </font>
    <font>
      <i/>
      <sz val="10"/>
      <color theme="1"/>
      <name val="Helvetica"/>
    </font>
    <font>
      <sz val="10"/>
      <color rgb="FFFF0000"/>
      <name val="Helvetica"/>
    </font>
    <font>
      <sz val="8"/>
      <name val="Helvetica"/>
    </font>
    <font>
      <sz val="10"/>
      <color rgb="FF000000"/>
      <name val="Helvetica"/>
    </font>
    <font>
      <sz val="10"/>
      <color theme="1"/>
      <name val="Helvetica"/>
    </font>
    <font>
      <vertAlign val="superscript"/>
      <sz val="10"/>
      <name val="Helvetica"/>
    </font>
    <font>
      <sz val="10"/>
      <color rgb="FF202124"/>
      <name val="Helvetica"/>
    </font>
    <font>
      <sz val="12"/>
      <color theme="1"/>
      <name val="Helvetica"/>
    </font>
    <font>
      <b/>
      <sz val="10"/>
      <name val="Helvetica"/>
    </font>
    <font>
      <b/>
      <sz val="13"/>
      <color theme="3"/>
      <name val="Calibri"/>
      <family val="2"/>
      <scheme val="minor"/>
    </font>
    <font>
      <b/>
      <sz val="13"/>
      <name val="Calibri"/>
      <family val="2"/>
      <scheme val="minor"/>
    </font>
    <font>
      <b/>
      <u/>
      <sz val="12"/>
      <color theme="10"/>
      <name val="Calibri"/>
      <family val="2"/>
    </font>
    <font>
      <b/>
      <u/>
      <sz val="12"/>
      <color rgb="FF0070C0"/>
      <name val="Calibri"/>
      <family val="2"/>
      <scheme val="minor"/>
    </font>
    <font>
      <b/>
      <u/>
      <sz val="12"/>
      <color rgb="FFD83E2C"/>
      <name val="Arial"/>
      <family val="2"/>
    </font>
    <font>
      <i/>
      <u/>
      <sz val="8"/>
      <color rgb="FF323232"/>
      <name val="Arial"/>
      <family val="2"/>
    </font>
    <font>
      <i/>
      <u/>
      <sz val="11"/>
      <color rgb="FF323232"/>
      <name val="Arial"/>
      <family val="2"/>
    </font>
    <font>
      <b/>
      <sz val="12"/>
      <color rgb="FF323232"/>
      <name val="Arial"/>
      <family val="2"/>
    </font>
  </fonts>
  <fills count="56">
    <fill>
      <patternFill patternType="none"/>
    </fill>
    <fill>
      <patternFill patternType="gray125"/>
    </fill>
    <fill>
      <patternFill patternType="solid">
        <fgColor rgb="FFF2F2F2"/>
        <bgColor rgb="FFF2F2F2"/>
      </patternFill>
    </fill>
    <fill>
      <patternFill patternType="solid">
        <fgColor rgb="FFFFFFFF"/>
        <bgColor rgb="FFFFFFFF"/>
      </patternFill>
    </fill>
    <fill>
      <patternFill patternType="solid">
        <fgColor rgb="FFFFFF00"/>
        <bgColor rgb="FFFFFF00"/>
      </patternFill>
    </fill>
    <fill>
      <patternFill patternType="solid">
        <fgColor rgb="FFCE3327"/>
        <bgColor rgb="FFCE3327"/>
      </patternFill>
    </fill>
    <fill>
      <patternFill patternType="solid">
        <fgColor rgb="FFBFBFBF"/>
        <bgColor rgb="FFBFBFBF"/>
      </patternFill>
    </fill>
    <fill>
      <patternFill patternType="solid">
        <fgColor rgb="FFD8D8D8"/>
        <bgColor rgb="FFD8D8D8"/>
      </patternFill>
    </fill>
    <fill>
      <patternFill patternType="solid">
        <fgColor rgb="FF610D00"/>
        <bgColor rgb="FF610D00"/>
      </patternFill>
    </fill>
    <fill>
      <patternFill patternType="solid">
        <fgColor rgb="FF911300"/>
        <bgColor rgb="FF911300"/>
      </patternFill>
    </fill>
    <fill>
      <patternFill patternType="solid">
        <fgColor rgb="FFC21A01"/>
        <bgColor rgb="FFC21A01"/>
      </patternFill>
    </fill>
    <fill>
      <patternFill patternType="solid">
        <fgColor rgb="FFFE5B42"/>
        <bgColor rgb="FFFE5B42"/>
      </patternFill>
    </fill>
    <fill>
      <patternFill patternType="solid">
        <fgColor rgb="FFFE9181"/>
        <bgColor rgb="FFFE9181"/>
      </patternFill>
    </fill>
    <fill>
      <patternFill patternType="solid">
        <fgColor rgb="FFFEC8C0"/>
        <bgColor rgb="FFFEC8C0"/>
      </patternFill>
    </fill>
    <fill>
      <patternFill patternType="solid">
        <fgColor rgb="FFFFC000"/>
        <bgColor rgb="FFFFFF00"/>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rgb="FF4AC0DF"/>
        <bgColor indexed="64"/>
      </patternFill>
    </fill>
    <fill>
      <patternFill patternType="solid">
        <fgColor rgb="FF70C396"/>
        <bgColor indexed="64"/>
      </patternFill>
    </fill>
    <fill>
      <patternFill patternType="solid">
        <fgColor rgb="FFFF7900"/>
        <bgColor indexed="64"/>
      </patternFill>
    </fill>
    <fill>
      <patternFill patternType="solid">
        <fgColor rgb="FF18657D"/>
        <bgColor indexed="64"/>
      </patternFill>
    </fill>
    <fill>
      <patternFill patternType="solid">
        <fgColor rgb="FF0E5163"/>
        <bgColor indexed="64"/>
      </patternFill>
    </fill>
    <fill>
      <patternFill patternType="solid">
        <fgColor theme="0" tint="-0.249977111117893"/>
        <bgColor indexed="64"/>
      </patternFill>
    </fill>
    <fill>
      <patternFill patternType="solid">
        <fgColor rgb="FF92D050"/>
        <bgColor indexed="64"/>
      </patternFill>
    </fill>
    <fill>
      <patternFill patternType="solid">
        <fgColor theme="7" tint="0.79998168889431442"/>
        <bgColor indexed="64"/>
      </patternFill>
    </fill>
    <fill>
      <patternFill patternType="solid">
        <fgColor rgb="FF4AC0DF"/>
        <bgColor rgb="FFFFFF00"/>
      </patternFill>
    </fill>
    <fill>
      <patternFill patternType="solid">
        <fgColor rgb="FF70C396"/>
        <bgColor rgb="FFFFFF00"/>
      </patternFill>
    </fill>
    <fill>
      <patternFill patternType="solid">
        <fgColor theme="9"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rgb="FF92D050"/>
        <bgColor rgb="FFFFFF00"/>
      </patternFill>
    </fill>
    <fill>
      <patternFill patternType="solid">
        <fgColor theme="0" tint="-4.9989318521683403E-2"/>
        <bgColor indexed="64"/>
      </patternFill>
    </fill>
    <fill>
      <patternFill patternType="solid">
        <fgColor theme="4"/>
      </patternFill>
    </fill>
    <fill>
      <patternFill patternType="solid">
        <fgColor theme="4" tint="0.59999389629810485"/>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59999389629810485"/>
        <bgColor indexed="65"/>
      </patternFill>
    </fill>
    <fill>
      <patternFill patternType="solid">
        <fgColor rgb="FF397553"/>
        <bgColor indexed="64"/>
      </patternFill>
    </fill>
    <fill>
      <patternFill patternType="solid">
        <fgColor rgb="FF35574A"/>
        <bgColor indexed="64"/>
      </patternFill>
    </fill>
    <fill>
      <patternFill patternType="solid">
        <fgColor rgb="FF388297"/>
        <bgColor indexed="64"/>
      </patternFill>
    </fill>
    <fill>
      <patternFill patternType="solid">
        <fgColor rgb="FF0E5263"/>
        <bgColor indexed="64"/>
      </patternFill>
    </fill>
    <fill>
      <patternFill patternType="solid">
        <fgColor rgb="FF8FB6C0"/>
        <bgColor indexed="64"/>
      </patternFill>
    </fill>
    <fill>
      <patternFill patternType="solid">
        <fgColor rgb="FF61917D"/>
        <bgColor rgb="FFC4D3B0"/>
      </patternFill>
    </fill>
    <fill>
      <patternFill patternType="solid">
        <fgColor rgb="FF61917D"/>
        <bgColor indexed="64"/>
      </patternFill>
    </fill>
    <fill>
      <patternFill patternType="solid">
        <fgColor rgb="FFFADCCD"/>
        <bgColor indexed="64"/>
      </patternFill>
    </fill>
    <fill>
      <patternFill patternType="solid">
        <fgColor rgb="FFFBBF9A"/>
        <bgColor indexed="64"/>
      </patternFill>
    </fill>
    <fill>
      <patternFill patternType="solid">
        <fgColor rgb="FFF7946D"/>
        <bgColor indexed="64"/>
      </patternFill>
    </fill>
    <fill>
      <patternFill patternType="solid">
        <fgColor rgb="FF9B5747"/>
        <bgColor indexed="64"/>
      </patternFill>
    </fill>
    <fill>
      <patternFill patternType="solid">
        <fgColor rgb="FFACBDA7"/>
        <bgColor indexed="64"/>
      </patternFill>
    </fill>
    <fill>
      <patternFill patternType="solid">
        <fgColor rgb="FFC00000"/>
        <bgColor rgb="FFFFFFFF"/>
      </patternFill>
    </fill>
    <fill>
      <patternFill patternType="solid">
        <fgColor theme="2"/>
        <bgColor rgb="FFFFFF00"/>
      </patternFill>
    </fill>
    <fill>
      <patternFill patternType="solid">
        <fgColor rgb="FFEA0029"/>
        <bgColor indexed="64"/>
      </patternFill>
    </fill>
    <fill>
      <patternFill patternType="solid">
        <fgColor rgb="FFC00000"/>
        <bgColor indexed="64"/>
      </patternFill>
    </fill>
    <fill>
      <patternFill patternType="solid">
        <fgColor rgb="FFC00000"/>
        <bgColor rgb="FFCE3327"/>
      </patternFill>
    </fill>
  </fills>
  <borders count="64">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right/>
      <top/>
      <bottom style="thick">
        <color rgb="FFFFFFFF"/>
      </bottom>
      <diagonal/>
    </border>
    <border>
      <left style="thick">
        <color rgb="FFFFFFFF"/>
      </left>
      <right style="thick">
        <color rgb="FFFFFFFF"/>
      </right>
      <top/>
      <bottom style="thick">
        <color rgb="FFFFFFFF"/>
      </bottom>
      <diagonal/>
    </border>
    <border>
      <left style="thick">
        <color rgb="FFFFFFFF"/>
      </left>
      <right/>
      <top/>
      <bottom style="thick">
        <color rgb="FFFFFFFF"/>
      </bottom>
      <diagonal/>
    </border>
    <border>
      <left style="thin">
        <color rgb="FFFFFFFF"/>
      </left>
      <right/>
      <top style="thin">
        <color rgb="FFFFFFFF"/>
      </top>
      <bottom style="thin">
        <color rgb="FFFFFFFF"/>
      </bottom>
      <diagonal/>
    </border>
    <border>
      <left/>
      <right/>
      <top style="medium">
        <color rgb="FFFFFFFF"/>
      </top>
      <bottom style="medium">
        <color rgb="FFFFFFFF"/>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medium">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thin">
        <color rgb="FF000000"/>
      </left>
      <right style="thin">
        <color rgb="FF000000"/>
      </right>
      <top/>
      <bottom/>
      <diagonal/>
    </border>
    <border>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right style="medium">
        <color rgb="FF000000"/>
      </right>
      <top/>
      <bottom style="thin">
        <color rgb="FF000000"/>
      </bottom>
      <diagonal/>
    </border>
    <border>
      <left style="medium">
        <color rgb="FF000000"/>
      </left>
      <right style="thin">
        <color rgb="FF000000"/>
      </right>
      <top/>
      <bottom/>
      <diagonal/>
    </border>
    <border>
      <left/>
      <right style="medium">
        <color rgb="FF000000"/>
      </right>
      <top/>
      <bottom style="medium">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thin">
        <color rgb="FF000000"/>
      </left>
      <right/>
      <top style="medium">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thin">
        <color indexed="64"/>
      </top>
      <bottom style="medium">
        <color indexed="64"/>
      </bottom>
      <diagonal/>
    </border>
    <border>
      <left/>
      <right/>
      <top style="thin">
        <color indexed="64"/>
      </top>
      <bottom style="medium">
        <color indexed="64"/>
      </bottom>
      <diagonal/>
    </border>
    <border>
      <left style="thick">
        <color indexed="64"/>
      </left>
      <right/>
      <top style="thin">
        <color indexed="64"/>
      </top>
      <bottom style="thin">
        <color indexed="64"/>
      </bottom>
      <diagonal/>
    </border>
    <border>
      <left/>
      <right style="thin">
        <color theme="0" tint="-0.14996795556505021"/>
      </right>
      <top style="thin">
        <color theme="0" tint="-0.14996795556505021"/>
      </top>
      <bottom style="thin">
        <color theme="0" tint="-0.14996795556505021"/>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style="thin">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theme="0"/>
      </left>
      <right style="thin">
        <color theme="0"/>
      </right>
      <top style="thin">
        <color theme="0"/>
      </top>
      <bottom style="thin">
        <color theme="0"/>
      </bottom>
      <diagonal/>
    </border>
    <border>
      <left/>
      <right/>
      <top/>
      <bottom style="thick">
        <color theme="4" tint="0.499984740745262"/>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style="medium">
        <color rgb="FF000000"/>
      </right>
      <top/>
      <bottom style="thin">
        <color indexed="64"/>
      </bottom>
      <diagonal/>
    </border>
  </borders>
  <cellStyleXfs count="20">
    <xf numFmtId="0" fontId="0" fillId="0" borderId="0"/>
    <xf numFmtId="0" fontId="52" fillId="0" borderId="0" applyNumberFormat="0" applyFill="0" applyBorder="0" applyAlignment="0" applyProtection="0"/>
    <xf numFmtId="9" fontId="56" fillId="0" borderId="0" applyFont="0" applyFill="0" applyBorder="0" applyAlignment="0" applyProtection="0"/>
    <xf numFmtId="0" fontId="6" fillId="0" borderId="9"/>
    <xf numFmtId="9" fontId="6" fillId="0" borderId="9" applyFont="0" applyFill="0" applyBorder="0" applyAlignment="0" applyProtection="0"/>
    <xf numFmtId="0" fontId="58" fillId="15" borderId="0" applyNumberFormat="0" applyBorder="0" applyAlignment="0" applyProtection="0"/>
    <xf numFmtId="0" fontId="5" fillId="16" borderId="0" applyNumberFormat="0" applyBorder="0" applyAlignment="0" applyProtection="0"/>
    <xf numFmtId="0" fontId="58" fillId="17" borderId="0" applyNumberFormat="0" applyBorder="0" applyAlignment="0" applyProtection="0"/>
    <xf numFmtId="0" fontId="4" fillId="0" borderId="9"/>
    <xf numFmtId="0" fontId="58" fillId="33" borderId="0" applyNumberFormat="0" applyBorder="0" applyAlignment="0" applyProtection="0"/>
    <xf numFmtId="0" fontId="3" fillId="34" borderId="0" applyNumberFormat="0" applyBorder="0" applyAlignment="0" applyProtection="0"/>
    <xf numFmtId="0" fontId="58" fillId="35" borderId="0" applyNumberFormat="0" applyBorder="0" applyAlignment="0" applyProtection="0"/>
    <xf numFmtId="0" fontId="3" fillId="36"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0" borderId="9"/>
    <xf numFmtId="0" fontId="3" fillId="0" borderId="9"/>
    <xf numFmtId="0" fontId="93" fillId="0" borderId="60" applyNumberFormat="0" applyFill="0" applyAlignment="0" applyProtection="0"/>
    <xf numFmtId="0" fontId="2" fillId="0" borderId="9"/>
    <xf numFmtId="9" fontId="2" fillId="0" borderId="9" applyFont="0" applyFill="0" applyBorder="0" applyAlignment="0" applyProtection="0"/>
  </cellStyleXfs>
  <cellXfs count="356">
    <xf numFmtId="0" fontId="0" fillId="0" borderId="0" xfId="0"/>
    <xf numFmtId="0" fontId="13" fillId="3" borderId="1" xfId="0" applyFont="1" applyFill="1" applyBorder="1" applyAlignment="1">
      <alignment horizontal="left" wrapText="1"/>
    </xf>
    <xf numFmtId="0" fontId="18" fillId="3" borderId="2" xfId="0" applyFont="1" applyFill="1" applyBorder="1" applyAlignment="1">
      <alignment horizontal="left" wrapText="1"/>
    </xf>
    <xf numFmtId="0" fontId="24" fillId="0" borderId="0" xfId="0" applyFont="1"/>
    <xf numFmtId="0" fontId="24" fillId="0" borderId="0" xfId="0" applyFont="1" applyAlignment="1">
      <alignment horizontal="left"/>
    </xf>
    <xf numFmtId="0" fontId="25" fillId="0" borderId="0" xfId="0" applyFont="1"/>
    <xf numFmtId="0" fontId="20" fillId="3" borderId="4" xfId="0" applyFont="1" applyFill="1" applyBorder="1"/>
    <xf numFmtId="0" fontId="26" fillId="3" borderId="5" xfId="0" applyFont="1" applyFill="1" applyBorder="1" applyAlignment="1">
      <alignment horizontal="center" textRotation="90" wrapText="1"/>
    </xf>
    <xf numFmtId="0" fontId="27" fillId="3" borderId="5" xfId="0" applyFont="1" applyFill="1" applyBorder="1" applyAlignment="1">
      <alignment horizontal="center" textRotation="90" wrapText="1"/>
    </xf>
    <xf numFmtId="0" fontId="28" fillId="3" borderId="6" xfId="0" applyFont="1" applyFill="1" applyBorder="1" applyAlignment="1">
      <alignment horizontal="center" textRotation="90" wrapText="1"/>
    </xf>
    <xf numFmtId="0" fontId="29" fillId="3" borderId="5" xfId="0" applyFont="1" applyFill="1" applyBorder="1" applyAlignment="1">
      <alignment horizontal="center" textRotation="90" wrapText="1"/>
    </xf>
    <xf numFmtId="0" fontId="30" fillId="3" borderId="5" xfId="0" applyFont="1" applyFill="1" applyBorder="1" applyAlignment="1">
      <alignment horizontal="center" textRotation="90" wrapText="1"/>
    </xf>
    <xf numFmtId="0" fontId="31" fillId="3" borderId="5" xfId="0" applyFont="1" applyFill="1" applyBorder="1" applyAlignment="1">
      <alignment horizontal="center" textRotation="90" wrapText="1"/>
    </xf>
    <xf numFmtId="0" fontId="32" fillId="3" borderId="5" xfId="0" applyFont="1" applyFill="1" applyBorder="1" applyAlignment="1">
      <alignment horizontal="center" textRotation="90" wrapText="1"/>
    </xf>
    <xf numFmtId="0" fontId="33" fillId="3" borderId="5" xfId="0" applyFont="1" applyFill="1" applyBorder="1" applyAlignment="1">
      <alignment horizontal="center" textRotation="90" wrapText="1"/>
    </xf>
    <xf numFmtId="164" fontId="37" fillId="6" borderId="7" xfId="0" applyNumberFormat="1" applyFont="1" applyFill="1" applyBorder="1" applyAlignment="1">
      <alignment horizontal="center" vertical="center"/>
    </xf>
    <xf numFmtId="0" fontId="39" fillId="0" borderId="8" xfId="0" applyFont="1" applyBorder="1" applyAlignment="1">
      <alignment horizontal="center" vertical="center"/>
    </xf>
    <xf numFmtId="1" fontId="40" fillId="0" borderId="0" xfId="0" applyNumberFormat="1" applyFont="1" applyAlignment="1">
      <alignment horizontal="right"/>
    </xf>
    <xf numFmtId="0" fontId="37" fillId="0" borderId="0" xfId="0" applyFont="1" applyAlignment="1">
      <alignment horizontal="left"/>
    </xf>
    <xf numFmtId="0" fontId="37" fillId="0" borderId="0" xfId="0" applyFont="1"/>
    <xf numFmtId="0" fontId="38" fillId="0" borderId="0" xfId="0" applyFont="1" applyAlignment="1">
      <alignment horizontal="left"/>
    </xf>
    <xf numFmtId="0" fontId="38" fillId="0" borderId="0" xfId="0" applyFont="1" applyAlignment="1">
      <alignment horizontal="left" vertical="center"/>
    </xf>
    <xf numFmtId="0" fontId="44" fillId="3" borderId="17" xfId="0" applyFont="1" applyFill="1" applyBorder="1" applyAlignment="1">
      <alignment horizontal="center" vertical="top"/>
    </xf>
    <xf numFmtId="0" fontId="44" fillId="3" borderId="18" xfId="0" applyFont="1" applyFill="1" applyBorder="1" applyAlignment="1">
      <alignment horizontal="center" vertical="top"/>
    </xf>
    <xf numFmtId="0" fontId="46" fillId="3" borderId="19" xfId="0" applyFont="1" applyFill="1" applyBorder="1" applyAlignment="1">
      <alignment horizontal="center" vertical="top"/>
    </xf>
    <xf numFmtId="0" fontId="47" fillId="3" borderId="20" xfId="0" applyFont="1" applyFill="1" applyBorder="1" applyAlignment="1">
      <alignment horizontal="center" vertical="top"/>
    </xf>
    <xf numFmtId="0" fontId="47" fillId="3" borderId="20" xfId="0" applyFont="1" applyFill="1" applyBorder="1" applyAlignment="1">
      <alignment horizontal="center" vertical="top" wrapText="1"/>
    </xf>
    <xf numFmtId="0" fontId="47" fillId="3" borderId="21" xfId="0" applyFont="1" applyFill="1" applyBorder="1" applyAlignment="1">
      <alignment vertical="top" wrapText="1"/>
    </xf>
    <xf numFmtId="0" fontId="48" fillId="8" borderId="22" xfId="0" applyFont="1" applyFill="1" applyBorder="1" applyAlignment="1">
      <alignment horizontal="center" vertical="top"/>
    </xf>
    <xf numFmtId="0" fontId="44" fillId="3" borderId="18" xfId="0" applyFont="1" applyFill="1" applyBorder="1" applyAlignment="1">
      <alignment horizontal="left" vertical="top"/>
    </xf>
    <xf numFmtId="0" fontId="44" fillId="3" borderId="23" xfId="0" applyFont="1" applyFill="1" applyBorder="1" applyAlignment="1">
      <alignment horizontal="center" vertical="top"/>
    </xf>
    <xf numFmtId="0" fontId="44" fillId="3" borderId="24" xfId="0" applyFont="1" applyFill="1" applyBorder="1" applyAlignment="1">
      <alignment vertical="top" wrapText="1"/>
    </xf>
    <xf numFmtId="0" fontId="44" fillId="3" borderId="25" xfId="0" applyFont="1" applyFill="1" applyBorder="1" applyAlignment="1">
      <alignment horizontal="left" vertical="top"/>
    </xf>
    <xf numFmtId="0" fontId="44" fillId="3" borderId="26" xfId="0" applyFont="1" applyFill="1" applyBorder="1" applyAlignment="1">
      <alignment horizontal="center" vertical="top"/>
    </xf>
    <xf numFmtId="0" fontId="44" fillId="3" borderId="27" xfId="0" applyFont="1" applyFill="1" applyBorder="1" applyAlignment="1">
      <alignment horizontal="center" vertical="top"/>
    </xf>
    <xf numFmtId="0" fontId="44" fillId="3" borderId="28" xfId="0" applyFont="1" applyFill="1" applyBorder="1" applyAlignment="1">
      <alignment horizontal="center" vertical="top"/>
    </xf>
    <xf numFmtId="0" fontId="44" fillId="3" borderId="29" xfId="0" applyFont="1" applyFill="1" applyBorder="1" applyAlignment="1">
      <alignment vertical="top" wrapText="1"/>
    </xf>
    <xf numFmtId="0" fontId="44" fillId="3" borderId="11" xfId="0" applyFont="1" applyFill="1" applyBorder="1" applyAlignment="1">
      <alignment horizontal="left" vertical="top"/>
    </xf>
    <xf numFmtId="0" fontId="44" fillId="3" borderId="30" xfId="0" applyFont="1" applyFill="1" applyBorder="1" applyAlignment="1">
      <alignment horizontal="center" vertical="top"/>
    </xf>
    <xf numFmtId="0" fontId="44" fillId="3" borderId="31" xfId="0" applyFont="1" applyFill="1" applyBorder="1" applyAlignment="1">
      <alignment horizontal="center" vertical="top"/>
    </xf>
    <xf numFmtId="0" fontId="44" fillId="3" borderId="32" xfId="0" applyFont="1" applyFill="1" applyBorder="1" applyAlignment="1">
      <alignment vertical="top" wrapText="1"/>
    </xf>
    <xf numFmtId="0" fontId="44" fillId="3" borderId="34" xfId="0" applyFont="1" applyFill="1" applyBorder="1" applyAlignment="1">
      <alignment horizontal="left" vertical="top"/>
    </xf>
    <xf numFmtId="0" fontId="44" fillId="4" borderId="27" xfId="0" applyFont="1" applyFill="1" applyBorder="1" applyAlignment="1">
      <alignment horizontal="center" vertical="top"/>
    </xf>
    <xf numFmtId="0" fontId="44" fillId="4" borderId="29" xfId="0" applyFont="1" applyFill="1" applyBorder="1" applyAlignment="1">
      <alignment vertical="top" wrapText="1"/>
    </xf>
    <xf numFmtId="0" fontId="44" fillId="4" borderId="30" xfId="0" applyFont="1" applyFill="1" applyBorder="1" applyAlignment="1">
      <alignment horizontal="center" vertical="top"/>
    </xf>
    <xf numFmtId="0" fontId="44" fillId="4" borderId="32" xfId="0" applyFont="1" applyFill="1" applyBorder="1" applyAlignment="1">
      <alignment vertical="top" wrapText="1"/>
    </xf>
    <xf numFmtId="0" fontId="44" fillId="3" borderId="29" xfId="0" applyFont="1" applyFill="1" applyBorder="1" applyAlignment="1">
      <alignment horizontal="left" vertical="top"/>
    </xf>
    <xf numFmtId="0" fontId="44" fillId="3" borderId="32" xfId="0" applyFont="1" applyFill="1" applyBorder="1" applyAlignment="1">
      <alignment horizontal="left" vertical="top" wrapText="1"/>
    </xf>
    <xf numFmtId="0" fontId="44" fillId="3" borderId="30" xfId="0" quotePrefix="1" applyFont="1" applyFill="1" applyBorder="1" applyAlignment="1">
      <alignment horizontal="center" vertical="top"/>
    </xf>
    <xf numFmtId="0" fontId="44" fillId="3" borderId="36" xfId="0" applyFont="1" applyFill="1" applyBorder="1" applyAlignment="1">
      <alignment horizontal="left" vertical="top"/>
    </xf>
    <xf numFmtId="0" fontId="44" fillId="3" borderId="37" xfId="0" applyFont="1" applyFill="1" applyBorder="1" applyAlignment="1">
      <alignment horizontal="center" vertical="top"/>
    </xf>
    <xf numFmtId="0" fontId="44" fillId="3" borderId="38" xfId="0" quotePrefix="1" applyFont="1" applyFill="1" applyBorder="1" applyAlignment="1">
      <alignment horizontal="center" vertical="top"/>
    </xf>
    <xf numFmtId="0" fontId="44" fillId="3" borderId="38" xfId="0" applyFont="1" applyFill="1" applyBorder="1" applyAlignment="1">
      <alignment horizontal="center" vertical="top"/>
    </xf>
    <xf numFmtId="0" fontId="44" fillId="3" borderId="39" xfId="0" applyFont="1" applyFill="1" applyBorder="1" applyAlignment="1">
      <alignment vertical="top" wrapText="1"/>
    </xf>
    <xf numFmtId="0" fontId="37" fillId="0" borderId="0" xfId="0" applyFont="1" applyAlignment="1">
      <alignment horizontal="center" textRotation="90" wrapText="1"/>
    </xf>
    <xf numFmtId="0" fontId="38" fillId="0" borderId="0" xfId="0" applyFont="1" applyAlignment="1">
      <alignment horizontal="center" vertical="center" wrapText="1"/>
    </xf>
    <xf numFmtId="0" fontId="40" fillId="0" borderId="0" xfId="0" applyFont="1" applyAlignment="1">
      <alignment horizontal="center"/>
    </xf>
    <xf numFmtId="0" fontId="0" fillId="0" borderId="0" xfId="0" applyAlignment="1">
      <alignment textRotation="90"/>
    </xf>
    <xf numFmtId="0" fontId="0" fillId="0" borderId="0" xfId="0" applyAlignment="1">
      <alignment horizontal="center"/>
    </xf>
    <xf numFmtId="49" fontId="40" fillId="0" borderId="0" xfId="0" applyNumberFormat="1" applyFont="1" applyAlignment="1">
      <alignment horizontal="center"/>
    </xf>
    <xf numFmtId="9" fontId="0" fillId="0" borderId="0" xfId="0" applyNumberFormat="1"/>
    <xf numFmtId="0" fontId="0" fillId="3" borderId="9" xfId="0" applyFill="1" applyBorder="1"/>
    <xf numFmtId="0" fontId="44" fillId="3" borderId="9" xfId="0" applyFont="1" applyFill="1" applyBorder="1" applyAlignment="1">
      <alignment horizontal="left" vertical="top"/>
    </xf>
    <xf numFmtId="0" fontId="44" fillId="3" borderId="9" xfId="0" applyFont="1" applyFill="1" applyBorder="1" applyAlignment="1">
      <alignment horizontal="center" vertical="top"/>
    </xf>
    <xf numFmtId="0" fontId="44" fillId="3" borderId="41" xfId="0" applyFont="1" applyFill="1" applyBorder="1" applyAlignment="1">
      <alignment horizontal="center" vertical="top"/>
    </xf>
    <xf numFmtId="0" fontId="44" fillId="3" borderId="2" xfId="0" applyFont="1" applyFill="1" applyBorder="1" applyAlignment="1">
      <alignment horizontal="center" vertical="top"/>
    </xf>
    <xf numFmtId="0" fontId="44" fillId="3" borderId="42" xfId="0" applyFont="1" applyFill="1" applyBorder="1" applyAlignment="1">
      <alignment horizontal="center" vertical="top"/>
    </xf>
    <xf numFmtId="0" fontId="44" fillId="3" borderId="43" xfId="0" applyFont="1" applyFill="1" applyBorder="1" applyAlignment="1">
      <alignment horizontal="center" vertical="top"/>
    </xf>
    <xf numFmtId="0" fontId="44" fillId="4" borderId="42" xfId="0" applyFont="1" applyFill="1" applyBorder="1" applyAlignment="1">
      <alignment horizontal="center" vertical="top"/>
    </xf>
    <xf numFmtId="0" fontId="44" fillId="4" borderId="43" xfId="0" applyFont="1" applyFill="1" applyBorder="1" applyAlignment="1">
      <alignment horizontal="center" vertical="top"/>
    </xf>
    <xf numFmtId="0" fontId="44" fillId="3" borderId="44" xfId="0" applyFont="1" applyFill="1" applyBorder="1" applyAlignment="1">
      <alignment horizontal="center" vertical="top"/>
    </xf>
    <xf numFmtId="0" fontId="42" fillId="3" borderId="9" xfId="0" applyFont="1" applyFill="1" applyBorder="1"/>
    <xf numFmtId="0" fontId="40" fillId="7" borderId="9" xfId="0" applyFont="1" applyFill="1" applyBorder="1" applyAlignment="1">
      <alignment horizontal="center" vertical="center"/>
    </xf>
    <xf numFmtId="0" fontId="51" fillId="0" borderId="0" xfId="0" applyFont="1" applyAlignment="1">
      <alignment horizontal="left"/>
    </xf>
    <xf numFmtId="0" fontId="0" fillId="3" borderId="0" xfId="0" applyFill="1"/>
    <xf numFmtId="0" fontId="39" fillId="2" borderId="0" xfId="0" applyFont="1" applyFill="1" applyAlignment="1">
      <alignment horizontal="center" vertical="center" wrapText="1"/>
    </xf>
    <xf numFmtId="0" fontId="37" fillId="14" borderId="0" xfId="0" applyFont="1" applyFill="1" applyAlignment="1">
      <alignment horizontal="center" textRotation="90" wrapText="1"/>
    </xf>
    <xf numFmtId="0" fontId="39" fillId="2" borderId="9" xfId="0" applyFont="1" applyFill="1" applyBorder="1" applyAlignment="1">
      <alignment horizontal="center" vertical="center" wrapText="1"/>
    </xf>
    <xf numFmtId="1" fontId="37" fillId="0" borderId="0" xfId="0" applyNumberFormat="1" applyFont="1" applyAlignment="1">
      <alignment horizontal="left"/>
    </xf>
    <xf numFmtId="0" fontId="53" fillId="0" borderId="0" xfId="0" applyFont="1"/>
    <xf numFmtId="0" fontId="54" fillId="0" borderId="0" xfId="0" applyFont="1"/>
    <xf numFmtId="0" fontId="37" fillId="0" borderId="0" xfId="0" applyFont="1" applyAlignment="1">
      <alignment vertical="center"/>
    </xf>
    <xf numFmtId="0" fontId="0" fillId="0" borderId="46" xfId="0" applyBorder="1"/>
    <xf numFmtId="0" fontId="50" fillId="0" borderId="0" xfId="0" applyFont="1"/>
    <xf numFmtId="0" fontId="21" fillId="0" borderId="0" xfId="0" applyFont="1"/>
    <xf numFmtId="0" fontId="55" fillId="0" borderId="45" xfId="0" applyFont="1" applyBorder="1" applyAlignment="1">
      <alignment wrapText="1"/>
    </xf>
    <xf numFmtId="0" fontId="0" fillId="0" borderId="46" xfId="0" applyBorder="1" applyAlignment="1">
      <alignment wrapText="1"/>
    </xf>
    <xf numFmtId="0" fontId="55" fillId="0" borderId="46" xfId="0" applyFont="1" applyBorder="1" applyAlignment="1">
      <alignment wrapText="1"/>
    </xf>
    <xf numFmtId="0" fontId="0" fillId="0" borderId="46" xfId="0" applyBorder="1" applyAlignment="1">
      <alignment horizontal="left"/>
    </xf>
    <xf numFmtId="0" fontId="57" fillId="0" borderId="46" xfId="0" applyFont="1" applyBorder="1" applyAlignment="1">
      <alignment wrapText="1"/>
    </xf>
    <xf numFmtId="0" fontId="21" fillId="0" borderId="46" xfId="0" applyFont="1" applyBorder="1" applyAlignment="1">
      <alignment horizontal="left"/>
    </xf>
    <xf numFmtId="1" fontId="0" fillId="0" borderId="46" xfId="0" applyNumberFormat="1" applyBorder="1"/>
    <xf numFmtId="0" fontId="6" fillId="0" borderId="9" xfId="3"/>
    <xf numFmtId="2" fontId="60" fillId="0" borderId="46" xfId="0" applyNumberFormat="1" applyFont="1" applyBorder="1" applyAlignment="1">
      <alignment horizontal="center" vertical="center"/>
    </xf>
    <xf numFmtId="2" fontId="0" fillId="0" borderId="46" xfId="0" applyNumberFormat="1" applyBorder="1" applyAlignment="1">
      <alignment horizontal="center" vertical="top" wrapText="1"/>
    </xf>
    <xf numFmtId="164" fontId="0" fillId="0" borderId="46" xfId="0" applyNumberFormat="1" applyBorder="1" applyAlignment="1">
      <alignment horizontal="center" vertical="top" wrapText="1"/>
    </xf>
    <xf numFmtId="2" fontId="0" fillId="0" borderId="46" xfId="0" applyNumberFormat="1" applyBorder="1" applyAlignment="1">
      <alignment horizontal="center" vertical="center"/>
    </xf>
    <xf numFmtId="1" fontId="0" fillId="0" borderId="46" xfId="0" applyNumberFormat="1" applyBorder="1" applyAlignment="1">
      <alignment horizontal="center"/>
    </xf>
    <xf numFmtId="1" fontId="60" fillId="0" borderId="46" xfId="0" applyNumberFormat="1" applyFont="1" applyBorder="1" applyAlignment="1">
      <alignment horizontal="center" vertical="center"/>
    </xf>
    <xf numFmtId="2" fontId="0" fillId="0" borderId="46" xfId="0" applyNumberFormat="1" applyBorder="1" applyAlignment="1">
      <alignment horizontal="center"/>
    </xf>
    <xf numFmtId="0" fontId="60" fillId="0" borderId="46" xfId="0" applyFont="1" applyBorder="1" applyAlignment="1">
      <alignment horizontal="center" vertical="center"/>
    </xf>
    <xf numFmtId="2" fontId="0" fillId="0" borderId="46" xfId="0" applyNumberFormat="1" applyBorder="1" applyAlignment="1">
      <alignment horizontal="center" wrapText="1"/>
    </xf>
    <xf numFmtId="2" fontId="0" fillId="0" borderId="46" xfId="0" applyNumberFormat="1" applyBorder="1" applyAlignment="1">
      <alignment wrapText="1"/>
    </xf>
    <xf numFmtId="0" fontId="61" fillId="0" borderId="46" xfId="0" applyFont="1" applyBorder="1" applyAlignment="1">
      <alignment horizontal="left" vertical="top"/>
    </xf>
    <xf numFmtId="0" fontId="0" fillId="0" borderId="46" xfId="0" applyBorder="1" applyAlignment="1">
      <alignment horizontal="center" wrapText="1"/>
    </xf>
    <xf numFmtId="1" fontId="0" fillId="0" borderId="46" xfId="0" applyNumberFormat="1" applyBorder="1" applyAlignment="1">
      <alignment wrapText="1"/>
    </xf>
    <xf numFmtId="0" fontId="0" fillId="0" borderId="46" xfId="0" applyBorder="1" applyAlignment="1" applyProtection="1">
      <alignment horizontal="center" vertical="top"/>
      <protection locked="0"/>
    </xf>
    <xf numFmtId="0" fontId="62" fillId="18" borderId="9" xfId="0" applyFont="1" applyFill="1" applyBorder="1" applyAlignment="1">
      <alignment horizontal="center" vertical="top" wrapText="1"/>
    </xf>
    <xf numFmtId="0" fontId="62" fillId="19" borderId="9" xfId="0" applyFont="1" applyFill="1" applyBorder="1" applyAlignment="1">
      <alignment horizontal="center" vertical="top" wrapText="1"/>
    </xf>
    <xf numFmtId="1" fontId="0" fillId="0" borderId="46" xfId="0" applyNumberFormat="1" applyBorder="1" applyAlignment="1">
      <alignment horizontal="center" wrapText="1"/>
    </xf>
    <xf numFmtId="1" fontId="61" fillId="0" borderId="46" xfId="0" applyNumberFormat="1" applyFont="1" applyBorder="1" applyAlignment="1">
      <alignment horizontal="left" vertical="top"/>
    </xf>
    <xf numFmtId="1" fontId="0" fillId="0" borderId="46" xfId="2" applyNumberFormat="1" applyFont="1" applyFill="1" applyBorder="1" applyAlignment="1">
      <alignment horizontal="center"/>
    </xf>
    <xf numFmtId="0" fontId="62" fillId="20" borderId="9" xfId="0" applyFont="1" applyFill="1" applyBorder="1" applyAlignment="1">
      <alignment horizontal="center" vertical="top" wrapText="1"/>
    </xf>
    <xf numFmtId="0" fontId="62" fillId="20" borderId="47" xfId="0" applyFont="1" applyFill="1" applyBorder="1" applyAlignment="1">
      <alignment horizontal="center" vertical="top" wrapText="1"/>
    </xf>
    <xf numFmtId="0" fontId="63" fillId="22" borderId="49" xfId="7" applyFont="1" applyFill="1" applyBorder="1" applyAlignment="1">
      <alignment horizontal="center" textRotation="90" wrapText="1"/>
    </xf>
    <xf numFmtId="164" fontId="64" fillId="23" borderId="48" xfId="0" applyNumberFormat="1" applyFont="1" applyFill="1" applyBorder="1" applyAlignment="1" applyProtection="1">
      <alignment horizontal="center" vertical="center"/>
      <protection locked="0"/>
    </xf>
    <xf numFmtId="0" fontId="37" fillId="4" borderId="47" xfId="0" applyFont="1" applyFill="1" applyBorder="1" applyAlignment="1">
      <alignment horizontal="center" textRotation="90" wrapText="1"/>
    </xf>
    <xf numFmtId="0" fontId="39" fillId="2" borderId="9" xfId="0" applyFont="1" applyFill="1" applyBorder="1" applyAlignment="1">
      <alignment horizontal="center" vertical="center"/>
    </xf>
    <xf numFmtId="0" fontId="54" fillId="0" borderId="46" xfId="0" applyFont="1" applyBorder="1" applyAlignment="1">
      <alignment vertical="center" wrapText="1"/>
    </xf>
    <xf numFmtId="0" fontId="54" fillId="24" borderId="46" xfId="0" applyFont="1" applyFill="1" applyBorder="1" applyAlignment="1">
      <alignment vertical="center" wrapText="1"/>
    </xf>
    <xf numFmtId="1" fontId="55" fillId="0" borderId="46" xfId="0" applyNumberFormat="1" applyFont="1" applyBorder="1" applyAlignment="1">
      <alignment wrapText="1"/>
    </xf>
    <xf numFmtId="0" fontId="55" fillId="0" borderId="46" xfId="0" applyFont="1" applyBorder="1"/>
    <xf numFmtId="1" fontId="55" fillId="0" borderId="45" xfId="0" applyNumberFormat="1" applyFont="1" applyBorder="1" applyAlignment="1">
      <alignment horizontal="center" wrapText="1"/>
    </xf>
    <xf numFmtId="1" fontId="55" fillId="0" borderId="46" xfId="0" applyNumberFormat="1" applyFont="1" applyBorder="1" applyAlignment="1">
      <alignment horizontal="center" wrapText="1"/>
    </xf>
    <xf numFmtId="0" fontId="40" fillId="2" borderId="9" xfId="0" applyFont="1" applyFill="1" applyBorder="1" applyAlignment="1">
      <alignment horizontal="center" vertical="center"/>
    </xf>
    <xf numFmtId="0" fontId="65" fillId="0" borderId="0" xfId="0" applyFont="1" applyAlignment="1">
      <alignment wrapText="1"/>
    </xf>
    <xf numFmtId="0" fontId="37" fillId="26" borderId="47" xfId="0" applyFont="1" applyFill="1" applyBorder="1" applyAlignment="1">
      <alignment horizontal="center" textRotation="90" wrapText="1"/>
    </xf>
    <xf numFmtId="164" fontId="39" fillId="2" borderId="9" xfId="0" applyNumberFormat="1" applyFont="1" applyFill="1" applyBorder="1" applyAlignment="1">
      <alignment horizontal="center" vertical="center" wrapText="1"/>
    </xf>
    <xf numFmtId="1" fontId="39" fillId="2" borderId="9" xfId="0" applyNumberFormat="1" applyFont="1" applyFill="1" applyBorder="1" applyAlignment="1">
      <alignment horizontal="center" vertical="center" wrapText="1"/>
    </xf>
    <xf numFmtId="0" fontId="0" fillId="2" borderId="46" xfId="0" applyFill="1" applyBorder="1"/>
    <xf numFmtId="0" fontId="39" fillId="2" borderId="46" xfId="0" applyFont="1" applyFill="1" applyBorder="1" applyAlignment="1">
      <alignment horizontal="right" vertical="center"/>
    </xf>
    <xf numFmtId="0" fontId="68" fillId="0" borderId="46" xfId="0" applyFont="1" applyBorder="1"/>
    <xf numFmtId="0" fontId="40" fillId="0" borderId="0" xfId="0" applyFont="1"/>
    <xf numFmtId="0" fontId="0" fillId="0" borderId="9" xfId="0" applyBorder="1"/>
    <xf numFmtId="0" fontId="6" fillId="29" borderId="9" xfId="3" applyFill="1"/>
    <xf numFmtId="0" fontId="62" fillId="20" borderId="46" xfId="0" applyFont="1" applyFill="1" applyBorder="1" applyAlignment="1">
      <alignment horizontal="center" vertical="top" wrapText="1"/>
    </xf>
    <xf numFmtId="10" fontId="0" fillId="0" borderId="46" xfId="2" applyNumberFormat="1" applyFont="1" applyBorder="1" applyAlignment="1">
      <alignment horizontal="left"/>
    </xf>
    <xf numFmtId="1" fontId="0" fillId="0" borderId="46" xfId="0" applyNumberFormat="1" applyBorder="1" applyAlignment="1">
      <alignment horizontal="left"/>
    </xf>
    <xf numFmtId="0" fontId="55" fillId="25" borderId="46" xfId="3" applyFont="1" applyFill="1" applyBorder="1"/>
    <xf numFmtId="0" fontId="62" fillId="25" borderId="47" xfId="0" applyFont="1" applyFill="1" applyBorder="1" applyAlignment="1">
      <alignment horizontal="center" vertical="top" wrapText="1"/>
    </xf>
    <xf numFmtId="0" fontId="62" fillId="28" borderId="47" xfId="0" applyFont="1" applyFill="1" applyBorder="1" applyAlignment="1">
      <alignment horizontal="center" vertical="top" wrapText="1"/>
    </xf>
    <xf numFmtId="0" fontId="55" fillId="28" borderId="46" xfId="3" applyFont="1" applyFill="1" applyBorder="1"/>
    <xf numFmtId="0" fontId="62" fillId="28" borderId="46" xfId="0" applyFont="1" applyFill="1" applyBorder="1" applyAlignment="1">
      <alignment horizontal="center" vertical="top" wrapText="1"/>
    </xf>
    <xf numFmtId="0" fontId="62" fillId="25" borderId="46" xfId="0" applyFont="1" applyFill="1" applyBorder="1" applyAlignment="1">
      <alignment horizontal="center" vertical="top" wrapText="1"/>
    </xf>
    <xf numFmtId="1" fontId="0" fillId="30" borderId="46" xfId="0" applyNumberFormat="1" applyFill="1" applyBorder="1"/>
    <xf numFmtId="165" fontId="0" fillId="30" borderId="46" xfId="0" applyNumberFormat="1" applyFill="1" applyBorder="1"/>
    <xf numFmtId="0" fontId="0" fillId="30" borderId="46" xfId="0" applyFill="1" applyBorder="1" applyAlignment="1">
      <alignment horizontal="center" vertical="top" wrapText="1"/>
    </xf>
    <xf numFmtId="2" fontId="60" fillId="30" borderId="46" xfId="0" applyNumberFormat="1" applyFont="1" applyFill="1" applyBorder="1" applyAlignment="1">
      <alignment horizontal="center" vertical="center"/>
    </xf>
    <xf numFmtId="2" fontId="0" fillId="30" borderId="46" xfId="0" applyNumberFormat="1" applyFill="1" applyBorder="1"/>
    <xf numFmtId="0" fontId="0" fillId="30" borderId="46" xfId="0" applyFill="1" applyBorder="1" applyAlignment="1" applyProtection="1">
      <alignment horizontal="center" vertical="top"/>
      <protection locked="0"/>
    </xf>
    <xf numFmtId="0" fontId="0" fillId="30" borderId="46" xfId="0" applyFill="1" applyBorder="1" applyAlignment="1">
      <alignment wrapText="1"/>
    </xf>
    <xf numFmtId="0" fontId="55" fillId="30" borderId="46" xfId="3" applyFont="1" applyFill="1" applyBorder="1"/>
    <xf numFmtId="0" fontId="0" fillId="30" borderId="46" xfId="0" applyFill="1" applyBorder="1" applyAlignment="1">
      <alignment horizontal="center" vertical="center"/>
    </xf>
    <xf numFmtId="0" fontId="0" fillId="30" borderId="0" xfId="0" applyFill="1"/>
    <xf numFmtId="165" fontId="21" fillId="30" borderId="46" xfId="0" applyNumberFormat="1" applyFont="1" applyFill="1" applyBorder="1"/>
    <xf numFmtId="0" fontId="6" fillId="28" borderId="9" xfId="3" applyFill="1"/>
    <xf numFmtId="2" fontId="0" fillId="0" borderId="46" xfId="0" applyNumberFormat="1" applyBorder="1" applyAlignment="1" applyProtection="1">
      <alignment horizontal="center" vertical="top"/>
      <protection locked="0"/>
    </xf>
    <xf numFmtId="167" fontId="0" fillId="0" borderId="46" xfId="0" applyNumberFormat="1" applyBorder="1"/>
    <xf numFmtId="164" fontId="0" fillId="0" borderId="46" xfId="0" applyNumberFormat="1" applyBorder="1"/>
    <xf numFmtId="164" fontId="0" fillId="0" borderId="46" xfId="0" applyNumberFormat="1" applyBorder="1" applyAlignment="1">
      <alignment horizontal="center" wrapText="1"/>
    </xf>
    <xf numFmtId="167" fontId="70" fillId="0" borderId="46" xfId="0" applyNumberFormat="1" applyFont="1" applyBorder="1"/>
    <xf numFmtId="0" fontId="37" fillId="31" borderId="47" xfId="0" applyFont="1" applyFill="1" applyBorder="1" applyAlignment="1">
      <alignment horizontal="center" textRotation="90" wrapText="1"/>
    </xf>
    <xf numFmtId="0" fontId="50" fillId="0" borderId="9" xfId="0" applyFont="1" applyBorder="1"/>
    <xf numFmtId="0" fontId="0" fillId="0" borderId="45" xfId="0" applyBorder="1" applyAlignment="1">
      <alignment horizontal="left"/>
    </xf>
    <xf numFmtId="0" fontId="68" fillId="0" borderId="46" xfId="0" applyFont="1" applyBorder="1" applyAlignment="1">
      <alignment horizontal="center" wrapText="1"/>
    </xf>
    <xf numFmtId="0" fontId="0" fillId="2" borderId="9" xfId="0" applyFill="1" applyBorder="1" applyAlignment="1">
      <alignment horizontal="center"/>
    </xf>
    <xf numFmtId="10" fontId="0" fillId="2" borderId="9" xfId="2" applyNumberFormat="1" applyFont="1" applyFill="1" applyBorder="1" applyAlignment="1">
      <alignment horizontal="center"/>
    </xf>
    <xf numFmtId="0" fontId="62" fillId="20" borderId="47" xfId="0" applyFont="1" applyFill="1" applyBorder="1" applyAlignment="1">
      <alignment horizontal="center" vertical="center" wrapText="1"/>
    </xf>
    <xf numFmtId="0" fontId="62" fillId="20" borderId="46" xfId="0" applyFont="1" applyFill="1" applyBorder="1" applyAlignment="1">
      <alignment horizontal="center" vertical="center" wrapText="1"/>
    </xf>
    <xf numFmtId="0" fontId="67" fillId="26" borderId="47" xfId="0" applyFont="1" applyFill="1" applyBorder="1" applyAlignment="1">
      <alignment horizontal="center" vertical="center" wrapText="1"/>
    </xf>
    <xf numFmtId="0" fontId="67" fillId="27" borderId="47" xfId="0" applyFont="1" applyFill="1" applyBorder="1" applyAlignment="1">
      <alignment horizontal="center" vertical="center" wrapText="1"/>
    </xf>
    <xf numFmtId="0" fontId="67" fillId="27" borderId="50" xfId="0" applyFont="1" applyFill="1" applyBorder="1" applyAlignment="1">
      <alignment horizontal="center" vertical="center" wrapText="1"/>
    </xf>
    <xf numFmtId="0" fontId="23" fillId="32" borderId="46" xfId="0" applyFont="1" applyFill="1" applyBorder="1" applyAlignment="1">
      <alignment horizontal="center" vertical="center" wrapText="1"/>
    </xf>
    <xf numFmtId="0" fontId="71" fillId="30" borderId="9" xfId="0" applyFont="1" applyFill="1" applyBorder="1" applyAlignment="1">
      <alignment horizontal="center" vertical="center" wrapText="1"/>
    </xf>
    <xf numFmtId="0" fontId="72" fillId="20" borderId="46" xfId="0" applyFont="1" applyFill="1" applyBorder="1" applyAlignment="1">
      <alignment horizontal="center" vertical="center" wrapText="1"/>
    </xf>
    <xf numFmtId="0" fontId="72" fillId="18" borderId="46" xfId="0" applyFont="1" applyFill="1" applyBorder="1" applyAlignment="1">
      <alignment horizontal="center" vertical="center" wrapText="1"/>
    </xf>
    <xf numFmtId="0" fontId="72" fillId="19" borderId="46" xfId="0" applyFont="1" applyFill="1" applyBorder="1" applyAlignment="1">
      <alignment horizontal="center" vertical="center" wrapText="1"/>
    </xf>
    <xf numFmtId="0" fontId="69" fillId="32" borderId="0" xfId="0" applyFont="1" applyFill="1" applyAlignment="1">
      <alignment horizontal="center" vertical="center" wrapText="1"/>
    </xf>
    <xf numFmtId="0" fontId="71" fillId="0" borderId="46" xfId="0" applyFont="1" applyBorder="1" applyAlignment="1">
      <alignment horizontal="center" vertical="center" wrapText="1"/>
    </xf>
    <xf numFmtId="0" fontId="72" fillId="0" borderId="46" xfId="0" applyFont="1" applyBorder="1" applyAlignment="1">
      <alignment horizontal="center" vertical="center" wrapText="1"/>
    </xf>
    <xf numFmtId="0" fontId="71" fillId="32" borderId="9" xfId="0" applyFont="1" applyFill="1" applyBorder="1" applyAlignment="1">
      <alignment horizontal="center" vertical="center" wrapText="1"/>
    </xf>
    <xf numFmtId="0" fontId="63" fillId="39" borderId="51" xfId="13" applyFont="1" applyFill="1" applyBorder="1" applyAlignment="1">
      <alignment horizontal="center" textRotation="90" wrapText="1"/>
    </xf>
    <xf numFmtId="0" fontId="63" fillId="39" borderId="52" xfId="13" applyFont="1" applyFill="1" applyBorder="1" applyAlignment="1">
      <alignment horizontal="center" textRotation="90" wrapText="1"/>
    </xf>
    <xf numFmtId="0" fontId="63" fillId="40" borderId="53" xfId="11" applyFont="1" applyFill="1" applyBorder="1" applyAlignment="1">
      <alignment horizontal="center" textRotation="90" wrapText="1"/>
    </xf>
    <xf numFmtId="0" fontId="63" fillId="40" borderId="54" xfId="11" applyFont="1" applyFill="1" applyBorder="1" applyAlignment="1">
      <alignment horizontal="center" textRotation="90" wrapText="1"/>
    </xf>
    <xf numFmtId="0" fontId="59" fillId="41" borderId="49" xfId="6" applyFont="1" applyFill="1" applyBorder="1" applyAlignment="1">
      <alignment horizontal="center" textRotation="90" wrapText="1"/>
    </xf>
    <xf numFmtId="0" fontId="63" fillId="21" borderId="53" xfId="5" applyFont="1" applyFill="1" applyBorder="1" applyAlignment="1">
      <alignment horizontal="center" textRotation="90" wrapText="1"/>
    </xf>
    <xf numFmtId="0" fontId="63" fillId="42" borderId="49" xfId="7" applyFont="1" applyFill="1" applyBorder="1" applyAlignment="1">
      <alignment horizontal="center" textRotation="90" wrapText="1"/>
    </xf>
    <xf numFmtId="0" fontId="66" fillId="43" borderId="51" xfId="14" applyFont="1" applyFill="1" applyBorder="1" applyAlignment="1">
      <alignment horizontal="center" textRotation="90" wrapText="1"/>
    </xf>
    <xf numFmtId="164" fontId="66" fillId="43" borderId="55" xfId="14" applyNumberFormat="1" applyFont="1" applyFill="1" applyBorder="1" applyAlignment="1">
      <alignment horizontal="center" vertical="center"/>
    </xf>
    <xf numFmtId="164" fontId="59" fillId="41" borderId="48" xfId="6" applyNumberFormat="1" applyFont="1" applyFill="1" applyBorder="1" applyAlignment="1">
      <alignment horizontal="center" vertical="center"/>
    </xf>
    <xf numFmtId="164" fontId="63" fillId="22" borderId="48" xfId="7" applyNumberFormat="1" applyFont="1" applyFill="1" applyBorder="1" applyAlignment="1">
      <alignment horizontal="center" vertical="center"/>
    </xf>
    <xf numFmtId="164" fontId="59" fillId="21" borderId="48" xfId="5" applyNumberFormat="1" applyFont="1" applyFill="1" applyBorder="1" applyAlignment="1">
      <alignment horizontal="center" vertical="center"/>
    </xf>
    <xf numFmtId="0" fontId="66" fillId="44" borderId="10" xfId="0" applyFont="1" applyFill="1" applyBorder="1" applyAlignment="1">
      <alignment horizontal="left" textRotation="90" wrapText="1"/>
    </xf>
    <xf numFmtId="164" fontId="66" fillId="45" borderId="56" xfId="12" applyNumberFormat="1" applyFont="1" applyFill="1" applyBorder="1" applyAlignment="1">
      <alignment horizontal="center" vertical="center"/>
    </xf>
    <xf numFmtId="2" fontId="40" fillId="0" borderId="9" xfId="0" applyNumberFormat="1" applyFont="1" applyBorder="1" applyAlignment="1">
      <alignment horizontal="center" vertical="center" wrapText="1"/>
    </xf>
    <xf numFmtId="0" fontId="73" fillId="0" borderId="0" xfId="0" applyFont="1"/>
    <xf numFmtId="0" fontId="74" fillId="0" borderId="0" xfId="0" applyFont="1" applyAlignment="1">
      <alignment wrapText="1"/>
    </xf>
    <xf numFmtId="0" fontId="67" fillId="0" borderId="9" xfId="0" applyFont="1" applyBorder="1" applyAlignment="1">
      <alignment horizontal="center" wrapText="1"/>
    </xf>
    <xf numFmtId="2" fontId="67" fillId="0" borderId="9" xfId="0" applyNumberFormat="1" applyFont="1" applyBorder="1" applyAlignment="1">
      <alignment horizontal="center" vertical="center" wrapText="1"/>
    </xf>
    <xf numFmtId="0" fontId="23" fillId="0" borderId="9" xfId="0" applyFont="1" applyBorder="1" applyAlignment="1">
      <alignment horizontal="center" vertical="center" wrapText="1"/>
    </xf>
    <xf numFmtId="2" fontId="21" fillId="0" borderId="9" xfId="0" applyNumberFormat="1" applyFont="1" applyBorder="1"/>
    <xf numFmtId="0" fontId="21" fillId="0" borderId="9" xfId="0" applyFont="1" applyBorder="1"/>
    <xf numFmtId="164" fontId="63" fillId="39" borderId="56" xfId="13" applyNumberFormat="1" applyFont="1" applyFill="1" applyBorder="1" applyAlignment="1">
      <alignment horizontal="center" vertical="center"/>
    </xf>
    <xf numFmtId="164" fontId="63" fillId="40" borderId="56" xfId="11" applyNumberFormat="1" applyFont="1" applyFill="1" applyBorder="1" applyAlignment="1">
      <alignment horizontal="center" vertical="center"/>
    </xf>
    <xf numFmtId="9" fontId="40" fillId="0" borderId="9" xfId="0" applyNumberFormat="1" applyFont="1" applyBorder="1" applyAlignment="1">
      <alignment horizontal="center" vertical="center" wrapText="1"/>
    </xf>
    <xf numFmtId="0" fontId="40" fillId="0" borderId="9" xfId="0" applyFont="1" applyBorder="1" applyAlignment="1">
      <alignment horizontal="center" vertical="center" wrapText="1"/>
    </xf>
    <xf numFmtId="0" fontId="40" fillId="0" borderId="9" xfId="0" applyFont="1" applyBorder="1" applyAlignment="1">
      <alignment horizontal="center" vertical="center"/>
    </xf>
    <xf numFmtId="0" fontId="41" fillId="0" borderId="9" xfId="0" applyFont="1" applyBorder="1" applyAlignment="1">
      <alignment horizontal="center" vertical="center"/>
    </xf>
    <xf numFmtId="2" fontId="76" fillId="0" borderId="9" xfId="0" applyNumberFormat="1" applyFont="1" applyBorder="1" applyAlignment="1">
      <alignment horizontal="center" vertical="center" wrapText="1"/>
    </xf>
    <xf numFmtId="166" fontId="76" fillId="0" borderId="9" xfId="2" applyNumberFormat="1" applyFont="1" applyFill="1" applyBorder="1" applyAlignment="1">
      <alignment horizontal="center" vertical="center" wrapText="1"/>
    </xf>
    <xf numFmtId="9" fontId="76" fillId="0" borderId="9" xfId="0" applyNumberFormat="1" applyFont="1" applyBorder="1" applyAlignment="1">
      <alignment horizontal="center" vertical="center" wrapText="1"/>
    </xf>
    <xf numFmtId="0" fontId="75" fillId="0" borderId="0" xfId="0" applyFont="1"/>
    <xf numFmtId="164" fontId="66" fillId="46" borderId="55" xfId="10" applyNumberFormat="1" applyFont="1" applyFill="1" applyBorder="1" applyAlignment="1">
      <alignment horizontal="center" vertical="center"/>
    </xf>
    <xf numFmtId="164" fontId="66" fillId="47" borderId="48" xfId="10" applyNumberFormat="1" applyFont="1" applyFill="1" applyBorder="1" applyAlignment="1">
      <alignment horizontal="center" vertical="center"/>
    </xf>
    <xf numFmtId="0" fontId="66" fillId="46" borderId="46" xfId="10" applyFont="1" applyFill="1" applyBorder="1" applyAlignment="1">
      <alignment horizontal="center" textRotation="90" wrapText="1"/>
    </xf>
    <xf numFmtId="0" fontId="66" fillId="47" borderId="46" xfId="10" applyFont="1" applyFill="1" applyBorder="1" applyAlignment="1">
      <alignment horizontal="center" textRotation="90" wrapText="1"/>
    </xf>
    <xf numFmtId="0" fontId="66" fillId="48" borderId="46" xfId="10" applyFont="1" applyFill="1" applyBorder="1" applyAlignment="1">
      <alignment horizontal="center" textRotation="90" wrapText="1"/>
    </xf>
    <xf numFmtId="164" fontId="66" fillId="48" borderId="48" xfId="10" applyNumberFormat="1" applyFont="1" applyFill="1" applyBorder="1" applyAlignment="1">
      <alignment horizontal="center" vertical="center"/>
    </xf>
    <xf numFmtId="164" fontId="63" fillId="49" borderId="48" xfId="9" applyNumberFormat="1" applyFont="1" applyFill="1" applyBorder="1" applyAlignment="1">
      <alignment horizontal="center"/>
    </xf>
    <xf numFmtId="0" fontId="63" fillId="49" borderId="46" xfId="9" applyFont="1" applyFill="1" applyBorder="1" applyAlignment="1">
      <alignment horizontal="center" textRotation="90" wrapText="1"/>
    </xf>
    <xf numFmtId="164" fontId="64" fillId="47" borderId="48" xfId="0" applyNumberFormat="1" applyFont="1" applyFill="1" applyBorder="1" applyAlignment="1" applyProtection="1">
      <alignment horizontal="center" vertical="center"/>
      <protection locked="0"/>
    </xf>
    <xf numFmtId="164" fontId="64" fillId="43" borderId="48" xfId="0" applyNumberFormat="1" applyFont="1" applyFill="1" applyBorder="1" applyAlignment="1" applyProtection="1">
      <alignment horizontal="center" vertical="center"/>
      <protection locked="0"/>
    </xf>
    <xf numFmtId="164" fontId="64" fillId="50" borderId="48" xfId="0" applyNumberFormat="1" applyFont="1" applyFill="1" applyBorder="1" applyAlignment="1" applyProtection="1">
      <alignment horizontal="center" vertical="center"/>
      <protection locked="0"/>
    </xf>
    <xf numFmtId="0" fontId="77" fillId="3" borderId="5" xfId="0" applyFont="1" applyFill="1" applyBorder="1" applyAlignment="1">
      <alignment horizontal="center" textRotation="90" wrapText="1"/>
    </xf>
    <xf numFmtId="0" fontId="3" fillId="0" borderId="9" xfId="15" applyAlignment="1">
      <alignment wrapText="1"/>
    </xf>
    <xf numFmtId="0" fontId="12" fillId="0" borderId="57" xfId="15" applyFont="1" applyBorder="1" applyAlignment="1">
      <alignment horizontal="left" vertical="top" wrapText="1" indent="1"/>
    </xf>
    <xf numFmtId="0" fontId="6" fillId="0" borderId="9" xfId="3" applyAlignment="1">
      <alignment horizontal="center"/>
    </xf>
    <xf numFmtId="0" fontId="52" fillId="0" borderId="0" xfId="1" applyAlignment="1">
      <alignment horizontal="left" vertical="center" wrapText="1"/>
    </xf>
    <xf numFmtId="0" fontId="81" fillId="0" borderId="47" xfId="15" applyFont="1" applyBorder="1" applyAlignment="1">
      <alignment horizontal="center" vertical="center" wrapText="1"/>
    </xf>
    <xf numFmtId="0" fontId="81" fillId="0" borderId="46" xfId="15" applyFont="1" applyBorder="1" applyAlignment="1">
      <alignment horizontal="center" vertical="center" wrapText="1"/>
    </xf>
    <xf numFmtId="0" fontId="81" fillId="0" borderId="50" xfId="15" applyFont="1" applyBorder="1" applyAlignment="1">
      <alignment horizontal="center" vertical="center" wrapText="1"/>
    </xf>
    <xf numFmtId="0" fontId="78" fillId="28" borderId="46" xfId="15" applyFont="1" applyFill="1" applyBorder="1" applyAlignment="1">
      <alignment horizontal="center" vertical="top" wrapText="1"/>
    </xf>
    <xf numFmtId="0" fontId="78" fillId="0" borderId="46" xfId="15" applyFont="1" applyBorder="1" applyAlignment="1">
      <alignment horizontal="center" vertical="top"/>
    </xf>
    <xf numFmtId="0" fontId="79" fillId="28" borderId="46" xfId="15" applyFont="1" applyFill="1" applyBorder="1" applyAlignment="1">
      <alignment horizontal="center" vertical="top" wrapText="1"/>
    </xf>
    <xf numFmtId="0" fontId="80" fillId="20" borderId="46" xfId="15" applyFont="1" applyFill="1" applyBorder="1" applyAlignment="1">
      <alignment horizontal="center" vertical="top" wrapText="1"/>
    </xf>
    <xf numFmtId="0" fontId="80" fillId="0" borderId="46" xfId="15" applyFont="1" applyBorder="1" applyAlignment="1">
      <alignment horizontal="center" vertical="top" wrapText="1"/>
    </xf>
    <xf numFmtId="14" fontId="80" fillId="0" borderId="46" xfId="15" applyNumberFormat="1" applyFont="1" applyBorder="1" applyAlignment="1">
      <alignment horizontal="center" vertical="top" wrapText="1"/>
    </xf>
    <xf numFmtId="0" fontId="82" fillId="0" borderId="46" xfId="15" applyFont="1" applyBorder="1" applyAlignment="1">
      <alignment horizontal="center" vertical="top" wrapText="1"/>
    </xf>
    <xf numFmtId="0" fontId="83" fillId="0" borderId="46" xfId="15" applyFont="1" applyBorder="1" applyAlignment="1">
      <alignment horizontal="center" vertical="top" wrapText="1"/>
    </xf>
    <xf numFmtId="0" fontId="84" fillId="0" borderId="46" xfId="15" applyFont="1" applyBorder="1" applyAlignment="1">
      <alignment horizontal="center" vertical="top" wrapText="1"/>
    </xf>
    <xf numFmtId="0" fontId="81" fillId="20" borderId="46" xfId="15" applyFont="1" applyFill="1" applyBorder="1" applyAlignment="1">
      <alignment horizontal="center" vertical="top" wrapText="1"/>
    </xf>
    <xf numFmtId="0" fontId="80" fillId="0" borderId="46" xfId="16" applyFont="1" applyBorder="1" applyAlignment="1">
      <alignment horizontal="center" vertical="top" wrapText="1"/>
    </xf>
    <xf numFmtId="0" fontId="81" fillId="0" borderId="46" xfId="16" applyFont="1" applyBorder="1" applyAlignment="1">
      <alignment horizontal="center" vertical="top" wrapText="1"/>
    </xf>
    <xf numFmtId="0" fontId="85" fillId="0" borderId="46" xfId="16" applyFont="1" applyBorder="1" applyAlignment="1">
      <alignment horizontal="center" vertical="top" wrapText="1"/>
    </xf>
    <xf numFmtId="49" fontId="80" fillId="0" borderId="46" xfId="16" applyNumberFormat="1" applyFont="1" applyBorder="1" applyAlignment="1">
      <alignment horizontal="center" vertical="top" wrapText="1"/>
    </xf>
    <xf numFmtId="0" fontId="86" fillId="0" borderId="46" xfId="15" applyFont="1" applyBorder="1" applyAlignment="1">
      <alignment horizontal="center" vertical="top" wrapText="1"/>
    </xf>
    <xf numFmtId="14" fontId="82" fillId="0" borderId="46" xfId="15" applyNumberFormat="1" applyFont="1" applyBorder="1" applyAlignment="1">
      <alignment horizontal="center" vertical="top" wrapText="1"/>
    </xf>
    <xf numFmtId="0" fontId="82" fillId="0" borderId="9" xfId="15" applyFont="1" applyAlignment="1">
      <alignment horizontal="center" wrapText="1"/>
    </xf>
    <xf numFmtId="0" fontId="87" fillId="0" borderId="46" xfId="16" applyFont="1" applyBorder="1" applyAlignment="1">
      <alignment horizontal="center" vertical="top" wrapText="1"/>
    </xf>
    <xf numFmtId="0" fontId="88" fillId="0" borderId="46" xfId="16" applyFont="1" applyBorder="1" applyAlignment="1">
      <alignment horizontal="center" vertical="top" wrapText="1"/>
    </xf>
    <xf numFmtId="0" fontId="81" fillId="18" borderId="46" xfId="15" applyFont="1" applyFill="1" applyBorder="1" applyAlignment="1">
      <alignment horizontal="center" vertical="top" wrapText="1"/>
    </xf>
    <xf numFmtId="14" fontId="80" fillId="0" borderId="46" xfId="16" applyNumberFormat="1" applyFont="1" applyBorder="1" applyAlignment="1">
      <alignment horizontal="center" vertical="top" wrapText="1"/>
    </xf>
    <xf numFmtId="0" fontId="82" fillId="0" borderId="46" xfId="15" applyFont="1" applyBorder="1" applyAlignment="1">
      <alignment horizontal="center" wrapText="1"/>
    </xf>
    <xf numFmtId="0" fontId="80" fillId="0" borderId="1" xfId="15" applyFont="1" applyBorder="1" applyAlignment="1">
      <alignment horizontal="center" vertical="top" wrapText="1"/>
    </xf>
    <xf numFmtId="0" fontId="90" fillId="0" borderId="46" xfId="16" applyFont="1" applyBorder="1" applyAlignment="1">
      <alignment horizontal="center" vertical="top" wrapText="1"/>
    </xf>
    <xf numFmtId="0" fontId="81" fillId="19" borderId="46" xfId="15" applyFont="1" applyFill="1" applyBorder="1" applyAlignment="1">
      <alignment horizontal="center" vertical="top" wrapText="1"/>
    </xf>
    <xf numFmtId="0" fontId="91" fillId="0" borderId="46" xfId="15" applyFont="1" applyBorder="1" applyAlignment="1">
      <alignment horizontal="center" vertical="top" wrapText="1"/>
    </xf>
    <xf numFmtId="0" fontId="92" fillId="0" borderId="46" xfId="15" applyFont="1" applyBorder="1" applyAlignment="1">
      <alignment horizontal="center" vertical="top" wrapText="1"/>
    </xf>
    <xf numFmtId="0" fontId="12" fillId="0" borderId="58" xfId="0" applyFont="1" applyBorder="1" applyAlignment="1">
      <alignment horizontal="left" vertical="top" wrapText="1"/>
    </xf>
    <xf numFmtId="0" fontId="13" fillId="3" borderId="23" xfId="0" applyFont="1" applyFill="1" applyBorder="1" applyAlignment="1">
      <alignment horizontal="left" wrapText="1"/>
    </xf>
    <xf numFmtId="0" fontId="0" fillId="0" borderId="58" xfId="0" applyBorder="1" applyAlignment="1">
      <alignment horizontal="center" vertical="top"/>
    </xf>
    <xf numFmtId="164" fontId="37" fillId="6" borderId="59" xfId="0" applyNumberFormat="1" applyFont="1" applyFill="1" applyBorder="1" applyAlignment="1">
      <alignment horizontal="center" vertical="center"/>
    </xf>
    <xf numFmtId="0" fontId="2" fillId="0" borderId="9" xfId="18"/>
    <xf numFmtId="0" fontId="2" fillId="0" borderId="9" xfId="18" applyAlignment="1">
      <alignment horizontal="center"/>
    </xf>
    <xf numFmtId="2" fontId="2" fillId="0" borderId="9" xfId="18" applyNumberFormat="1"/>
    <xf numFmtId="164" fontId="2" fillId="0" borderId="9" xfId="18" applyNumberFormat="1"/>
    <xf numFmtId="0" fontId="2" fillId="0" borderId="9" xfId="18" applyAlignment="1">
      <alignment wrapText="1"/>
    </xf>
    <xf numFmtId="0" fontId="2" fillId="0" borderId="9" xfId="18" applyAlignment="1">
      <alignment textRotation="90" wrapText="1"/>
    </xf>
    <xf numFmtId="0" fontId="57" fillId="0" borderId="45" xfId="0" applyFont="1" applyBorder="1" applyAlignment="1">
      <alignment wrapText="1"/>
    </xf>
    <xf numFmtId="0" fontId="94" fillId="30" borderId="9" xfId="17" applyFont="1" applyFill="1" applyBorder="1" applyAlignment="1">
      <alignment horizontal="center" textRotation="90" wrapText="1"/>
    </xf>
    <xf numFmtId="0" fontId="94" fillId="30" borderId="9" xfId="17" applyFont="1" applyFill="1" applyBorder="1" applyAlignment="1">
      <alignment horizontal="center" textRotation="90"/>
    </xf>
    <xf numFmtId="0" fontId="54" fillId="0" borderId="61" xfId="18" applyFont="1" applyBorder="1"/>
    <xf numFmtId="2" fontId="67" fillId="52" borderId="9" xfId="0" applyNumberFormat="1" applyFont="1" applyFill="1" applyBorder="1" applyAlignment="1">
      <alignment horizontal="center" vertical="center"/>
    </xf>
    <xf numFmtId="167" fontId="2" fillId="0" borderId="9" xfId="18" applyNumberFormat="1"/>
    <xf numFmtId="0" fontId="16" fillId="0" borderId="0" xfId="0" applyFont="1" applyAlignment="1">
      <alignment horizontal="left"/>
    </xf>
    <xf numFmtId="0" fontId="95" fillId="0" borderId="0" xfId="1" applyFont="1"/>
    <xf numFmtId="0" fontId="96" fillId="0" borderId="0" xfId="1" applyFont="1"/>
    <xf numFmtId="0" fontId="96" fillId="0" borderId="0" xfId="1" applyFont="1" applyAlignment="1">
      <alignment horizontal="left"/>
    </xf>
    <xf numFmtId="0" fontId="95" fillId="0" borderId="0" xfId="1" applyFont="1" applyAlignment="1">
      <alignment horizontal="left"/>
    </xf>
    <xf numFmtId="0" fontId="97" fillId="0" borderId="0" xfId="0" applyFont="1"/>
    <xf numFmtId="164" fontId="59" fillId="23" borderId="48" xfId="0" applyNumberFormat="1" applyFont="1" applyFill="1" applyBorder="1" applyAlignment="1" applyProtection="1">
      <alignment horizontal="center" vertical="center"/>
      <protection locked="0"/>
    </xf>
    <xf numFmtId="0" fontId="1" fillId="0" borderId="9" xfId="18" applyFont="1"/>
    <xf numFmtId="0" fontId="37" fillId="0" borderId="0" xfId="0" applyFont="1" applyAlignment="1">
      <alignment wrapText="1"/>
    </xf>
    <xf numFmtId="0" fontId="76" fillId="0" borderId="57" xfId="0" applyFont="1" applyBorder="1" applyAlignment="1">
      <alignment horizontal="center" vertical="center" wrapText="1"/>
    </xf>
    <xf numFmtId="0" fontId="75" fillId="0" borderId="9" xfId="0" applyFont="1" applyBorder="1"/>
    <xf numFmtId="0" fontId="37" fillId="0" borderId="63" xfId="0" applyFont="1" applyBorder="1" applyAlignment="1">
      <alignment wrapText="1"/>
    </xf>
    <xf numFmtId="0" fontId="38" fillId="0" borderId="57" xfId="0" applyFont="1" applyBorder="1" applyAlignment="1">
      <alignment horizontal="left"/>
    </xf>
    <xf numFmtId="0" fontId="38" fillId="0" borderId="57" xfId="0" applyFont="1" applyBorder="1" applyAlignment="1">
      <alignment horizontal="left" vertical="center"/>
    </xf>
    <xf numFmtId="0" fontId="0" fillId="2" borderId="57" xfId="0" applyFill="1" applyBorder="1"/>
    <xf numFmtId="0" fontId="0" fillId="0" borderId="45" xfId="0" applyBorder="1"/>
    <xf numFmtId="0" fontId="0" fillId="2" borderId="45" xfId="0" applyFill="1" applyBorder="1"/>
    <xf numFmtId="0" fontId="37" fillId="0" borderId="62" xfId="0" applyFont="1" applyBorder="1" applyAlignment="1">
      <alignment horizontal="center" wrapText="1"/>
    </xf>
    <xf numFmtId="0" fontId="37" fillId="0" borderId="0" xfId="0" applyFont="1" applyAlignment="1">
      <alignment horizontal="center" wrapText="1"/>
    </xf>
    <xf numFmtId="0" fontId="0" fillId="0" borderId="0" xfId="0" applyAlignment="1">
      <alignment horizontal="center" wrapText="1"/>
    </xf>
    <xf numFmtId="0" fontId="0" fillId="0" borderId="62" xfId="0" applyBorder="1" applyAlignment="1">
      <alignment horizontal="center" wrapText="1"/>
    </xf>
    <xf numFmtId="0" fontId="0" fillId="54" borderId="0" xfId="0" applyFill="1"/>
    <xf numFmtId="0" fontId="2" fillId="0" borderId="9" xfId="18" applyAlignment="1">
      <alignment horizontal="center" wrapText="1"/>
    </xf>
    <xf numFmtId="0" fontId="7" fillId="2" borderId="9" xfId="0" applyFont="1" applyFill="1" applyBorder="1" applyAlignment="1">
      <alignment horizontal="right" wrapText="1"/>
    </xf>
    <xf numFmtId="0" fontId="8" fillId="2" borderId="9" xfId="0" applyFont="1" applyFill="1" applyBorder="1" applyAlignment="1">
      <alignment horizontal="right" wrapText="1"/>
    </xf>
    <xf numFmtId="0" fontId="9" fillId="3" borderId="9" xfId="0" applyFont="1" applyFill="1" applyBorder="1" applyAlignment="1">
      <alignment horizontal="right" wrapText="1"/>
    </xf>
    <xf numFmtId="0" fontId="10" fillId="3" borderId="9" xfId="0" applyFont="1" applyFill="1" applyBorder="1" applyAlignment="1">
      <alignment horizontal="left" wrapText="1"/>
    </xf>
    <xf numFmtId="0" fontId="11" fillId="3" borderId="9" xfId="0" applyFont="1" applyFill="1" applyBorder="1" applyAlignment="1">
      <alignment horizontal="left"/>
    </xf>
    <xf numFmtId="0" fontId="0" fillId="3" borderId="9" xfId="0" applyFill="1" applyBorder="1" applyAlignment="1">
      <alignment wrapText="1"/>
    </xf>
    <xf numFmtId="0" fontId="14" fillId="3" borderId="9" xfId="0" applyFont="1" applyFill="1" applyBorder="1"/>
    <xf numFmtId="0" fontId="12" fillId="3" borderId="9" xfId="0" applyFont="1" applyFill="1" applyBorder="1" applyAlignment="1">
      <alignment horizontal="left"/>
    </xf>
    <xf numFmtId="0" fontId="15" fillId="3" borderId="9" xfId="0" applyFont="1" applyFill="1" applyBorder="1" applyAlignment="1">
      <alignment horizontal="left"/>
    </xf>
    <xf numFmtId="0" fontId="16" fillId="3" borderId="9" xfId="0" applyFont="1" applyFill="1" applyBorder="1" applyAlignment="1">
      <alignment horizontal="left"/>
    </xf>
    <xf numFmtId="0" fontId="17" fillId="3" borderId="9" xfId="0" applyFont="1" applyFill="1" applyBorder="1" applyAlignment="1">
      <alignment horizontal="left"/>
    </xf>
    <xf numFmtId="0" fontId="19" fillId="3" borderId="9" xfId="0" applyFont="1" applyFill="1" applyBorder="1" applyAlignment="1">
      <alignment horizontal="left" wrapText="1"/>
    </xf>
    <xf numFmtId="0" fontId="7" fillId="2" borderId="9" xfId="0" applyFont="1" applyFill="1" applyBorder="1" applyAlignment="1">
      <alignment horizontal="center" wrapText="1"/>
    </xf>
    <xf numFmtId="0" fontId="7" fillId="2" borderId="3" xfId="0" applyFont="1" applyFill="1" applyBorder="1" applyAlignment="1">
      <alignment vertical="center" wrapText="1"/>
    </xf>
    <xf numFmtId="0" fontId="22" fillId="3" borderId="9" xfId="0" applyFont="1" applyFill="1" applyBorder="1" applyAlignment="1">
      <alignment vertical="center" wrapText="1"/>
    </xf>
    <xf numFmtId="0" fontId="23" fillId="3" borderId="9" xfId="0" applyFont="1" applyFill="1" applyBorder="1" applyAlignment="1">
      <alignment horizontal="center" vertical="center" wrapText="1"/>
    </xf>
    <xf numFmtId="0" fontId="33" fillId="3" borderId="9" xfId="0" applyFont="1" applyFill="1" applyBorder="1" applyAlignment="1">
      <alignment horizontal="center" textRotation="90" wrapText="1"/>
    </xf>
    <xf numFmtId="0" fontId="34" fillId="3" borderId="9" xfId="0" applyFont="1" applyFill="1" applyBorder="1" applyAlignment="1">
      <alignment horizontal="center" textRotation="90" wrapText="1"/>
    </xf>
    <xf numFmtId="0" fontId="34" fillId="3" borderId="9" xfId="0" applyFont="1" applyFill="1" applyBorder="1" applyAlignment="1">
      <alignment horizontal="center" textRotation="90"/>
    </xf>
    <xf numFmtId="0" fontId="35" fillId="3" borderId="9" xfId="0" applyFont="1" applyFill="1" applyBorder="1"/>
    <xf numFmtId="0" fontId="36" fillId="3" borderId="9" xfId="0" applyFont="1" applyFill="1" applyBorder="1" applyAlignment="1">
      <alignment horizontal="left"/>
    </xf>
    <xf numFmtId="0" fontId="36" fillId="3" borderId="9" xfId="0" applyFont="1" applyFill="1" applyBorder="1"/>
    <xf numFmtId="0" fontId="38" fillId="3" borderId="9" xfId="0" applyFont="1" applyFill="1" applyBorder="1" applyAlignment="1">
      <alignment horizontal="center"/>
    </xf>
    <xf numFmtId="0" fontId="76" fillId="0" borderId="9" xfId="0" applyFont="1" applyBorder="1" applyAlignment="1">
      <alignment horizontal="center" vertical="center"/>
    </xf>
    <xf numFmtId="0" fontId="75" fillId="0" borderId="9" xfId="0" applyFont="1" applyBorder="1" applyAlignment="1">
      <alignment horizontal="center" vertical="center"/>
    </xf>
    <xf numFmtId="0" fontId="0" fillId="3" borderId="9" xfId="0" applyFill="1" applyBorder="1" applyAlignment="1">
      <alignment textRotation="90"/>
    </xf>
    <xf numFmtId="2" fontId="0" fillId="3" borderId="9" xfId="0" applyNumberFormat="1" applyFill="1" applyBorder="1"/>
    <xf numFmtId="1" fontId="67" fillId="0" borderId="9" xfId="0" applyNumberFormat="1" applyFont="1" applyBorder="1" applyAlignment="1">
      <alignment horizontal="center" vertical="center" wrapText="1"/>
    </xf>
    <xf numFmtId="0" fontId="0" fillId="3" borderId="9" xfId="0" applyFill="1" applyBorder="1" applyAlignment="1">
      <alignment horizontal="center"/>
    </xf>
    <xf numFmtId="2" fontId="39" fillId="2" borderId="9" xfId="0" applyNumberFormat="1" applyFont="1" applyFill="1" applyBorder="1" applyAlignment="1">
      <alignment horizontal="center" vertical="center" wrapText="1"/>
    </xf>
    <xf numFmtId="0" fontId="43" fillId="3" borderId="9" xfId="0" applyFont="1" applyFill="1" applyBorder="1" applyAlignment="1">
      <alignment horizontal="left" vertical="top"/>
    </xf>
    <xf numFmtId="0" fontId="44" fillId="3" borderId="9" xfId="0" applyFont="1" applyFill="1" applyBorder="1" applyAlignment="1">
      <alignment vertical="top" wrapText="1"/>
    </xf>
    <xf numFmtId="0" fontId="47" fillId="3" borderId="40" xfId="0" applyFont="1" applyFill="1" applyBorder="1" applyAlignment="1">
      <alignment horizontal="center" vertical="top" wrapText="1"/>
    </xf>
    <xf numFmtId="0" fontId="44" fillId="3" borderId="33" xfId="0" applyFont="1" applyFill="1" applyBorder="1" applyAlignment="1">
      <alignment horizontal="center" vertical="top"/>
    </xf>
    <xf numFmtId="0" fontId="44" fillId="3" borderId="35" xfId="0" applyFont="1" applyFill="1" applyBorder="1" applyAlignment="1">
      <alignment horizontal="center" vertical="top"/>
    </xf>
    <xf numFmtId="0" fontId="1" fillId="0" borderId="9" xfId="3" applyFont="1" applyAlignment="1">
      <alignment horizontal="center"/>
    </xf>
    <xf numFmtId="0" fontId="1" fillId="0" borderId="9" xfId="3" applyFont="1"/>
    <xf numFmtId="0" fontId="20" fillId="2" borderId="9" xfId="0" applyFont="1" applyFill="1" applyBorder="1" applyAlignment="1">
      <alignment horizontal="center" vertical="center" wrapText="1"/>
    </xf>
    <xf numFmtId="0" fontId="21" fillId="0" borderId="3" xfId="0" applyFont="1" applyBorder="1"/>
    <xf numFmtId="0" fontId="21" fillId="53" borderId="9" xfId="0" applyFont="1" applyFill="1" applyBorder="1"/>
    <xf numFmtId="0" fontId="21" fillId="0" borderId="9" xfId="0" applyFont="1" applyBorder="1"/>
    <xf numFmtId="0" fontId="37" fillId="55" borderId="9" xfId="0" applyFont="1" applyFill="1" applyBorder="1" applyAlignment="1">
      <alignment horizontal="center"/>
    </xf>
    <xf numFmtId="0" fontId="21" fillId="54" borderId="9" xfId="0" applyFont="1" applyFill="1" applyBorder="1"/>
    <xf numFmtId="0" fontId="0" fillId="51" borderId="9" xfId="0" applyFill="1" applyBorder="1" applyAlignment="1">
      <alignment horizontal="center"/>
    </xf>
    <xf numFmtId="0" fontId="37" fillId="5" borderId="9" xfId="0" applyFont="1" applyFill="1" applyBorder="1" applyAlignment="1">
      <alignment horizontal="center"/>
    </xf>
    <xf numFmtId="0" fontId="44" fillId="13" borderId="35" xfId="0" applyFont="1" applyFill="1" applyBorder="1" applyAlignment="1">
      <alignment horizontal="center" vertical="top"/>
    </xf>
    <xf numFmtId="0" fontId="21" fillId="0" borderId="35" xfId="0" applyFont="1" applyBorder="1"/>
    <xf numFmtId="0" fontId="21" fillId="0" borderId="37" xfId="0" applyFont="1" applyBorder="1"/>
    <xf numFmtId="0" fontId="44" fillId="12" borderId="26" xfId="0" applyFont="1" applyFill="1" applyBorder="1" applyAlignment="1">
      <alignment horizontal="center" vertical="top"/>
    </xf>
    <xf numFmtId="0" fontId="21" fillId="0" borderId="33" xfId="0" applyFont="1" applyBorder="1"/>
    <xf numFmtId="0" fontId="45" fillId="3" borderId="12" xfId="0" applyFont="1" applyFill="1" applyBorder="1" applyAlignment="1">
      <alignment horizontal="center" vertical="top"/>
    </xf>
    <xf numFmtId="0" fontId="21" fillId="0" borderId="13" xfId="0" applyFont="1" applyBorder="1"/>
    <xf numFmtId="0" fontId="45" fillId="3" borderId="14" xfId="0" applyFont="1" applyFill="1" applyBorder="1" applyAlignment="1">
      <alignment horizontal="center" vertical="top"/>
    </xf>
    <xf numFmtId="0" fontId="21" fillId="0" borderId="15" xfId="0" applyFont="1" applyBorder="1"/>
    <xf numFmtId="0" fontId="21" fillId="0" borderId="16" xfId="0" applyFont="1" applyBorder="1"/>
    <xf numFmtId="0" fontId="48" fillId="9" borderId="26" xfId="0" applyFont="1" applyFill="1" applyBorder="1" applyAlignment="1">
      <alignment horizontal="center" vertical="top"/>
    </xf>
    <xf numFmtId="0" fontId="48" fillId="10" borderId="26" xfId="0" applyFont="1" applyFill="1" applyBorder="1" applyAlignment="1">
      <alignment horizontal="center" vertical="top"/>
    </xf>
    <xf numFmtId="0" fontId="48" fillId="11" borderId="26" xfId="0" applyFont="1" applyFill="1" applyBorder="1" applyAlignment="1">
      <alignment horizontal="center" vertical="top"/>
    </xf>
  </cellXfs>
  <cellStyles count="20">
    <cellStyle name="40% - Accent1" xfId="10" builtinId="31"/>
    <cellStyle name="40% - Accent4" xfId="12" builtinId="43"/>
    <cellStyle name="40% - Accent5" xfId="14" builtinId="47"/>
    <cellStyle name="60% - Accent4" xfId="13" builtinId="44"/>
    <cellStyle name="60% - Accent5" xfId="6" builtinId="48"/>
    <cellStyle name="Accent1" xfId="9" builtinId="29"/>
    <cellStyle name="Accent4" xfId="11" builtinId="41"/>
    <cellStyle name="Accent5" xfId="5" builtinId="45"/>
    <cellStyle name="Accent6" xfId="7" builtinId="49"/>
    <cellStyle name="Heading 2" xfId="17" builtinId="17"/>
    <cellStyle name="Hyperlink" xfId="1" builtinId="8"/>
    <cellStyle name="Normal" xfId="0" builtinId="0"/>
    <cellStyle name="Normal 2" xfId="3" xr:uid="{1E10E046-E280-4092-863A-5B1D905BF960}"/>
    <cellStyle name="Normal 3" xfId="8" xr:uid="{4D68469C-3818-49CA-9A59-1EBED50CD957}"/>
    <cellStyle name="Normal 3 5" xfId="16" xr:uid="{B14469B1-3F7A-4796-878A-5797E02A5EDD}"/>
    <cellStyle name="Normal 4" xfId="15" xr:uid="{4EA23026-8EAA-4FC6-B0F8-2F92BE040F6D}"/>
    <cellStyle name="Normal 5" xfId="18" xr:uid="{586654C1-E95A-48B6-9F88-23BFB0DAACF9}"/>
    <cellStyle name="Percent" xfId="2" builtinId="5"/>
    <cellStyle name="Percent 2" xfId="4" xr:uid="{256338BA-D4EF-42AE-A8AF-1F490AEEB5E9}"/>
    <cellStyle name="Percent 3" xfId="19" xr:uid="{96BBCC64-62FE-412F-B687-CA46A6F35975}"/>
  </cellStyles>
  <dxfs count="70">
    <dxf>
      <font>
        <b/>
        <color rgb="FFFFFFFF"/>
      </font>
      <fill>
        <patternFill patternType="solid">
          <fgColor rgb="FF911300"/>
          <bgColor rgb="FFA32035"/>
        </patternFill>
      </fill>
    </dxf>
    <dxf>
      <font>
        <b/>
      </font>
      <fill>
        <patternFill patternType="solid">
          <fgColor rgb="FFFEC8C0"/>
          <bgColor rgb="FFF8AFB0"/>
        </patternFill>
      </fill>
    </dxf>
    <dxf>
      <font>
        <b/>
      </font>
      <fill>
        <patternFill patternType="solid">
          <fgColor rgb="FFFE9181"/>
          <bgColor rgb="FFFF796C"/>
        </patternFill>
      </fill>
    </dxf>
    <dxf>
      <font>
        <b/>
      </font>
      <fill>
        <patternFill patternType="solid">
          <fgColor rgb="FFFE5B42"/>
          <bgColor rgb="FFEA0029"/>
        </patternFill>
      </fill>
    </dxf>
    <dxf>
      <font>
        <b/>
        <color rgb="FFFFFFFF"/>
      </font>
      <fill>
        <patternFill patternType="solid">
          <fgColor rgb="FF610D00"/>
          <bgColor rgb="FF691C32"/>
        </patternFill>
      </fill>
    </dxf>
    <dxf>
      <font>
        <b/>
      </font>
      <fill>
        <patternFill patternType="solid">
          <fgColor rgb="FFFE9181"/>
          <bgColor rgb="FFFE9181"/>
        </patternFill>
      </fill>
    </dxf>
    <dxf>
      <font>
        <b/>
      </font>
      <fill>
        <patternFill patternType="solid">
          <fgColor rgb="FFFE5B42"/>
          <bgColor rgb="FFFE5B42"/>
        </patternFill>
      </fill>
    </dxf>
    <dxf>
      <font>
        <b/>
        <color rgb="FFFFFFFF"/>
      </font>
      <fill>
        <patternFill patternType="solid">
          <fgColor rgb="FF911300"/>
          <bgColor rgb="FF911300"/>
        </patternFill>
      </fill>
    </dxf>
    <dxf>
      <font>
        <b/>
        <color rgb="FFFFFFFF"/>
      </font>
      <fill>
        <patternFill patternType="solid">
          <fgColor rgb="FF610D00"/>
          <bgColor rgb="FF610D00"/>
        </patternFill>
      </fill>
    </dxf>
    <dxf>
      <font>
        <b/>
      </font>
      <fill>
        <patternFill patternType="solid">
          <fgColor rgb="FFFEC8C0"/>
          <bgColor rgb="FFFEC8C0"/>
        </patternFill>
      </fill>
    </dxf>
    <dxf>
      <font>
        <b/>
        <i val="0"/>
        <color theme="0"/>
      </font>
      <fill>
        <patternFill>
          <bgColor rgb="FFA32035"/>
        </patternFill>
      </fill>
    </dxf>
    <dxf>
      <font>
        <b/>
        <i val="0"/>
        <color theme="0"/>
      </font>
      <fill>
        <patternFill>
          <bgColor rgb="FFEA0029"/>
        </patternFill>
      </fill>
    </dxf>
    <dxf>
      <font>
        <b/>
        <i val="0"/>
      </font>
      <fill>
        <patternFill>
          <bgColor rgb="FFFF796C"/>
        </patternFill>
      </fill>
    </dxf>
    <dxf>
      <font>
        <b/>
        <i val="0"/>
        <color theme="0"/>
      </font>
      <fill>
        <patternFill>
          <bgColor rgb="FF691C32"/>
        </patternFill>
      </fill>
    </dxf>
    <dxf>
      <font>
        <b/>
        <i val="0"/>
      </font>
      <fill>
        <patternFill>
          <bgColor rgb="FFF8AFB0"/>
        </patternFill>
      </fill>
    </dxf>
    <dxf>
      <font>
        <b/>
        <color rgb="FFFFFFFF"/>
      </font>
      <fill>
        <patternFill patternType="solid">
          <fgColor rgb="FF911300"/>
          <bgColor rgb="FF00AB69"/>
        </patternFill>
      </fill>
    </dxf>
    <dxf>
      <font>
        <b/>
        <color rgb="FFFFFFFF"/>
      </font>
      <fill>
        <patternFill patternType="solid">
          <fgColor rgb="FF610D00"/>
          <bgColor rgb="FF006853"/>
        </patternFill>
      </fill>
    </dxf>
    <dxf>
      <font>
        <b/>
      </font>
      <fill>
        <patternFill patternType="solid">
          <fgColor rgb="FFFE5B42"/>
          <bgColor rgb="FF70C396"/>
        </patternFill>
      </fill>
    </dxf>
    <dxf>
      <font>
        <b/>
      </font>
      <fill>
        <patternFill patternType="solid">
          <fgColor rgb="FFFEC8C0"/>
          <bgColor rgb="FFDFEDE0"/>
        </patternFill>
      </fill>
    </dxf>
    <dxf>
      <font>
        <b/>
      </font>
      <fill>
        <patternFill patternType="solid">
          <fgColor rgb="FFFE9181"/>
          <bgColor rgb="FFBFE1C5"/>
        </patternFill>
      </fill>
    </dxf>
    <dxf>
      <font>
        <b/>
        <i val="0"/>
        <color theme="0"/>
      </font>
      <fill>
        <patternFill>
          <bgColor rgb="FF006853"/>
        </patternFill>
      </fill>
    </dxf>
    <dxf>
      <font>
        <b/>
        <i val="0"/>
        <color theme="0"/>
      </font>
      <fill>
        <patternFill>
          <bgColor rgb="FF00AB69"/>
        </patternFill>
      </fill>
    </dxf>
    <dxf>
      <font>
        <b/>
        <i val="0"/>
      </font>
      <fill>
        <patternFill>
          <bgColor rgb="FF70C396"/>
        </patternFill>
      </fill>
    </dxf>
    <dxf>
      <font>
        <b/>
        <i val="0"/>
      </font>
      <fill>
        <patternFill>
          <bgColor rgb="FFBFE1C5"/>
        </patternFill>
      </fill>
    </dxf>
    <dxf>
      <font>
        <b/>
        <i val="0"/>
      </font>
      <fill>
        <patternFill>
          <bgColor rgb="FFDFEDE0"/>
        </patternFill>
      </fill>
    </dxf>
    <dxf>
      <font>
        <b/>
        <i val="0"/>
        <color theme="0"/>
      </font>
      <fill>
        <patternFill>
          <bgColor rgb="FF35574A"/>
        </patternFill>
      </fill>
    </dxf>
    <dxf>
      <font>
        <b/>
        <i val="0"/>
        <color theme="0"/>
      </font>
      <fill>
        <patternFill>
          <bgColor rgb="FF397553"/>
        </patternFill>
      </fill>
    </dxf>
    <dxf>
      <font>
        <b/>
        <i val="0"/>
        <color theme="0"/>
      </font>
      <fill>
        <patternFill>
          <bgColor rgb="FF61917D"/>
        </patternFill>
      </fill>
    </dxf>
    <dxf>
      <font>
        <b/>
        <i val="0"/>
      </font>
      <fill>
        <patternFill>
          <bgColor rgb="FFACBDA7"/>
        </patternFill>
      </fill>
    </dxf>
    <dxf>
      <font>
        <b/>
        <i val="0"/>
      </font>
      <fill>
        <patternFill>
          <bgColor rgb="FFC7CFBA"/>
        </patternFill>
      </fill>
    </dxf>
    <dxf>
      <font>
        <b/>
        <i val="0"/>
        <color theme="0"/>
      </font>
      <fill>
        <patternFill>
          <bgColor rgb="FF397553"/>
        </patternFill>
      </fill>
    </dxf>
    <dxf>
      <font>
        <b/>
        <i val="0"/>
      </font>
      <fill>
        <patternFill>
          <bgColor rgb="FFC7CFBA"/>
        </patternFill>
      </fill>
    </dxf>
    <dxf>
      <font>
        <b/>
        <i val="0"/>
        <color theme="0"/>
      </font>
      <fill>
        <patternFill>
          <bgColor rgb="FF35574A"/>
        </patternFill>
      </fill>
    </dxf>
    <dxf>
      <font>
        <b/>
        <i val="0"/>
        <color theme="0"/>
      </font>
      <fill>
        <patternFill>
          <bgColor rgb="FF61917D"/>
        </patternFill>
      </fill>
    </dxf>
    <dxf>
      <font>
        <b/>
        <i val="0"/>
      </font>
      <fill>
        <patternFill>
          <bgColor rgb="FFACBDA7"/>
        </patternFill>
      </fill>
    </dxf>
    <dxf>
      <font>
        <b/>
      </font>
      <fill>
        <patternFill patternType="solid">
          <fgColor rgb="FFFEC8C0"/>
          <bgColor rgb="FFCFECF5"/>
        </patternFill>
      </fill>
    </dxf>
    <dxf>
      <font>
        <b/>
      </font>
      <fill>
        <patternFill patternType="solid">
          <fgColor rgb="FFFE9181"/>
          <bgColor rgb="FFA2D8E6"/>
        </patternFill>
      </fill>
    </dxf>
    <dxf>
      <font>
        <b/>
      </font>
      <fill>
        <patternFill patternType="solid">
          <fgColor rgb="FFFE5B42"/>
          <bgColor rgb="FF4AC0DF"/>
        </patternFill>
      </fill>
    </dxf>
    <dxf>
      <font>
        <b/>
        <color rgb="FFFFFFFF"/>
      </font>
      <fill>
        <patternFill patternType="solid">
          <fgColor rgb="FF610D00"/>
          <bgColor rgb="FF133D73"/>
        </patternFill>
      </fill>
    </dxf>
    <dxf>
      <font>
        <b/>
        <color rgb="FFFFFFFF"/>
      </font>
      <fill>
        <patternFill patternType="solid">
          <fgColor rgb="FF911300"/>
          <bgColor rgb="FF0092C8"/>
        </patternFill>
      </fill>
    </dxf>
    <dxf>
      <fill>
        <patternFill>
          <bgColor rgb="FF133D73"/>
        </patternFill>
      </fill>
    </dxf>
    <dxf>
      <fill>
        <patternFill>
          <bgColor rgb="FF0092C8"/>
        </patternFill>
      </fill>
    </dxf>
    <dxf>
      <fill>
        <patternFill>
          <bgColor rgb="FF4AC0DF"/>
        </patternFill>
      </fill>
    </dxf>
    <dxf>
      <fill>
        <patternFill>
          <bgColor rgb="FFCFECF5"/>
        </patternFill>
      </fill>
    </dxf>
    <dxf>
      <fill>
        <patternFill>
          <bgColor rgb="FFA2D8E6"/>
        </patternFill>
      </fill>
    </dxf>
    <dxf>
      <font>
        <b/>
        <i val="0"/>
        <color theme="0"/>
      </font>
      <fill>
        <patternFill>
          <bgColor rgb="FF0E5163"/>
        </patternFill>
      </fill>
    </dxf>
    <dxf>
      <font>
        <b/>
        <i val="0"/>
      </font>
      <fill>
        <patternFill>
          <bgColor rgb="FFB8CED8"/>
        </patternFill>
      </fill>
    </dxf>
    <dxf>
      <font>
        <b/>
        <i val="0"/>
      </font>
      <fill>
        <patternFill>
          <bgColor rgb="FF8FB6C0"/>
        </patternFill>
      </fill>
    </dxf>
    <dxf>
      <font>
        <b/>
        <i val="0"/>
        <color theme="0"/>
      </font>
      <fill>
        <patternFill>
          <bgColor rgb="FF388297"/>
        </patternFill>
      </fill>
    </dxf>
    <dxf>
      <font>
        <b/>
        <i val="0"/>
        <color theme="0"/>
      </font>
      <fill>
        <patternFill>
          <bgColor rgb="FF18657D"/>
        </patternFill>
      </fill>
    </dxf>
    <dxf>
      <font>
        <b/>
        <i val="0"/>
        <color theme="0"/>
      </font>
      <fill>
        <patternFill>
          <bgColor rgb="FF388297"/>
        </patternFill>
      </fill>
    </dxf>
    <dxf>
      <font>
        <b/>
        <i val="0"/>
      </font>
      <fill>
        <patternFill>
          <bgColor rgb="FF8FB6C0"/>
        </patternFill>
      </fill>
    </dxf>
    <dxf>
      <font>
        <b/>
        <i val="0"/>
      </font>
      <fill>
        <patternFill>
          <bgColor rgb="FFB8CED8"/>
        </patternFill>
      </fill>
    </dxf>
    <dxf>
      <font>
        <b/>
        <i val="0"/>
        <color theme="0"/>
      </font>
      <fill>
        <patternFill>
          <bgColor rgb="FF0E5163"/>
        </patternFill>
      </fill>
    </dxf>
    <dxf>
      <font>
        <b/>
        <i val="0"/>
        <color theme="0"/>
      </font>
      <fill>
        <patternFill>
          <bgColor rgb="FF18657D"/>
        </patternFill>
      </fill>
    </dxf>
    <dxf>
      <font>
        <color theme="0"/>
      </font>
      <fill>
        <patternFill>
          <fgColor theme="5" tint="-0.499984740745262"/>
          <bgColor rgb="FFA04121"/>
        </patternFill>
      </fill>
    </dxf>
    <dxf>
      <font>
        <b/>
        <color rgb="FFFFFFFF"/>
      </font>
      <fill>
        <patternFill patternType="solid">
          <fgColor rgb="FF911300"/>
          <bgColor rgb="FFD44E27"/>
        </patternFill>
      </fill>
    </dxf>
    <dxf>
      <font>
        <b/>
      </font>
      <fill>
        <patternFill patternType="solid">
          <fgColor rgb="FFFF7900"/>
          <bgColor rgb="FFFF7900"/>
        </patternFill>
      </fill>
    </dxf>
    <dxf>
      <font>
        <b/>
      </font>
      <fill>
        <patternFill patternType="solid">
          <fgColor rgb="FFFFAF79"/>
          <bgColor rgb="FFFFAF79"/>
        </patternFill>
      </fill>
    </dxf>
    <dxf>
      <font>
        <b/>
      </font>
      <fill>
        <patternFill patternType="solid">
          <fgColor rgb="FFFEC8C0"/>
          <bgColor rgb="FFF9E1C9"/>
        </patternFill>
      </fill>
    </dxf>
    <dxf>
      <font>
        <b/>
      </font>
      <fill>
        <patternFill patternType="solid">
          <fgColor rgb="FFFCE6D8"/>
          <bgColor rgb="FFF9E1C9"/>
        </patternFill>
      </fill>
    </dxf>
    <dxf>
      <font>
        <b/>
      </font>
      <fill>
        <patternFill patternType="solid">
          <fgColor rgb="FFFACDB2"/>
          <bgColor rgb="FFFFAF79"/>
        </patternFill>
      </fill>
    </dxf>
    <dxf>
      <font>
        <b/>
      </font>
      <fill>
        <patternFill patternType="solid">
          <fgColor rgb="FFF9B48A"/>
          <bgColor rgb="FFFF7900"/>
        </patternFill>
      </fill>
    </dxf>
    <dxf>
      <font>
        <b/>
        <color theme="0"/>
      </font>
      <fill>
        <patternFill patternType="solid">
          <fgColor rgb="FF913C09"/>
          <bgColor rgb="FFA04121"/>
        </patternFill>
      </fill>
    </dxf>
    <dxf>
      <font>
        <b/>
        <color theme="0"/>
      </font>
      <fill>
        <patternFill patternType="solid">
          <fgColor rgb="FFD9590C"/>
          <bgColor rgb="FFD44E27"/>
        </patternFill>
      </fill>
    </dxf>
    <dxf>
      <font>
        <b/>
        <i val="0"/>
        <color theme="0"/>
      </font>
      <fill>
        <patternFill>
          <bgColor rgb="FF9B5747"/>
        </patternFill>
      </fill>
    </dxf>
    <dxf>
      <font>
        <b/>
        <i val="0"/>
        <color theme="0"/>
      </font>
      <fill>
        <patternFill>
          <bgColor rgb="FFD6724E"/>
        </patternFill>
      </fill>
    </dxf>
    <dxf>
      <font>
        <b/>
        <i val="0"/>
        <color theme="0"/>
      </font>
      <fill>
        <patternFill>
          <bgColor rgb="FFF7946D"/>
        </patternFill>
      </fill>
    </dxf>
    <dxf>
      <font>
        <b/>
        <i val="0"/>
      </font>
      <fill>
        <patternFill>
          <bgColor rgb="FFFBBF9A"/>
        </patternFill>
      </fill>
    </dxf>
    <dxf>
      <font>
        <b/>
        <i val="0"/>
      </font>
      <fill>
        <patternFill>
          <bgColor rgb="FFFADCCD"/>
        </patternFill>
      </fill>
    </dxf>
  </dxfs>
  <tableStyles count="0" defaultTableStyle="TableStyleMedium2" defaultPivotStyle="PivotStyleLight16"/>
  <colors>
    <mruColors>
      <color rgb="FFEA0029"/>
      <color rgb="FF133D73"/>
      <color rgb="FF691C32"/>
      <color rgb="FFA32035"/>
      <color rgb="FFFF796C"/>
      <color rgb="FFF8AFB0"/>
      <color rgb="FF35574A"/>
      <color rgb="FFCFECF5"/>
      <color rgb="FFA2D8E6"/>
      <color rgb="FF4AC0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580927384076991E-2"/>
          <c:y val="0.17047757230249297"/>
          <c:w val="0.91109973753280837"/>
          <c:h val="0.72289572610844643"/>
        </c:manualLayout>
      </c:layout>
      <c:barChart>
        <c:barDir val="col"/>
        <c:grouping val="clustered"/>
        <c:varyColors val="0"/>
        <c:ser>
          <c:idx val="0"/>
          <c:order val="0"/>
          <c:spPr>
            <a:solidFill>
              <a:schemeClr val="accent1"/>
            </a:solidFill>
            <a:ln>
              <a:noFill/>
            </a:ln>
            <a:effectLst/>
          </c:spPr>
          <c:invertIfNegative val="0"/>
          <c:val>
            <c:numRef>
              <c:f>Skewness!$A$5:$A$12</c:f>
              <c:numCache>
                <c:formatCode>0</c:formatCode>
                <c:ptCount val="8"/>
                <c:pt idx="0">
                  <c:v>26.044270781092866</c:v>
                </c:pt>
                <c:pt idx="1">
                  <c:v>25.952942837468314</c:v>
                </c:pt>
                <c:pt idx="2">
                  <c:v>24.76316580585565</c:v>
                </c:pt>
                <c:pt idx="3">
                  <c:v>15.412322931858776</c:v>
                </c:pt>
                <c:pt idx="4">
                  <c:v>15.092869431046605</c:v>
                </c:pt>
                <c:pt idx="5">
                  <c:v>12.55372185446198</c:v>
                </c:pt>
                <c:pt idx="6">
                  <c:v>12.038873852209875</c:v>
                </c:pt>
                <c:pt idx="7">
                  <c:v>12.03231440727518</c:v>
                </c:pt>
              </c:numCache>
            </c:numRef>
          </c:val>
          <c:extLst>
            <c:ext xmlns:c16="http://schemas.microsoft.com/office/drawing/2014/chart" uri="{C3380CC4-5D6E-409C-BE32-E72D297353CC}">
              <c16:uniqueId val="{00000000-6DB1-4136-8581-A072D6F6AA3C}"/>
            </c:ext>
          </c:extLst>
        </c:ser>
        <c:dLbls>
          <c:showLegendKey val="0"/>
          <c:showVal val="0"/>
          <c:showCatName val="0"/>
          <c:showSerName val="0"/>
          <c:showPercent val="0"/>
          <c:showBubbleSize val="0"/>
        </c:dLbls>
        <c:gapWidth val="219"/>
        <c:overlap val="-27"/>
        <c:axId val="768052112"/>
        <c:axId val="768049616"/>
      </c:barChart>
      <c:catAx>
        <c:axId val="7680521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049616"/>
        <c:crosses val="autoZero"/>
        <c:auto val="1"/>
        <c:lblAlgn val="ctr"/>
        <c:lblOffset val="100"/>
        <c:noMultiLvlLbl val="0"/>
      </c:catAx>
      <c:valAx>
        <c:axId val="768049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05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580927384076991E-2"/>
          <c:y val="0.17047757230249297"/>
          <c:w val="0.91109973753280837"/>
          <c:h val="0.72289572610844643"/>
        </c:manualLayout>
      </c:layout>
      <c:barChart>
        <c:barDir val="col"/>
        <c:grouping val="clustered"/>
        <c:varyColors val="0"/>
        <c:ser>
          <c:idx val="0"/>
          <c:order val="0"/>
          <c:spPr>
            <a:solidFill>
              <a:schemeClr val="accent1"/>
            </a:solidFill>
            <a:ln>
              <a:noFill/>
            </a:ln>
            <a:effectLst/>
          </c:spPr>
          <c:invertIfNegative val="0"/>
          <c:val>
            <c:numRef>
              <c:f>Skewness!$Q$6:$Q$22</c:f>
              <c:numCache>
                <c:formatCode>0</c:formatCode>
                <c:ptCount val="17"/>
                <c:pt idx="0">
                  <c:v>7413.3984431985637</c:v>
                </c:pt>
                <c:pt idx="1">
                  <c:v>6872.1598242975006</c:v>
                </c:pt>
                <c:pt idx="2">
                  <c:v>5647.9901242869464</c:v>
                </c:pt>
                <c:pt idx="3">
                  <c:v>5093.6948853805361</c:v>
                </c:pt>
                <c:pt idx="4">
                  <c:v>4916.4836879358927</c:v>
                </c:pt>
                <c:pt idx="5">
                  <c:v>4709.2329490971524</c:v>
                </c:pt>
                <c:pt idx="6">
                  <c:v>4126.2108366553757</c:v>
                </c:pt>
                <c:pt idx="7">
                  <c:v>3297.0344625117082</c:v>
                </c:pt>
                <c:pt idx="8">
                  <c:v>3180.0027318697489</c:v>
                </c:pt>
                <c:pt idx="9">
                  <c:v>3144.5619255665902</c:v>
                </c:pt>
                <c:pt idx="10">
                  <c:v>3113.8671917074103</c:v>
                </c:pt>
                <c:pt idx="11">
                  <c:v>2658.8113735535749</c:v>
                </c:pt>
                <c:pt idx="12">
                  <c:v>2563.8551014285454</c:v>
                </c:pt>
                <c:pt idx="13">
                  <c:v>1606.3028906357588</c:v>
                </c:pt>
                <c:pt idx="14">
                  <c:v>1465.6469222394476</c:v>
                </c:pt>
                <c:pt idx="15">
                  <c:v>1372.3528788768415</c:v>
                </c:pt>
                <c:pt idx="16">
                  <c:v>1184.2033853342593</c:v>
                </c:pt>
              </c:numCache>
            </c:numRef>
          </c:val>
          <c:extLst>
            <c:ext xmlns:c16="http://schemas.microsoft.com/office/drawing/2014/chart" uri="{C3380CC4-5D6E-409C-BE32-E72D297353CC}">
              <c16:uniqueId val="{00000000-6DB1-4136-8581-A072D6F6AA3C}"/>
            </c:ext>
          </c:extLst>
        </c:ser>
        <c:dLbls>
          <c:showLegendKey val="0"/>
          <c:showVal val="0"/>
          <c:showCatName val="0"/>
          <c:showSerName val="0"/>
          <c:showPercent val="0"/>
          <c:showBubbleSize val="0"/>
        </c:dLbls>
        <c:gapWidth val="219"/>
        <c:overlap val="-27"/>
        <c:axId val="768052112"/>
        <c:axId val="768049616"/>
      </c:barChart>
      <c:catAx>
        <c:axId val="7680521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049616"/>
        <c:crosses val="autoZero"/>
        <c:auto val="1"/>
        <c:lblAlgn val="ctr"/>
        <c:lblOffset val="100"/>
        <c:noMultiLvlLbl val="0"/>
      </c:catAx>
      <c:valAx>
        <c:axId val="768049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05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580927384076991E-2"/>
          <c:y val="0.17047757230249297"/>
          <c:w val="0.91109973753280837"/>
          <c:h val="0.72289572610844643"/>
        </c:manualLayout>
      </c:layout>
      <c:barChart>
        <c:barDir val="col"/>
        <c:grouping val="clustered"/>
        <c:varyColors val="0"/>
        <c:ser>
          <c:idx val="0"/>
          <c:order val="0"/>
          <c:spPr>
            <a:solidFill>
              <a:schemeClr val="accent1"/>
            </a:solidFill>
            <a:ln>
              <a:noFill/>
            </a:ln>
            <a:effectLst/>
          </c:spPr>
          <c:invertIfNegative val="0"/>
          <c:val>
            <c:numRef>
              <c:f>Skewness!$AB$10:$AB$65</c:f>
              <c:numCache>
                <c:formatCode>0</c:formatCode>
                <c:ptCount val="56"/>
                <c:pt idx="0">
                  <c:v>16</c:v>
                </c:pt>
                <c:pt idx="1">
                  <c:v>15.8</c:v>
                </c:pt>
                <c:pt idx="2">
                  <c:v>15.2</c:v>
                </c:pt>
                <c:pt idx="3">
                  <c:v>15</c:v>
                </c:pt>
                <c:pt idx="4">
                  <c:v>14.3</c:v>
                </c:pt>
                <c:pt idx="5">
                  <c:v>13.9</c:v>
                </c:pt>
                <c:pt idx="6">
                  <c:v>13.8</c:v>
                </c:pt>
                <c:pt idx="7">
                  <c:v>13.4</c:v>
                </c:pt>
                <c:pt idx="8">
                  <c:v>13.3</c:v>
                </c:pt>
                <c:pt idx="9">
                  <c:v>13.3</c:v>
                </c:pt>
                <c:pt idx="10">
                  <c:v>13.2</c:v>
                </c:pt>
                <c:pt idx="11">
                  <c:v>12.6</c:v>
                </c:pt>
                <c:pt idx="12">
                  <c:v>12.1</c:v>
                </c:pt>
                <c:pt idx="13">
                  <c:v>12.1</c:v>
                </c:pt>
                <c:pt idx="14">
                  <c:v>12</c:v>
                </c:pt>
                <c:pt idx="15">
                  <c:v>11.6</c:v>
                </c:pt>
                <c:pt idx="16">
                  <c:v>11.3</c:v>
                </c:pt>
                <c:pt idx="17">
                  <c:v>11</c:v>
                </c:pt>
                <c:pt idx="18">
                  <c:v>10.9</c:v>
                </c:pt>
                <c:pt idx="19">
                  <c:v>10.9</c:v>
                </c:pt>
                <c:pt idx="20">
                  <c:v>10.7</c:v>
                </c:pt>
                <c:pt idx="21">
                  <c:v>10.3</c:v>
                </c:pt>
                <c:pt idx="22">
                  <c:v>10.199999999999999</c:v>
                </c:pt>
                <c:pt idx="23">
                  <c:v>9.9</c:v>
                </c:pt>
                <c:pt idx="24">
                  <c:v>9.9</c:v>
                </c:pt>
                <c:pt idx="25">
                  <c:v>9.9</c:v>
                </c:pt>
                <c:pt idx="26">
                  <c:v>9.8000000000000007</c:v>
                </c:pt>
                <c:pt idx="27">
                  <c:v>9.8000000000000007</c:v>
                </c:pt>
                <c:pt idx="28">
                  <c:v>9.6</c:v>
                </c:pt>
                <c:pt idx="29">
                  <c:v>9.6</c:v>
                </c:pt>
                <c:pt idx="30">
                  <c:v>9.6</c:v>
                </c:pt>
                <c:pt idx="31">
                  <c:v>9.3000000000000007</c:v>
                </c:pt>
                <c:pt idx="32">
                  <c:v>9.1999999999999993</c:v>
                </c:pt>
                <c:pt idx="33">
                  <c:v>9.1</c:v>
                </c:pt>
                <c:pt idx="34">
                  <c:v>8.9</c:v>
                </c:pt>
                <c:pt idx="35">
                  <c:v>8.9</c:v>
                </c:pt>
                <c:pt idx="36">
                  <c:v>8.6999999999999993</c:v>
                </c:pt>
                <c:pt idx="37">
                  <c:v>8.6</c:v>
                </c:pt>
                <c:pt idx="38">
                  <c:v>8.5</c:v>
                </c:pt>
                <c:pt idx="39">
                  <c:v>8.5</c:v>
                </c:pt>
                <c:pt idx="40">
                  <c:v>8.1999999999999993</c:v>
                </c:pt>
                <c:pt idx="41">
                  <c:v>8.1999999999999993</c:v>
                </c:pt>
                <c:pt idx="42">
                  <c:v>7.9</c:v>
                </c:pt>
                <c:pt idx="43">
                  <c:v>7.5</c:v>
                </c:pt>
                <c:pt idx="44">
                  <c:v>7.4</c:v>
                </c:pt>
                <c:pt idx="45">
                  <c:v>7.4</c:v>
                </c:pt>
                <c:pt idx="46">
                  <c:v>7.3</c:v>
                </c:pt>
                <c:pt idx="47">
                  <c:v>7.2</c:v>
                </c:pt>
                <c:pt idx="48">
                  <c:v>7.1</c:v>
                </c:pt>
                <c:pt idx="49">
                  <c:v>6.8</c:v>
                </c:pt>
                <c:pt idx="50">
                  <c:v>6.7</c:v>
                </c:pt>
                <c:pt idx="51">
                  <c:v>6.3</c:v>
                </c:pt>
                <c:pt idx="52">
                  <c:v>6.2</c:v>
                </c:pt>
                <c:pt idx="53">
                  <c:v>6.1</c:v>
                </c:pt>
                <c:pt idx="54">
                  <c:v>6</c:v>
                </c:pt>
                <c:pt idx="55">
                  <c:v>6</c:v>
                </c:pt>
              </c:numCache>
            </c:numRef>
          </c:val>
          <c:extLst>
            <c:ext xmlns:c16="http://schemas.microsoft.com/office/drawing/2014/chart" uri="{C3380CC4-5D6E-409C-BE32-E72D297353CC}">
              <c16:uniqueId val="{00000000-6DB1-4136-8581-A072D6F6AA3C}"/>
            </c:ext>
          </c:extLst>
        </c:ser>
        <c:dLbls>
          <c:showLegendKey val="0"/>
          <c:showVal val="0"/>
          <c:showCatName val="0"/>
          <c:showSerName val="0"/>
          <c:showPercent val="0"/>
          <c:showBubbleSize val="0"/>
        </c:dLbls>
        <c:gapWidth val="219"/>
        <c:overlap val="-27"/>
        <c:axId val="768052112"/>
        <c:axId val="768049616"/>
      </c:barChart>
      <c:catAx>
        <c:axId val="7680521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049616"/>
        <c:crosses val="autoZero"/>
        <c:auto val="1"/>
        <c:lblAlgn val="ctr"/>
        <c:lblOffset val="100"/>
        <c:noMultiLvlLbl val="0"/>
      </c:catAx>
      <c:valAx>
        <c:axId val="768049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05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580927384076991E-2"/>
          <c:y val="0.17047757230249297"/>
          <c:w val="0.91109973753280837"/>
          <c:h val="0.72289572610844643"/>
        </c:manualLayout>
      </c:layout>
      <c:barChart>
        <c:barDir val="col"/>
        <c:grouping val="clustered"/>
        <c:varyColors val="0"/>
        <c:ser>
          <c:idx val="0"/>
          <c:order val="0"/>
          <c:spPr>
            <a:solidFill>
              <a:schemeClr val="accent1"/>
            </a:solidFill>
            <a:ln>
              <a:noFill/>
            </a:ln>
            <a:effectLst/>
          </c:spPr>
          <c:invertIfNegative val="0"/>
          <c:val>
            <c:numRef>
              <c:f>Skewness!$AL$2:$AL$65</c:f>
              <c:numCache>
                <c:formatCode>0.00</c:formatCode>
                <c:ptCount val="64"/>
                <c:pt idx="0">
                  <c:v>47.942074291306966</c:v>
                </c:pt>
                <c:pt idx="1">
                  <c:v>45.088794566104099</c:v>
                </c:pt>
                <c:pt idx="2">
                  <c:v>43.724984754257093</c:v>
                </c:pt>
                <c:pt idx="3">
                  <c:v>41.12361777723369</c:v>
                </c:pt>
                <c:pt idx="4">
                  <c:v>40.624681777526291</c:v>
                </c:pt>
                <c:pt idx="5">
                  <c:v>39.457543534971705</c:v>
                </c:pt>
                <c:pt idx="6">
                  <c:v>38.84858973626465</c:v>
                </c:pt>
                <c:pt idx="7">
                  <c:v>38.371121337128031</c:v>
                </c:pt>
                <c:pt idx="8">
                  <c:v>36.685426475752763</c:v>
                </c:pt>
                <c:pt idx="9">
                  <c:v>36.441167220424802</c:v>
                </c:pt>
                <c:pt idx="10">
                  <c:v>36.132445807066233</c:v>
                </c:pt>
                <c:pt idx="11">
                  <c:v>35.593531688967914</c:v>
                </c:pt>
                <c:pt idx="12">
                  <c:v>35.580902491555257</c:v>
                </c:pt>
                <c:pt idx="13">
                  <c:v>35.519028155704099</c:v>
                </c:pt>
                <c:pt idx="14">
                  <c:v>35.33968948858265</c:v>
                </c:pt>
                <c:pt idx="15">
                  <c:v>35.095029368208344</c:v>
                </c:pt>
                <c:pt idx="16">
                  <c:v>34.581682500904989</c:v>
                </c:pt>
                <c:pt idx="17">
                  <c:v>34.434185849495123</c:v>
                </c:pt>
                <c:pt idx="18">
                  <c:v>34.244551212409817</c:v>
                </c:pt>
                <c:pt idx="19">
                  <c:v>34.023474947098947</c:v>
                </c:pt>
                <c:pt idx="20">
                  <c:v>33.888207520988615</c:v>
                </c:pt>
                <c:pt idx="21">
                  <c:v>32.329382241991937</c:v>
                </c:pt>
                <c:pt idx="22">
                  <c:v>32.157250777550324</c:v>
                </c:pt>
                <c:pt idx="23">
                  <c:v>31.947717509030582</c:v>
                </c:pt>
                <c:pt idx="24">
                  <c:v>31.662788282336379</c:v>
                </c:pt>
                <c:pt idx="25">
                  <c:v>31.330316223068589</c:v>
                </c:pt>
                <c:pt idx="26">
                  <c:v>31.154757241061933</c:v>
                </c:pt>
                <c:pt idx="27">
                  <c:v>31.056500802692401</c:v>
                </c:pt>
                <c:pt idx="28">
                  <c:v>30.597269722037208</c:v>
                </c:pt>
                <c:pt idx="29">
                  <c:v>30.547660877619357</c:v>
                </c:pt>
                <c:pt idx="30">
                  <c:v>30.485512895468219</c:v>
                </c:pt>
                <c:pt idx="31">
                  <c:v>30.457852901408302</c:v>
                </c:pt>
                <c:pt idx="32">
                  <c:v>30.451372941436652</c:v>
                </c:pt>
                <c:pt idx="33">
                  <c:v>30.340426763066251</c:v>
                </c:pt>
                <c:pt idx="34">
                  <c:v>29.739545716957146</c:v>
                </c:pt>
                <c:pt idx="35">
                  <c:v>29.599483588029024</c:v>
                </c:pt>
                <c:pt idx="36">
                  <c:v>28.638703852767172</c:v>
                </c:pt>
                <c:pt idx="37">
                  <c:v>28.136706248357815</c:v>
                </c:pt>
                <c:pt idx="38">
                  <c:v>28.109909693861354</c:v>
                </c:pt>
                <c:pt idx="39">
                  <c:v>27.725339621349349</c:v>
                </c:pt>
                <c:pt idx="40">
                  <c:v>27.687061407271418</c:v>
                </c:pt>
                <c:pt idx="41">
                  <c:v>27.487147009811615</c:v>
                </c:pt>
                <c:pt idx="42">
                  <c:v>27.120302129368312</c:v>
                </c:pt>
                <c:pt idx="43">
                  <c:v>26.908478796802878</c:v>
                </c:pt>
                <c:pt idx="44">
                  <c:v>26.670540616244999</c:v>
                </c:pt>
                <c:pt idx="45">
                  <c:v>25.987568345830901</c:v>
                </c:pt>
                <c:pt idx="46">
                  <c:v>24.764893567620923</c:v>
                </c:pt>
                <c:pt idx="47">
                  <c:v>23.992562660524456</c:v>
                </c:pt>
                <c:pt idx="48">
                  <c:v>23.818511465432138</c:v>
                </c:pt>
                <c:pt idx="49">
                  <c:v>23.615290002674911</c:v>
                </c:pt>
                <c:pt idx="50">
                  <c:v>23.444196846912927</c:v>
                </c:pt>
                <c:pt idx="51">
                  <c:v>23.082550739558101</c:v>
                </c:pt>
                <c:pt idx="52">
                  <c:v>22.960061752234779</c:v>
                </c:pt>
                <c:pt idx="53">
                  <c:v>22.876074791721308</c:v>
                </c:pt>
                <c:pt idx="54">
                  <c:v>22.005246015955443</c:v>
                </c:pt>
                <c:pt idx="55">
                  <c:v>21.93204967370837</c:v>
                </c:pt>
                <c:pt idx="56">
                  <c:v>21.067566271380485</c:v>
                </c:pt>
                <c:pt idx="57">
                  <c:v>20.773585131031023</c:v>
                </c:pt>
                <c:pt idx="58">
                  <c:v>20.736749460003114</c:v>
                </c:pt>
                <c:pt idx="59">
                  <c:v>20.516483196569173</c:v>
                </c:pt>
                <c:pt idx="60">
                  <c:v>18.36681912229119</c:v>
                </c:pt>
                <c:pt idx="61">
                  <c:v>17.534189976256663</c:v>
                </c:pt>
                <c:pt idx="62">
                  <c:v>16.748374089136419</c:v>
                </c:pt>
                <c:pt idx="63">
                  <c:v>15.763914723652146</c:v>
                </c:pt>
              </c:numCache>
            </c:numRef>
          </c:val>
          <c:extLst>
            <c:ext xmlns:c16="http://schemas.microsoft.com/office/drawing/2014/chart" uri="{C3380CC4-5D6E-409C-BE32-E72D297353CC}">
              <c16:uniqueId val="{00000000-6DB1-4136-8581-A072D6F6AA3C}"/>
            </c:ext>
          </c:extLst>
        </c:ser>
        <c:dLbls>
          <c:showLegendKey val="0"/>
          <c:showVal val="0"/>
          <c:showCatName val="0"/>
          <c:showSerName val="0"/>
          <c:showPercent val="0"/>
          <c:showBubbleSize val="0"/>
        </c:dLbls>
        <c:gapWidth val="219"/>
        <c:overlap val="-27"/>
        <c:axId val="768052112"/>
        <c:axId val="768049616"/>
      </c:barChart>
      <c:catAx>
        <c:axId val="7680521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049616"/>
        <c:crosses val="autoZero"/>
        <c:auto val="1"/>
        <c:lblAlgn val="ctr"/>
        <c:lblOffset val="100"/>
        <c:noMultiLvlLbl val="0"/>
      </c:catAx>
      <c:valAx>
        <c:axId val="768049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05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2.5513165766480616E-2"/>
          <c:y val="0.23027317845320558"/>
          <c:w val="0.96379117541538895"/>
          <c:h val="0.7307601657608509"/>
        </c:manualLayout>
      </c:layout>
      <c:barChart>
        <c:barDir val="col"/>
        <c:grouping val="cluster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val>
            <c:numRef>
              <c:f>Skewness!$A$29:$A$62</c:f>
              <c:numCache>
                <c:formatCode>General</c:formatCode>
                <c:ptCount val="34"/>
                <c:pt idx="0">
                  <c:v>2.9116694391182198</c:v>
                </c:pt>
                <c:pt idx="1">
                  <c:v>2.8198505138869345</c:v>
                </c:pt>
                <c:pt idx="2">
                  <c:v>2.8144581324783124</c:v>
                </c:pt>
                <c:pt idx="3">
                  <c:v>2.8043003359451566</c:v>
                </c:pt>
                <c:pt idx="4">
                  <c:v>2.7750804687236954</c:v>
                </c:pt>
                <c:pt idx="5">
                  <c:v>2.7586284371415282</c:v>
                </c:pt>
                <c:pt idx="6">
                  <c:v>2.740845440337726</c:v>
                </c:pt>
                <c:pt idx="7">
                  <c:v>2.7395679239935866</c:v>
                </c:pt>
                <c:pt idx="8">
                  <c:v>2.7269625576361691</c:v>
                </c:pt>
                <c:pt idx="9">
                  <c:v>2.7205319554109657</c:v>
                </c:pt>
                <c:pt idx="10">
                  <c:v>2.6711528432496268</c:v>
                </c:pt>
                <c:pt idx="11">
                  <c:v>2.6685406427778804</c:v>
                </c:pt>
                <c:pt idx="12">
                  <c:v>2.6507118500466222</c:v>
                </c:pt>
                <c:pt idx="13">
                  <c:v>2.6107406218628495</c:v>
                </c:pt>
                <c:pt idx="14">
                  <c:v>2.5851012963556248</c:v>
                </c:pt>
                <c:pt idx="15">
                  <c:v>2.5641582720575378</c:v>
                </c:pt>
                <c:pt idx="16">
                  <c:v>2.5552686406367697</c:v>
                </c:pt>
                <c:pt idx="17">
                  <c:v>2.5369942957609823</c:v>
                </c:pt>
                <c:pt idx="18">
                  <c:v>2.5339966432297389</c:v>
                </c:pt>
                <c:pt idx="19">
                  <c:v>2.5305080875953978</c:v>
                </c:pt>
                <c:pt idx="20">
                  <c:v>2.4916127987404701</c:v>
                </c:pt>
                <c:pt idx="21">
                  <c:v>2.4634819856271304</c:v>
                </c:pt>
                <c:pt idx="22">
                  <c:v>2.4203913469438243</c:v>
                </c:pt>
                <c:pt idx="23">
                  <c:v>2.3908878262461619</c:v>
                </c:pt>
                <c:pt idx="24">
                  <c:v>2.3774442398425539</c:v>
                </c:pt>
                <c:pt idx="25">
                  <c:v>2.328571850395436</c:v>
                </c:pt>
                <c:pt idx="26">
                  <c:v>2.2839632984786054</c:v>
                </c:pt>
                <c:pt idx="27">
                  <c:v>2.2115842496018039</c:v>
                </c:pt>
                <c:pt idx="28">
                  <c:v>2.2105886071472338</c:v>
                </c:pt>
                <c:pt idx="29">
                  <c:v>2.123543510645709</c:v>
                </c:pt>
                <c:pt idx="30">
                  <c:v>2.0576627143703194</c:v>
                </c:pt>
                <c:pt idx="31">
                  <c:v>2.0276953465065084</c:v>
                </c:pt>
                <c:pt idx="32">
                  <c:v>2.0038106943060776</c:v>
                </c:pt>
                <c:pt idx="33">
                  <c:v>1.90380715036839</c:v>
                </c:pt>
              </c:numCache>
            </c:numRef>
          </c:val>
          <c:extLst>
            <c:ext xmlns:c16="http://schemas.microsoft.com/office/drawing/2014/chart" uri="{C3380CC4-5D6E-409C-BE32-E72D297353CC}">
              <c16:uniqueId val="{00000000-0E30-406B-8BE2-235D958F8C43}"/>
            </c:ext>
          </c:extLst>
        </c:ser>
        <c:dLbls>
          <c:showLegendKey val="0"/>
          <c:showVal val="0"/>
          <c:showCatName val="0"/>
          <c:showSerName val="0"/>
          <c:showPercent val="0"/>
          <c:showBubbleSize val="0"/>
        </c:dLbls>
        <c:gapWidth val="100"/>
        <c:overlap val="-24"/>
        <c:axId val="432347328"/>
        <c:axId val="432346080"/>
      </c:barChart>
      <c:catAx>
        <c:axId val="432347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32346080"/>
        <c:crosses val="autoZero"/>
        <c:auto val="1"/>
        <c:lblAlgn val="ctr"/>
        <c:lblOffset val="100"/>
        <c:noMultiLvlLbl val="0"/>
      </c:catAx>
      <c:valAx>
        <c:axId val="43234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3234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5886450</xdr:colOff>
      <xdr:row>9</xdr:row>
      <xdr:rowOff>57150</xdr:rowOff>
    </xdr:from>
    <xdr:ext cx="1228725" cy="428625"/>
    <xdr:pic>
      <xdr:nvPicPr>
        <xdr:cNvPr id="3" name="image4.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30479</xdr:colOff>
      <xdr:row>2</xdr:row>
      <xdr:rowOff>7620</xdr:rowOff>
    </xdr:from>
    <xdr:to>
      <xdr:col>1</xdr:col>
      <xdr:colOff>26894</xdr:colOff>
      <xdr:row>3</xdr:row>
      <xdr:rowOff>1282301</xdr:rowOff>
    </xdr:to>
    <xdr:pic>
      <xdr:nvPicPr>
        <xdr:cNvPr id="2" name="Picture 1">
          <a:extLst>
            <a:ext uri="{FF2B5EF4-FFF2-40B4-BE49-F238E27FC236}">
              <a16:creationId xmlns:a16="http://schemas.microsoft.com/office/drawing/2014/main" id="{083D6A26-ACF4-4AE7-8592-D888F0C9288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0773" b="20373"/>
        <a:stretch/>
      </xdr:blipFill>
      <xdr:spPr>
        <a:xfrm>
          <a:off x="30479" y="805479"/>
          <a:ext cx="7428156" cy="1453975"/>
        </a:xfrm>
        <a:prstGeom prst="rect">
          <a:avLst/>
        </a:prstGeom>
      </xdr:spPr>
    </xdr:pic>
    <xdr:clientData/>
  </xdr:twoCellAnchor>
  <xdr:twoCellAnchor editAs="oneCell">
    <xdr:from>
      <xdr:col>0</xdr:col>
      <xdr:colOff>134470</xdr:colOff>
      <xdr:row>8</xdr:row>
      <xdr:rowOff>249410</xdr:rowOff>
    </xdr:from>
    <xdr:to>
      <xdr:col>1</xdr:col>
      <xdr:colOff>4481</xdr:colOff>
      <xdr:row>8</xdr:row>
      <xdr:rowOff>4242632</xdr:rowOff>
    </xdr:to>
    <xdr:pic>
      <xdr:nvPicPr>
        <xdr:cNvPr id="4" name="Picture 3">
          <a:extLst>
            <a:ext uri="{FF2B5EF4-FFF2-40B4-BE49-F238E27FC236}">
              <a16:creationId xmlns:a16="http://schemas.microsoft.com/office/drawing/2014/main" id="{EA83D5F8-C46B-7B61-66F1-E8E712C5B959}"/>
            </a:ext>
          </a:extLst>
        </xdr:cNvPr>
        <xdr:cNvPicPr>
          <a:picLocks noChangeAspect="1"/>
        </xdr:cNvPicPr>
      </xdr:nvPicPr>
      <xdr:blipFill>
        <a:blip xmlns:r="http://schemas.openxmlformats.org/officeDocument/2006/relationships" r:embed="rId3"/>
        <a:stretch>
          <a:fillRect/>
        </a:stretch>
      </xdr:blipFill>
      <xdr:spPr>
        <a:xfrm>
          <a:off x="134470" y="5699951"/>
          <a:ext cx="7109011" cy="3993222"/>
        </a:xfrm>
        <a:prstGeom prst="rect">
          <a:avLst/>
        </a:prstGeom>
      </xdr:spPr>
    </xdr:pic>
    <xdr:clientData/>
  </xdr:twoCellAnchor>
  <xdr:twoCellAnchor>
    <xdr:from>
      <xdr:col>0</xdr:col>
      <xdr:colOff>484094</xdr:colOff>
      <xdr:row>6</xdr:row>
      <xdr:rowOff>803686</xdr:rowOff>
    </xdr:from>
    <xdr:to>
      <xdr:col>0</xdr:col>
      <xdr:colOff>6554294</xdr:colOff>
      <xdr:row>6</xdr:row>
      <xdr:rowOff>2571833</xdr:rowOff>
    </xdr:to>
    <xdr:grpSp>
      <xdr:nvGrpSpPr>
        <xdr:cNvPr id="5" name="Group 4">
          <a:extLst>
            <a:ext uri="{FF2B5EF4-FFF2-40B4-BE49-F238E27FC236}">
              <a16:creationId xmlns:a16="http://schemas.microsoft.com/office/drawing/2014/main" id="{42AABA4B-8F4B-7AC4-9F7D-FB8F1ECCAC1F}"/>
            </a:ext>
          </a:extLst>
        </xdr:cNvPr>
        <xdr:cNvGrpSpPr/>
      </xdr:nvGrpSpPr>
      <xdr:grpSpPr>
        <a:xfrm>
          <a:off x="484094" y="3549127"/>
          <a:ext cx="6070200" cy="1768147"/>
          <a:chOff x="424479" y="2108322"/>
          <a:chExt cx="6070200" cy="1770836"/>
        </a:xfrm>
      </xdr:grpSpPr>
      <xdr:sp macro="" textlink="">
        <xdr:nvSpPr>
          <xdr:cNvPr id="6" name="Rectangle 5">
            <a:extLst>
              <a:ext uri="{FF2B5EF4-FFF2-40B4-BE49-F238E27FC236}">
                <a16:creationId xmlns:a16="http://schemas.microsoft.com/office/drawing/2014/main" id="{E3708504-AA9B-A8EF-AAF4-A145A793743F}"/>
              </a:ext>
            </a:extLst>
          </xdr:cNvPr>
          <xdr:cNvSpPr/>
        </xdr:nvSpPr>
        <xdr:spPr>
          <a:xfrm>
            <a:off x="427509" y="2108323"/>
            <a:ext cx="1706691" cy="405190"/>
          </a:xfrm>
          <a:prstGeom prst="rect">
            <a:avLst/>
          </a:prstGeom>
          <a:solidFill>
            <a:srgbClr val="5B95CC"/>
          </a:solidFill>
          <a:ln>
            <a:solidFill>
              <a:srgbClr val="5B95CC"/>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US" sz="1000" b="1">
                <a:latin typeface="Helvetica" pitchFamily="2" charset="0"/>
              </a:rPr>
              <a:t>Partnership and Collaboration </a:t>
            </a:r>
            <a:endParaRPr lang="en-US" sz="1000">
              <a:latin typeface="Helvetica" pitchFamily="2" charset="0"/>
            </a:endParaRPr>
          </a:p>
        </xdr:txBody>
      </xdr:sp>
      <xdr:sp macro="" textlink="">
        <xdr:nvSpPr>
          <xdr:cNvPr id="7" name="Rectangle 6">
            <a:extLst>
              <a:ext uri="{FF2B5EF4-FFF2-40B4-BE49-F238E27FC236}">
                <a16:creationId xmlns:a16="http://schemas.microsoft.com/office/drawing/2014/main" id="{86EB5996-6894-2A30-A459-5F179049A8EC}"/>
              </a:ext>
            </a:extLst>
          </xdr:cNvPr>
          <xdr:cNvSpPr/>
        </xdr:nvSpPr>
        <xdr:spPr>
          <a:xfrm>
            <a:off x="2609985" y="2108323"/>
            <a:ext cx="1658585" cy="405190"/>
          </a:xfrm>
          <a:prstGeom prst="rect">
            <a:avLst/>
          </a:prstGeom>
          <a:solidFill>
            <a:srgbClr val="B9C764"/>
          </a:solidFill>
          <a:ln>
            <a:solidFill>
              <a:srgbClr val="B9C764"/>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US" sz="1000" b="1">
                <a:latin typeface="Helvetica" pitchFamily="2" charset="0"/>
              </a:rPr>
              <a:t>Localization and Development </a:t>
            </a:r>
          </a:p>
        </xdr:txBody>
      </xdr:sp>
      <xdr:sp macro="" textlink="">
        <xdr:nvSpPr>
          <xdr:cNvPr id="8" name="Rectangle 7">
            <a:extLst>
              <a:ext uri="{FF2B5EF4-FFF2-40B4-BE49-F238E27FC236}">
                <a16:creationId xmlns:a16="http://schemas.microsoft.com/office/drawing/2014/main" id="{8E3A5D20-FAA8-89BE-419E-FD63571F9920}"/>
              </a:ext>
            </a:extLst>
          </xdr:cNvPr>
          <xdr:cNvSpPr/>
        </xdr:nvSpPr>
        <xdr:spPr>
          <a:xfrm>
            <a:off x="4781406" y="2108322"/>
            <a:ext cx="1707423" cy="405190"/>
          </a:xfrm>
          <a:prstGeom prst="rect">
            <a:avLst/>
          </a:prstGeom>
          <a:solidFill>
            <a:srgbClr val="F6B940"/>
          </a:solidFill>
          <a:ln>
            <a:solidFill>
              <a:srgbClr val="F6B94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US" sz="1000" b="1">
                <a:latin typeface="Helvetica" pitchFamily="2" charset="0"/>
              </a:rPr>
              <a:t>Promotion and </a:t>
            </a:r>
          </a:p>
          <a:p>
            <a:pPr algn="ctr"/>
            <a:r>
              <a:rPr lang="en-US" sz="1000" b="1">
                <a:latin typeface="Helvetica" pitchFamily="2" charset="0"/>
              </a:rPr>
              <a:t>Update </a:t>
            </a:r>
          </a:p>
        </xdr:txBody>
      </xdr:sp>
      <xdr:sp macro="" textlink="">
        <xdr:nvSpPr>
          <xdr:cNvPr id="9" name="TextBox 8">
            <a:extLst>
              <a:ext uri="{FF2B5EF4-FFF2-40B4-BE49-F238E27FC236}">
                <a16:creationId xmlns:a16="http://schemas.microsoft.com/office/drawing/2014/main" id="{69C12F16-61EC-6BB2-4DC9-F089E5B3120E}"/>
              </a:ext>
            </a:extLst>
          </xdr:cNvPr>
          <xdr:cNvSpPr txBox="1"/>
        </xdr:nvSpPr>
        <xdr:spPr>
          <a:xfrm>
            <a:off x="424479" y="2517879"/>
            <a:ext cx="1706691" cy="1338828"/>
          </a:xfrm>
          <a:prstGeom prst="rect">
            <a:avLst/>
          </a:prstGeom>
          <a:noFill/>
          <a:ln>
            <a:solidFill>
              <a:schemeClr val="tx1"/>
            </a:solidFill>
          </a:ln>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just"/>
            <a:r>
              <a:rPr lang="en-US" sz="900">
                <a:effectLst/>
                <a:latin typeface="Helvetica" pitchFamily="2" charset="0"/>
              </a:rPr>
              <a:t>A Technical Expert Group was formed with </a:t>
            </a:r>
            <a:r>
              <a:rPr lang="en-US" sz="900">
                <a:latin typeface="Helvetica" pitchFamily="2" charset="0"/>
              </a:rPr>
              <a:t> </a:t>
            </a:r>
            <a:r>
              <a:rPr lang="en-US" sz="900">
                <a:effectLst/>
                <a:latin typeface="Helvetica" pitchFamily="2" charset="0"/>
              </a:rPr>
              <a:t>13 representatives from relevant government ministries and departments, academia and civil society. The group was Chaired by the Ministry of Disaster Management and Relief.</a:t>
            </a:r>
          </a:p>
        </xdr:txBody>
      </xdr:sp>
      <xdr:sp macro="" textlink="">
        <xdr:nvSpPr>
          <xdr:cNvPr id="10" name="TextBox 13">
            <a:extLst>
              <a:ext uri="{FF2B5EF4-FFF2-40B4-BE49-F238E27FC236}">
                <a16:creationId xmlns:a16="http://schemas.microsoft.com/office/drawing/2014/main" id="{AAE7C621-6F09-072C-4E55-F506B39A0F60}"/>
              </a:ext>
            </a:extLst>
          </xdr:cNvPr>
          <xdr:cNvSpPr txBox="1"/>
        </xdr:nvSpPr>
        <xdr:spPr>
          <a:xfrm>
            <a:off x="2609986" y="2540330"/>
            <a:ext cx="1658584" cy="1338828"/>
          </a:xfrm>
          <a:prstGeom prst="rect">
            <a:avLst/>
          </a:prstGeom>
          <a:noFill/>
          <a:ln>
            <a:solidFill>
              <a:schemeClr val="tx1"/>
            </a:solidFill>
          </a:ln>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just"/>
            <a:r>
              <a:rPr lang="en-US" sz="900">
                <a:latin typeface="Helvetica" pitchFamily="2" charset="0"/>
              </a:rPr>
              <a:t>Using the available data, the global INFORM components has been localized keeping the dimensions and categories fixed. Based on the available indicators, categories have been agreed with the key stakeholders.</a:t>
            </a:r>
          </a:p>
        </xdr:txBody>
      </xdr:sp>
      <xdr:sp macro="" textlink="">
        <xdr:nvSpPr>
          <xdr:cNvPr id="11" name="TextBox 15">
            <a:extLst>
              <a:ext uri="{FF2B5EF4-FFF2-40B4-BE49-F238E27FC236}">
                <a16:creationId xmlns:a16="http://schemas.microsoft.com/office/drawing/2014/main" id="{4030450A-74E8-CB5A-3824-553B65A404E7}"/>
              </a:ext>
            </a:extLst>
          </xdr:cNvPr>
          <xdr:cNvSpPr txBox="1"/>
        </xdr:nvSpPr>
        <xdr:spPr>
          <a:xfrm>
            <a:off x="4785339" y="2521300"/>
            <a:ext cx="1709340" cy="1338828"/>
          </a:xfrm>
          <a:prstGeom prst="rect">
            <a:avLst/>
          </a:prstGeom>
          <a:noFill/>
          <a:ln>
            <a:solidFill>
              <a:schemeClr val="tx1"/>
            </a:solidFill>
          </a:ln>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just"/>
            <a:r>
              <a:rPr lang="en-US" sz="900">
                <a:latin typeface="Helvetica" pitchFamily="2" charset="0"/>
              </a:rPr>
              <a:t>The localized INFORM risk index will be available at the global INFORM website, Humanitarian Data Exchange (HDX) website, and humanitarian response info. Further interactive maps will be produced and published in national risk platform.  </a:t>
            </a:r>
          </a:p>
        </xdr:txBody>
      </xdr:sp>
    </xdr:grp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57150</xdr:colOff>
      <xdr:row>0</xdr:row>
      <xdr:rowOff>28575</xdr:rowOff>
    </xdr:from>
    <xdr:ext cx="1133475" cy="523875"/>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125506</xdr:colOff>
      <xdr:row>0</xdr:row>
      <xdr:rowOff>44824</xdr:rowOff>
    </xdr:from>
    <xdr:ext cx="1895475" cy="876300"/>
    <xdr:pic>
      <xdr:nvPicPr>
        <xdr:cNvPr id="2" name="image3.png">
          <a:extLst>
            <a:ext uri="{FF2B5EF4-FFF2-40B4-BE49-F238E27FC236}">
              <a16:creationId xmlns:a16="http://schemas.microsoft.com/office/drawing/2014/main" id="{A383A197-3628-4CE5-9801-5E562172FC87}"/>
            </a:ext>
          </a:extLst>
        </xdr:cNvPr>
        <xdr:cNvPicPr preferRelativeResize="0"/>
      </xdr:nvPicPr>
      <xdr:blipFill>
        <a:blip xmlns:r="http://schemas.openxmlformats.org/officeDocument/2006/relationships" r:embed="rId1" cstate="print"/>
        <a:stretch>
          <a:fillRect/>
        </a:stretch>
      </xdr:blipFill>
      <xdr:spPr>
        <a:xfrm>
          <a:off x="125506" y="44824"/>
          <a:ext cx="1895475" cy="8763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15609</xdr:rowOff>
    </xdr:from>
    <xdr:ext cx="1895475" cy="876300"/>
    <xdr:pic>
      <xdr:nvPicPr>
        <xdr:cNvPr id="3" name="image3.png">
          <a:extLst>
            <a:ext uri="{FF2B5EF4-FFF2-40B4-BE49-F238E27FC236}">
              <a16:creationId xmlns:a16="http://schemas.microsoft.com/office/drawing/2014/main" id="{7C5A19BA-4470-438D-B45D-A6B8656C29E9}"/>
            </a:ext>
          </a:extLst>
        </xdr:cNvPr>
        <xdr:cNvPicPr preferRelativeResize="0"/>
      </xdr:nvPicPr>
      <xdr:blipFill>
        <a:blip xmlns:r="http://schemas.openxmlformats.org/officeDocument/2006/relationships" r:embed="rId1" cstate="print"/>
        <a:stretch>
          <a:fillRect/>
        </a:stretch>
      </xdr:blipFill>
      <xdr:spPr>
        <a:xfrm>
          <a:off x="0" y="200666"/>
          <a:ext cx="1895475" cy="87630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29328</xdr:colOff>
      <xdr:row>0</xdr:row>
      <xdr:rowOff>67411</xdr:rowOff>
    </xdr:from>
    <xdr:ext cx="1895475" cy="876300"/>
    <xdr:pic>
      <xdr:nvPicPr>
        <xdr:cNvPr id="3" name="image3.png">
          <a:extLst>
            <a:ext uri="{FF2B5EF4-FFF2-40B4-BE49-F238E27FC236}">
              <a16:creationId xmlns:a16="http://schemas.microsoft.com/office/drawing/2014/main" id="{24347A27-B55C-47AC-AEB7-8CA0C6E62322}"/>
            </a:ext>
          </a:extLst>
        </xdr:cNvPr>
        <xdr:cNvPicPr preferRelativeResize="0"/>
      </xdr:nvPicPr>
      <xdr:blipFill>
        <a:blip xmlns:r="http://schemas.openxmlformats.org/officeDocument/2006/relationships" r:embed="rId1" cstate="print"/>
        <a:stretch>
          <a:fillRect/>
        </a:stretch>
      </xdr:blipFill>
      <xdr:spPr>
        <a:xfrm>
          <a:off x="29328" y="67411"/>
          <a:ext cx="1895475" cy="87630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83127</xdr:colOff>
      <xdr:row>0</xdr:row>
      <xdr:rowOff>110836</xdr:rowOff>
    </xdr:from>
    <xdr:ext cx="1357745" cy="651164"/>
    <xdr:pic>
      <xdr:nvPicPr>
        <xdr:cNvPr id="3" name="image3.png">
          <a:extLst>
            <a:ext uri="{FF2B5EF4-FFF2-40B4-BE49-F238E27FC236}">
              <a16:creationId xmlns:a16="http://schemas.microsoft.com/office/drawing/2014/main" id="{18E59765-E65F-4D86-932C-7CA4B84AB0A1}"/>
            </a:ext>
          </a:extLst>
        </xdr:cNvPr>
        <xdr:cNvPicPr preferRelativeResize="0"/>
      </xdr:nvPicPr>
      <xdr:blipFill>
        <a:blip xmlns:r="http://schemas.openxmlformats.org/officeDocument/2006/relationships" r:embed="rId1" cstate="print"/>
        <a:stretch>
          <a:fillRect/>
        </a:stretch>
      </xdr:blipFill>
      <xdr:spPr>
        <a:xfrm>
          <a:off x="83127" y="110836"/>
          <a:ext cx="1357745" cy="651164"/>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83127</xdr:colOff>
      <xdr:row>0</xdr:row>
      <xdr:rowOff>110836</xdr:rowOff>
    </xdr:from>
    <xdr:ext cx="1357745" cy="651164"/>
    <xdr:pic>
      <xdr:nvPicPr>
        <xdr:cNvPr id="3" name="image3.png">
          <a:extLst>
            <a:ext uri="{FF2B5EF4-FFF2-40B4-BE49-F238E27FC236}">
              <a16:creationId xmlns:a16="http://schemas.microsoft.com/office/drawing/2014/main" id="{50A67FB1-562B-41AD-9591-22C8E63A1F0C}"/>
            </a:ext>
          </a:extLst>
        </xdr:cNvPr>
        <xdr:cNvPicPr preferRelativeResize="0"/>
      </xdr:nvPicPr>
      <xdr:blipFill>
        <a:blip xmlns:r="http://schemas.openxmlformats.org/officeDocument/2006/relationships" r:embed="rId1" cstate="print"/>
        <a:stretch>
          <a:fillRect/>
        </a:stretch>
      </xdr:blipFill>
      <xdr:spPr>
        <a:xfrm>
          <a:off x="83127" y="110836"/>
          <a:ext cx="1357745" cy="651164"/>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57150</xdr:colOff>
      <xdr:row>1</xdr:row>
      <xdr:rowOff>164646</xdr:rowOff>
    </xdr:from>
    <xdr:ext cx="1521279" cy="586468"/>
    <xdr:pic>
      <xdr:nvPicPr>
        <xdr:cNvPr id="2" name="image3.png">
          <a:extLst>
            <a:ext uri="{FF2B5EF4-FFF2-40B4-BE49-F238E27FC236}">
              <a16:creationId xmlns:a16="http://schemas.microsoft.com/office/drawing/2014/main" id="{3D638AB2-1F1B-4E3A-BE83-5B7CD04BE9C5}"/>
            </a:ext>
          </a:extLst>
        </xdr:cNvPr>
        <xdr:cNvPicPr preferRelativeResize="0"/>
      </xdr:nvPicPr>
      <xdr:blipFill>
        <a:blip xmlns:r="http://schemas.openxmlformats.org/officeDocument/2006/relationships" r:embed="rId1" cstate="print"/>
        <a:stretch>
          <a:fillRect/>
        </a:stretch>
      </xdr:blipFill>
      <xdr:spPr>
        <a:xfrm>
          <a:off x="57150" y="349703"/>
          <a:ext cx="1521279" cy="586468"/>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133350</xdr:colOff>
      <xdr:row>1</xdr:row>
      <xdr:rowOff>295275</xdr:rowOff>
    </xdr:from>
    <xdr:ext cx="1895475" cy="876300"/>
    <xdr:pic>
      <xdr:nvPicPr>
        <xdr:cNvPr id="2" name="image3.png">
          <a:extLst>
            <a:ext uri="{FF2B5EF4-FFF2-40B4-BE49-F238E27FC236}">
              <a16:creationId xmlns:a16="http://schemas.microsoft.com/office/drawing/2014/main" id="{86F616E5-407C-48A6-A5AE-3C53F25119D1}"/>
            </a:ext>
          </a:extLst>
        </xdr:cNvPr>
        <xdr:cNvPicPr preferRelativeResize="0"/>
      </xdr:nvPicPr>
      <xdr:blipFill>
        <a:blip xmlns:r="http://schemas.openxmlformats.org/officeDocument/2006/relationships" r:embed="rId1" cstate="print"/>
        <a:stretch>
          <a:fillRect/>
        </a:stretch>
      </xdr:blipFill>
      <xdr:spPr>
        <a:xfrm>
          <a:off x="133350" y="478155"/>
          <a:ext cx="1895475" cy="87630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1</xdr:row>
      <xdr:rowOff>96020</xdr:rowOff>
    </xdr:from>
    <xdr:ext cx="1694671" cy="680708"/>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xfrm>
          <a:off x="0" y="281077"/>
          <a:ext cx="1694671" cy="680708"/>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12424</xdr:colOff>
      <xdr:row>1</xdr:row>
      <xdr:rowOff>185117</xdr:rowOff>
    </xdr:from>
    <xdr:ext cx="1895475" cy="876300"/>
    <xdr:pic>
      <xdr:nvPicPr>
        <xdr:cNvPr id="2" name="image3.pn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xfrm>
          <a:off x="12424" y="370647"/>
          <a:ext cx="1895475" cy="87630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1895475" cy="876300"/>
    <xdr:pic>
      <xdr:nvPicPr>
        <xdr:cNvPr id="3" name="image3.png">
          <a:extLst>
            <a:ext uri="{FF2B5EF4-FFF2-40B4-BE49-F238E27FC236}">
              <a16:creationId xmlns:a16="http://schemas.microsoft.com/office/drawing/2014/main" id="{5D13474D-E3AF-4461-B26A-588E1FBF1E93}"/>
            </a:ext>
          </a:extLst>
        </xdr:cNvPr>
        <xdr:cNvPicPr preferRelativeResize="0"/>
      </xdr:nvPicPr>
      <xdr:blipFill>
        <a:blip xmlns:r="http://schemas.openxmlformats.org/officeDocument/2006/relationships" r:embed="rId1" cstate="print"/>
        <a:stretch>
          <a:fillRect/>
        </a:stretch>
      </xdr:blipFill>
      <xdr:spPr>
        <a:xfrm>
          <a:off x="0" y="0"/>
          <a:ext cx="1895475" cy="87630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twoCellAnchor>
    <xdr:from>
      <xdr:col>2</xdr:col>
      <xdr:colOff>419101</xdr:colOff>
      <xdr:row>0</xdr:row>
      <xdr:rowOff>314904</xdr:rowOff>
    </xdr:from>
    <xdr:to>
      <xdr:col>10</xdr:col>
      <xdr:colOff>371061</xdr:colOff>
      <xdr:row>13</xdr:row>
      <xdr:rowOff>129374</xdr:rowOff>
    </xdr:to>
    <xdr:graphicFrame macro="">
      <xdr:nvGraphicFramePr>
        <xdr:cNvPr id="2" name="Chart 1">
          <a:extLst>
            <a:ext uri="{FF2B5EF4-FFF2-40B4-BE49-F238E27FC236}">
              <a16:creationId xmlns:a16="http://schemas.microsoft.com/office/drawing/2014/main" id="{6F472C78-E65C-4A58-9DA8-744DE8DDB9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298174</xdr:colOff>
      <xdr:row>4</xdr:row>
      <xdr:rowOff>33131</xdr:rowOff>
    </xdr:from>
    <xdr:to>
      <xdr:col>10</xdr:col>
      <xdr:colOff>165653</xdr:colOff>
      <xdr:row>9</xdr:row>
      <xdr:rowOff>33131</xdr:rowOff>
    </xdr:to>
    <xdr:cxnSp macro="">
      <xdr:nvCxnSpPr>
        <xdr:cNvPr id="4" name="Straight Connector 3">
          <a:extLst>
            <a:ext uri="{FF2B5EF4-FFF2-40B4-BE49-F238E27FC236}">
              <a16:creationId xmlns:a16="http://schemas.microsoft.com/office/drawing/2014/main" id="{AA09C905-1EFD-4BEA-A2F3-BE33D52215D1}"/>
            </a:ext>
          </a:extLst>
        </xdr:cNvPr>
        <xdr:cNvCxnSpPr/>
      </xdr:nvCxnSpPr>
      <xdr:spPr>
        <a:xfrm>
          <a:off x="2392017" y="960783"/>
          <a:ext cx="4134679" cy="92765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313084</xdr:colOff>
      <xdr:row>1</xdr:row>
      <xdr:rowOff>172278</xdr:rowOff>
    </xdr:from>
    <xdr:to>
      <xdr:col>25</xdr:col>
      <xdr:colOff>265044</xdr:colOff>
      <xdr:row>15</xdr:row>
      <xdr:rowOff>162505</xdr:rowOff>
    </xdr:to>
    <xdr:graphicFrame macro="">
      <xdr:nvGraphicFramePr>
        <xdr:cNvPr id="6" name="Chart 5">
          <a:extLst>
            <a:ext uri="{FF2B5EF4-FFF2-40B4-BE49-F238E27FC236}">
              <a16:creationId xmlns:a16="http://schemas.microsoft.com/office/drawing/2014/main" id="{654251F1-0C2C-4A84-8FAC-B0A040464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172279</xdr:colOff>
      <xdr:row>5</xdr:row>
      <xdr:rowOff>159026</xdr:rowOff>
    </xdr:from>
    <xdr:to>
      <xdr:col>25</xdr:col>
      <xdr:colOff>178905</xdr:colOff>
      <xdr:row>13</xdr:row>
      <xdr:rowOff>79513</xdr:rowOff>
    </xdr:to>
    <xdr:cxnSp macro="">
      <xdr:nvCxnSpPr>
        <xdr:cNvPr id="7" name="Straight Connector 6">
          <a:extLst>
            <a:ext uri="{FF2B5EF4-FFF2-40B4-BE49-F238E27FC236}">
              <a16:creationId xmlns:a16="http://schemas.microsoft.com/office/drawing/2014/main" id="{A43AB310-F679-42AB-B354-96D607EB24F4}"/>
            </a:ext>
          </a:extLst>
        </xdr:cNvPr>
        <xdr:cNvCxnSpPr/>
      </xdr:nvCxnSpPr>
      <xdr:spPr>
        <a:xfrm>
          <a:off x="11410122" y="1272209"/>
          <a:ext cx="4273826" cy="138485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87797</xdr:colOff>
      <xdr:row>2</xdr:row>
      <xdr:rowOff>178904</xdr:rowOff>
    </xdr:from>
    <xdr:to>
      <xdr:col>36</xdr:col>
      <xdr:colOff>39757</xdr:colOff>
      <xdr:row>16</xdr:row>
      <xdr:rowOff>169131</xdr:rowOff>
    </xdr:to>
    <xdr:graphicFrame macro="">
      <xdr:nvGraphicFramePr>
        <xdr:cNvPr id="9" name="Chart 8">
          <a:extLst>
            <a:ext uri="{FF2B5EF4-FFF2-40B4-BE49-F238E27FC236}">
              <a16:creationId xmlns:a16="http://schemas.microsoft.com/office/drawing/2014/main" id="{200831DC-69C3-46ED-93A2-DF261FBBB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426720</xdr:colOff>
      <xdr:row>6</xdr:row>
      <xdr:rowOff>152400</xdr:rowOff>
    </xdr:from>
    <xdr:to>
      <xdr:col>35</xdr:col>
      <xdr:colOff>556260</xdr:colOff>
      <xdr:row>12</xdr:row>
      <xdr:rowOff>22860</xdr:rowOff>
    </xdr:to>
    <xdr:cxnSp macro="">
      <xdr:nvCxnSpPr>
        <xdr:cNvPr id="10" name="Straight Connector 9">
          <a:extLst>
            <a:ext uri="{FF2B5EF4-FFF2-40B4-BE49-F238E27FC236}">
              <a16:creationId xmlns:a16="http://schemas.microsoft.com/office/drawing/2014/main" id="{41FCDFD5-28DA-4B3C-AE3D-803DE73F7F5F}"/>
            </a:ext>
          </a:extLst>
        </xdr:cNvPr>
        <xdr:cNvCxnSpPr/>
      </xdr:nvCxnSpPr>
      <xdr:spPr>
        <a:xfrm>
          <a:off x="17762220" y="1440180"/>
          <a:ext cx="4396740" cy="9677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39</xdr:col>
      <xdr:colOff>179237</xdr:colOff>
      <xdr:row>3</xdr:row>
      <xdr:rowOff>26504</xdr:rowOff>
    </xdr:from>
    <xdr:to>
      <xdr:col>47</xdr:col>
      <xdr:colOff>131197</xdr:colOff>
      <xdr:row>17</xdr:row>
      <xdr:rowOff>16731</xdr:rowOff>
    </xdr:to>
    <xdr:graphicFrame macro="">
      <xdr:nvGraphicFramePr>
        <xdr:cNvPr id="11" name="Chart 10">
          <a:extLst>
            <a:ext uri="{FF2B5EF4-FFF2-40B4-BE49-F238E27FC236}">
              <a16:creationId xmlns:a16="http://schemas.microsoft.com/office/drawing/2014/main" id="{6F81FFF1-F6AE-4529-BB28-08D2FD464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220980</xdr:colOff>
      <xdr:row>8</xdr:row>
      <xdr:rowOff>144780</xdr:rowOff>
    </xdr:from>
    <xdr:to>
      <xdr:col>46</xdr:col>
      <xdr:colOff>358140</xdr:colOff>
      <xdr:row>12</xdr:row>
      <xdr:rowOff>15240</xdr:rowOff>
    </xdr:to>
    <xdr:cxnSp macro="">
      <xdr:nvCxnSpPr>
        <xdr:cNvPr id="14" name="Straight Connector 13">
          <a:extLst>
            <a:ext uri="{FF2B5EF4-FFF2-40B4-BE49-F238E27FC236}">
              <a16:creationId xmlns:a16="http://schemas.microsoft.com/office/drawing/2014/main" id="{6B26BB4E-E62C-4E2C-B393-289AAB8B4438}"/>
            </a:ext>
          </a:extLst>
        </xdr:cNvPr>
        <xdr:cNvCxnSpPr/>
      </xdr:nvCxnSpPr>
      <xdr:spPr>
        <a:xfrm>
          <a:off x="24871680" y="1798320"/>
          <a:ext cx="3794760" cy="60198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266699</xdr:colOff>
      <xdr:row>15</xdr:row>
      <xdr:rowOff>3810</xdr:rowOff>
    </xdr:from>
    <xdr:to>
      <xdr:col>24</xdr:col>
      <xdr:colOff>0</xdr:colOff>
      <xdr:row>57</xdr:row>
      <xdr:rowOff>0</xdr:rowOff>
    </xdr:to>
    <xdr:graphicFrame macro="">
      <xdr:nvGraphicFramePr>
        <xdr:cNvPr id="3" name="Chart 2">
          <a:extLst>
            <a:ext uri="{FF2B5EF4-FFF2-40B4-BE49-F238E27FC236}">
              <a16:creationId xmlns:a16="http://schemas.microsoft.com/office/drawing/2014/main" id="{08435CBB-9FBF-1C3E-BA5E-9D69B48FE2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562129</xdr:colOff>
      <xdr:row>30</xdr:row>
      <xdr:rowOff>20579</xdr:rowOff>
    </xdr:from>
    <xdr:to>
      <xdr:col>23</xdr:col>
      <xdr:colOff>180110</xdr:colOff>
      <xdr:row>40</xdr:row>
      <xdr:rowOff>55418</xdr:rowOff>
    </xdr:to>
    <xdr:cxnSp macro="">
      <xdr:nvCxnSpPr>
        <xdr:cNvPr id="13" name="Straight Connector 12">
          <a:extLst>
            <a:ext uri="{FF2B5EF4-FFF2-40B4-BE49-F238E27FC236}">
              <a16:creationId xmlns:a16="http://schemas.microsoft.com/office/drawing/2014/main" id="{500EF1C5-AAEB-A216-DFD9-0537B548AC8A}"/>
            </a:ext>
          </a:extLst>
        </xdr:cNvPr>
        <xdr:cNvCxnSpPr/>
      </xdr:nvCxnSpPr>
      <xdr:spPr>
        <a:xfrm>
          <a:off x="5092565" y="5603961"/>
          <a:ext cx="9371581" cy="183593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nform-index.org/"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061CC-4CFF-42EF-9AB4-9C62613DD4A7}">
  <sheetPr>
    <tabColor theme="1" tint="4.9989318521683403E-2"/>
  </sheetPr>
  <dimension ref="A1:AU65"/>
  <sheetViews>
    <sheetView tabSelected="1" workbookViewId="0">
      <selection activeCell="AH19" sqref="AH19"/>
    </sheetView>
  </sheetViews>
  <sheetFormatPr defaultRowHeight="15" x14ac:dyDescent="0.25"/>
  <cols>
    <col min="1" max="1" width="27.28515625" bestFit="1" customWidth="1"/>
    <col min="2" max="2" width="22.140625" bestFit="1" customWidth="1"/>
    <col min="3" max="3" width="22" bestFit="1" customWidth="1"/>
  </cols>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25">
      <c r="A2" t="s">
        <v>47</v>
      </c>
      <c r="B2" t="s">
        <v>48</v>
      </c>
      <c r="C2" t="s">
        <v>49</v>
      </c>
      <c r="D2">
        <v>1004</v>
      </c>
      <c r="E2">
        <v>9.1999999999999993</v>
      </c>
      <c r="F2">
        <v>4.5999999999999996</v>
      </c>
      <c r="G2">
        <v>9.8000000000000007</v>
      </c>
      <c r="H2">
        <v>0</v>
      </c>
      <c r="I2">
        <v>9.9</v>
      </c>
      <c r="J2">
        <v>4.0999999999999996</v>
      </c>
      <c r="K2" t="s">
        <v>50</v>
      </c>
      <c r="L2">
        <v>5.8</v>
      </c>
      <c r="M2">
        <v>4.9000000000000004</v>
      </c>
      <c r="N2">
        <v>6.4</v>
      </c>
      <c r="O2">
        <v>7.2</v>
      </c>
      <c r="P2">
        <v>6.8</v>
      </c>
      <c r="Q2" t="s">
        <v>51</v>
      </c>
      <c r="R2">
        <v>1</v>
      </c>
      <c r="S2">
        <v>6.9</v>
      </c>
      <c r="T2">
        <v>5.4</v>
      </c>
      <c r="U2">
        <v>2.9</v>
      </c>
      <c r="V2">
        <v>5.5</v>
      </c>
      <c r="W2">
        <v>7.9</v>
      </c>
      <c r="X2">
        <v>5.4</v>
      </c>
      <c r="Y2">
        <v>5.2</v>
      </c>
      <c r="Z2">
        <v>8</v>
      </c>
      <c r="AA2">
        <v>6.3</v>
      </c>
      <c r="AB2">
        <v>6.4</v>
      </c>
      <c r="AC2">
        <v>7.2</v>
      </c>
      <c r="AD2">
        <v>7.1</v>
      </c>
      <c r="AE2" t="s">
        <v>51</v>
      </c>
      <c r="AF2">
        <v>2</v>
      </c>
      <c r="AG2">
        <v>7</v>
      </c>
      <c r="AH2">
        <v>4.3</v>
      </c>
      <c r="AI2">
        <v>4.5</v>
      </c>
      <c r="AJ2">
        <v>6</v>
      </c>
      <c r="AK2">
        <v>1.7</v>
      </c>
      <c r="AL2">
        <v>6</v>
      </c>
      <c r="AM2">
        <v>4.5999999999999996</v>
      </c>
      <c r="AN2">
        <v>5.3</v>
      </c>
      <c r="AO2">
        <v>3.7</v>
      </c>
      <c r="AP2">
        <v>4.5</v>
      </c>
      <c r="AQ2" t="s">
        <v>52</v>
      </c>
      <c r="AR2">
        <v>62</v>
      </c>
      <c r="AS2">
        <v>6</v>
      </c>
      <c r="AT2" t="s">
        <v>51</v>
      </c>
      <c r="AU2">
        <v>4</v>
      </c>
    </row>
    <row r="3" spans="1:47" x14ac:dyDescent="0.25">
      <c r="A3" t="s">
        <v>47</v>
      </c>
      <c r="B3" t="s">
        <v>48</v>
      </c>
      <c r="C3" t="s">
        <v>48</v>
      </c>
      <c r="D3">
        <v>1006</v>
      </c>
      <c r="E3">
        <v>9.1999999999999993</v>
      </c>
      <c r="F3">
        <v>4</v>
      </c>
      <c r="G3">
        <v>7.8</v>
      </c>
      <c r="H3">
        <v>0</v>
      </c>
      <c r="I3">
        <v>0</v>
      </c>
      <c r="J3">
        <v>1.8</v>
      </c>
      <c r="K3" t="s">
        <v>50</v>
      </c>
      <c r="L3">
        <v>4.7</v>
      </c>
      <c r="M3">
        <v>5.8</v>
      </c>
      <c r="N3">
        <v>6.4</v>
      </c>
      <c r="O3">
        <v>5.0999999999999996</v>
      </c>
      <c r="P3">
        <v>5.8</v>
      </c>
      <c r="Q3" t="s">
        <v>53</v>
      </c>
      <c r="R3">
        <v>46</v>
      </c>
      <c r="S3">
        <v>6.6</v>
      </c>
      <c r="T3">
        <v>5.6</v>
      </c>
      <c r="U3">
        <v>3.2</v>
      </c>
      <c r="V3">
        <v>5.5</v>
      </c>
      <c r="W3">
        <v>7.4</v>
      </c>
      <c r="X3">
        <v>6.7</v>
      </c>
      <c r="Y3">
        <v>2.9</v>
      </c>
      <c r="Z3">
        <v>6.2</v>
      </c>
      <c r="AA3">
        <v>3.9</v>
      </c>
      <c r="AB3">
        <v>5.0999999999999996</v>
      </c>
      <c r="AC3">
        <v>6.4</v>
      </c>
      <c r="AD3">
        <v>6</v>
      </c>
      <c r="AE3" t="s">
        <v>54</v>
      </c>
      <c r="AF3">
        <v>9</v>
      </c>
      <c r="AG3">
        <v>7</v>
      </c>
      <c r="AH3">
        <v>5.9</v>
      </c>
      <c r="AI3">
        <v>7.3</v>
      </c>
      <c r="AJ3">
        <v>1.8</v>
      </c>
      <c r="AK3">
        <v>2.6</v>
      </c>
      <c r="AL3">
        <v>5.2</v>
      </c>
      <c r="AM3">
        <v>5</v>
      </c>
      <c r="AN3">
        <v>6.7</v>
      </c>
      <c r="AO3">
        <v>2.9</v>
      </c>
      <c r="AP3">
        <v>5.0999999999999996</v>
      </c>
      <c r="AQ3" t="s">
        <v>55</v>
      </c>
      <c r="AR3">
        <v>30</v>
      </c>
      <c r="AS3">
        <v>5.6</v>
      </c>
      <c r="AT3" t="s">
        <v>54</v>
      </c>
      <c r="AU3">
        <v>16</v>
      </c>
    </row>
    <row r="4" spans="1:47" x14ac:dyDescent="0.25">
      <c r="A4" t="s">
        <v>47</v>
      </c>
      <c r="B4" t="s">
        <v>48</v>
      </c>
      <c r="C4" t="s">
        <v>56</v>
      </c>
      <c r="D4">
        <v>1009</v>
      </c>
      <c r="E4">
        <v>9.1999999999999993</v>
      </c>
      <c r="F4">
        <v>2.8</v>
      </c>
      <c r="G4">
        <v>9</v>
      </c>
      <c r="H4">
        <v>0</v>
      </c>
      <c r="I4">
        <v>0</v>
      </c>
      <c r="J4">
        <v>0</v>
      </c>
      <c r="K4" t="s">
        <v>50</v>
      </c>
      <c r="L4">
        <v>3.3</v>
      </c>
      <c r="M4">
        <v>5.4</v>
      </c>
      <c r="N4">
        <v>6.4</v>
      </c>
      <c r="O4">
        <v>5</v>
      </c>
      <c r="P4">
        <v>5.7</v>
      </c>
      <c r="Q4" t="s">
        <v>52</v>
      </c>
      <c r="R4">
        <v>51</v>
      </c>
      <c r="S4">
        <v>6.3</v>
      </c>
      <c r="T4">
        <v>5.5</v>
      </c>
      <c r="U4">
        <v>3.5</v>
      </c>
      <c r="V4">
        <v>5.4</v>
      </c>
      <c r="W4">
        <v>7</v>
      </c>
      <c r="X4">
        <v>7.1</v>
      </c>
      <c r="Y4">
        <v>5.0999999999999996</v>
      </c>
      <c r="Z4">
        <v>4.7</v>
      </c>
      <c r="AA4">
        <v>3.7</v>
      </c>
      <c r="AB4">
        <v>5.3</v>
      </c>
      <c r="AC4">
        <v>6.2</v>
      </c>
      <c r="AD4">
        <v>5.8</v>
      </c>
      <c r="AE4" t="s">
        <v>54</v>
      </c>
      <c r="AF4">
        <v>13</v>
      </c>
      <c r="AG4">
        <v>7</v>
      </c>
      <c r="AH4">
        <v>4.7</v>
      </c>
      <c r="AI4">
        <v>5.3</v>
      </c>
      <c r="AJ4">
        <v>4.9000000000000004</v>
      </c>
      <c r="AK4">
        <v>3</v>
      </c>
      <c r="AL4">
        <v>7</v>
      </c>
      <c r="AM4">
        <v>6.3</v>
      </c>
      <c r="AN4">
        <v>5.7</v>
      </c>
      <c r="AO4">
        <v>4.2</v>
      </c>
      <c r="AP4">
        <v>5</v>
      </c>
      <c r="AQ4" t="s">
        <v>55</v>
      </c>
      <c r="AR4">
        <v>39</v>
      </c>
      <c r="AS4">
        <v>5.5</v>
      </c>
      <c r="AT4" t="s">
        <v>55</v>
      </c>
      <c r="AU4">
        <v>25</v>
      </c>
    </row>
    <row r="5" spans="1:47" x14ac:dyDescent="0.25">
      <c r="A5" t="s">
        <v>47</v>
      </c>
      <c r="B5" t="s">
        <v>48</v>
      </c>
      <c r="C5" t="s">
        <v>57</v>
      </c>
      <c r="D5">
        <v>1042</v>
      </c>
      <c r="E5">
        <v>9.1999999999999993</v>
      </c>
      <c r="F5">
        <v>2.8</v>
      </c>
      <c r="G5">
        <v>9.4</v>
      </c>
      <c r="H5">
        <v>0</v>
      </c>
      <c r="I5">
        <v>0</v>
      </c>
      <c r="J5">
        <v>2.8</v>
      </c>
      <c r="K5" t="s">
        <v>50</v>
      </c>
      <c r="L5">
        <v>7.1</v>
      </c>
      <c r="M5">
        <v>4.4000000000000004</v>
      </c>
      <c r="N5">
        <v>6.4</v>
      </c>
      <c r="O5">
        <v>5.7</v>
      </c>
      <c r="P5">
        <v>6.1</v>
      </c>
      <c r="Q5" t="s">
        <v>55</v>
      </c>
      <c r="R5">
        <v>23</v>
      </c>
      <c r="S5">
        <v>6</v>
      </c>
      <c r="T5">
        <v>5.5</v>
      </c>
      <c r="U5">
        <v>3.1</v>
      </c>
      <c r="V5">
        <v>5.2</v>
      </c>
      <c r="W5">
        <v>4.8</v>
      </c>
      <c r="X5">
        <v>3.1</v>
      </c>
      <c r="Y5">
        <v>0</v>
      </c>
      <c r="Z5">
        <v>5.3</v>
      </c>
      <c r="AA5">
        <v>4.3</v>
      </c>
      <c r="AB5">
        <v>3.4</v>
      </c>
      <c r="AC5">
        <v>4.0999999999999996</v>
      </c>
      <c r="AD5">
        <v>4.7</v>
      </c>
      <c r="AE5" t="s">
        <v>53</v>
      </c>
      <c r="AF5">
        <v>46</v>
      </c>
      <c r="AG5">
        <v>7</v>
      </c>
      <c r="AH5">
        <v>6.1</v>
      </c>
      <c r="AI5">
        <v>5.0999999999999996</v>
      </c>
      <c r="AJ5">
        <v>0.9</v>
      </c>
      <c r="AK5">
        <v>3.2</v>
      </c>
      <c r="AL5">
        <v>4.2</v>
      </c>
      <c r="AM5">
        <v>4.0999999999999996</v>
      </c>
      <c r="AN5">
        <v>6.1</v>
      </c>
      <c r="AO5">
        <v>2.5</v>
      </c>
      <c r="AP5">
        <v>4.5</v>
      </c>
      <c r="AQ5" t="s">
        <v>52</v>
      </c>
      <c r="AR5">
        <v>62</v>
      </c>
      <c r="AS5">
        <v>5.0999999999999996</v>
      </c>
      <c r="AT5" t="s">
        <v>53</v>
      </c>
      <c r="AU5">
        <v>52</v>
      </c>
    </row>
    <row r="6" spans="1:47" x14ac:dyDescent="0.25">
      <c r="A6" t="s">
        <v>47</v>
      </c>
      <c r="B6" t="s">
        <v>48</v>
      </c>
      <c r="C6" t="s">
        <v>58</v>
      </c>
      <c r="D6">
        <v>1078</v>
      </c>
      <c r="E6">
        <v>9.1999999999999993</v>
      </c>
      <c r="F6">
        <v>2.4</v>
      </c>
      <c r="G6">
        <v>9.4</v>
      </c>
      <c r="H6">
        <v>0</v>
      </c>
      <c r="I6">
        <v>0</v>
      </c>
      <c r="J6">
        <v>4.0999999999999996</v>
      </c>
      <c r="K6" t="s">
        <v>50</v>
      </c>
      <c r="L6">
        <v>5.6</v>
      </c>
      <c r="M6">
        <v>4.9000000000000004</v>
      </c>
      <c r="N6">
        <v>6.4</v>
      </c>
      <c r="O6">
        <v>5.6</v>
      </c>
      <c r="P6">
        <v>6</v>
      </c>
      <c r="Q6" t="s">
        <v>55</v>
      </c>
      <c r="R6">
        <v>27</v>
      </c>
      <c r="S6">
        <v>7.4</v>
      </c>
      <c r="T6">
        <v>5.7</v>
      </c>
      <c r="U6">
        <v>2.9</v>
      </c>
      <c r="V6">
        <v>5.9</v>
      </c>
      <c r="W6">
        <v>8.8000000000000007</v>
      </c>
      <c r="X6">
        <v>4.5999999999999996</v>
      </c>
      <c r="Y6">
        <v>3.3</v>
      </c>
      <c r="Z6">
        <v>6.9</v>
      </c>
      <c r="AA6">
        <v>4.5</v>
      </c>
      <c r="AB6">
        <v>5</v>
      </c>
      <c r="AC6">
        <v>7.4</v>
      </c>
      <c r="AD6">
        <v>6.7</v>
      </c>
      <c r="AE6" t="s">
        <v>51</v>
      </c>
      <c r="AF6">
        <v>4</v>
      </c>
      <c r="AG6">
        <v>7</v>
      </c>
      <c r="AH6">
        <v>4.5999999999999996</v>
      </c>
      <c r="AI6">
        <v>5.6</v>
      </c>
      <c r="AJ6">
        <v>4</v>
      </c>
      <c r="AK6">
        <v>1.9</v>
      </c>
      <c r="AL6">
        <v>6.2</v>
      </c>
      <c r="AM6">
        <v>5.5</v>
      </c>
      <c r="AN6">
        <v>5.7</v>
      </c>
      <c r="AO6">
        <v>3.5</v>
      </c>
      <c r="AP6">
        <v>4.7</v>
      </c>
      <c r="AQ6" t="s">
        <v>53</v>
      </c>
      <c r="AR6">
        <v>58</v>
      </c>
      <c r="AS6">
        <v>5.7</v>
      </c>
      <c r="AT6" t="s">
        <v>54</v>
      </c>
      <c r="AU6">
        <v>11</v>
      </c>
    </row>
    <row r="7" spans="1:47" x14ac:dyDescent="0.25">
      <c r="A7" t="s">
        <v>47</v>
      </c>
      <c r="B7" t="s">
        <v>48</v>
      </c>
      <c r="C7" t="s">
        <v>59</v>
      </c>
      <c r="D7">
        <v>1079</v>
      </c>
      <c r="E7">
        <v>9.1999999999999993</v>
      </c>
      <c r="F7">
        <v>2.9</v>
      </c>
      <c r="G7">
        <v>9.3000000000000007</v>
      </c>
      <c r="H7">
        <v>0</v>
      </c>
      <c r="I7">
        <v>0</v>
      </c>
      <c r="J7">
        <v>0</v>
      </c>
      <c r="K7" t="s">
        <v>50</v>
      </c>
      <c r="L7">
        <v>6.6</v>
      </c>
      <c r="M7">
        <v>4.3</v>
      </c>
      <c r="N7">
        <v>6.4</v>
      </c>
      <c r="O7">
        <v>5.4</v>
      </c>
      <c r="P7">
        <v>5.9</v>
      </c>
      <c r="Q7" t="s">
        <v>53</v>
      </c>
      <c r="R7">
        <v>38</v>
      </c>
      <c r="S7">
        <v>7</v>
      </c>
      <c r="T7">
        <v>7</v>
      </c>
      <c r="U7">
        <v>3</v>
      </c>
      <c r="V7">
        <v>6</v>
      </c>
      <c r="W7">
        <v>6.8</v>
      </c>
      <c r="X7">
        <v>5.8</v>
      </c>
      <c r="Y7">
        <v>2.9</v>
      </c>
      <c r="Z7">
        <v>7.7</v>
      </c>
      <c r="AA7">
        <v>3.9</v>
      </c>
      <c r="AB7">
        <v>5.4</v>
      </c>
      <c r="AC7">
        <v>6.1</v>
      </c>
      <c r="AD7">
        <v>6.1</v>
      </c>
      <c r="AE7" t="s">
        <v>54</v>
      </c>
      <c r="AF7">
        <v>7</v>
      </c>
      <c r="AG7">
        <v>7</v>
      </c>
      <c r="AH7">
        <v>5.6</v>
      </c>
      <c r="AI7">
        <v>7</v>
      </c>
      <c r="AJ7">
        <v>0.4</v>
      </c>
      <c r="AK7">
        <v>3</v>
      </c>
      <c r="AL7">
        <v>4</v>
      </c>
      <c r="AM7">
        <v>5.0999999999999996</v>
      </c>
      <c r="AN7">
        <v>6.5</v>
      </c>
      <c r="AO7">
        <v>2.5</v>
      </c>
      <c r="AP7">
        <v>4.8</v>
      </c>
      <c r="AQ7" t="s">
        <v>53</v>
      </c>
      <c r="AR7">
        <v>54</v>
      </c>
      <c r="AS7">
        <v>5.6</v>
      </c>
      <c r="AT7" t="s">
        <v>54</v>
      </c>
      <c r="AU7">
        <v>16</v>
      </c>
    </row>
    <row r="8" spans="1:47" x14ac:dyDescent="0.25">
      <c r="A8" t="s">
        <v>60</v>
      </c>
      <c r="B8" t="s">
        <v>61</v>
      </c>
      <c r="C8" t="s">
        <v>62</v>
      </c>
      <c r="D8">
        <v>2003</v>
      </c>
      <c r="E8">
        <v>9.1999999999999993</v>
      </c>
      <c r="F8">
        <v>1.1000000000000001</v>
      </c>
      <c r="G8">
        <v>0.6</v>
      </c>
      <c r="H8">
        <v>10</v>
      </c>
      <c r="I8">
        <v>10</v>
      </c>
      <c r="J8">
        <v>1.8</v>
      </c>
      <c r="K8">
        <v>0</v>
      </c>
      <c r="L8">
        <v>5</v>
      </c>
      <c r="M8">
        <v>7</v>
      </c>
      <c r="N8">
        <v>6.4</v>
      </c>
      <c r="O8">
        <v>6.7</v>
      </c>
      <c r="P8">
        <v>6.6</v>
      </c>
      <c r="Q8" t="s">
        <v>51</v>
      </c>
      <c r="R8">
        <v>3</v>
      </c>
      <c r="S8">
        <v>8.3000000000000007</v>
      </c>
      <c r="T8">
        <v>5.6</v>
      </c>
      <c r="U8">
        <v>2.8</v>
      </c>
      <c r="V8">
        <v>6.3</v>
      </c>
      <c r="W8">
        <v>9</v>
      </c>
      <c r="X8">
        <v>5.7</v>
      </c>
      <c r="Y8">
        <v>6.2</v>
      </c>
      <c r="Z8">
        <v>8.8000000000000007</v>
      </c>
      <c r="AA8">
        <v>4.4000000000000004</v>
      </c>
      <c r="AB8">
        <v>6.6</v>
      </c>
      <c r="AC8">
        <v>8</v>
      </c>
      <c r="AD8">
        <v>7.2</v>
      </c>
      <c r="AE8" t="s">
        <v>51</v>
      </c>
      <c r="AF8">
        <v>1</v>
      </c>
      <c r="AG8">
        <v>7</v>
      </c>
      <c r="AH8">
        <v>3</v>
      </c>
      <c r="AI8">
        <v>5.6</v>
      </c>
      <c r="AJ8">
        <v>6.3</v>
      </c>
      <c r="AK8">
        <v>6</v>
      </c>
      <c r="AL8">
        <v>6.3</v>
      </c>
      <c r="AM8">
        <v>8.5</v>
      </c>
      <c r="AN8">
        <v>5.2</v>
      </c>
      <c r="AO8">
        <v>5.4</v>
      </c>
      <c r="AP8">
        <v>5.3</v>
      </c>
      <c r="AQ8" t="s">
        <v>54</v>
      </c>
      <c r="AR8">
        <v>17</v>
      </c>
      <c r="AS8">
        <v>6.3</v>
      </c>
      <c r="AT8" t="s">
        <v>51</v>
      </c>
      <c r="AU8">
        <v>1</v>
      </c>
    </row>
    <row r="9" spans="1:47" x14ac:dyDescent="0.25">
      <c r="A9" t="s">
        <v>60</v>
      </c>
      <c r="B9" t="s">
        <v>61</v>
      </c>
      <c r="C9" t="s">
        <v>63</v>
      </c>
      <c r="D9">
        <v>2012</v>
      </c>
      <c r="E9">
        <v>9.1999999999999993</v>
      </c>
      <c r="F9">
        <v>8.6999999999999993</v>
      </c>
      <c r="G9">
        <v>0.7</v>
      </c>
      <c r="H9">
        <v>0</v>
      </c>
      <c r="I9">
        <v>0</v>
      </c>
      <c r="J9">
        <v>6.1</v>
      </c>
      <c r="K9" t="s">
        <v>50</v>
      </c>
      <c r="L9">
        <v>3.4</v>
      </c>
      <c r="M9">
        <v>6.2</v>
      </c>
      <c r="N9">
        <v>6.4</v>
      </c>
      <c r="O9">
        <v>5.4</v>
      </c>
      <c r="P9">
        <v>5.9</v>
      </c>
      <c r="Q9" t="s">
        <v>53</v>
      </c>
      <c r="R9">
        <v>38</v>
      </c>
      <c r="S9">
        <v>5.3</v>
      </c>
      <c r="T9">
        <v>7.2</v>
      </c>
      <c r="U9">
        <v>3.4</v>
      </c>
      <c r="V9">
        <v>5.3</v>
      </c>
      <c r="W9">
        <v>5.2</v>
      </c>
      <c r="X9">
        <v>5</v>
      </c>
      <c r="Y9">
        <v>3.5</v>
      </c>
      <c r="Z9">
        <v>3.9</v>
      </c>
      <c r="AA9">
        <v>4.5</v>
      </c>
      <c r="AB9">
        <v>4.2</v>
      </c>
      <c r="AC9">
        <v>4.7</v>
      </c>
      <c r="AD9">
        <v>5</v>
      </c>
      <c r="AE9" t="s">
        <v>53</v>
      </c>
      <c r="AF9">
        <v>35</v>
      </c>
      <c r="AG9">
        <v>7</v>
      </c>
      <c r="AH9">
        <v>3</v>
      </c>
      <c r="AI9">
        <v>8.6</v>
      </c>
      <c r="AJ9">
        <v>3</v>
      </c>
      <c r="AK9">
        <v>3</v>
      </c>
      <c r="AL9">
        <v>6.5</v>
      </c>
      <c r="AM9">
        <v>7</v>
      </c>
      <c r="AN9">
        <v>6.2</v>
      </c>
      <c r="AO9">
        <v>3.9</v>
      </c>
      <c r="AP9">
        <v>5.2</v>
      </c>
      <c r="AQ9" t="s">
        <v>54</v>
      </c>
      <c r="AR9">
        <v>25</v>
      </c>
      <c r="AS9">
        <v>5.4</v>
      </c>
      <c r="AT9" t="s">
        <v>55</v>
      </c>
      <c r="AU9">
        <v>31</v>
      </c>
    </row>
    <row r="10" spans="1:47" x14ac:dyDescent="0.25">
      <c r="A10" t="s">
        <v>60</v>
      </c>
      <c r="B10" t="s">
        <v>61</v>
      </c>
      <c r="C10" t="s">
        <v>64</v>
      </c>
      <c r="D10">
        <v>2013</v>
      </c>
      <c r="E10">
        <v>9.1999999999999993</v>
      </c>
      <c r="F10">
        <v>6.2</v>
      </c>
      <c r="G10">
        <v>7</v>
      </c>
      <c r="H10">
        <v>0</v>
      </c>
      <c r="I10">
        <v>0</v>
      </c>
      <c r="J10">
        <v>4.5999999999999996</v>
      </c>
      <c r="K10" t="s">
        <v>50</v>
      </c>
      <c r="L10">
        <v>3.3</v>
      </c>
      <c r="M10">
        <v>6</v>
      </c>
      <c r="N10">
        <v>6.4</v>
      </c>
      <c r="O10">
        <v>5.3</v>
      </c>
      <c r="P10">
        <v>5.9</v>
      </c>
      <c r="Q10" t="s">
        <v>53</v>
      </c>
      <c r="R10">
        <v>38</v>
      </c>
      <c r="S10">
        <v>6.4</v>
      </c>
      <c r="T10">
        <v>6.1</v>
      </c>
      <c r="U10">
        <v>3.2</v>
      </c>
      <c r="V10">
        <v>5.5</v>
      </c>
      <c r="W10">
        <v>5.2</v>
      </c>
      <c r="X10">
        <v>5.0999999999999996</v>
      </c>
      <c r="Y10">
        <v>3.6</v>
      </c>
      <c r="Z10">
        <v>5.3</v>
      </c>
      <c r="AA10">
        <v>5.0999999999999996</v>
      </c>
      <c r="AB10">
        <v>4.8</v>
      </c>
      <c r="AC10">
        <v>5</v>
      </c>
      <c r="AD10">
        <v>5.3</v>
      </c>
      <c r="AE10" t="s">
        <v>55</v>
      </c>
      <c r="AF10">
        <v>31</v>
      </c>
      <c r="AG10">
        <v>7</v>
      </c>
      <c r="AH10">
        <v>5.9</v>
      </c>
      <c r="AI10">
        <v>6.6</v>
      </c>
      <c r="AJ10">
        <v>1.4</v>
      </c>
      <c r="AK10">
        <v>1.8</v>
      </c>
      <c r="AL10">
        <v>5.2</v>
      </c>
      <c r="AM10">
        <v>5.0999999999999996</v>
      </c>
      <c r="AN10">
        <v>6.5</v>
      </c>
      <c r="AO10">
        <v>2.7</v>
      </c>
      <c r="AP10">
        <v>4.9000000000000004</v>
      </c>
      <c r="AQ10" t="s">
        <v>53</v>
      </c>
      <c r="AR10">
        <v>44</v>
      </c>
      <c r="AS10">
        <v>5.4</v>
      </c>
      <c r="AT10" t="s">
        <v>55</v>
      </c>
      <c r="AU10">
        <v>31</v>
      </c>
    </row>
    <row r="11" spans="1:47" x14ac:dyDescent="0.25">
      <c r="A11" t="s">
        <v>60</v>
      </c>
      <c r="B11" t="s">
        <v>61</v>
      </c>
      <c r="C11" t="s">
        <v>61</v>
      </c>
      <c r="D11">
        <v>2015</v>
      </c>
      <c r="E11">
        <v>9.1999999999999993</v>
      </c>
      <c r="F11">
        <v>6.3</v>
      </c>
      <c r="G11">
        <v>8.1</v>
      </c>
      <c r="H11">
        <v>2.1</v>
      </c>
      <c r="I11">
        <v>2.7</v>
      </c>
      <c r="J11">
        <v>0</v>
      </c>
      <c r="K11">
        <v>0</v>
      </c>
      <c r="L11">
        <v>4.5999999999999996</v>
      </c>
      <c r="M11">
        <v>7.2</v>
      </c>
      <c r="N11">
        <v>6.4</v>
      </c>
      <c r="O11">
        <v>5.4</v>
      </c>
      <c r="P11">
        <v>5.9</v>
      </c>
      <c r="Q11" t="s">
        <v>53</v>
      </c>
      <c r="R11">
        <v>38</v>
      </c>
      <c r="S11">
        <v>4.7</v>
      </c>
      <c r="T11">
        <v>5.4</v>
      </c>
      <c r="U11">
        <v>2.7</v>
      </c>
      <c r="V11">
        <v>4.4000000000000004</v>
      </c>
      <c r="W11">
        <v>5.8</v>
      </c>
      <c r="X11">
        <v>5.0999999999999996</v>
      </c>
      <c r="Y11">
        <v>5.5</v>
      </c>
      <c r="Z11">
        <v>3.8</v>
      </c>
      <c r="AA11">
        <v>3.8</v>
      </c>
      <c r="AB11">
        <v>4.5999999999999996</v>
      </c>
      <c r="AC11">
        <v>5.2</v>
      </c>
      <c r="AD11">
        <v>4.8</v>
      </c>
      <c r="AE11" t="s">
        <v>53</v>
      </c>
      <c r="AF11">
        <v>43</v>
      </c>
      <c r="AG11">
        <v>7</v>
      </c>
      <c r="AH11">
        <v>6.2</v>
      </c>
      <c r="AI11">
        <v>7.5</v>
      </c>
      <c r="AJ11">
        <v>4</v>
      </c>
      <c r="AK11">
        <v>2.7</v>
      </c>
      <c r="AL11">
        <v>4.7</v>
      </c>
      <c r="AM11">
        <v>4.5999999999999996</v>
      </c>
      <c r="AN11">
        <v>6.9</v>
      </c>
      <c r="AO11">
        <v>3.2</v>
      </c>
      <c r="AP11">
        <v>5.3</v>
      </c>
      <c r="AQ11" t="s">
        <v>54</v>
      </c>
      <c r="AR11">
        <v>17</v>
      </c>
      <c r="AS11">
        <v>5.3</v>
      </c>
      <c r="AT11" t="s">
        <v>55</v>
      </c>
      <c r="AU11">
        <v>40</v>
      </c>
    </row>
    <row r="12" spans="1:47" x14ac:dyDescent="0.25">
      <c r="A12" t="s">
        <v>65</v>
      </c>
      <c r="B12" t="s">
        <v>61</v>
      </c>
      <c r="C12" t="s">
        <v>66</v>
      </c>
      <c r="D12">
        <v>2019</v>
      </c>
      <c r="E12">
        <v>9.1999999999999993</v>
      </c>
      <c r="F12">
        <v>8.1</v>
      </c>
      <c r="G12">
        <v>6</v>
      </c>
      <c r="H12">
        <v>0</v>
      </c>
      <c r="I12">
        <v>0</v>
      </c>
      <c r="J12">
        <v>7.7</v>
      </c>
      <c r="K12">
        <v>0</v>
      </c>
      <c r="L12">
        <v>4.7</v>
      </c>
      <c r="M12">
        <v>6</v>
      </c>
      <c r="N12">
        <v>6.4</v>
      </c>
      <c r="O12">
        <v>5.6</v>
      </c>
      <c r="P12">
        <v>6</v>
      </c>
      <c r="Q12" t="s">
        <v>55</v>
      </c>
      <c r="R12">
        <v>27</v>
      </c>
      <c r="S12">
        <v>5.3</v>
      </c>
      <c r="T12">
        <v>5.4</v>
      </c>
      <c r="U12">
        <v>3.2</v>
      </c>
      <c r="V12">
        <v>4.8</v>
      </c>
      <c r="W12">
        <v>2.1</v>
      </c>
      <c r="X12">
        <v>3.6</v>
      </c>
      <c r="Y12">
        <v>0.2</v>
      </c>
      <c r="Z12">
        <v>3.1</v>
      </c>
      <c r="AA12">
        <v>4.7</v>
      </c>
      <c r="AB12">
        <v>3.1</v>
      </c>
      <c r="AC12">
        <v>2.6</v>
      </c>
      <c r="AD12">
        <v>3.8</v>
      </c>
      <c r="AE12" t="s">
        <v>52</v>
      </c>
      <c r="AF12">
        <v>62</v>
      </c>
      <c r="AG12">
        <v>7</v>
      </c>
      <c r="AH12">
        <v>3</v>
      </c>
      <c r="AI12">
        <v>7.5</v>
      </c>
      <c r="AJ12">
        <v>0.9</v>
      </c>
      <c r="AK12">
        <v>1.7</v>
      </c>
      <c r="AL12">
        <v>5</v>
      </c>
      <c r="AM12">
        <v>6.3</v>
      </c>
      <c r="AN12">
        <v>5.8</v>
      </c>
      <c r="AO12">
        <v>2.8</v>
      </c>
      <c r="AP12">
        <v>4.5</v>
      </c>
      <c r="AQ12" t="s">
        <v>52</v>
      </c>
      <c r="AR12">
        <v>62</v>
      </c>
      <c r="AS12">
        <v>4.7</v>
      </c>
      <c r="AT12" t="s">
        <v>52</v>
      </c>
      <c r="AU12">
        <v>62</v>
      </c>
    </row>
    <row r="13" spans="1:47" x14ac:dyDescent="0.25">
      <c r="A13" t="s">
        <v>60</v>
      </c>
      <c r="B13" t="s">
        <v>61</v>
      </c>
      <c r="C13" t="s">
        <v>67</v>
      </c>
      <c r="D13">
        <v>2022</v>
      </c>
      <c r="E13">
        <v>9.1999999999999993</v>
      </c>
      <c r="F13">
        <v>5.8</v>
      </c>
      <c r="G13">
        <v>9.4</v>
      </c>
      <c r="H13">
        <v>0</v>
      </c>
      <c r="I13">
        <v>0</v>
      </c>
      <c r="J13">
        <v>5.9</v>
      </c>
      <c r="K13">
        <v>0</v>
      </c>
      <c r="L13">
        <v>5.3</v>
      </c>
      <c r="M13">
        <v>7.3</v>
      </c>
      <c r="N13">
        <v>6.4</v>
      </c>
      <c r="O13">
        <v>5.9</v>
      </c>
      <c r="P13">
        <v>6.2</v>
      </c>
      <c r="Q13" t="s">
        <v>54</v>
      </c>
      <c r="R13">
        <v>12</v>
      </c>
      <c r="S13">
        <v>7</v>
      </c>
      <c r="T13">
        <v>6</v>
      </c>
      <c r="U13">
        <v>3.3</v>
      </c>
      <c r="V13">
        <v>5.8</v>
      </c>
      <c r="W13">
        <v>9.4</v>
      </c>
      <c r="X13">
        <v>6.6</v>
      </c>
      <c r="Y13">
        <v>7</v>
      </c>
      <c r="Z13">
        <v>3.9</v>
      </c>
      <c r="AA13">
        <v>4.9000000000000004</v>
      </c>
      <c r="AB13">
        <v>5.7</v>
      </c>
      <c r="AC13">
        <v>8.1</v>
      </c>
      <c r="AD13">
        <v>7.1</v>
      </c>
      <c r="AE13" t="s">
        <v>51</v>
      </c>
      <c r="AF13">
        <v>2</v>
      </c>
      <c r="AG13">
        <v>7</v>
      </c>
      <c r="AH13">
        <v>5.4</v>
      </c>
      <c r="AI13">
        <v>6.2</v>
      </c>
      <c r="AJ13">
        <v>6.6</v>
      </c>
      <c r="AK13">
        <v>4.8</v>
      </c>
      <c r="AL13">
        <v>7.7</v>
      </c>
      <c r="AM13">
        <v>5</v>
      </c>
      <c r="AN13">
        <v>6.2</v>
      </c>
      <c r="AO13">
        <v>4.8</v>
      </c>
      <c r="AP13">
        <v>5.5</v>
      </c>
      <c r="AQ13" t="s">
        <v>51</v>
      </c>
      <c r="AR13">
        <v>10</v>
      </c>
      <c r="AS13">
        <v>6.2</v>
      </c>
      <c r="AT13" t="s">
        <v>51</v>
      </c>
      <c r="AU13">
        <v>2</v>
      </c>
    </row>
    <row r="14" spans="1:47" x14ac:dyDescent="0.25">
      <c r="A14" t="s">
        <v>65</v>
      </c>
      <c r="B14" t="s">
        <v>61</v>
      </c>
      <c r="C14" t="s">
        <v>68</v>
      </c>
      <c r="D14">
        <v>2030</v>
      </c>
      <c r="E14">
        <v>9.1999999999999993</v>
      </c>
      <c r="F14">
        <v>7.6</v>
      </c>
      <c r="G14">
        <v>5.9</v>
      </c>
      <c r="H14">
        <v>0</v>
      </c>
      <c r="I14">
        <v>0</v>
      </c>
      <c r="J14">
        <v>4.5999999999999996</v>
      </c>
      <c r="K14" t="s">
        <v>50</v>
      </c>
      <c r="L14">
        <v>4.8</v>
      </c>
      <c r="M14">
        <v>6.3</v>
      </c>
      <c r="N14">
        <v>6.4</v>
      </c>
      <c r="O14">
        <v>5.6</v>
      </c>
      <c r="P14">
        <v>6</v>
      </c>
      <c r="Q14" t="s">
        <v>55</v>
      </c>
      <c r="R14">
        <v>27</v>
      </c>
      <c r="S14">
        <v>4.7</v>
      </c>
      <c r="T14">
        <v>5.2</v>
      </c>
      <c r="U14">
        <v>3.4</v>
      </c>
      <c r="V14">
        <v>4.5</v>
      </c>
      <c r="W14">
        <v>5.0999999999999996</v>
      </c>
      <c r="X14">
        <v>5.8</v>
      </c>
      <c r="Y14">
        <v>4.5999999999999996</v>
      </c>
      <c r="Z14">
        <v>3.4</v>
      </c>
      <c r="AA14">
        <v>5.0999999999999996</v>
      </c>
      <c r="AB14">
        <v>4.8</v>
      </c>
      <c r="AC14">
        <v>5</v>
      </c>
      <c r="AD14">
        <v>4.8</v>
      </c>
      <c r="AE14" t="s">
        <v>53</v>
      </c>
      <c r="AF14">
        <v>43</v>
      </c>
      <c r="AG14">
        <v>7</v>
      </c>
      <c r="AH14">
        <v>6.2</v>
      </c>
      <c r="AI14">
        <v>7.9</v>
      </c>
      <c r="AJ14">
        <v>2</v>
      </c>
      <c r="AK14">
        <v>2.8</v>
      </c>
      <c r="AL14">
        <v>5.0999999999999996</v>
      </c>
      <c r="AM14">
        <v>4.4000000000000004</v>
      </c>
      <c r="AN14">
        <v>7</v>
      </c>
      <c r="AO14">
        <v>2.9</v>
      </c>
      <c r="AP14">
        <v>5.3</v>
      </c>
      <c r="AQ14" t="s">
        <v>54</v>
      </c>
      <c r="AR14">
        <v>17</v>
      </c>
      <c r="AS14">
        <v>5.3</v>
      </c>
      <c r="AT14" t="s">
        <v>55</v>
      </c>
      <c r="AU14">
        <v>40</v>
      </c>
    </row>
    <row r="15" spans="1:47" x14ac:dyDescent="0.25">
      <c r="A15" t="s">
        <v>60</v>
      </c>
      <c r="B15" t="s">
        <v>61</v>
      </c>
      <c r="C15" t="s">
        <v>69</v>
      </c>
      <c r="D15">
        <v>2046</v>
      </c>
      <c r="E15">
        <v>9.1999999999999993</v>
      </c>
      <c r="F15">
        <v>1.2</v>
      </c>
      <c r="G15">
        <v>0</v>
      </c>
      <c r="H15">
        <v>2.2999999999999998</v>
      </c>
      <c r="I15">
        <v>2.9</v>
      </c>
      <c r="J15">
        <v>5.3</v>
      </c>
      <c r="K15">
        <v>0</v>
      </c>
      <c r="L15">
        <v>5</v>
      </c>
      <c r="M15">
        <v>5.8</v>
      </c>
      <c r="N15">
        <v>6.4</v>
      </c>
      <c r="O15">
        <v>4.3</v>
      </c>
      <c r="P15">
        <v>5.4</v>
      </c>
      <c r="Q15" t="s">
        <v>52</v>
      </c>
      <c r="R15">
        <v>63</v>
      </c>
      <c r="S15">
        <v>7.9</v>
      </c>
      <c r="T15">
        <v>5.5</v>
      </c>
      <c r="U15">
        <v>2.7</v>
      </c>
      <c r="V15">
        <v>6</v>
      </c>
      <c r="W15">
        <v>5.2</v>
      </c>
      <c r="X15">
        <v>4.9000000000000004</v>
      </c>
      <c r="Y15">
        <v>3.1</v>
      </c>
      <c r="Z15">
        <v>7.5</v>
      </c>
      <c r="AA15">
        <v>5.6</v>
      </c>
      <c r="AB15">
        <v>5.5</v>
      </c>
      <c r="AC15">
        <v>5.4</v>
      </c>
      <c r="AD15">
        <v>5.7</v>
      </c>
      <c r="AE15" t="s">
        <v>55</v>
      </c>
      <c r="AF15">
        <v>15</v>
      </c>
      <c r="AG15">
        <v>7</v>
      </c>
      <c r="AH15">
        <v>3</v>
      </c>
      <c r="AI15">
        <v>6.6</v>
      </c>
      <c r="AJ15">
        <v>9.5</v>
      </c>
      <c r="AK15">
        <v>6.2</v>
      </c>
      <c r="AL15">
        <v>6.7</v>
      </c>
      <c r="AM15">
        <v>7.3</v>
      </c>
      <c r="AN15">
        <v>5.5</v>
      </c>
      <c r="AO15">
        <v>5.9</v>
      </c>
      <c r="AP15">
        <v>5.7</v>
      </c>
      <c r="AQ15" t="s">
        <v>51</v>
      </c>
      <c r="AR15">
        <v>1</v>
      </c>
      <c r="AS15">
        <v>5.6</v>
      </c>
      <c r="AT15" t="s">
        <v>54</v>
      </c>
      <c r="AU15">
        <v>16</v>
      </c>
    </row>
    <row r="16" spans="1:47" x14ac:dyDescent="0.25">
      <c r="A16" t="s">
        <v>47</v>
      </c>
      <c r="B16" t="s">
        <v>61</v>
      </c>
      <c r="C16" t="s">
        <v>70</v>
      </c>
      <c r="D16">
        <v>2051</v>
      </c>
      <c r="E16">
        <v>9.1999999999999993</v>
      </c>
      <c r="F16">
        <v>6.3</v>
      </c>
      <c r="G16">
        <v>9.3000000000000007</v>
      </c>
      <c r="H16">
        <v>0</v>
      </c>
      <c r="I16">
        <v>0</v>
      </c>
      <c r="J16">
        <v>4.5999999999999996</v>
      </c>
      <c r="K16" t="s">
        <v>50</v>
      </c>
      <c r="L16">
        <v>4.5999999999999996</v>
      </c>
      <c r="M16">
        <v>5.4</v>
      </c>
      <c r="N16">
        <v>6.4</v>
      </c>
      <c r="O16">
        <v>6</v>
      </c>
      <c r="P16">
        <v>6.2</v>
      </c>
      <c r="Q16" t="s">
        <v>54</v>
      </c>
      <c r="R16">
        <v>12</v>
      </c>
      <c r="S16">
        <v>7.1</v>
      </c>
      <c r="T16">
        <v>5.9</v>
      </c>
      <c r="U16">
        <v>3</v>
      </c>
      <c r="V16">
        <v>5.8</v>
      </c>
      <c r="W16">
        <v>6.2</v>
      </c>
      <c r="X16">
        <v>4.8</v>
      </c>
      <c r="Y16">
        <v>2.1</v>
      </c>
      <c r="Z16">
        <v>6.3</v>
      </c>
      <c r="AA16">
        <v>4</v>
      </c>
      <c r="AB16">
        <v>4.5</v>
      </c>
      <c r="AC16">
        <v>5.4</v>
      </c>
      <c r="AD16">
        <v>5.6</v>
      </c>
      <c r="AE16" t="s">
        <v>55</v>
      </c>
      <c r="AF16">
        <v>19</v>
      </c>
      <c r="AG16">
        <v>7</v>
      </c>
      <c r="AH16">
        <v>6.3</v>
      </c>
      <c r="AI16">
        <v>6.8</v>
      </c>
      <c r="AJ16">
        <v>1.8</v>
      </c>
      <c r="AK16">
        <v>2</v>
      </c>
      <c r="AL16">
        <v>6.6</v>
      </c>
      <c r="AM16">
        <v>5</v>
      </c>
      <c r="AN16">
        <v>6.7</v>
      </c>
      <c r="AO16">
        <v>3.1</v>
      </c>
      <c r="AP16">
        <v>5.2</v>
      </c>
      <c r="AQ16" t="s">
        <v>54</v>
      </c>
      <c r="AR16">
        <v>25</v>
      </c>
      <c r="AS16">
        <v>5.7</v>
      </c>
      <c r="AT16" t="s">
        <v>54</v>
      </c>
      <c r="AU16">
        <v>11</v>
      </c>
    </row>
    <row r="17" spans="1:47" x14ac:dyDescent="0.25">
      <c r="A17" t="s">
        <v>47</v>
      </c>
      <c r="B17" t="s">
        <v>61</v>
      </c>
      <c r="C17" t="s">
        <v>71</v>
      </c>
      <c r="D17">
        <v>2075</v>
      </c>
      <c r="E17">
        <v>9.1999999999999993</v>
      </c>
      <c r="F17">
        <v>5.3</v>
      </c>
      <c r="G17">
        <v>9.1999999999999993</v>
      </c>
      <c r="H17">
        <v>0</v>
      </c>
      <c r="I17">
        <v>0</v>
      </c>
      <c r="J17">
        <v>5.6</v>
      </c>
      <c r="K17" t="s">
        <v>50</v>
      </c>
      <c r="L17">
        <v>3.5</v>
      </c>
      <c r="M17">
        <v>6.1</v>
      </c>
      <c r="N17">
        <v>6.4</v>
      </c>
      <c r="O17">
        <v>5.9</v>
      </c>
      <c r="P17">
        <v>6.2</v>
      </c>
      <c r="Q17" t="s">
        <v>54</v>
      </c>
      <c r="R17">
        <v>12</v>
      </c>
      <c r="S17">
        <v>6.7</v>
      </c>
      <c r="T17">
        <v>5.9</v>
      </c>
      <c r="U17">
        <v>3</v>
      </c>
      <c r="V17">
        <v>5.6</v>
      </c>
      <c r="W17">
        <v>5.3</v>
      </c>
      <c r="X17">
        <v>7.5</v>
      </c>
      <c r="Y17">
        <v>4.7</v>
      </c>
      <c r="Z17">
        <v>4.8</v>
      </c>
      <c r="AA17">
        <v>4.7</v>
      </c>
      <c r="AB17">
        <v>5.6</v>
      </c>
      <c r="AC17">
        <v>5.5</v>
      </c>
      <c r="AD17">
        <v>5.6</v>
      </c>
      <c r="AE17" t="s">
        <v>55</v>
      </c>
      <c r="AF17">
        <v>19</v>
      </c>
      <c r="AG17">
        <v>7</v>
      </c>
      <c r="AH17">
        <v>5.9</v>
      </c>
      <c r="AI17">
        <v>7.2</v>
      </c>
      <c r="AJ17">
        <v>4.4000000000000004</v>
      </c>
      <c r="AK17">
        <v>3</v>
      </c>
      <c r="AL17">
        <v>7.1</v>
      </c>
      <c r="AM17">
        <v>6.3</v>
      </c>
      <c r="AN17">
        <v>6.7</v>
      </c>
      <c r="AO17">
        <v>4.2</v>
      </c>
      <c r="AP17">
        <v>5.6</v>
      </c>
      <c r="AQ17" t="s">
        <v>51</v>
      </c>
      <c r="AR17">
        <v>7</v>
      </c>
      <c r="AS17">
        <v>5.8</v>
      </c>
      <c r="AT17" t="s">
        <v>54</v>
      </c>
      <c r="AU17">
        <v>8</v>
      </c>
    </row>
    <row r="18" spans="1:47" x14ac:dyDescent="0.25">
      <c r="A18" t="s">
        <v>60</v>
      </c>
      <c r="B18" t="s">
        <v>61</v>
      </c>
      <c r="C18" t="s">
        <v>72</v>
      </c>
      <c r="D18">
        <v>2084</v>
      </c>
      <c r="E18">
        <v>9.1999999999999993</v>
      </c>
      <c r="F18">
        <v>2</v>
      </c>
      <c r="G18">
        <v>0</v>
      </c>
      <c r="H18">
        <v>7.8</v>
      </c>
      <c r="I18">
        <v>8</v>
      </c>
      <c r="J18">
        <v>1.8</v>
      </c>
      <c r="K18">
        <v>0</v>
      </c>
      <c r="L18">
        <v>4.3</v>
      </c>
      <c r="M18">
        <v>6</v>
      </c>
      <c r="N18">
        <v>6.4</v>
      </c>
      <c r="O18">
        <v>5.3</v>
      </c>
      <c r="P18">
        <v>5.9</v>
      </c>
      <c r="Q18" t="s">
        <v>53</v>
      </c>
      <c r="R18">
        <v>38</v>
      </c>
      <c r="S18">
        <v>7.6</v>
      </c>
      <c r="T18">
        <v>5</v>
      </c>
      <c r="U18">
        <v>3.4</v>
      </c>
      <c r="V18">
        <v>5.9</v>
      </c>
      <c r="W18">
        <v>6.5</v>
      </c>
      <c r="X18">
        <v>7.3</v>
      </c>
      <c r="Y18">
        <v>5.3</v>
      </c>
      <c r="Z18">
        <v>3.9</v>
      </c>
      <c r="AA18">
        <v>4.5</v>
      </c>
      <c r="AB18">
        <v>5.4</v>
      </c>
      <c r="AC18">
        <v>6</v>
      </c>
      <c r="AD18">
        <v>6</v>
      </c>
      <c r="AE18" t="s">
        <v>54</v>
      </c>
      <c r="AF18">
        <v>9</v>
      </c>
      <c r="AG18">
        <v>7</v>
      </c>
      <c r="AH18">
        <v>1.5</v>
      </c>
      <c r="AI18">
        <v>5.9</v>
      </c>
      <c r="AJ18">
        <v>10</v>
      </c>
      <c r="AK18">
        <v>6.3</v>
      </c>
      <c r="AL18">
        <v>5.4</v>
      </c>
      <c r="AM18">
        <v>7.2</v>
      </c>
      <c r="AN18">
        <v>4.8</v>
      </c>
      <c r="AO18">
        <v>5.8</v>
      </c>
      <c r="AP18">
        <v>5.3</v>
      </c>
      <c r="AQ18" t="s">
        <v>54</v>
      </c>
      <c r="AR18">
        <v>17</v>
      </c>
      <c r="AS18">
        <v>5.7</v>
      </c>
      <c r="AT18" t="s">
        <v>54</v>
      </c>
      <c r="AU18">
        <v>11</v>
      </c>
    </row>
    <row r="19" spans="1:47" x14ac:dyDescent="0.25">
      <c r="A19" t="s">
        <v>65</v>
      </c>
      <c r="B19" t="s">
        <v>73</v>
      </c>
      <c r="C19" t="s">
        <v>73</v>
      </c>
      <c r="D19">
        <v>3026</v>
      </c>
      <c r="E19">
        <v>9.1999999999999993</v>
      </c>
      <c r="F19">
        <v>7.5</v>
      </c>
      <c r="G19">
        <v>0</v>
      </c>
      <c r="H19">
        <v>0</v>
      </c>
      <c r="I19">
        <v>0</v>
      </c>
      <c r="J19">
        <v>0</v>
      </c>
      <c r="K19">
        <v>1.4</v>
      </c>
      <c r="L19">
        <v>5.5</v>
      </c>
      <c r="M19">
        <v>8.9</v>
      </c>
      <c r="N19">
        <v>6.4</v>
      </c>
      <c r="O19">
        <v>5</v>
      </c>
      <c r="P19">
        <v>5.7</v>
      </c>
      <c r="Q19" t="s">
        <v>52</v>
      </c>
      <c r="R19">
        <v>51</v>
      </c>
      <c r="S19">
        <v>3.5</v>
      </c>
      <c r="T19">
        <v>5.0999999999999996</v>
      </c>
      <c r="U19">
        <v>2.5</v>
      </c>
      <c r="V19">
        <v>3.7</v>
      </c>
      <c r="W19">
        <v>8.6</v>
      </c>
      <c r="X19">
        <v>5.4</v>
      </c>
      <c r="Y19">
        <v>3.6</v>
      </c>
      <c r="Z19">
        <v>3.7</v>
      </c>
      <c r="AA19">
        <v>2.7</v>
      </c>
      <c r="AB19">
        <v>3.9</v>
      </c>
      <c r="AC19">
        <v>6.9</v>
      </c>
      <c r="AD19">
        <v>5.5</v>
      </c>
      <c r="AE19" t="s">
        <v>55</v>
      </c>
      <c r="AF19">
        <v>23</v>
      </c>
      <c r="AG19">
        <v>7</v>
      </c>
      <c r="AH19">
        <v>3</v>
      </c>
      <c r="AI19">
        <v>9.5</v>
      </c>
      <c r="AJ19">
        <v>1.9</v>
      </c>
      <c r="AK19">
        <v>4.5999999999999996</v>
      </c>
      <c r="AL19">
        <v>5.4</v>
      </c>
      <c r="AM19">
        <v>2.4</v>
      </c>
      <c r="AN19">
        <v>6.5</v>
      </c>
      <c r="AO19">
        <v>2.9</v>
      </c>
      <c r="AP19">
        <v>5</v>
      </c>
      <c r="AQ19" t="s">
        <v>55</v>
      </c>
      <c r="AR19">
        <v>39</v>
      </c>
      <c r="AS19">
        <v>5.4</v>
      </c>
      <c r="AT19" t="s">
        <v>55</v>
      </c>
      <c r="AU19">
        <v>31</v>
      </c>
    </row>
    <row r="20" spans="1:47" x14ac:dyDescent="0.25">
      <c r="A20" t="s">
        <v>65</v>
      </c>
      <c r="B20" t="s">
        <v>73</v>
      </c>
      <c r="C20" t="s">
        <v>74</v>
      </c>
      <c r="D20">
        <v>3029</v>
      </c>
      <c r="E20">
        <v>9.1999999999999993</v>
      </c>
      <c r="F20">
        <v>7.9</v>
      </c>
      <c r="G20">
        <v>0</v>
      </c>
      <c r="H20">
        <v>0</v>
      </c>
      <c r="I20">
        <v>0</v>
      </c>
      <c r="J20">
        <v>6.9</v>
      </c>
      <c r="K20">
        <v>8.1999999999999993</v>
      </c>
      <c r="L20">
        <v>5.7</v>
      </c>
      <c r="M20">
        <v>5.8</v>
      </c>
      <c r="N20">
        <v>6.4</v>
      </c>
      <c r="O20">
        <v>5.9</v>
      </c>
      <c r="P20">
        <v>6.2</v>
      </c>
      <c r="Q20" t="s">
        <v>54</v>
      </c>
      <c r="R20">
        <v>12</v>
      </c>
      <c r="S20">
        <v>5.4</v>
      </c>
      <c r="T20">
        <v>5.5</v>
      </c>
      <c r="U20">
        <v>3</v>
      </c>
      <c r="V20">
        <v>4.8</v>
      </c>
      <c r="W20">
        <v>5.2</v>
      </c>
      <c r="X20">
        <v>3.1</v>
      </c>
      <c r="Y20">
        <v>5</v>
      </c>
      <c r="Z20">
        <v>4.7</v>
      </c>
      <c r="AA20">
        <v>5</v>
      </c>
      <c r="AB20">
        <v>4.5</v>
      </c>
      <c r="AC20">
        <v>4.9000000000000004</v>
      </c>
      <c r="AD20">
        <v>4.9000000000000004</v>
      </c>
      <c r="AE20" t="s">
        <v>53</v>
      </c>
      <c r="AF20">
        <v>38</v>
      </c>
      <c r="AG20">
        <v>7</v>
      </c>
      <c r="AH20">
        <v>3</v>
      </c>
      <c r="AI20">
        <v>8.6999999999999993</v>
      </c>
      <c r="AJ20">
        <v>3.5</v>
      </c>
      <c r="AK20">
        <v>2.2000000000000002</v>
      </c>
      <c r="AL20">
        <v>4.5999999999999996</v>
      </c>
      <c r="AM20">
        <v>6</v>
      </c>
      <c r="AN20">
        <v>6.2</v>
      </c>
      <c r="AO20">
        <v>3.3</v>
      </c>
      <c r="AP20">
        <v>4.9000000000000004</v>
      </c>
      <c r="AQ20" t="s">
        <v>53</v>
      </c>
      <c r="AR20">
        <v>44</v>
      </c>
      <c r="AS20">
        <v>5.3</v>
      </c>
      <c r="AT20" t="s">
        <v>55</v>
      </c>
      <c r="AU20">
        <v>40</v>
      </c>
    </row>
    <row r="21" spans="1:47" x14ac:dyDescent="0.25">
      <c r="A21" t="s">
        <v>65</v>
      </c>
      <c r="B21" t="s">
        <v>73</v>
      </c>
      <c r="C21" t="s">
        <v>75</v>
      </c>
      <c r="D21">
        <v>3033</v>
      </c>
      <c r="E21">
        <v>9.1999999999999993</v>
      </c>
      <c r="F21">
        <v>4.5</v>
      </c>
      <c r="G21">
        <v>0</v>
      </c>
      <c r="H21">
        <v>0</v>
      </c>
      <c r="I21">
        <v>0</v>
      </c>
      <c r="J21">
        <v>5.3</v>
      </c>
      <c r="K21">
        <v>0</v>
      </c>
      <c r="L21">
        <v>8.4</v>
      </c>
      <c r="M21">
        <v>6.5</v>
      </c>
      <c r="N21">
        <v>6.4</v>
      </c>
      <c r="O21">
        <v>4.9000000000000004</v>
      </c>
      <c r="P21">
        <v>5.7</v>
      </c>
      <c r="Q21" t="s">
        <v>52</v>
      </c>
      <c r="R21">
        <v>51</v>
      </c>
      <c r="S21">
        <v>4.0999999999999996</v>
      </c>
      <c r="T21">
        <v>4.7</v>
      </c>
      <c r="U21">
        <v>3.5</v>
      </c>
      <c r="V21">
        <v>4.0999999999999996</v>
      </c>
      <c r="W21">
        <v>4.7</v>
      </c>
      <c r="X21">
        <v>4</v>
      </c>
      <c r="Y21">
        <v>2.4</v>
      </c>
      <c r="Z21">
        <v>6.5</v>
      </c>
      <c r="AA21">
        <v>3.5</v>
      </c>
      <c r="AB21">
        <v>4.3</v>
      </c>
      <c r="AC21">
        <v>4.5</v>
      </c>
      <c r="AD21">
        <v>4.3</v>
      </c>
      <c r="AE21" t="s">
        <v>52</v>
      </c>
      <c r="AF21">
        <v>57</v>
      </c>
      <c r="AG21">
        <v>7</v>
      </c>
      <c r="AH21">
        <v>3</v>
      </c>
      <c r="AI21">
        <v>9.8000000000000007</v>
      </c>
      <c r="AJ21">
        <v>1.4</v>
      </c>
      <c r="AK21">
        <v>4</v>
      </c>
      <c r="AL21">
        <v>5.8</v>
      </c>
      <c r="AM21">
        <v>4.8</v>
      </c>
      <c r="AN21">
        <v>6.6</v>
      </c>
      <c r="AO21">
        <v>3.2</v>
      </c>
      <c r="AP21">
        <v>5.0999999999999996</v>
      </c>
      <c r="AQ21" t="s">
        <v>55</v>
      </c>
      <c r="AR21">
        <v>30</v>
      </c>
      <c r="AS21">
        <v>5</v>
      </c>
      <c r="AT21" t="s">
        <v>53</v>
      </c>
      <c r="AU21">
        <v>56</v>
      </c>
    </row>
    <row r="22" spans="1:47" x14ac:dyDescent="0.25">
      <c r="A22" t="s">
        <v>47</v>
      </c>
      <c r="B22" t="s">
        <v>73</v>
      </c>
      <c r="C22" t="s">
        <v>76</v>
      </c>
      <c r="D22">
        <v>3035</v>
      </c>
      <c r="E22">
        <v>9.1999999999999993</v>
      </c>
      <c r="F22">
        <v>7.1</v>
      </c>
      <c r="G22">
        <v>0</v>
      </c>
      <c r="H22">
        <v>0</v>
      </c>
      <c r="I22">
        <v>0</v>
      </c>
      <c r="J22">
        <v>1.8</v>
      </c>
      <c r="K22" t="s">
        <v>50</v>
      </c>
      <c r="L22">
        <v>0.6</v>
      </c>
      <c r="M22">
        <v>5.2</v>
      </c>
      <c r="N22">
        <v>6.4</v>
      </c>
      <c r="O22">
        <v>4.0999999999999996</v>
      </c>
      <c r="P22">
        <v>5.4</v>
      </c>
      <c r="Q22" t="s">
        <v>52</v>
      </c>
      <c r="R22">
        <v>63</v>
      </c>
      <c r="S22">
        <v>6.3</v>
      </c>
      <c r="T22">
        <v>5.6</v>
      </c>
      <c r="U22">
        <v>3.9</v>
      </c>
      <c r="V22">
        <v>5.5</v>
      </c>
      <c r="W22">
        <v>4.4000000000000004</v>
      </c>
      <c r="X22">
        <v>4.5</v>
      </c>
      <c r="Y22">
        <v>2.8</v>
      </c>
      <c r="Z22">
        <v>6</v>
      </c>
      <c r="AA22">
        <v>3.4</v>
      </c>
      <c r="AB22">
        <v>4.3</v>
      </c>
      <c r="AC22">
        <v>4.4000000000000004</v>
      </c>
      <c r="AD22">
        <v>5</v>
      </c>
      <c r="AE22" t="s">
        <v>53</v>
      </c>
      <c r="AF22">
        <v>35</v>
      </c>
      <c r="AG22">
        <v>7</v>
      </c>
      <c r="AH22">
        <v>6.5</v>
      </c>
      <c r="AI22">
        <v>8.8000000000000007</v>
      </c>
      <c r="AJ22">
        <v>2</v>
      </c>
      <c r="AK22">
        <v>1</v>
      </c>
      <c r="AL22">
        <v>3.2</v>
      </c>
      <c r="AM22">
        <v>5</v>
      </c>
      <c r="AN22">
        <v>7.4</v>
      </c>
      <c r="AO22">
        <v>2.2000000000000002</v>
      </c>
      <c r="AP22">
        <v>5.4</v>
      </c>
      <c r="AQ22" t="s">
        <v>54</v>
      </c>
      <c r="AR22">
        <v>15</v>
      </c>
      <c r="AS22">
        <v>5.3</v>
      </c>
      <c r="AT22" t="s">
        <v>55</v>
      </c>
      <c r="AU22">
        <v>40</v>
      </c>
    </row>
    <row r="23" spans="1:47" x14ac:dyDescent="0.25">
      <c r="A23" t="s">
        <v>77</v>
      </c>
      <c r="B23" t="s">
        <v>73</v>
      </c>
      <c r="C23" t="s">
        <v>78</v>
      </c>
      <c r="D23">
        <v>3048</v>
      </c>
      <c r="E23">
        <v>9.1999999999999993</v>
      </c>
      <c r="F23">
        <v>8.5</v>
      </c>
      <c r="G23">
        <v>0</v>
      </c>
      <c r="H23">
        <v>0</v>
      </c>
      <c r="I23">
        <v>0</v>
      </c>
      <c r="J23">
        <v>7.2</v>
      </c>
      <c r="K23" t="s">
        <v>50</v>
      </c>
      <c r="L23">
        <v>2.5</v>
      </c>
      <c r="M23">
        <v>6.1</v>
      </c>
      <c r="N23">
        <v>6.4</v>
      </c>
      <c r="O23">
        <v>5.4</v>
      </c>
      <c r="P23">
        <v>5.9</v>
      </c>
      <c r="Q23" t="s">
        <v>53</v>
      </c>
      <c r="R23">
        <v>38</v>
      </c>
      <c r="S23">
        <v>8.1</v>
      </c>
      <c r="T23">
        <v>6.5</v>
      </c>
      <c r="U23">
        <v>2.2999999999999998</v>
      </c>
      <c r="V23">
        <v>6.3</v>
      </c>
      <c r="W23">
        <v>4.2</v>
      </c>
      <c r="X23">
        <v>4.8</v>
      </c>
      <c r="Y23">
        <v>4.4000000000000004</v>
      </c>
      <c r="Z23">
        <v>7.2</v>
      </c>
      <c r="AA23">
        <v>4</v>
      </c>
      <c r="AB23">
        <v>5.3</v>
      </c>
      <c r="AC23">
        <v>4.8</v>
      </c>
      <c r="AD23">
        <v>5.6</v>
      </c>
      <c r="AE23" t="s">
        <v>55</v>
      </c>
      <c r="AF23">
        <v>19</v>
      </c>
      <c r="AG23">
        <v>7</v>
      </c>
      <c r="AH23">
        <v>3</v>
      </c>
      <c r="AI23">
        <v>9.1</v>
      </c>
      <c r="AJ23">
        <v>4.0999999999999996</v>
      </c>
      <c r="AK23">
        <v>3.2</v>
      </c>
      <c r="AL23">
        <v>5.6</v>
      </c>
      <c r="AM23">
        <v>7.1</v>
      </c>
      <c r="AN23">
        <v>6.4</v>
      </c>
      <c r="AO23">
        <v>4</v>
      </c>
      <c r="AP23">
        <v>5.3</v>
      </c>
      <c r="AQ23" t="s">
        <v>54</v>
      </c>
      <c r="AR23">
        <v>17</v>
      </c>
      <c r="AS23">
        <v>5.6</v>
      </c>
      <c r="AT23" t="s">
        <v>54</v>
      </c>
      <c r="AU23">
        <v>16</v>
      </c>
    </row>
    <row r="24" spans="1:47" x14ac:dyDescent="0.25">
      <c r="A24" t="s">
        <v>65</v>
      </c>
      <c r="B24" t="s">
        <v>73</v>
      </c>
      <c r="C24" t="s">
        <v>79</v>
      </c>
      <c r="D24">
        <v>3054</v>
      </c>
      <c r="E24">
        <v>9.1999999999999993</v>
      </c>
      <c r="F24">
        <v>7.6</v>
      </c>
      <c r="G24">
        <v>0</v>
      </c>
      <c r="H24">
        <v>0</v>
      </c>
      <c r="I24">
        <v>0</v>
      </c>
      <c r="J24">
        <v>5.3</v>
      </c>
      <c r="K24">
        <v>10</v>
      </c>
      <c r="L24">
        <v>4.3</v>
      </c>
      <c r="M24">
        <v>5.2</v>
      </c>
      <c r="N24">
        <v>6.4</v>
      </c>
      <c r="O24">
        <v>6</v>
      </c>
      <c r="P24">
        <v>6.2</v>
      </c>
      <c r="Q24" t="s">
        <v>54</v>
      </c>
      <c r="R24">
        <v>12</v>
      </c>
      <c r="S24">
        <v>3.4</v>
      </c>
      <c r="T24">
        <v>6.2</v>
      </c>
      <c r="U24">
        <v>2.5</v>
      </c>
      <c r="V24">
        <v>3.9</v>
      </c>
      <c r="W24">
        <v>6.4</v>
      </c>
      <c r="X24">
        <v>3.5</v>
      </c>
      <c r="Y24">
        <v>5.9</v>
      </c>
      <c r="Z24">
        <v>4.2</v>
      </c>
      <c r="AA24">
        <v>3.2</v>
      </c>
      <c r="AB24">
        <v>4.3</v>
      </c>
      <c r="AC24">
        <v>5.4</v>
      </c>
      <c r="AD24">
        <v>4.7</v>
      </c>
      <c r="AE24" t="s">
        <v>53</v>
      </c>
      <c r="AF24">
        <v>46</v>
      </c>
      <c r="AG24">
        <v>7</v>
      </c>
      <c r="AH24">
        <v>6.2</v>
      </c>
      <c r="AI24">
        <v>9.1999999999999993</v>
      </c>
      <c r="AJ24">
        <v>1.9</v>
      </c>
      <c r="AK24">
        <v>0.8</v>
      </c>
      <c r="AL24">
        <v>5.5</v>
      </c>
      <c r="AM24">
        <v>6.5</v>
      </c>
      <c r="AN24">
        <v>7.5</v>
      </c>
      <c r="AO24">
        <v>2.9</v>
      </c>
      <c r="AP24">
        <v>5.7</v>
      </c>
      <c r="AQ24" t="s">
        <v>51</v>
      </c>
      <c r="AR24">
        <v>1</v>
      </c>
      <c r="AS24">
        <v>5.5</v>
      </c>
      <c r="AT24" t="s">
        <v>55</v>
      </c>
      <c r="AU24">
        <v>25</v>
      </c>
    </row>
    <row r="25" spans="1:47" x14ac:dyDescent="0.25">
      <c r="A25" t="s">
        <v>65</v>
      </c>
      <c r="B25" t="s">
        <v>73</v>
      </c>
      <c r="C25" t="s">
        <v>80</v>
      </c>
      <c r="D25">
        <v>3056</v>
      </c>
      <c r="E25">
        <v>9.1999999999999993</v>
      </c>
      <c r="F25">
        <v>8.1999999999999993</v>
      </c>
      <c r="G25">
        <v>0</v>
      </c>
      <c r="H25">
        <v>0</v>
      </c>
      <c r="I25">
        <v>0</v>
      </c>
      <c r="J25">
        <v>5.6</v>
      </c>
      <c r="K25">
        <v>5.8</v>
      </c>
      <c r="L25">
        <v>5.8</v>
      </c>
      <c r="M25">
        <v>5.0999999999999996</v>
      </c>
      <c r="N25">
        <v>6.4</v>
      </c>
      <c r="O25">
        <v>5.3</v>
      </c>
      <c r="P25">
        <v>5.9</v>
      </c>
      <c r="Q25" t="s">
        <v>53</v>
      </c>
      <c r="R25">
        <v>38</v>
      </c>
      <c r="S25">
        <v>6.8</v>
      </c>
      <c r="T25">
        <v>5.3</v>
      </c>
      <c r="U25">
        <v>2.9</v>
      </c>
      <c r="V25">
        <v>5.5</v>
      </c>
      <c r="W25">
        <v>4.9000000000000004</v>
      </c>
      <c r="X25">
        <v>3.4</v>
      </c>
      <c r="Y25">
        <v>6.3</v>
      </c>
      <c r="Z25">
        <v>6.4</v>
      </c>
      <c r="AA25">
        <v>5.0999999999999996</v>
      </c>
      <c r="AB25">
        <v>5.4</v>
      </c>
      <c r="AC25">
        <v>5.2</v>
      </c>
      <c r="AD25">
        <v>5.4</v>
      </c>
      <c r="AE25" t="s">
        <v>55</v>
      </c>
      <c r="AF25">
        <v>28</v>
      </c>
      <c r="AG25">
        <v>7</v>
      </c>
      <c r="AH25">
        <v>3</v>
      </c>
      <c r="AI25">
        <v>8.9</v>
      </c>
      <c r="AJ25">
        <v>3.3</v>
      </c>
      <c r="AK25">
        <v>1.3</v>
      </c>
      <c r="AL25">
        <v>5.7</v>
      </c>
      <c r="AM25">
        <v>7.3</v>
      </c>
      <c r="AN25">
        <v>6.3</v>
      </c>
      <c r="AO25">
        <v>3.5</v>
      </c>
      <c r="AP25">
        <v>5.0999999999999996</v>
      </c>
      <c r="AQ25" t="s">
        <v>55</v>
      </c>
      <c r="AR25">
        <v>30</v>
      </c>
      <c r="AS25">
        <v>5.5</v>
      </c>
      <c r="AT25" t="s">
        <v>55</v>
      </c>
      <c r="AU25">
        <v>25</v>
      </c>
    </row>
    <row r="26" spans="1:47" x14ac:dyDescent="0.25">
      <c r="A26" t="s">
        <v>65</v>
      </c>
      <c r="B26" t="s">
        <v>73</v>
      </c>
      <c r="C26" t="s">
        <v>81</v>
      </c>
      <c r="D26">
        <v>3059</v>
      </c>
      <c r="E26">
        <v>9.1999999999999993</v>
      </c>
      <c r="F26">
        <v>7.3</v>
      </c>
      <c r="G26">
        <v>0</v>
      </c>
      <c r="H26">
        <v>0</v>
      </c>
      <c r="I26">
        <v>0</v>
      </c>
      <c r="J26">
        <v>4.0999999999999996</v>
      </c>
      <c r="K26">
        <v>2.5</v>
      </c>
      <c r="L26">
        <v>3.3</v>
      </c>
      <c r="M26">
        <v>5.5</v>
      </c>
      <c r="N26">
        <v>6.4</v>
      </c>
      <c r="O26">
        <v>4.4000000000000004</v>
      </c>
      <c r="P26">
        <v>5.5</v>
      </c>
      <c r="Q26" t="s">
        <v>52</v>
      </c>
      <c r="R26">
        <v>62</v>
      </c>
      <c r="S26">
        <v>3.4</v>
      </c>
      <c r="T26">
        <v>5.6</v>
      </c>
      <c r="U26">
        <v>4.3</v>
      </c>
      <c r="V26">
        <v>4.2</v>
      </c>
      <c r="W26">
        <v>6.5</v>
      </c>
      <c r="X26">
        <v>5.0999999999999996</v>
      </c>
      <c r="Y26">
        <v>5.4</v>
      </c>
      <c r="Z26">
        <v>4</v>
      </c>
      <c r="AA26">
        <v>4.0999999999999996</v>
      </c>
      <c r="AB26">
        <v>4.7</v>
      </c>
      <c r="AC26">
        <v>5.7</v>
      </c>
      <c r="AD26">
        <v>5</v>
      </c>
      <c r="AE26" t="s">
        <v>53</v>
      </c>
      <c r="AF26">
        <v>35</v>
      </c>
      <c r="AG26">
        <v>7</v>
      </c>
      <c r="AH26">
        <v>3</v>
      </c>
      <c r="AI26">
        <v>8.6999999999999993</v>
      </c>
      <c r="AJ26">
        <v>4.3</v>
      </c>
      <c r="AK26">
        <v>2.2000000000000002</v>
      </c>
      <c r="AL26">
        <v>4.7</v>
      </c>
      <c r="AM26">
        <v>5.0999999999999996</v>
      </c>
      <c r="AN26">
        <v>6.2</v>
      </c>
      <c r="AO26">
        <v>3.3</v>
      </c>
      <c r="AP26">
        <v>4.9000000000000004</v>
      </c>
      <c r="AQ26" t="s">
        <v>53</v>
      </c>
      <c r="AR26">
        <v>44</v>
      </c>
      <c r="AS26">
        <v>5.0999999999999996</v>
      </c>
      <c r="AT26" t="s">
        <v>53</v>
      </c>
      <c r="AU26">
        <v>52</v>
      </c>
    </row>
    <row r="27" spans="1:47" x14ac:dyDescent="0.25">
      <c r="A27" t="s">
        <v>65</v>
      </c>
      <c r="B27" t="s">
        <v>73</v>
      </c>
      <c r="C27" t="s">
        <v>82</v>
      </c>
      <c r="D27">
        <v>3067</v>
      </c>
      <c r="E27">
        <v>9.1999999999999993</v>
      </c>
      <c r="F27">
        <v>7</v>
      </c>
      <c r="G27">
        <v>0</v>
      </c>
      <c r="H27">
        <v>0</v>
      </c>
      <c r="I27">
        <v>0</v>
      </c>
      <c r="J27">
        <v>5</v>
      </c>
      <c r="K27">
        <v>0</v>
      </c>
      <c r="L27">
        <v>4.7</v>
      </c>
      <c r="M27">
        <v>6.5</v>
      </c>
      <c r="N27">
        <v>6.4</v>
      </c>
      <c r="O27">
        <v>4.5999999999999996</v>
      </c>
      <c r="P27">
        <v>5.6</v>
      </c>
      <c r="Q27" t="s">
        <v>52</v>
      </c>
      <c r="R27">
        <v>61</v>
      </c>
      <c r="S27">
        <v>2.9</v>
      </c>
      <c r="T27">
        <v>5.7</v>
      </c>
      <c r="U27">
        <v>2</v>
      </c>
      <c r="V27">
        <v>3.4</v>
      </c>
      <c r="W27">
        <v>2.2000000000000002</v>
      </c>
      <c r="X27">
        <v>3.9</v>
      </c>
      <c r="Y27">
        <v>0</v>
      </c>
      <c r="Z27">
        <v>3.7</v>
      </c>
      <c r="AA27">
        <v>2.9</v>
      </c>
      <c r="AB27">
        <v>2.8</v>
      </c>
      <c r="AC27">
        <v>2.5</v>
      </c>
      <c r="AD27">
        <v>3</v>
      </c>
      <c r="AE27" t="s">
        <v>52</v>
      </c>
      <c r="AF27">
        <v>64</v>
      </c>
      <c r="AG27">
        <v>7</v>
      </c>
      <c r="AH27">
        <v>3</v>
      </c>
      <c r="AI27">
        <v>9.6</v>
      </c>
      <c r="AJ27">
        <v>1.1000000000000001</v>
      </c>
      <c r="AK27">
        <v>3.5</v>
      </c>
      <c r="AL27">
        <v>5.9</v>
      </c>
      <c r="AM27">
        <v>5.5</v>
      </c>
      <c r="AN27">
        <v>6.5</v>
      </c>
      <c r="AO27">
        <v>3.2</v>
      </c>
      <c r="AP27">
        <v>5.0999999999999996</v>
      </c>
      <c r="AQ27" t="s">
        <v>55</v>
      </c>
      <c r="AR27">
        <v>30</v>
      </c>
      <c r="AS27">
        <v>4.4000000000000004</v>
      </c>
      <c r="AT27" t="s">
        <v>52</v>
      </c>
      <c r="AU27">
        <v>64</v>
      </c>
    </row>
    <row r="28" spans="1:47" x14ac:dyDescent="0.25">
      <c r="A28" t="s">
        <v>65</v>
      </c>
      <c r="B28" t="s">
        <v>73</v>
      </c>
      <c r="C28" t="s">
        <v>83</v>
      </c>
      <c r="D28">
        <v>3068</v>
      </c>
      <c r="E28">
        <v>9.1999999999999993</v>
      </c>
      <c r="F28">
        <v>8.1999999999999993</v>
      </c>
      <c r="G28">
        <v>1.4</v>
      </c>
      <c r="H28">
        <v>0</v>
      </c>
      <c r="I28">
        <v>0</v>
      </c>
      <c r="J28">
        <v>4.5999999999999996</v>
      </c>
      <c r="K28">
        <v>0</v>
      </c>
      <c r="L28">
        <v>5.8</v>
      </c>
      <c r="M28">
        <v>5.9</v>
      </c>
      <c r="N28">
        <v>6.4</v>
      </c>
      <c r="O28">
        <v>4.9000000000000004</v>
      </c>
      <c r="P28">
        <v>5.7</v>
      </c>
      <c r="Q28" t="s">
        <v>52</v>
      </c>
      <c r="R28">
        <v>51</v>
      </c>
      <c r="S28">
        <v>4.5999999999999996</v>
      </c>
      <c r="T28">
        <v>5.9</v>
      </c>
      <c r="U28">
        <v>3.5</v>
      </c>
      <c r="V28">
        <v>4.7</v>
      </c>
      <c r="W28">
        <v>1.7</v>
      </c>
      <c r="X28">
        <v>5</v>
      </c>
      <c r="Y28">
        <v>0</v>
      </c>
      <c r="Z28">
        <v>4.8</v>
      </c>
      <c r="AA28">
        <v>3.5</v>
      </c>
      <c r="AB28">
        <v>3.6</v>
      </c>
      <c r="AC28">
        <v>2.7</v>
      </c>
      <c r="AD28">
        <v>3.8</v>
      </c>
      <c r="AE28" t="s">
        <v>52</v>
      </c>
      <c r="AF28">
        <v>62</v>
      </c>
      <c r="AG28">
        <v>7</v>
      </c>
      <c r="AH28">
        <v>3</v>
      </c>
      <c r="AI28">
        <v>8.8000000000000007</v>
      </c>
      <c r="AJ28">
        <v>1.3</v>
      </c>
      <c r="AK28">
        <v>3.3</v>
      </c>
      <c r="AL28">
        <v>5.0999999999999996</v>
      </c>
      <c r="AM28">
        <v>5.8</v>
      </c>
      <c r="AN28">
        <v>6.3</v>
      </c>
      <c r="AO28">
        <v>3.1</v>
      </c>
      <c r="AP28">
        <v>4.9000000000000004</v>
      </c>
      <c r="AQ28" t="s">
        <v>53</v>
      </c>
      <c r="AR28">
        <v>44</v>
      </c>
      <c r="AS28">
        <v>4.7</v>
      </c>
      <c r="AT28" t="s">
        <v>52</v>
      </c>
      <c r="AU28">
        <v>62</v>
      </c>
    </row>
    <row r="29" spans="1:47" x14ac:dyDescent="0.25">
      <c r="A29" t="s">
        <v>65</v>
      </c>
      <c r="B29" t="s">
        <v>73</v>
      </c>
      <c r="C29" t="s">
        <v>84</v>
      </c>
      <c r="D29">
        <v>3082</v>
      </c>
      <c r="E29">
        <v>9.1999999999999993</v>
      </c>
      <c r="F29">
        <v>8</v>
      </c>
      <c r="G29">
        <v>0</v>
      </c>
      <c r="H29">
        <v>0</v>
      </c>
      <c r="I29">
        <v>0</v>
      </c>
      <c r="J29">
        <v>4.0999999999999996</v>
      </c>
      <c r="K29">
        <v>7.6</v>
      </c>
      <c r="L29">
        <v>7.1</v>
      </c>
      <c r="M29">
        <v>5.6</v>
      </c>
      <c r="N29">
        <v>6.4</v>
      </c>
      <c r="O29">
        <v>5.6</v>
      </c>
      <c r="P29">
        <v>6</v>
      </c>
      <c r="Q29" t="s">
        <v>55</v>
      </c>
      <c r="R29">
        <v>27</v>
      </c>
      <c r="S29">
        <v>6.7</v>
      </c>
      <c r="T29">
        <v>5.9</v>
      </c>
      <c r="U29">
        <v>2.8</v>
      </c>
      <c r="V29">
        <v>5.5</v>
      </c>
      <c r="W29">
        <v>3.3</v>
      </c>
      <c r="X29">
        <v>2.2999999999999998</v>
      </c>
      <c r="Y29">
        <v>4.2</v>
      </c>
      <c r="Z29">
        <v>6.1</v>
      </c>
      <c r="AA29">
        <v>4.7</v>
      </c>
      <c r="AB29">
        <v>4.5</v>
      </c>
      <c r="AC29">
        <v>3.9</v>
      </c>
      <c r="AD29">
        <v>4.8</v>
      </c>
      <c r="AE29" t="s">
        <v>53</v>
      </c>
      <c r="AF29">
        <v>43</v>
      </c>
      <c r="AG29">
        <v>7</v>
      </c>
      <c r="AH29">
        <v>3</v>
      </c>
      <c r="AI29">
        <v>8.6</v>
      </c>
      <c r="AJ29">
        <v>1.7</v>
      </c>
      <c r="AK29">
        <v>1.9</v>
      </c>
      <c r="AL29">
        <v>4.5999999999999996</v>
      </c>
      <c r="AM29">
        <v>6.5</v>
      </c>
      <c r="AN29">
        <v>6.2</v>
      </c>
      <c r="AO29">
        <v>2.9</v>
      </c>
      <c r="AP29">
        <v>4.8</v>
      </c>
      <c r="AQ29" t="s">
        <v>53</v>
      </c>
      <c r="AR29">
        <v>54</v>
      </c>
      <c r="AS29">
        <v>5.2</v>
      </c>
      <c r="AT29" t="s">
        <v>53</v>
      </c>
      <c r="AU29">
        <v>45</v>
      </c>
    </row>
    <row r="30" spans="1:47" x14ac:dyDescent="0.25">
      <c r="A30" t="s">
        <v>47</v>
      </c>
      <c r="B30" t="s">
        <v>73</v>
      </c>
      <c r="C30" t="s">
        <v>85</v>
      </c>
      <c r="D30">
        <v>3086</v>
      </c>
      <c r="E30">
        <v>9.1999999999999993</v>
      </c>
      <c r="F30">
        <v>7</v>
      </c>
      <c r="G30">
        <v>5.4</v>
      </c>
      <c r="H30">
        <v>0</v>
      </c>
      <c r="I30">
        <v>0</v>
      </c>
      <c r="J30">
        <v>3.5</v>
      </c>
      <c r="K30">
        <v>5.8</v>
      </c>
      <c r="L30">
        <v>3.2</v>
      </c>
      <c r="M30">
        <v>5.6</v>
      </c>
      <c r="N30">
        <v>6.4</v>
      </c>
      <c r="O30">
        <v>5.0999999999999996</v>
      </c>
      <c r="P30">
        <v>5.8</v>
      </c>
      <c r="Q30" t="s">
        <v>53</v>
      </c>
      <c r="R30">
        <v>46</v>
      </c>
      <c r="S30">
        <v>5.6</v>
      </c>
      <c r="T30">
        <v>7.7</v>
      </c>
      <c r="U30">
        <v>3.4</v>
      </c>
      <c r="V30">
        <v>5.6</v>
      </c>
      <c r="W30">
        <v>6.1</v>
      </c>
      <c r="X30">
        <v>5.3</v>
      </c>
      <c r="Y30">
        <v>5.3</v>
      </c>
      <c r="Z30">
        <v>4.0999999999999996</v>
      </c>
      <c r="AA30">
        <v>4.5999999999999996</v>
      </c>
      <c r="AB30">
        <v>4.8</v>
      </c>
      <c r="AC30">
        <v>5.5</v>
      </c>
      <c r="AD30">
        <v>5.6</v>
      </c>
      <c r="AE30" t="s">
        <v>55</v>
      </c>
      <c r="AF30">
        <v>19</v>
      </c>
      <c r="AG30">
        <v>7</v>
      </c>
      <c r="AH30">
        <v>5.4</v>
      </c>
      <c r="AI30">
        <v>8.1999999999999993</v>
      </c>
      <c r="AJ30">
        <v>2.6</v>
      </c>
      <c r="AK30">
        <v>1.6</v>
      </c>
      <c r="AL30">
        <v>5.9</v>
      </c>
      <c r="AM30">
        <v>6.3</v>
      </c>
      <c r="AN30">
        <v>6.9</v>
      </c>
      <c r="AO30">
        <v>3.3</v>
      </c>
      <c r="AP30">
        <v>5.4</v>
      </c>
      <c r="AQ30" t="s">
        <v>54</v>
      </c>
      <c r="AR30">
        <v>15</v>
      </c>
      <c r="AS30">
        <v>5.6</v>
      </c>
      <c r="AT30" t="s">
        <v>54</v>
      </c>
      <c r="AU30">
        <v>16</v>
      </c>
    </row>
    <row r="31" spans="1:47" x14ac:dyDescent="0.25">
      <c r="A31" t="s">
        <v>65</v>
      </c>
      <c r="B31" t="s">
        <v>73</v>
      </c>
      <c r="C31" t="s">
        <v>86</v>
      </c>
      <c r="D31">
        <v>3093</v>
      </c>
      <c r="E31">
        <v>9.1999999999999993</v>
      </c>
      <c r="F31">
        <v>7.8</v>
      </c>
      <c r="G31">
        <v>0.7</v>
      </c>
      <c r="H31">
        <v>0</v>
      </c>
      <c r="I31">
        <v>0</v>
      </c>
      <c r="J31">
        <v>6.6</v>
      </c>
      <c r="K31">
        <v>8.3000000000000007</v>
      </c>
      <c r="L31">
        <v>7</v>
      </c>
      <c r="M31">
        <v>5.0999999999999996</v>
      </c>
      <c r="N31">
        <v>6.4</v>
      </c>
      <c r="O31">
        <v>6</v>
      </c>
      <c r="P31">
        <v>6.2</v>
      </c>
      <c r="Q31" t="s">
        <v>54</v>
      </c>
      <c r="R31">
        <v>12</v>
      </c>
      <c r="S31">
        <v>6</v>
      </c>
      <c r="T31">
        <v>5.4</v>
      </c>
      <c r="U31">
        <v>3.3</v>
      </c>
      <c r="V31">
        <v>5.2</v>
      </c>
      <c r="W31">
        <v>4.2</v>
      </c>
      <c r="X31">
        <v>5.0999999999999996</v>
      </c>
      <c r="Y31">
        <v>6</v>
      </c>
      <c r="Z31">
        <v>6</v>
      </c>
      <c r="AA31">
        <v>4.9000000000000004</v>
      </c>
      <c r="AB31">
        <v>5.5</v>
      </c>
      <c r="AC31">
        <v>4.9000000000000004</v>
      </c>
      <c r="AD31">
        <v>5.0999999999999996</v>
      </c>
      <c r="AE31" t="s">
        <v>53</v>
      </c>
      <c r="AF31">
        <v>33</v>
      </c>
      <c r="AG31">
        <v>7</v>
      </c>
      <c r="AH31">
        <v>3</v>
      </c>
      <c r="AI31">
        <v>8.4</v>
      </c>
      <c r="AJ31">
        <v>3</v>
      </c>
      <c r="AK31">
        <v>2.1</v>
      </c>
      <c r="AL31">
        <v>5.0999999999999996</v>
      </c>
      <c r="AM31">
        <v>6.3</v>
      </c>
      <c r="AN31">
        <v>6.1</v>
      </c>
      <c r="AO31">
        <v>3.3</v>
      </c>
      <c r="AP31">
        <v>4.9000000000000004</v>
      </c>
      <c r="AQ31" t="s">
        <v>53</v>
      </c>
      <c r="AR31">
        <v>44</v>
      </c>
      <c r="AS31">
        <v>5.4</v>
      </c>
      <c r="AT31" t="s">
        <v>55</v>
      </c>
      <c r="AU31">
        <v>31</v>
      </c>
    </row>
    <row r="32" spans="1:47" x14ac:dyDescent="0.25">
      <c r="A32" t="s">
        <v>47</v>
      </c>
      <c r="B32" t="s">
        <v>87</v>
      </c>
      <c r="C32" t="s">
        <v>88</v>
      </c>
      <c r="D32">
        <v>4001</v>
      </c>
      <c r="E32">
        <v>9.1999999999999993</v>
      </c>
      <c r="F32">
        <v>6.8</v>
      </c>
      <c r="G32">
        <v>9.5</v>
      </c>
      <c r="H32">
        <v>0</v>
      </c>
      <c r="I32">
        <v>0</v>
      </c>
      <c r="J32">
        <v>3.5</v>
      </c>
      <c r="K32" t="s">
        <v>50</v>
      </c>
      <c r="L32">
        <v>5.4</v>
      </c>
      <c r="M32">
        <v>4.3</v>
      </c>
      <c r="N32">
        <v>6.4</v>
      </c>
      <c r="O32">
        <v>6</v>
      </c>
      <c r="P32">
        <v>6.2</v>
      </c>
      <c r="Q32" t="s">
        <v>54</v>
      </c>
      <c r="R32">
        <v>12</v>
      </c>
      <c r="S32">
        <v>7.3</v>
      </c>
      <c r="T32">
        <v>5.4</v>
      </c>
      <c r="U32">
        <v>3.5</v>
      </c>
      <c r="V32">
        <v>5.9</v>
      </c>
      <c r="W32">
        <v>8.5</v>
      </c>
      <c r="X32">
        <v>4</v>
      </c>
      <c r="Y32">
        <v>4.0999999999999996</v>
      </c>
      <c r="Z32">
        <v>4.9000000000000004</v>
      </c>
      <c r="AA32">
        <v>6</v>
      </c>
      <c r="AB32">
        <v>4.8</v>
      </c>
      <c r="AC32">
        <v>7.1</v>
      </c>
      <c r="AD32">
        <v>6.5</v>
      </c>
      <c r="AE32" t="s">
        <v>51</v>
      </c>
      <c r="AF32">
        <v>5</v>
      </c>
      <c r="AG32">
        <v>7</v>
      </c>
      <c r="AH32">
        <v>5.3</v>
      </c>
      <c r="AI32">
        <v>7.3</v>
      </c>
      <c r="AJ32">
        <v>4.5999999999999996</v>
      </c>
      <c r="AK32">
        <v>2.7</v>
      </c>
      <c r="AL32">
        <v>4.2</v>
      </c>
      <c r="AM32">
        <v>5.6</v>
      </c>
      <c r="AN32">
        <v>6.5</v>
      </c>
      <c r="AO32">
        <v>3.4</v>
      </c>
      <c r="AP32">
        <v>5.0999999999999996</v>
      </c>
      <c r="AQ32" t="s">
        <v>55</v>
      </c>
      <c r="AR32">
        <v>30</v>
      </c>
      <c r="AS32">
        <v>5.9</v>
      </c>
      <c r="AT32" t="s">
        <v>51</v>
      </c>
      <c r="AU32">
        <v>5</v>
      </c>
    </row>
    <row r="33" spans="1:47" x14ac:dyDescent="0.25">
      <c r="A33" t="s">
        <v>65</v>
      </c>
      <c r="B33" t="s">
        <v>87</v>
      </c>
      <c r="C33" t="s">
        <v>89</v>
      </c>
      <c r="D33">
        <v>4018</v>
      </c>
      <c r="E33">
        <v>9.1999999999999993</v>
      </c>
      <c r="F33">
        <v>6.4</v>
      </c>
      <c r="G33">
        <v>0</v>
      </c>
      <c r="H33">
        <v>0</v>
      </c>
      <c r="I33">
        <v>0</v>
      </c>
      <c r="J33">
        <v>4.5999999999999996</v>
      </c>
      <c r="K33">
        <v>0</v>
      </c>
      <c r="L33">
        <v>8.5</v>
      </c>
      <c r="M33">
        <v>5.4</v>
      </c>
      <c r="N33">
        <v>6.4</v>
      </c>
      <c r="O33">
        <v>4.9000000000000004</v>
      </c>
      <c r="P33">
        <v>5.7</v>
      </c>
      <c r="Q33" t="s">
        <v>52</v>
      </c>
      <c r="R33">
        <v>51</v>
      </c>
      <c r="S33">
        <v>6.5</v>
      </c>
      <c r="T33">
        <v>5.8</v>
      </c>
      <c r="U33">
        <v>2.2000000000000002</v>
      </c>
      <c r="V33">
        <v>5.3</v>
      </c>
      <c r="W33">
        <v>4.9000000000000004</v>
      </c>
      <c r="X33">
        <v>4.8</v>
      </c>
      <c r="Y33">
        <v>0</v>
      </c>
      <c r="Z33">
        <v>6</v>
      </c>
      <c r="AA33">
        <v>3.8</v>
      </c>
      <c r="AB33">
        <v>4</v>
      </c>
      <c r="AC33">
        <v>4.5</v>
      </c>
      <c r="AD33">
        <v>4.9000000000000004</v>
      </c>
      <c r="AE33" t="s">
        <v>53</v>
      </c>
      <c r="AF33">
        <v>38</v>
      </c>
      <c r="AG33">
        <v>7</v>
      </c>
      <c r="AH33">
        <v>3</v>
      </c>
      <c r="AI33">
        <v>9.6999999999999993</v>
      </c>
      <c r="AJ33">
        <v>1.5</v>
      </c>
      <c r="AK33">
        <v>1.3</v>
      </c>
      <c r="AL33">
        <v>4.5</v>
      </c>
      <c r="AM33">
        <v>7</v>
      </c>
      <c r="AN33">
        <v>6.6</v>
      </c>
      <c r="AO33">
        <v>2.9</v>
      </c>
      <c r="AP33">
        <v>5</v>
      </c>
      <c r="AQ33" t="s">
        <v>55</v>
      </c>
      <c r="AR33">
        <v>39</v>
      </c>
      <c r="AS33">
        <v>5.2</v>
      </c>
      <c r="AT33" t="s">
        <v>53</v>
      </c>
      <c r="AU33">
        <v>45</v>
      </c>
    </row>
    <row r="34" spans="1:47" x14ac:dyDescent="0.25">
      <c r="A34" t="s">
        <v>47</v>
      </c>
      <c r="B34" t="s">
        <v>87</v>
      </c>
      <c r="C34" t="s">
        <v>90</v>
      </c>
      <c r="D34">
        <v>4041</v>
      </c>
      <c r="E34">
        <v>9.1999999999999993</v>
      </c>
      <c r="F34">
        <v>6.1</v>
      </c>
      <c r="G34">
        <v>6.1</v>
      </c>
      <c r="H34">
        <v>0</v>
      </c>
      <c r="I34">
        <v>0</v>
      </c>
      <c r="J34">
        <v>6.1</v>
      </c>
      <c r="K34">
        <v>0</v>
      </c>
      <c r="L34">
        <v>7.9</v>
      </c>
      <c r="M34">
        <v>5.9</v>
      </c>
      <c r="N34">
        <v>6.4</v>
      </c>
      <c r="O34">
        <v>5.5</v>
      </c>
      <c r="P34">
        <v>6</v>
      </c>
      <c r="Q34" t="s">
        <v>55</v>
      </c>
      <c r="R34">
        <v>27</v>
      </c>
      <c r="S34">
        <v>5.7</v>
      </c>
      <c r="T34">
        <v>5.5</v>
      </c>
      <c r="U34">
        <v>2.5</v>
      </c>
      <c r="V34">
        <v>4.9000000000000004</v>
      </c>
      <c r="W34">
        <v>4.5999999999999996</v>
      </c>
      <c r="X34">
        <v>3.5</v>
      </c>
      <c r="Y34">
        <v>3.4</v>
      </c>
      <c r="Z34">
        <v>5.4</v>
      </c>
      <c r="AA34">
        <v>4.3</v>
      </c>
      <c r="AB34">
        <v>4.2</v>
      </c>
      <c r="AC34">
        <v>4.4000000000000004</v>
      </c>
      <c r="AD34">
        <v>4.7</v>
      </c>
      <c r="AE34" t="s">
        <v>53</v>
      </c>
      <c r="AF34">
        <v>46</v>
      </c>
      <c r="AG34">
        <v>7</v>
      </c>
      <c r="AH34">
        <v>3</v>
      </c>
      <c r="AI34">
        <v>8.8000000000000007</v>
      </c>
      <c r="AJ34">
        <v>1.2</v>
      </c>
      <c r="AK34">
        <v>1.5</v>
      </c>
      <c r="AL34">
        <v>4.2</v>
      </c>
      <c r="AM34">
        <v>5.0999999999999996</v>
      </c>
      <c r="AN34">
        <v>6.3</v>
      </c>
      <c r="AO34">
        <v>2.4</v>
      </c>
      <c r="AP34">
        <v>4.5999999999999996</v>
      </c>
      <c r="AQ34" t="s">
        <v>53</v>
      </c>
      <c r="AR34">
        <v>61</v>
      </c>
      <c r="AS34">
        <v>5.0999999999999996</v>
      </c>
      <c r="AT34" t="s">
        <v>53</v>
      </c>
      <c r="AU34">
        <v>52</v>
      </c>
    </row>
    <row r="35" spans="1:47" x14ac:dyDescent="0.25">
      <c r="A35" t="s">
        <v>65</v>
      </c>
      <c r="B35" t="s">
        <v>87</v>
      </c>
      <c r="C35" t="s">
        <v>91</v>
      </c>
      <c r="D35">
        <v>4044</v>
      </c>
      <c r="E35">
        <v>9.1999999999999993</v>
      </c>
      <c r="F35">
        <v>7</v>
      </c>
      <c r="G35">
        <v>2.2999999999999998</v>
      </c>
      <c r="H35">
        <v>0</v>
      </c>
      <c r="I35">
        <v>0</v>
      </c>
      <c r="J35">
        <v>4.5999999999999996</v>
      </c>
      <c r="K35">
        <v>0</v>
      </c>
      <c r="L35">
        <v>8.3000000000000007</v>
      </c>
      <c r="M35">
        <v>5.3</v>
      </c>
      <c r="N35">
        <v>6.4</v>
      </c>
      <c r="O35">
        <v>5.0999999999999996</v>
      </c>
      <c r="P35">
        <v>5.8</v>
      </c>
      <c r="Q35" t="s">
        <v>53</v>
      </c>
      <c r="R35">
        <v>46</v>
      </c>
      <c r="S35">
        <v>5.9</v>
      </c>
      <c r="T35">
        <v>5.6</v>
      </c>
      <c r="U35">
        <v>3</v>
      </c>
      <c r="V35">
        <v>5.0999999999999996</v>
      </c>
      <c r="W35">
        <v>1.7</v>
      </c>
      <c r="X35">
        <v>2.7</v>
      </c>
      <c r="Y35">
        <v>0</v>
      </c>
      <c r="Z35">
        <v>5.6</v>
      </c>
      <c r="AA35">
        <v>4.3</v>
      </c>
      <c r="AB35">
        <v>3.4</v>
      </c>
      <c r="AC35">
        <v>2.6</v>
      </c>
      <c r="AD35">
        <v>4</v>
      </c>
      <c r="AE35" t="s">
        <v>52</v>
      </c>
      <c r="AF35">
        <v>61</v>
      </c>
      <c r="AG35">
        <v>7</v>
      </c>
      <c r="AH35">
        <v>3</v>
      </c>
      <c r="AI35">
        <v>9.1</v>
      </c>
      <c r="AJ35">
        <v>1.8</v>
      </c>
      <c r="AK35">
        <v>2.8</v>
      </c>
      <c r="AL35">
        <v>4.2</v>
      </c>
      <c r="AM35">
        <v>5.9</v>
      </c>
      <c r="AN35">
        <v>6.4</v>
      </c>
      <c r="AO35">
        <v>2.9</v>
      </c>
      <c r="AP35">
        <v>4.9000000000000004</v>
      </c>
      <c r="AQ35" t="s">
        <v>53</v>
      </c>
      <c r="AR35">
        <v>44</v>
      </c>
      <c r="AS35">
        <v>4.8</v>
      </c>
      <c r="AT35" t="s">
        <v>52</v>
      </c>
      <c r="AU35">
        <v>61</v>
      </c>
    </row>
    <row r="36" spans="1:47" x14ac:dyDescent="0.25">
      <c r="A36" t="s">
        <v>65</v>
      </c>
      <c r="B36" t="s">
        <v>87</v>
      </c>
      <c r="C36" t="s">
        <v>87</v>
      </c>
      <c r="D36">
        <v>4047</v>
      </c>
      <c r="E36">
        <v>9.1999999999999993</v>
      </c>
      <c r="F36">
        <v>6.3</v>
      </c>
      <c r="G36">
        <v>9.5</v>
      </c>
      <c r="H36">
        <v>0</v>
      </c>
      <c r="I36">
        <v>0</v>
      </c>
      <c r="J36">
        <v>1.8</v>
      </c>
      <c r="K36" t="s">
        <v>50</v>
      </c>
      <c r="L36">
        <v>5.3</v>
      </c>
      <c r="M36">
        <v>6.2</v>
      </c>
      <c r="N36">
        <v>6.4</v>
      </c>
      <c r="O36">
        <v>6</v>
      </c>
      <c r="P36">
        <v>6.2</v>
      </c>
      <c r="Q36" t="s">
        <v>54</v>
      </c>
      <c r="R36">
        <v>12</v>
      </c>
      <c r="S36">
        <v>6.5</v>
      </c>
      <c r="T36">
        <v>7.6</v>
      </c>
      <c r="U36">
        <v>3.1</v>
      </c>
      <c r="V36">
        <v>5.9</v>
      </c>
      <c r="W36">
        <v>6.8</v>
      </c>
      <c r="X36">
        <v>2.2000000000000002</v>
      </c>
      <c r="Y36">
        <v>6</v>
      </c>
      <c r="Z36">
        <v>5.7</v>
      </c>
      <c r="AA36">
        <v>4.3</v>
      </c>
      <c r="AB36">
        <v>4.7</v>
      </c>
      <c r="AC36">
        <v>5.9</v>
      </c>
      <c r="AD36">
        <v>5.9</v>
      </c>
      <c r="AE36" t="s">
        <v>54</v>
      </c>
      <c r="AF36">
        <v>11</v>
      </c>
      <c r="AG36">
        <v>7</v>
      </c>
      <c r="AH36">
        <v>5</v>
      </c>
      <c r="AI36">
        <v>6.6</v>
      </c>
      <c r="AJ36">
        <v>6.2</v>
      </c>
      <c r="AK36">
        <v>1.9</v>
      </c>
      <c r="AL36">
        <v>4.3</v>
      </c>
      <c r="AM36">
        <v>5.8</v>
      </c>
      <c r="AN36">
        <v>6.2</v>
      </c>
      <c r="AO36">
        <v>3.6</v>
      </c>
      <c r="AP36">
        <v>5</v>
      </c>
      <c r="AQ36" t="s">
        <v>55</v>
      </c>
      <c r="AR36">
        <v>39</v>
      </c>
      <c r="AS36">
        <v>5.7</v>
      </c>
      <c r="AT36" t="s">
        <v>54</v>
      </c>
      <c r="AU36">
        <v>11</v>
      </c>
    </row>
    <row r="37" spans="1:47" x14ac:dyDescent="0.25">
      <c r="A37" t="s">
        <v>47</v>
      </c>
      <c r="B37" t="s">
        <v>87</v>
      </c>
      <c r="C37" t="s">
        <v>92</v>
      </c>
      <c r="D37">
        <v>4050</v>
      </c>
      <c r="E37">
        <v>9.1999999999999993</v>
      </c>
      <c r="F37">
        <v>6.6</v>
      </c>
      <c r="G37">
        <v>0</v>
      </c>
      <c r="H37">
        <v>0</v>
      </c>
      <c r="I37">
        <v>0</v>
      </c>
      <c r="J37">
        <v>6.4</v>
      </c>
      <c r="K37">
        <v>4.5</v>
      </c>
      <c r="L37">
        <v>8.6</v>
      </c>
      <c r="M37">
        <v>5.8</v>
      </c>
      <c r="N37">
        <v>6.4</v>
      </c>
      <c r="O37">
        <v>5.6</v>
      </c>
      <c r="P37">
        <v>6</v>
      </c>
      <c r="Q37" t="s">
        <v>55</v>
      </c>
      <c r="R37">
        <v>27</v>
      </c>
      <c r="S37">
        <v>5.8</v>
      </c>
      <c r="T37">
        <v>6.4</v>
      </c>
      <c r="U37">
        <v>2.1</v>
      </c>
      <c r="V37">
        <v>5</v>
      </c>
      <c r="W37">
        <v>3.7</v>
      </c>
      <c r="X37">
        <v>2.2000000000000002</v>
      </c>
      <c r="Y37">
        <v>2.2000000000000002</v>
      </c>
      <c r="Z37">
        <v>6.1</v>
      </c>
      <c r="AA37">
        <v>3.5</v>
      </c>
      <c r="AB37">
        <v>3.7</v>
      </c>
      <c r="AC37">
        <v>3.7</v>
      </c>
      <c r="AD37">
        <v>4.4000000000000004</v>
      </c>
      <c r="AE37" t="s">
        <v>53</v>
      </c>
      <c r="AF37">
        <v>55</v>
      </c>
      <c r="AG37">
        <v>7</v>
      </c>
      <c r="AH37">
        <v>3</v>
      </c>
      <c r="AI37">
        <v>8.4</v>
      </c>
      <c r="AJ37">
        <v>1.7</v>
      </c>
      <c r="AK37">
        <v>1</v>
      </c>
      <c r="AL37">
        <v>4.5</v>
      </c>
      <c r="AM37">
        <v>7</v>
      </c>
      <c r="AN37">
        <v>6.1</v>
      </c>
      <c r="AO37">
        <v>2.8</v>
      </c>
      <c r="AP37">
        <v>4.7</v>
      </c>
      <c r="AQ37" t="s">
        <v>53</v>
      </c>
      <c r="AR37">
        <v>58</v>
      </c>
      <c r="AS37">
        <v>5</v>
      </c>
      <c r="AT37" t="s">
        <v>53</v>
      </c>
      <c r="AU37">
        <v>56</v>
      </c>
    </row>
    <row r="38" spans="1:47" x14ac:dyDescent="0.25">
      <c r="A38" t="s">
        <v>65</v>
      </c>
      <c r="B38" t="s">
        <v>87</v>
      </c>
      <c r="C38" t="s">
        <v>93</v>
      </c>
      <c r="D38">
        <v>4055</v>
      </c>
      <c r="E38">
        <v>9.1999999999999993</v>
      </c>
      <c r="F38">
        <v>7.8</v>
      </c>
      <c r="G38">
        <v>0</v>
      </c>
      <c r="H38">
        <v>0</v>
      </c>
      <c r="I38">
        <v>0</v>
      </c>
      <c r="J38">
        <v>8.1</v>
      </c>
      <c r="K38">
        <v>0</v>
      </c>
      <c r="L38">
        <v>7.9</v>
      </c>
      <c r="M38">
        <v>5.2</v>
      </c>
      <c r="N38">
        <v>6.4</v>
      </c>
      <c r="O38">
        <v>5.5</v>
      </c>
      <c r="P38">
        <v>6</v>
      </c>
      <c r="Q38" t="s">
        <v>55</v>
      </c>
      <c r="R38">
        <v>27</v>
      </c>
      <c r="S38">
        <v>6.7</v>
      </c>
      <c r="T38">
        <v>5.4</v>
      </c>
      <c r="U38">
        <v>1.6</v>
      </c>
      <c r="V38">
        <v>5.0999999999999996</v>
      </c>
      <c r="W38">
        <v>1.3</v>
      </c>
      <c r="X38">
        <v>6.4</v>
      </c>
      <c r="Y38">
        <v>0</v>
      </c>
      <c r="Z38">
        <v>5.2</v>
      </c>
      <c r="AA38">
        <v>4.8</v>
      </c>
      <c r="AB38">
        <v>4.5</v>
      </c>
      <c r="AC38">
        <v>3.1</v>
      </c>
      <c r="AD38">
        <v>4.2</v>
      </c>
      <c r="AE38" t="s">
        <v>52</v>
      </c>
      <c r="AF38">
        <v>59</v>
      </c>
      <c r="AG38">
        <v>7</v>
      </c>
      <c r="AH38">
        <v>3</v>
      </c>
      <c r="AI38">
        <v>9.6</v>
      </c>
      <c r="AJ38">
        <v>1.1000000000000001</v>
      </c>
      <c r="AK38">
        <v>3.1</v>
      </c>
      <c r="AL38">
        <v>4.3</v>
      </c>
      <c r="AM38">
        <v>5.6</v>
      </c>
      <c r="AN38">
        <v>6.5</v>
      </c>
      <c r="AO38">
        <v>2.8</v>
      </c>
      <c r="AP38">
        <v>4.9000000000000004</v>
      </c>
      <c r="AQ38" t="s">
        <v>53</v>
      </c>
      <c r="AR38">
        <v>44</v>
      </c>
      <c r="AS38">
        <v>5</v>
      </c>
      <c r="AT38" t="s">
        <v>53</v>
      </c>
      <c r="AU38">
        <v>56</v>
      </c>
    </row>
    <row r="39" spans="1:47" x14ac:dyDescent="0.25">
      <c r="A39" t="s">
        <v>65</v>
      </c>
      <c r="B39" t="s">
        <v>87</v>
      </c>
      <c r="C39" t="s">
        <v>94</v>
      </c>
      <c r="D39">
        <v>4057</v>
      </c>
      <c r="E39">
        <v>9.1999999999999993</v>
      </c>
      <c r="F39">
        <v>6.9</v>
      </c>
      <c r="G39">
        <v>0</v>
      </c>
      <c r="H39">
        <v>0</v>
      </c>
      <c r="I39">
        <v>0</v>
      </c>
      <c r="J39">
        <v>5.6</v>
      </c>
      <c r="K39">
        <v>0</v>
      </c>
      <c r="L39">
        <v>8.4</v>
      </c>
      <c r="M39">
        <v>5.3</v>
      </c>
      <c r="N39">
        <v>6.4</v>
      </c>
      <c r="O39">
        <v>5.0999999999999996</v>
      </c>
      <c r="P39">
        <v>5.8</v>
      </c>
      <c r="Q39" t="s">
        <v>53</v>
      </c>
      <c r="R39">
        <v>46</v>
      </c>
      <c r="S39">
        <v>6.9</v>
      </c>
      <c r="T39">
        <v>5.4</v>
      </c>
      <c r="U39">
        <v>1.6</v>
      </c>
      <c r="V39">
        <v>5.2</v>
      </c>
      <c r="W39">
        <v>3.2</v>
      </c>
      <c r="X39">
        <v>3.7</v>
      </c>
      <c r="Y39">
        <v>0</v>
      </c>
      <c r="Z39">
        <v>7.7</v>
      </c>
      <c r="AA39">
        <v>4.8</v>
      </c>
      <c r="AB39">
        <v>4.5999999999999996</v>
      </c>
      <c r="AC39">
        <v>3.9</v>
      </c>
      <c r="AD39">
        <v>4.5999999999999996</v>
      </c>
      <c r="AE39" t="s">
        <v>53</v>
      </c>
      <c r="AF39">
        <v>51</v>
      </c>
      <c r="AG39">
        <v>7</v>
      </c>
      <c r="AH39">
        <v>3</v>
      </c>
      <c r="AI39">
        <v>9.6</v>
      </c>
      <c r="AJ39">
        <v>2.2000000000000002</v>
      </c>
      <c r="AK39">
        <v>1.6</v>
      </c>
      <c r="AL39">
        <v>3.6</v>
      </c>
      <c r="AM39">
        <v>5.5</v>
      </c>
      <c r="AN39">
        <v>6.5</v>
      </c>
      <c r="AO39">
        <v>2.6</v>
      </c>
      <c r="AP39">
        <v>4.8</v>
      </c>
      <c r="AQ39" t="s">
        <v>53</v>
      </c>
      <c r="AR39">
        <v>54</v>
      </c>
      <c r="AS39">
        <v>5</v>
      </c>
      <c r="AT39" t="s">
        <v>53</v>
      </c>
      <c r="AU39">
        <v>56</v>
      </c>
    </row>
    <row r="40" spans="1:47" x14ac:dyDescent="0.25">
      <c r="A40" t="s">
        <v>65</v>
      </c>
      <c r="B40" t="s">
        <v>87</v>
      </c>
      <c r="C40" t="s">
        <v>95</v>
      </c>
      <c r="D40">
        <v>4065</v>
      </c>
      <c r="E40">
        <v>9.1999999999999993</v>
      </c>
      <c r="F40">
        <v>7.3</v>
      </c>
      <c r="G40">
        <v>4.3</v>
      </c>
      <c r="H40">
        <v>0</v>
      </c>
      <c r="I40">
        <v>0</v>
      </c>
      <c r="J40">
        <v>2.8</v>
      </c>
      <c r="K40">
        <v>0</v>
      </c>
      <c r="L40">
        <v>6</v>
      </c>
      <c r="M40">
        <v>5.5</v>
      </c>
      <c r="N40">
        <v>6.4</v>
      </c>
      <c r="O40">
        <v>4.8</v>
      </c>
      <c r="P40">
        <v>5.7</v>
      </c>
      <c r="Q40" t="s">
        <v>52</v>
      </c>
      <c r="R40">
        <v>51</v>
      </c>
      <c r="S40">
        <v>5.0999999999999996</v>
      </c>
      <c r="T40">
        <v>5.6</v>
      </c>
      <c r="U40">
        <v>3.1</v>
      </c>
      <c r="V40">
        <v>4.7</v>
      </c>
      <c r="W40">
        <v>3.6</v>
      </c>
      <c r="X40">
        <v>5.7</v>
      </c>
      <c r="Y40">
        <v>2.2999999999999998</v>
      </c>
      <c r="Z40">
        <v>4.5</v>
      </c>
      <c r="AA40">
        <v>4.5999999999999996</v>
      </c>
      <c r="AB40">
        <v>4.4000000000000004</v>
      </c>
      <c r="AC40">
        <v>4</v>
      </c>
      <c r="AD40">
        <v>4.4000000000000004</v>
      </c>
      <c r="AE40" t="s">
        <v>53</v>
      </c>
      <c r="AF40">
        <v>55</v>
      </c>
      <c r="AG40">
        <v>7</v>
      </c>
      <c r="AH40">
        <v>6.5</v>
      </c>
      <c r="AI40">
        <v>9.1</v>
      </c>
      <c r="AJ40">
        <v>3.9</v>
      </c>
      <c r="AK40">
        <v>1.7</v>
      </c>
      <c r="AL40">
        <v>5</v>
      </c>
      <c r="AM40">
        <v>5.0999999999999996</v>
      </c>
      <c r="AN40">
        <v>7.5</v>
      </c>
      <c r="AO40">
        <v>3.1</v>
      </c>
      <c r="AP40">
        <v>5.7</v>
      </c>
      <c r="AQ40" t="s">
        <v>51</v>
      </c>
      <c r="AR40">
        <v>1</v>
      </c>
      <c r="AS40">
        <v>5.2</v>
      </c>
      <c r="AT40" t="s">
        <v>53</v>
      </c>
      <c r="AU40">
        <v>45</v>
      </c>
    </row>
    <row r="41" spans="1:47" x14ac:dyDescent="0.25">
      <c r="A41" t="s">
        <v>47</v>
      </c>
      <c r="B41" t="s">
        <v>87</v>
      </c>
      <c r="C41" t="s">
        <v>96</v>
      </c>
      <c r="D41">
        <v>4087</v>
      </c>
      <c r="E41">
        <v>9.1999999999999993</v>
      </c>
      <c r="F41">
        <v>6.8</v>
      </c>
      <c r="G41">
        <v>9.9</v>
      </c>
      <c r="H41">
        <v>0</v>
      </c>
      <c r="I41">
        <v>0</v>
      </c>
      <c r="J41">
        <v>8.1</v>
      </c>
      <c r="K41" t="s">
        <v>50</v>
      </c>
      <c r="L41">
        <v>7.2</v>
      </c>
      <c r="M41">
        <v>4.5999999999999996</v>
      </c>
      <c r="N41">
        <v>6.4</v>
      </c>
      <c r="O41">
        <v>6.9</v>
      </c>
      <c r="P41">
        <v>6.7</v>
      </c>
      <c r="Q41" t="s">
        <v>51</v>
      </c>
      <c r="R41">
        <v>2</v>
      </c>
      <c r="S41">
        <v>6.7</v>
      </c>
      <c r="T41">
        <v>5.4</v>
      </c>
      <c r="U41">
        <v>3.3</v>
      </c>
      <c r="V41">
        <v>5.5</v>
      </c>
      <c r="W41">
        <v>5.4</v>
      </c>
      <c r="X41">
        <v>4</v>
      </c>
      <c r="Y41">
        <v>6.2</v>
      </c>
      <c r="Z41">
        <v>7.4</v>
      </c>
      <c r="AA41">
        <v>3.9</v>
      </c>
      <c r="AB41">
        <v>5.6</v>
      </c>
      <c r="AC41">
        <v>5.5</v>
      </c>
      <c r="AD41">
        <v>5.5</v>
      </c>
      <c r="AE41" t="s">
        <v>55</v>
      </c>
      <c r="AF41">
        <v>23</v>
      </c>
      <c r="AG41">
        <v>7</v>
      </c>
      <c r="AH41">
        <v>6.2</v>
      </c>
      <c r="AI41">
        <v>7.7</v>
      </c>
      <c r="AJ41">
        <v>7</v>
      </c>
      <c r="AK41">
        <v>2.1</v>
      </c>
      <c r="AL41">
        <v>4.5999999999999996</v>
      </c>
      <c r="AM41">
        <v>7</v>
      </c>
      <c r="AN41">
        <v>7</v>
      </c>
      <c r="AO41">
        <v>4.0999999999999996</v>
      </c>
      <c r="AP41">
        <v>5.7</v>
      </c>
      <c r="AQ41" t="s">
        <v>51</v>
      </c>
      <c r="AR41">
        <v>1</v>
      </c>
      <c r="AS41">
        <v>5.9</v>
      </c>
      <c r="AT41" t="s">
        <v>51</v>
      </c>
      <c r="AU41">
        <v>5</v>
      </c>
    </row>
    <row r="42" spans="1:47" x14ac:dyDescent="0.25">
      <c r="A42" t="s">
        <v>97</v>
      </c>
      <c r="B42" t="s">
        <v>98</v>
      </c>
      <c r="C42" t="s">
        <v>99</v>
      </c>
      <c r="D42">
        <v>4539</v>
      </c>
      <c r="E42">
        <v>9.1999999999999993</v>
      </c>
      <c r="F42">
        <v>9.1999999999999993</v>
      </c>
      <c r="G42">
        <v>0</v>
      </c>
      <c r="H42">
        <v>0</v>
      </c>
      <c r="I42">
        <v>0</v>
      </c>
      <c r="J42">
        <v>7.1</v>
      </c>
      <c r="K42">
        <v>6</v>
      </c>
      <c r="L42">
        <v>6.6</v>
      </c>
      <c r="M42">
        <v>5.4</v>
      </c>
      <c r="N42">
        <v>6.4</v>
      </c>
      <c r="O42">
        <v>5.9</v>
      </c>
      <c r="P42">
        <v>6.2</v>
      </c>
      <c r="Q42" t="s">
        <v>54</v>
      </c>
      <c r="R42">
        <v>12</v>
      </c>
      <c r="S42">
        <v>7.7</v>
      </c>
      <c r="T42">
        <v>5.2</v>
      </c>
      <c r="U42">
        <v>2.8</v>
      </c>
      <c r="V42">
        <v>5.9</v>
      </c>
      <c r="W42">
        <v>5.0999999999999996</v>
      </c>
      <c r="X42">
        <v>5.5</v>
      </c>
      <c r="Y42">
        <v>7.2</v>
      </c>
      <c r="Z42">
        <v>7.2</v>
      </c>
      <c r="AA42">
        <v>3.9</v>
      </c>
      <c r="AB42">
        <v>6.1</v>
      </c>
      <c r="AC42">
        <v>5.6</v>
      </c>
      <c r="AD42">
        <v>5.8</v>
      </c>
      <c r="AE42" t="s">
        <v>54</v>
      </c>
      <c r="AF42">
        <v>13</v>
      </c>
      <c r="AG42">
        <v>7</v>
      </c>
      <c r="AH42">
        <v>3</v>
      </c>
      <c r="AI42">
        <v>8.8000000000000007</v>
      </c>
      <c r="AJ42">
        <v>3.8</v>
      </c>
      <c r="AK42">
        <v>4</v>
      </c>
      <c r="AL42">
        <v>7.2</v>
      </c>
      <c r="AM42">
        <v>8.5</v>
      </c>
      <c r="AN42">
        <v>6.3</v>
      </c>
      <c r="AO42">
        <v>4.7</v>
      </c>
      <c r="AP42">
        <v>5.6</v>
      </c>
      <c r="AQ42" t="s">
        <v>51</v>
      </c>
      <c r="AR42">
        <v>7</v>
      </c>
      <c r="AS42">
        <v>5.9</v>
      </c>
      <c r="AT42" t="s">
        <v>51</v>
      </c>
      <c r="AU42">
        <v>5</v>
      </c>
    </row>
    <row r="43" spans="1:47" x14ac:dyDescent="0.25">
      <c r="A43" t="s">
        <v>65</v>
      </c>
      <c r="B43" t="s">
        <v>98</v>
      </c>
      <c r="C43" t="s">
        <v>98</v>
      </c>
      <c r="D43">
        <v>4561</v>
      </c>
      <c r="E43">
        <v>9.1999999999999993</v>
      </c>
      <c r="F43">
        <v>8.1999999999999993</v>
      </c>
      <c r="G43">
        <v>0</v>
      </c>
      <c r="H43">
        <v>0</v>
      </c>
      <c r="I43">
        <v>0</v>
      </c>
      <c r="J43">
        <v>6.9</v>
      </c>
      <c r="K43" t="s">
        <v>50</v>
      </c>
      <c r="L43">
        <v>6</v>
      </c>
      <c r="M43">
        <v>6</v>
      </c>
      <c r="N43">
        <v>6.4</v>
      </c>
      <c r="O43">
        <v>5.6</v>
      </c>
      <c r="P43">
        <v>6</v>
      </c>
      <c r="Q43" t="s">
        <v>55</v>
      </c>
      <c r="R43">
        <v>27</v>
      </c>
      <c r="S43">
        <v>6.4</v>
      </c>
      <c r="T43">
        <v>6</v>
      </c>
      <c r="U43">
        <v>3.2</v>
      </c>
      <c r="V43">
        <v>5.5</v>
      </c>
      <c r="W43">
        <v>2</v>
      </c>
      <c r="X43">
        <v>6</v>
      </c>
      <c r="Y43">
        <v>4.5</v>
      </c>
      <c r="Z43">
        <v>5.2</v>
      </c>
      <c r="AA43">
        <v>4.7</v>
      </c>
      <c r="AB43">
        <v>5.0999999999999996</v>
      </c>
      <c r="AC43">
        <v>3.7</v>
      </c>
      <c r="AD43">
        <v>4.7</v>
      </c>
      <c r="AE43" t="s">
        <v>53</v>
      </c>
      <c r="AF43">
        <v>46</v>
      </c>
      <c r="AG43">
        <v>7</v>
      </c>
      <c r="AH43">
        <v>3</v>
      </c>
      <c r="AI43">
        <v>9.8000000000000007</v>
      </c>
      <c r="AJ43">
        <v>2.2000000000000002</v>
      </c>
      <c r="AK43">
        <v>4.4000000000000004</v>
      </c>
      <c r="AL43">
        <v>6.3</v>
      </c>
      <c r="AM43">
        <v>7.8</v>
      </c>
      <c r="AN43">
        <v>6.6</v>
      </c>
      <c r="AO43">
        <v>4.0999999999999996</v>
      </c>
      <c r="AP43">
        <v>5.5</v>
      </c>
      <c r="AQ43" t="s">
        <v>51</v>
      </c>
      <c r="AR43">
        <v>10</v>
      </c>
      <c r="AS43">
        <v>5.4</v>
      </c>
      <c r="AT43" t="s">
        <v>55</v>
      </c>
      <c r="AU43">
        <v>31</v>
      </c>
    </row>
    <row r="44" spans="1:47" x14ac:dyDescent="0.25">
      <c r="A44" t="s">
        <v>65</v>
      </c>
      <c r="B44" t="s">
        <v>98</v>
      </c>
      <c r="C44" t="s">
        <v>100</v>
      </c>
      <c r="D44">
        <v>4572</v>
      </c>
      <c r="E44">
        <v>9.1999999999999993</v>
      </c>
      <c r="F44">
        <v>8.6</v>
      </c>
      <c r="G44">
        <v>0</v>
      </c>
      <c r="H44">
        <v>0</v>
      </c>
      <c r="I44">
        <v>0</v>
      </c>
      <c r="J44">
        <v>8.3000000000000007</v>
      </c>
      <c r="K44" t="s">
        <v>50</v>
      </c>
      <c r="L44">
        <v>3.9</v>
      </c>
      <c r="M44">
        <v>5.5</v>
      </c>
      <c r="N44">
        <v>6.4</v>
      </c>
      <c r="O44">
        <v>5.7</v>
      </c>
      <c r="P44">
        <v>6.1</v>
      </c>
      <c r="Q44" t="s">
        <v>55</v>
      </c>
      <c r="R44">
        <v>23</v>
      </c>
      <c r="S44">
        <v>7.2</v>
      </c>
      <c r="T44">
        <v>5.2</v>
      </c>
      <c r="U44">
        <v>2.6</v>
      </c>
      <c r="V44">
        <v>5.6</v>
      </c>
      <c r="W44">
        <v>3.3</v>
      </c>
      <c r="X44">
        <v>6.6</v>
      </c>
      <c r="Y44">
        <v>4.8</v>
      </c>
      <c r="Z44">
        <v>6.4</v>
      </c>
      <c r="AA44">
        <v>5.0999999999999996</v>
      </c>
      <c r="AB44">
        <v>5.8</v>
      </c>
      <c r="AC44">
        <v>4.7</v>
      </c>
      <c r="AD44">
        <v>5.2</v>
      </c>
      <c r="AE44" t="s">
        <v>55</v>
      </c>
      <c r="AF44">
        <v>32</v>
      </c>
      <c r="AG44">
        <v>7</v>
      </c>
      <c r="AH44">
        <v>3</v>
      </c>
      <c r="AI44">
        <v>9.6</v>
      </c>
      <c r="AJ44">
        <v>3.2</v>
      </c>
      <c r="AK44">
        <v>3.9</v>
      </c>
      <c r="AL44">
        <v>6.5</v>
      </c>
      <c r="AM44">
        <v>7.7</v>
      </c>
      <c r="AN44">
        <v>6.5</v>
      </c>
      <c r="AO44">
        <v>4.3</v>
      </c>
      <c r="AP44">
        <v>5.5</v>
      </c>
      <c r="AQ44" t="s">
        <v>51</v>
      </c>
      <c r="AR44">
        <v>10</v>
      </c>
      <c r="AS44">
        <v>5.6</v>
      </c>
      <c r="AT44" t="s">
        <v>54</v>
      </c>
      <c r="AU44">
        <v>16</v>
      </c>
    </row>
    <row r="45" spans="1:47" x14ac:dyDescent="0.25">
      <c r="A45" t="s">
        <v>65</v>
      </c>
      <c r="B45" t="s">
        <v>98</v>
      </c>
      <c r="C45" t="s">
        <v>101</v>
      </c>
      <c r="D45">
        <v>4589</v>
      </c>
      <c r="E45">
        <v>9.1999999999999993</v>
      </c>
      <c r="F45">
        <v>8.5</v>
      </c>
      <c r="G45">
        <v>0</v>
      </c>
      <c r="H45">
        <v>0</v>
      </c>
      <c r="I45">
        <v>0</v>
      </c>
      <c r="J45">
        <v>6.4</v>
      </c>
      <c r="K45" t="s">
        <v>50</v>
      </c>
      <c r="L45">
        <v>6.2</v>
      </c>
      <c r="M45">
        <v>5.3</v>
      </c>
      <c r="N45">
        <v>6.4</v>
      </c>
      <c r="O45">
        <v>5.5</v>
      </c>
      <c r="P45">
        <v>6</v>
      </c>
      <c r="Q45" t="s">
        <v>55</v>
      </c>
      <c r="R45">
        <v>27</v>
      </c>
      <c r="S45">
        <v>7</v>
      </c>
      <c r="T45">
        <v>6.7</v>
      </c>
      <c r="U45">
        <v>2.9</v>
      </c>
      <c r="V45">
        <v>5.9</v>
      </c>
      <c r="W45">
        <v>2.1</v>
      </c>
      <c r="X45">
        <v>5.4</v>
      </c>
      <c r="Y45">
        <v>3.6</v>
      </c>
      <c r="Z45">
        <v>6.3</v>
      </c>
      <c r="AA45">
        <v>4.8</v>
      </c>
      <c r="AB45">
        <v>5.0999999999999996</v>
      </c>
      <c r="AC45">
        <v>3.8</v>
      </c>
      <c r="AD45">
        <v>4.9000000000000004</v>
      </c>
      <c r="AE45" t="s">
        <v>53</v>
      </c>
      <c r="AF45">
        <v>38</v>
      </c>
      <c r="AG45">
        <v>7</v>
      </c>
      <c r="AH45">
        <v>3</v>
      </c>
      <c r="AI45">
        <v>9.1999999999999993</v>
      </c>
      <c r="AJ45">
        <v>4.0999999999999996</v>
      </c>
      <c r="AK45">
        <v>4.0999999999999996</v>
      </c>
      <c r="AL45">
        <v>7.9</v>
      </c>
      <c r="AM45">
        <v>8</v>
      </c>
      <c r="AN45">
        <v>6.4</v>
      </c>
      <c r="AO45">
        <v>4.8</v>
      </c>
      <c r="AP45">
        <v>5.7</v>
      </c>
      <c r="AQ45" t="s">
        <v>51</v>
      </c>
      <c r="AR45">
        <v>1</v>
      </c>
      <c r="AS45">
        <v>5.5</v>
      </c>
      <c r="AT45" t="s">
        <v>55</v>
      </c>
      <c r="AU45">
        <v>25</v>
      </c>
    </row>
    <row r="46" spans="1:47" x14ac:dyDescent="0.25">
      <c r="A46" t="s">
        <v>65</v>
      </c>
      <c r="B46" t="s">
        <v>102</v>
      </c>
      <c r="C46" t="s">
        <v>103</v>
      </c>
      <c r="D46">
        <v>5010</v>
      </c>
      <c r="E46">
        <v>9.1999999999999993</v>
      </c>
      <c r="F46">
        <v>7.5</v>
      </c>
      <c r="G46">
        <v>0</v>
      </c>
      <c r="H46">
        <v>0</v>
      </c>
      <c r="I46">
        <v>0</v>
      </c>
      <c r="J46">
        <v>8.5</v>
      </c>
      <c r="K46">
        <v>6.5</v>
      </c>
      <c r="L46">
        <v>8.3000000000000007</v>
      </c>
      <c r="M46">
        <v>5.6</v>
      </c>
      <c r="N46">
        <v>6.4</v>
      </c>
      <c r="O46">
        <v>6.2</v>
      </c>
      <c r="P46">
        <v>6.3</v>
      </c>
      <c r="Q46" t="s">
        <v>54</v>
      </c>
      <c r="R46">
        <v>5</v>
      </c>
      <c r="S46">
        <v>6.6</v>
      </c>
      <c r="T46">
        <v>5.7</v>
      </c>
      <c r="U46">
        <v>2.5</v>
      </c>
      <c r="V46">
        <v>5.4</v>
      </c>
      <c r="W46">
        <v>5.6</v>
      </c>
      <c r="X46">
        <v>5.7</v>
      </c>
      <c r="Y46">
        <v>5.5</v>
      </c>
      <c r="Z46">
        <v>6.3</v>
      </c>
      <c r="AA46">
        <v>4.4000000000000004</v>
      </c>
      <c r="AB46">
        <v>5.5</v>
      </c>
      <c r="AC46">
        <v>5.6</v>
      </c>
      <c r="AD46">
        <v>5.5</v>
      </c>
      <c r="AE46" t="s">
        <v>55</v>
      </c>
      <c r="AF46">
        <v>23</v>
      </c>
      <c r="AG46">
        <v>7</v>
      </c>
      <c r="AH46">
        <v>3</v>
      </c>
      <c r="AI46">
        <v>9</v>
      </c>
      <c r="AJ46">
        <v>2.2999999999999998</v>
      </c>
      <c r="AK46">
        <v>1.9</v>
      </c>
      <c r="AL46">
        <v>4.5999999999999996</v>
      </c>
      <c r="AM46">
        <v>6.8</v>
      </c>
      <c r="AN46">
        <v>6.3</v>
      </c>
      <c r="AO46">
        <v>3.1</v>
      </c>
      <c r="AP46">
        <v>4.9000000000000004</v>
      </c>
      <c r="AQ46" t="s">
        <v>53</v>
      </c>
      <c r="AR46">
        <v>44</v>
      </c>
      <c r="AS46">
        <v>5.5</v>
      </c>
      <c r="AT46" t="s">
        <v>55</v>
      </c>
      <c r="AU46">
        <v>25</v>
      </c>
    </row>
    <row r="47" spans="1:47" x14ac:dyDescent="0.25">
      <c r="A47" t="s">
        <v>97</v>
      </c>
      <c r="B47" t="s">
        <v>102</v>
      </c>
      <c r="C47" t="s">
        <v>104</v>
      </c>
      <c r="D47">
        <v>5038</v>
      </c>
      <c r="E47">
        <v>9.1999999999999993</v>
      </c>
      <c r="F47">
        <v>3.7</v>
      </c>
      <c r="G47">
        <v>0</v>
      </c>
      <c r="H47">
        <v>0</v>
      </c>
      <c r="I47">
        <v>0</v>
      </c>
      <c r="J47">
        <v>5.6</v>
      </c>
      <c r="K47" t="s">
        <v>50</v>
      </c>
      <c r="L47">
        <v>8.6999999999999993</v>
      </c>
      <c r="M47">
        <v>5.3</v>
      </c>
      <c r="N47">
        <v>6.4</v>
      </c>
      <c r="O47">
        <v>5.2</v>
      </c>
      <c r="P47">
        <v>5.8</v>
      </c>
      <c r="Q47" t="s">
        <v>53</v>
      </c>
      <c r="R47">
        <v>46</v>
      </c>
      <c r="S47">
        <v>5.9</v>
      </c>
      <c r="T47">
        <v>5.7</v>
      </c>
      <c r="U47">
        <v>2.2000000000000002</v>
      </c>
      <c r="V47">
        <v>4.9000000000000004</v>
      </c>
      <c r="W47">
        <v>2.8</v>
      </c>
      <c r="X47">
        <v>5.3</v>
      </c>
      <c r="Y47">
        <v>1.2</v>
      </c>
      <c r="Z47">
        <v>7.5</v>
      </c>
      <c r="AA47">
        <v>4.9000000000000004</v>
      </c>
      <c r="AB47">
        <v>5.0999999999999996</v>
      </c>
      <c r="AC47">
        <v>4</v>
      </c>
      <c r="AD47">
        <v>4.5</v>
      </c>
      <c r="AE47" t="s">
        <v>53</v>
      </c>
      <c r="AF47">
        <v>52</v>
      </c>
      <c r="AG47">
        <v>7</v>
      </c>
      <c r="AH47">
        <v>3</v>
      </c>
      <c r="AI47">
        <v>9.6</v>
      </c>
      <c r="AJ47">
        <v>5.6</v>
      </c>
      <c r="AK47">
        <v>2.6</v>
      </c>
      <c r="AL47">
        <v>3.8</v>
      </c>
      <c r="AM47">
        <v>5.8</v>
      </c>
      <c r="AN47">
        <v>6.5</v>
      </c>
      <c r="AO47">
        <v>3.6</v>
      </c>
      <c r="AP47">
        <v>5.2</v>
      </c>
      <c r="AQ47" t="s">
        <v>54</v>
      </c>
      <c r="AR47">
        <v>25</v>
      </c>
      <c r="AS47">
        <v>5.0999999999999996</v>
      </c>
      <c r="AT47" t="s">
        <v>53</v>
      </c>
      <c r="AU47">
        <v>52</v>
      </c>
    </row>
    <row r="48" spans="1:47" x14ac:dyDescent="0.25">
      <c r="A48" t="s">
        <v>97</v>
      </c>
      <c r="B48" t="s">
        <v>102</v>
      </c>
      <c r="C48" t="s">
        <v>105</v>
      </c>
      <c r="D48">
        <v>5064</v>
      </c>
      <c r="E48">
        <v>9.1999999999999993</v>
      </c>
      <c r="F48">
        <v>4.7</v>
      </c>
      <c r="G48">
        <v>0</v>
      </c>
      <c r="H48">
        <v>0</v>
      </c>
      <c r="I48">
        <v>0</v>
      </c>
      <c r="J48">
        <v>6.1</v>
      </c>
      <c r="K48" t="s">
        <v>50</v>
      </c>
      <c r="L48">
        <v>9.6999999999999993</v>
      </c>
      <c r="M48">
        <v>5</v>
      </c>
      <c r="N48">
        <v>6.4</v>
      </c>
      <c r="O48">
        <v>5.7</v>
      </c>
      <c r="P48">
        <v>6.1</v>
      </c>
      <c r="Q48" t="s">
        <v>55</v>
      </c>
      <c r="R48">
        <v>23</v>
      </c>
      <c r="S48">
        <v>6.4</v>
      </c>
      <c r="T48">
        <v>6.1</v>
      </c>
      <c r="U48">
        <v>2.2000000000000002</v>
      </c>
      <c r="V48">
        <v>5.3</v>
      </c>
      <c r="W48">
        <v>4.9000000000000004</v>
      </c>
      <c r="X48">
        <v>6</v>
      </c>
      <c r="Y48">
        <v>5.8</v>
      </c>
      <c r="Z48">
        <v>6.5</v>
      </c>
      <c r="AA48">
        <v>5.7</v>
      </c>
      <c r="AB48">
        <v>6</v>
      </c>
      <c r="AC48">
        <v>5.5</v>
      </c>
      <c r="AD48">
        <v>5.4</v>
      </c>
      <c r="AE48" t="s">
        <v>55</v>
      </c>
      <c r="AF48">
        <v>28</v>
      </c>
      <c r="AG48">
        <v>7</v>
      </c>
      <c r="AH48">
        <v>3</v>
      </c>
      <c r="AI48">
        <v>9.6</v>
      </c>
      <c r="AJ48">
        <v>3.9</v>
      </c>
      <c r="AK48">
        <v>3.4</v>
      </c>
      <c r="AL48">
        <v>4.0999999999999996</v>
      </c>
      <c r="AM48">
        <v>8</v>
      </c>
      <c r="AN48">
        <v>6.5</v>
      </c>
      <c r="AO48">
        <v>3.9</v>
      </c>
      <c r="AP48">
        <v>5.3</v>
      </c>
      <c r="AQ48" t="s">
        <v>54</v>
      </c>
      <c r="AR48">
        <v>17</v>
      </c>
      <c r="AS48">
        <v>5.6</v>
      </c>
      <c r="AT48" t="s">
        <v>54</v>
      </c>
      <c r="AU48">
        <v>16</v>
      </c>
    </row>
    <row r="49" spans="1:47" x14ac:dyDescent="0.25">
      <c r="A49" t="s">
        <v>97</v>
      </c>
      <c r="B49" t="s">
        <v>102</v>
      </c>
      <c r="C49" t="s">
        <v>106</v>
      </c>
      <c r="D49">
        <v>5069</v>
      </c>
      <c r="E49">
        <v>9.1999999999999993</v>
      </c>
      <c r="F49">
        <v>7.3</v>
      </c>
      <c r="G49">
        <v>0</v>
      </c>
      <c r="H49">
        <v>0</v>
      </c>
      <c r="I49">
        <v>0</v>
      </c>
      <c r="J49">
        <v>5</v>
      </c>
      <c r="K49">
        <v>0</v>
      </c>
      <c r="L49">
        <v>8.1999999999999993</v>
      </c>
      <c r="M49">
        <v>5</v>
      </c>
      <c r="N49">
        <v>6.4</v>
      </c>
      <c r="O49">
        <v>5</v>
      </c>
      <c r="P49">
        <v>5.7</v>
      </c>
      <c r="Q49" t="s">
        <v>52</v>
      </c>
      <c r="R49">
        <v>51</v>
      </c>
      <c r="S49">
        <v>6.9</v>
      </c>
      <c r="T49">
        <v>5.0999999999999996</v>
      </c>
      <c r="U49">
        <v>2.8</v>
      </c>
      <c r="V49">
        <v>5.4</v>
      </c>
      <c r="W49">
        <v>5.4</v>
      </c>
      <c r="X49">
        <v>3.8</v>
      </c>
      <c r="Y49">
        <v>4.3</v>
      </c>
      <c r="Z49">
        <v>7.9</v>
      </c>
      <c r="AA49">
        <v>5.0999999999999996</v>
      </c>
      <c r="AB49">
        <v>5.5</v>
      </c>
      <c r="AC49">
        <v>5.5</v>
      </c>
      <c r="AD49">
        <v>5.5</v>
      </c>
      <c r="AE49" t="s">
        <v>55</v>
      </c>
      <c r="AF49">
        <v>23</v>
      </c>
      <c r="AG49">
        <v>7</v>
      </c>
      <c r="AH49">
        <v>3</v>
      </c>
      <c r="AI49">
        <v>9.6</v>
      </c>
      <c r="AJ49">
        <v>1.9</v>
      </c>
      <c r="AK49">
        <v>2.2999999999999998</v>
      </c>
      <c r="AL49">
        <v>4.9000000000000004</v>
      </c>
      <c r="AM49">
        <v>7.2</v>
      </c>
      <c r="AN49">
        <v>6.5</v>
      </c>
      <c r="AO49">
        <v>3.3</v>
      </c>
      <c r="AP49">
        <v>5.0999999999999996</v>
      </c>
      <c r="AQ49" t="s">
        <v>55</v>
      </c>
      <c r="AR49">
        <v>30</v>
      </c>
      <c r="AS49">
        <v>5.4</v>
      </c>
      <c r="AT49" t="s">
        <v>55</v>
      </c>
      <c r="AU49">
        <v>31</v>
      </c>
    </row>
    <row r="50" spans="1:47" x14ac:dyDescent="0.25">
      <c r="A50" t="s">
        <v>97</v>
      </c>
      <c r="B50" t="s">
        <v>102</v>
      </c>
      <c r="C50" t="s">
        <v>107</v>
      </c>
      <c r="D50">
        <v>5070</v>
      </c>
      <c r="E50">
        <v>9.1999999999999993</v>
      </c>
      <c r="F50">
        <v>7.3</v>
      </c>
      <c r="G50">
        <v>0</v>
      </c>
      <c r="H50">
        <v>0</v>
      </c>
      <c r="I50">
        <v>0</v>
      </c>
      <c r="J50">
        <v>7.5</v>
      </c>
      <c r="K50">
        <v>3</v>
      </c>
      <c r="L50">
        <v>10</v>
      </c>
      <c r="M50">
        <v>5.8</v>
      </c>
      <c r="N50">
        <v>6.4</v>
      </c>
      <c r="O50">
        <v>6.2</v>
      </c>
      <c r="P50">
        <v>6.3</v>
      </c>
      <c r="Q50" t="s">
        <v>54</v>
      </c>
      <c r="R50">
        <v>5</v>
      </c>
      <c r="S50">
        <v>7.2</v>
      </c>
      <c r="T50">
        <v>5.7</v>
      </c>
      <c r="U50">
        <v>1.9</v>
      </c>
      <c r="V50">
        <v>5.5</v>
      </c>
      <c r="W50">
        <v>0.9</v>
      </c>
      <c r="X50">
        <v>5.3</v>
      </c>
      <c r="Y50">
        <v>0</v>
      </c>
      <c r="Z50">
        <v>8.4</v>
      </c>
      <c r="AA50">
        <v>4.8</v>
      </c>
      <c r="AB50">
        <v>5.3</v>
      </c>
      <c r="AC50">
        <v>3.4</v>
      </c>
      <c r="AD50">
        <v>4.5</v>
      </c>
      <c r="AE50" t="s">
        <v>53</v>
      </c>
      <c r="AF50">
        <v>52</v>
      </c>
      <c r="AG50">
        <v>7</v>
      </c>
      <c r="AH50">
        <v>3</v>
      </c>
      <c r="AI50">
        <v>9.4</v>
      </c>
      <c r="AJ50">
        <v>5.3</v>
      </c>
      <c r="AK50">
        <v>3.9</v>
      </c>
      <c r="AL50">
        <v>6.9</v>
      </c>
      <c r="AM50">
        <v>5.7</v>
      </c>
      <c r="AN50">
        <v>6.5</v>
      </c>
      <c r="AO50">
        <v>4.4000000000000004</v>
      </c>
      <c r="AP50">
        <v>5.5</v>
      </c>
      <c r="AQ50" t="s">
        <v>51</v>
      </c>
      <c r="AR50">
        <v>10</v>
      </c>
      <c r="AS50">
        <v>5.4</v>
      </c>
      <c r="AT50" t="s">
        <v>55</v>
      </c>
      <c r="AU50">
        <v>31</v>
      </c>
    </row>
    <row r="51" spans="1:47" x14ac:dyDescent="0.25">
      <c r="A51" t="s">
        <v>97</v>
      </c>
      <c r="B51" t="s">
        <v>102</v>
      </c>
      <c r="C51" t="s">
        <v>108</v>
      </c>
      <c r="D51">
        <v>5076</v>
      </c>
      <c r="E51">
        <v>9.1999999999999993</v>
      </c>
      <c r="F51">
        <v>8.1999999999999993</v>
      </c>
      <c r="G51">
        <v>0</v>
      </c>
      <c r="H51">
        <v>0</v>
      </c>
      <c r="I51">
        <v>0</v>
      </c>
      <c r="J51">
        <v>8.3000000000000007</v>
      </c>
      <c r="K51">
        <v>6.7</v>
      </c>
      <c r="L51">
        <v>7.4</v>
      </c>
      <c r="M51">
        <v>5.6</v>
      </c>
      <c r="N51">
        <v>6.4</v>
      </c>
      <c r="O51">
        <v>6.1</v>
      </c>
      <c r="P51">
        <v>6.3</v>
      </c>
      <c r="Q51" t="s">
        <v>54</v>
      </c>
      <c r="R51">
        <v>5</v>
      </c>
      <c r="S51">
        <v>6.9</v>
      </c>
      <c r="T51">
        <v>5.5</v>
      </c>
      <c r="U51">
        <v>2.7</v>
      </c>
      <c r="V51">
        <v>5.5</v>
      </c>
      <c r="W51">
        <v>0.9</v>
      </c>
      <c r="X51">
        <v>4.0999999999999996</v>
      </c>
      <c r="Y51">
        <v>1.4</v>
      </c>
      <c r="Z51">
        <v>6</v>
      </c>
      <c r="AA51">
        <v>4.8</v>
      </c>
      <c r="AB51">
        <v>4.3</v>
      </c>
      <c r="AC51">
        <v>2.8</v>
      </c>
      <c r="AD51">
        <v>4.3</v>
      </c>
      <c r="AE51" t="s">
        <v>52</v>
      </c>
      <c r="AF51">
        <v>57</v>
      </c>
      <c r="AG51">
        <v>7</v>
      </c>
      <c r="AH51">
        <v>3</v>
      </c>
      <c r="AI51">
        <v>9.6</v>
      </c>
      <c r="AJ51">
        <v>2.9</v>
      </c>
      <c r="AK51">
        <v>2.2000000000000002</v>
      </c>
      <c r="AL51">
        <v>6.4</v>
      </c>
      <c r="AM51">
        <v>7.4</v>
      </c>
      <c r="AN51">
        <v>6.5</v>
      </c>
      <c r="AO51">
        <v>3.8</v>
      </c>
      <c r="AP51">
        <v>5.3</v>
      </c>
      <c r="AQ51" t="s">
        <v>54</v>
      </c>
      <c r="AR51">
        <v>17</v>
      </c>
      <c r="AS51">
        <v>5.2</v>
      </c>
      <c r="AT51" t="s">
        <v>53</v>
      </c>
      <c r="AU51">
        <v>45</v>
      </c>
    </row>
    <row r="52" spans="1:47" x14ac:dyDescent="0.25">
      <c r="A52" t="s">
        <v>97</v>
      </c>
      <c r="B52" t="s">
        <v>102</v>
      </c>
      <c r="C52" t="s">
        <v>102</v>
      </c>
      <c r="D52">
        <v>5081</v>
      </c>
      <c r="E52">
        <v>9.1999999999999993</v>
      </c>
      <c r="F52">
        <v>6</v>
      </c>
      <c r="G52">
        <v>0</v>
      </c>
      <c r="H52">
        <v>0</v>
      </c>
      <c r="I52">
        <v>0</v>
      </c>
      <c r="J52">
        <v>7.5</v>
      </c>
      <c r="K52">
        <v>5.8</v>
      </c>
      <c r="L52">
        <v>9.6</v>
      </c>
      <c r="M52">
        <v>6.3</v>
      </c>
      <c r="N52">
        <v>6.4</v>
      </c>
      <c r="O52">
        <v>6.1</v>
      </c>
      <c r="P52">
        <v>6.3</v>
      </c>
      <c r="Q52" t="s">
        <v>54</v>
      </c>
      <c r="R52">
        <v>5</v>
      </c>
      <c r="S52">
        <v>5.9</v>
      </c>
      <c r="T52">
        <v>5.4</v>
      </c>
      <c r="U52">
        <v>2.4</v>
      </c>
      <c r="V52">
        <v>4.9000000000000004</v>
      </c>
      <c r="W52">
        <v>2</v>
      </c>
      <c r="X52">
        <v>4.0999999999999996</v>
      </c>
      <c r="Y52">
        <v>2.2999999999999998</v>
      </c>
      <c r="Z52">
        <v>5.6</v>
      </c>
      <c r="AA52">
        <v>4.5999999999999996</v>
      </c>
      <c r="AB52">
        <v>4.2</v>
      </c>
      <c r="AC52">
        <v>3.2</v>
      </c>
      <c r="AD52">
        <v>4.0999999999999996</v>
      </c>
      <c r="AE52" t="s">
        <v>52</v>
      </c>
      <c r="AF52">
        <v>60</v>
      </c>
      <c r="AG52">
        <v>7</v>
      </c>
      <c r="AH52">
        <v>3</v>
      </c>
      <c r="AI52">
        <v>9.1999999999999993</v>
      </c>
      <c r="AJ52">
        <v>2.9</v>
      </c>
      <c r="AK52">
        <v>2.2999999999999998</v>
      </c>
      <c r="AL52">
        <v>4.4000000000000004</v>
      </c>
      <c r="AM52">
        <v>5</v>
      </c>
      <c r="AN52">
        <v>6.4</v>
      </c>
      <c r="AO52">
        <v>2.9</v>
      </c>
      <c r="AP52">
        <v>4.9000000000000004</v>
      </c>
      <c r="AQ52" t="s">
        <v>53</v>
      </c>
      <c r="AR52">
        <v>44</v>
      </c>
      <c r="AS52">
        <v>5</v>
      </c>
      <c r="AT52" t="s">
        <v>53</v>
      </c>
      <c r="AU52">
        <v>56</v>
      </c>
    </row>
    <row r="53" spans="1:47" x14ac:dyDescent="0.25">
      <c r="A53" t="s">
        <v>97</v>
      </c>
      <c r="B53" t="s">
        <v>102</v>
      </c>
      <c r="C53" t="s">
        <v>109</v>
      </c>
      <c r="D53">
        <v>5088</v>
      </c>
      <c r="E53">
        <v>9.1999999999999993</v>
      </c>
      <c r="F53">
        <v>8.6</v>
      </c>
      <c r="G53">
        <v>0</v>
      </c>
      <c r="H53">
        <v>0</v>
      </c>
      <c r="I53">
        <v>0</v>
      </c>
      <c r="J53">
        <v>7.4</v>
      </c>
      <c r="K53">
        <v>7.9</v>
      </c>
      <c r="L53">
        <v>7</v>
      </c>
      <c r="M53">
        <v>5.5</v>
      </c>
      <c r="N53">
        <v>6.4</v>
      </c>
      <c r="O53">
        <v>6.2</v>
      </c>
      <c r="P53">
        <v>6.3</v>
      </c>
      <c r="Q53" t="s">
        <v>54</v>
      </c>
      <c r="R53">
        <v>5</v>
      </c>
      <c r="S53">
        <v>7.1</v>
      </c>
      <c r="T53">
        <v>5.6</v>
      </c>
      <c r="U53">
        <v>2.2999999999999998</v>
      </c>
      <c r="V53">
        <v>5.5</v>
      </c>
      <c r="W53">
        <v>5.9</v>
      </c>
      <c r="X53">
        <v>6.5</v>
      </c>
      <c r="Y53">
        <v>6.4</v>
      </c>
      <c r="Z53">
        <v>7.8</v>
      </c>
      <c r="AA53">
        <v>4.8</v>
      </c>
      <c r="AB53">
        <v>6.5</v>
      </c>
      <c r="AC53">
        <v>6.2</v>
      </c>
      <c r="AD53">
        <v>5.9</v>
      </c>
      <c r="AE53" t="s">
        <v>54</v>
      </c>
      <c r="AF53">
        <v>11</v>
      </c>
      <c r="AG53">
        <v>7</v>
      </c>
      <c r="AH53">
        <v>3</v>
      </c>
      <c r="AI53">
        <v>8.4</v>
      </c>
      <c r="AJ53">
        <v>4.5999999999999996</v>
      </c>
      <c r="AK53">
        <v>2.5</v>
      </c>
      <c r="AL53">
        <v>7.2</v>
      </c>
      <c r="AM53">
        <v>7.1</v>
      </c>
      <c r="AN53">
        <v>6.1</v>
      </c>
      <c r="AO53">
        <v>4.3</v>
      </c>
      <c r="AP53">
        <v>5.3</v>
      </c>
      <c r="AQ53" t="s">
        <v>54</v>
      </c>
      <c r="AR53">
        <v>17</v>
      </c>
      <c r="AS53">
        <v>5.8</v>
      </c>
      <c r="AT53" t="s">
        <v>54</v>
      </c>
      <c r="AU53">
        <v>8</v>
      </c>
    </row>
    <row r="54" spans="1:47" x14ac:dyDescent="0.25">
      <c r="A54" t="s">
        <v>97</v>
      </c>
      <c r="B54" t="s">
        <v>110</v>
      </c>
      <c r="C54" t="s">
        <v>111</v>
      </c>
      <c r="D54">
        <v>5527</v>
      </c>
      <c r="E54">
        <v>9.1999999999999993</v>
      </c>
      <c r="F54">
        <v>5.9</v>
      </c>
      <c r="G54">
        <v>0</v>
      </c>
      <c r="H54">
        <v>0</v>
      </c>
      <c r="I54">
        <v>0</v>
      </c>
      <c r="J54">
        <v>7.2</v>
      </c>
      <c r="K54" t="s">
        <v>50</v>
      </c>
      <c r="L54">
        <v>8.6999999999999993</v>
      </c>
      <c r="M54">
        <v>5.9</v>
      </c>
      <c r="N54">
        <v>6.4</v>
      </c>
      <c r="O54">
        <v>5.8</v>
      </c>
      <c r="P54">
        <v>6.1</v>
      </c>
      <c r="Q54" t="s">
        <v>55</v>
      </c>
      <c r="R54">
        <v>23</v>
      </c>
      <c r="S54">
        <v>7.8</v>
      </c>
      <c r="T54">
        <v>5.6</v>
      </c>
      <c r="U54">
        <v>2.1</v>
      </c>
      <c r="V54">
        <v>5.8</v>
      </c>
      <c r="W54">
        <v>5.5</v>
      </c>
      <c r="X54">
        <v>4.7</v>
      </c>
      <c r="Y54">
        <v>3.5</v>
      </c>
      <c r="Z54">
        <v>7.8</v>
      </c>
      <c r="AA54">
        <v>5.8</v>
      </c>
      <c r="AB54">
        <v>5.7</v>
      </c>
      <c r="AC54">
        <v>5.6</v>
      </c>
      <c r="AD54">
        <v>5.7</v>
      </c>
      <c r="AE54" t="s">
        <v>55</v>
      </c>
      <c r="AF54">
        <v>15</v>
      </c>
      <c r="AG54">
        <v>7</v>
      </c>
      <c r="AH54">
        <v>3</v>
      </c>
      <c r="AI54">
        <v>9.3000000000000007</v>
      </c>
      <c r="AJ54">
        <v>1.6</v>
      </c>
      <c r="AK54">
        <v>2.4</v>
      </c>
      <c r="AL54">
        <v>3.9</v>
      </c>
      <c r="AM54">
        <v>6.4</v>
      </c>
      <c r="AN54">
        <v>6.4</v>
      </c>
      <c r="AO54">
        <v>2.9</v>
      </c>
      <c r="AP54">
        <v>4.9000000000000004</v>
      </c>
      <c r="AQ54" t="s">
        <v>53</v>
      </c>
      <c r="AR54">
        <v>44</v>
      </c>
      <c r="AS54">
        <v>5.5</v>
      </c>
      <c r="AT54" t="s">
        <v>55</v>
      </c>
      <c r="AU54">
        <v>25</v>
      </c>
    </row>
    <row r="55" spans="1:47" x14ac:dyDescent="0.25">
      <c r="A55" t="s">
        <v>97</v>
      </c>
      <c r="B55" t="s">
        <v>110</v>
      </c>
      <c r="C55" t="s">
        <v>112</v>
      </c>
      <c r="D55">
        <v>5532</v>
      </c>
      <c r="E55">
        <v>9.1999999999999993</v>
      </c>
      <c r="F55">
        <v>8.1999999999999993</v>
      </c>
      <c r="G55">
        <v>0</v>
      </c>
      <c r="H55">
        <v>0</v>
      </c>
      <c r="I55">
        <v>0</v>
      </c>
      <c r="J55">
        <v>8.5</v>
      </c>
      <c r="K55">
        <v>7.7</v>
      </c>
      <c r="L55">
        <v>6.4</v>
      </c>
      <c r="M55">
        <v>5.2</v>
      </c>
      <c r="N55">
        <v>6.4</v>
      </c>
      <c r="O55">
        <v>6.1</v>
      </c>
      <c r="P55">
        <v>6.3</v>
      </c>
      <c r="Q55" t="s">
        <v>54</v>
      </c>
      <c r="R55">
        <v>5</v>
      </c>
      <c r="S55">
        <v>7.7</v>
      </c>
      <c r="T55">
        <v>5.6</v>
      </c>
      <c r="U55">
        <v>2.5</v>
      </c>
      <c r="V55">
        <v>5.9</v>
      </c>
      <c r="W55">
        <v>4.2</v>
      </c>
      <c r="X55">
        <v>3.9</v>
      </c>
      <c r="Y55">
        <v>6.4</v>
      </c>
      <c r="Z55">
        <v>8.8000000000000007</v>
      </c>
      <c r="AA55">
        <v>4.5999999999999996</v>
      </c>
      <c r="AB55">
        <v>6.4</v>
      </c>
      <c r="AC55">
        <v>5.4</v>
      </c>
      <c r="AD55">
        <v>5.7</v>
      </c>
      <c r="AE55" t="s">
        <v>55</v>
      </c>
      <c r="AF55">
        <v>15</v>
      </c>
      <c r="AG55">
        <v>7</v>
      </c>
      <c r="AH55">
        <v>3</v>
      </c>
      <c r="AI55">
        <v>8.8000000000000007</v>
      </c>
      <c r="AJ55">
        <v>2.6</v>
      </c>
      <c r="AK55">
        <v>3.3</v>
      </c>
      <c r="AL55">
        <v>5.7</v>
      </c>
      <c r="AM55">
        <v>7.4</v>
      </c>
      <c r="AN55">
        <v>6.3</v>
      </c>
      <c r="AO55">
        <v>3.8</v>
      </c>
      <c r="AP55">
        <v>5.2</v>
      </c>
      <c r="AQ55" t="s">
        <v>54</v>
      </c>
      <c r="AR55">
        <v>25</v>
      </c>
      <c r="AS55">
        <v>5.7</v>
      </c>
      <c r="AT55" t="s">
        <v>54</v>
      </c>
      <c r="AU55">
        <v>11</v>
      </c>
    </row>
    <row r="56" spans="1:47" x14ac:dyDescent="0.25">
      <c r="A56" t="s">
        <v>97</v>
      </c>
      <c r="B56" t="s">
        <v>110</v>
      </c>
      <c r="C56" t="s">
        <v>113</v>
      </c>
      <c r="D56">
        <v>5549</v>
      </c>
      <c r="E56">
        <v>9.1999999999999993</v>
      </c>
      <c r="F56">
        <v>8.8000000000000007</v>
      </c>
      <c r="G56">
        <v>0</v>
      </c>
      <c r="H56">
        <v>0</v>
      </c>
      <c r="I56">
        <v>0</v>
      </c>
      <c r="J56">
        <v>8.1</v>
      </c>
      <c r="K56">
        <v>7.2</v>
      </c>
      <c r="L56">
        <v>5.6</v>
      </c>
      <c r="M56">
        <v>5.2</v>
      </c>
      <c r="N56">
        <v>6.4</v>
      </c>
      <c r="O56">
        <v>6</v>
      </c>
      <c r="P56">
        <v>6.2</v>
      </c>
      <c r="Q56" t="s">
        <v>54</v>
      </c>
      <c r="R56">
        <v>12</v>
      </c>
      <c r="S56">
        <v>8.3000000000000007</v>
      </c>
      <c r="T56">
        <v>5.5</v>
      </c>
      <c r="U56">
        <v>2.2000000000000002</v>
      </c>
      <c r="V56">
        <v>6.1</v>
      </c>
      <c r="W56">
        <v>4.0999999999999996</v>
      </c>
      <c r="X56">
        <v>5.9</v>
      </c>
      <c r="Y56">
        <v>7.2</v>
      </c>
      <c r="Z56">
        <v>9.6</v>
      </c>
      <c r="AA56">
        <v>6.1</v>
      </c>
      <c r="AB56">
        <v>7.6</v>
      </c>
      <c r="AC56">
        <v>6.1</v>
      </c>
      <c r="AD56">
        <v>6.1</v>
      </c>
      <c r="AE56" t="s">
        <v>54</v>
      </c>
      <c r="AF56">
        <v>7</v>
      </c>
      <c r="AG56">
        <v>7</v>
      </c>
      <c r="AH56">
        <v>3</v>
      </c>
      <c r="AI56">
        <v>8.1</v>
      </c>
      <c r="AJ56">
        <v>5.0999999999999996</v>
      </c>
      <c r="AK56">
        <v>2.4</v>
      </c>
      <c r="AL56">
        <v>6.8</v>
      </c>
      <c r="AM56">
        <v>7.4</v>
      </c>
      <c r="AN56">
        <v>6</v>
      </c>
      <c r="AO56">
        <v>4.3</v>
      </c>
      <c r="AP56">
        <v>5.2</v>
      </c>
      <c r="AQ56" t="s">
        <v>54</v>
      </c>
      <c r="AR56">
        <v>25</v>
      </c>
      <c r="AS56">
        <v>5.8</v>
      </c>
      <c r="AT56" t="s">
        <v>54</v>
      </c>
      <c r="AU56">
        <v>8</v>
      </c>
    </row>
    <row r="57" spans="1:47" x14ac:dyDescent="0.25">
      <c r="A57" t="s">
        <v>97</v>
      </c>
      <c r="B57" t="s">
        <v>110</v>
      </c>
      <c r="C57" t="s">
        <v>114</v>
      </c>
      <c r="D57">
        <v>5552</v>
      </c>
      <c r="E57">
        <v>9.1999999999999993</v>
      </c>
      <c r="F57">
        <v>6.6</v>
      </c>
      <c r="G57">
        <v>0</v>
      </c>
      <c r="H57">
        <v>0</v>
      </c>
      <c r="I57">
        <v>0</v>
      </c>
      <c r="J57">
        <v>6.1</v>
      </c>
      <c r="K57" t="s">
        <v>50</v>
      </c>
      <c r="L57">
        <v>5.6</v>
      </c>
      <c r="M57">
        <v>5.3</v>
      </c>
      <c r="N57">
        <v>6.4</v>
      </c>
      <c r="O57">
        <v>5</v>
      </c>
      <c r="P57">
        <v>5.7</v>
      </c>
      <c r="Q57" t="s">
        <v>52</v>
      </c>
      <c r="R57">
        <v>51</v>
      </c>
      <c r="S57">
        <v>7.5</v>
      </c>
      <c r="T57">
        <v>5.6</v>
      </c>
      <c r="U57">
        <v>2.5</v>
      </c>
      <c r="V57">
        <v>5.8</v>
      </c>
      <c r="W57">
        <v>4.5</v>
      </c>
      <c r="X57">
        <v>4.7</v>
      </c>
      <c r="Y57">
        <v>6.1</v>
      </c>
      <c r="Z57">
        <v>5.8</v>
      </c>
      <c r="AA57">
        <v>4</v>
      </c>
      <c r="AB57">
        <v>5.2</v>
      </c>
      <c r="AC57">
        <v>4.9000000000000004</v>
      </c>
      <c r="AD57">
        <v>5.4</v>
      </c>
      <c r="AE57" t="s">
        <v>55</v>
      </c>
      <c r="AF57">
        <v>28</v>
      </c>
      <c r="AG57">
        <v>7</v>
      </c>
      <c r="AH57">
        <v>3</v>
      </c>
      <c r="AI57">
        <v>9</v>
      </c>
      <c r="AJ57">
        <v>2.2000000000000002</v>
      </c>
      <c r="AK57">
        <v>0.8</v>
      </c>
      <c r="AL57">
        <v>6.2</v>
      </c>
      <c r="AM57">
        <v>8.1999999999999993</v>
      </c>
      <c r="AN57">
        <v>6.3</v>
      </c>
      <c r="AO57">
        <v>3.5</v>
      </c>
      <c r="AP57">
        <v>5.0999999999999996</v>
      </c>
      <c r="AQ57" t="s">
        <v>55</v>
      </c>
      <c r="AR57">
        <v>30</v>
      </c>
      <c r="AS57">
        <v>5.4</v>
      </c>
      <c r="AT57" t="s">
        <v>55</v>
      </c>
      <c r="AU57">
        <v>31</v>
      </c>
    </row>
    <row r="58" spans="1:47" x14ac:dyDescent="0.25">
      <c r="A58" t="s">
        <v>97</v>
      </c>
      <c r="B58" t="s">
        <v>110</v>
      </c>
      <c r="C58" t="s">
        <v>115</v>
      </c>
      <c r="D58">
        <v>5573</v>
      </c>
      <c r="E58">
        <v>9.1999999999999993</v>
      </c>
      <c r="F58">
        <v>5</v>
      </c>
      <c r="G58">
        <v>0</v>
      </c>
      <c r="H58">
        <v>0</v>
      </c>
      <c r="I58">
        <v>0</v>
      </c>
      <c r="J58">
        <v>5.3</v>
      </c>
      <c r="K58" t="s">
        <v>50</v>
      </c>
      <c r="L58">
        <v>6.6</v>
      </c>
      <c r="M58">
        <v>5.9</v>
      </c>
      <c r="N58">
        <v>6.4</v>
      </c>
      <c r="O58">
        <v>4.9000000000000004</v>
      </c>
      <c r="P58">
        <v>5.7</v>
      </c>
      <c r="Q58" t="s">
        <v>52</v>
      </c>
      <c r="R58">
        <v>51</v>
      </c>
      <c r="S58">
        <v>7.2</v>
      </c>
      <c r="T58">
        <v>5.2</v>
      </c>
      <c r="U58">
        <v>2.7</v>
      </c>
      <c r="V58">
        <v>5.6</v>
      </c>
      <c r="W58">
        <v>3.1</v>
      </c>
      <c r="X58">
        <v>5.5</v>
      </c>
      <c r="Y58">
        <v>4.8</v>
      </c>
      <c r="Z58">
        <v>7.4</v>
      </c>
      <c r="AA58">
        <v>4.0999999999999996</v>
      </c>
      <c r="AB58">
        <v>5.6</v>
      </c>
      <c r="AC58">
        <v>4.5</v>
      </c>
      <c r="AD58">
        <v>5.0999999999999996</v>
      </c>
      <c r="AE58" t="s">
        <v>53</v>
      </c>
      <c r="AF58">
        <v>33</v>
      </c>
      <c r="AG58">
        <v>7</v>
      </c>
      <c r="AH58">
        <v>3</v>
      </c>
      <c r="AI58">
        <v>8.6999999999999993</v>
      </c>
      <c r="AJ58">
        <v>1</v>
      </c>
      <c r="AK58">
        <v>2.2999999999999998</v>
      </c>
      <c r="AL58">
        <v>4.9000000000000004</v>
      </c>
      <c r="AM58">
        <v>5.7</v>
      </c>
      <c r="AN58">
        <v>6.2</v>
      </c>
      <c r="AO58">
        <v>2.8</v>
      </c>
      <c r="AP58">
        <v>4.7</v>
      </c>
      <c r="AQ58" t="s">
        <v>53</v>
      </c>
      <c r="AR58">
        <v>58</v>
      </c>
      <c r="AS58">
        <v>5.2</v>
      </c>
      <c r="AT58" t="s">
        <v>53</v>
      </c>
      <c r="AU58">
        <v>45</v>
      </c>
    </row>
    <row r="59" spans="1:47" x14ac:dyDescent="0.25">
      <c r="A59" t="s">
        <v>97</v>
      </c>
      <c r="B59" t="s">
        <v>110</v>
      </c>
      <c r="C59" t="s">
        <v>116</v>
      </c>
      <c r="D59">
        <v>5577</v>
      </c>
      <c r="E59">
        <v>9.1999999999999993</v>
      </c>
      <c r="F59">
        <v>6</v>
      </c>
      <c r="G59">
        <v>0</v>
      </c>
      <c r="H59">
        <v>0</v>
      </c>
      <c r="I59">
        <v>0</v>
      </c>
      <c r="J59">
        <v>5</v>
      </c>
      <c r="K59" t="s">
        <v>50</v>
      </c>
      <c r="L59">
        <v>6.4</v>
      </c>
      <c r="M59">
        <v>5.2</v>
      </c>
      <c r="N59">
        <v>6.4</v>
      </c>
      <c r="O59">
        <v>4.9000000000000004</v>
      </c>
      <c r="P59">
        <v>5.7</v>
      </c>
      <c r="Q59" t="s">
        <v>52</v>
      </c>
      <c r="R59">
        <v>51</v>
      </c>
      <c r="S59">
        <v>6.7</v>
      </c>
      <c r="T59">
        <v>5.2</v>
      </c>
      <c r="U59">
        <v>2.2000000000000002</v>
      </c>
      <c r="V59">
        <v>5.2</v>
      </c>
      <c r="W59">
        <v>2</v>
      </c>
      <c r="X59">
        <v>8.9</v>
      </c>
      <c r="Y59">
        <v>5</v>
      </c>
      <c r="Z59">
        <v>5.9</v>
      </c>
      <c r="AA59">
        <v>4</v>
      </c>
      <c r="AB59">
        <v>6.4</v>
      </c>
      <c r="AC59">
        <v>4.5999999999999996</v>
      </c>
      <c r="AD59">
        <v>4.9000000000000004</v>
      </c>
      <c r="AE59" t="s">
        <v>53</v>
      </c>
      <c r="AF59">
        <v>38</v>
      </c>
      <c r="AG59">
        <v>7</v>
      </c>
      <c r="AH59">
        <v>3</v>
      </c>
      <c r="AI59">
        <v>9</v>
      </c>
      <c r="AJ59">
        <v>1</v>
      </c>
      <c r="AK59">
        <v>4.5</v>
      </c>
      <c r="AL59">
        <v>5</v>
      </c>
      <c r="AM59">
        <v>6.9</v>
      </c>
      <c r="AN59">
        <v>6.3</v>
      </c>
      <c r="AO59">
        <v>3.5</v>
      </c>
      <c r="AP59">
        <v>5.0999999999999996</v>
      </c>
      <c r="AQ59" t="s">
        <v>55</v>
      </c>
      <c r="AR59">
        <v>30</v>
      </c>
      <c r="AS59">
        <v>5.2</v>
      </c>
      <c r="AT59" t="s">
        <v>53</v>
      </c>
      <c r="AU59">
        <v>45</v>
      </c>
    </row>
    <row r="60" spans="1:47" x14ac:dyDescent="0.25">
      <c r="A60" t="s">
        <v>97</v>
      </c>
      <c r="B60" t="s">
        <v>110</v>
      </c>
      <c r="C60" t="s">
        <v>110</v>
      </c>
      <c r="D60">
        <v>5585</v>
      </c>
      <c r="E60">
        <v>9.1999999999999993</v>
      </c>
      <c r="F60">
        <v>5.9</v>
      </c>
      <c r="G60">
        <v>0</v>
      </c>
      <c r="H60">
        <v>0</v>
      </c>
      <c r="I60">
        <v>0</v>
      </c>
      <c r="J60">
        <v>7.1</v>
      </c>
      <c r="K60" t="s">
        <v>50</v>
      </c>
      <c r="L60">
        <v>6.5</v>
      </c>
      <c r="M60">
        <v>5.9</v>
      </c>
      <c r="N60">
        <v>6.4</v>
      </c>
      <c r="O60">
        <v>5.3</v>
      </c>
      <c r="P60">
        <v>5.9</v>
      </c>
      <c r="Q60" t="s">
        <v>53</v>
      </c>
      <c r="R60">
        <v>38</v>
      </c>
      <c r="S60">
        <v>8.1999999999999993</v>
      </c>
      <c r="T60">
        <v>5.7</v>
      </c>
      <c r="U60">
        <v>2.6</v>
      </c>
      <c r="V60">
        <v>6.2</v>
      </c>
      <c r="W60">
        <v>4.5999999999999996</v>
      </c>
      <c r="X60">
        <v>3.2</v>
      </c>
      <c r="Y60">
        <v>4.4000000000000004</v>
      </c>
      <c r="Z60">
        <v>6.4</v>
      </c>
      <c r="AA60">
        <v>4.2</v>
      </c>
      <c r="AB60">
        <v>4.7</v>
      </c>
      <c r="AC60">
        <v>4.7</v>
      </c>
      <c r="AD60">
        <v>5.5</v>
      </c>
      <c r="AE60" t="s">
        <v>55</v>
      </c>
      <c r="AF60">
        <v>23</v>
      </c>
      <c r="AG60">
        <v>7</v>
      </c>
      <c r="AH60">
        <v>3</v>
      </c>
      <c r="AI60">
        <v>9</v>
      </c>
      <c r="AJ60">
        <v>0.5</v>
      </c>
      <c r="AK60">
        <v>2.8</v>
      </c>
      <c r="AL60">
        <v>4.5999999999999996</v>
      </c>
      <c r="AM60">
        <v>5.9</v>
      </c>
      <c r="AN60">
        <v>6.3</v>
      </c>
      <c r="AO60">
        <v>2.8</v>
      </c>
      <c r="AP60">
        <v>4.8</v>
      </c>
      <c r="AQ60" t="s">
        <v>53</v>
      </c>
      <c r="AR60">
        <v>54</v>
      </c>
      <c r="AS60">
        <v>5.4</v>
      </c>
      <c r="AT60" t="s">
        <v>55</v>
      </c>
      <c r="AU60">
        <v>31</v>
      </c>
    </row>
    <row r="61" spans="1:47" x14ac:dyDescent="0.25">
      <c r="A61" t="s">
        <v>97</v>
      </c>
      <c r="B61" t="s">
        <v>110</v>
      </c>
      <c r="C61" t="s">
        <v>117</v>
      </c>
      <c r="D61">
        <v>5594</v>
      </c>
      <c r="E61">
        <v>9.1999999999999993</v>
      </c>
      <c r="F61">
        <v>6.2</v>
      </c>
      <c r="G61">
        <v>0</v>
      </c>
      <c r="H61">
        <v>0</v>
      </c>
      <c r="I61">
        <v>0</v>
      </c>
      <c r="J61">
        <v>6.4</v>
      </c>
      <c r="K61" t="s">
        <v>50</v>
      </c>
      <c r="L61">
        <v>8.3000000000000007</v>
      </c>
      <c r="M61">
        <v>6</v>
      </c>
      <c r="N61">
        <v>6.4</v>
      </c>
      <c r="O61">
        <v>5.6</v>
      </c>
      <c r="P61">
        <v>6</v>
      </c>
      <c r="Q61" t="s">
        <v>55</v>
      </c>
      <c r="R61">
        <v>27</v>
      </c>
      <c r="S61">
        <v>6.7</v>
      </c>
      <c r="T61">
        <v>5.3</v>
      </c>
      <c r="U61">
        <v>1.6</v>
      </c>
      <c r="V61">
        <v>5.0999999999999996</v>
      </c>
      <c r="W61">
        <v>2.8</v>
      </c>
      <c r="X61">
        <v>4.9000000000000004</v>
      </c>
      <c r="Y61">
        <v>4.3</v>
      </c>
      <c r="Z61">
        <v>7.3</v>
      </c>
      <c r="AA61">
        <v>4.4000000000000004</v>
      </c>
      <c r="AB61">
        <v>5.4</v>
      </c>
      <c r="AC61">
        <v>4.2</v>
      </c>
      <c r="AD61">
        <v>4.7</v>
      </c>
      <c r="AE61" t="s">
        <v>53</v>
      </c>
      <c r="AF61">
        <v>46</v>
      </c>
      <c r="AG61">
        <v>7</v>
      </c>
      <c r="AH61">
        <v>3</v>
      </c>
      <c r="AI61">
        <v>9.1999999999999993</v>
      </c>
      <c r="AJ61">
        <v>3</v>
      </c>
      <c r="AK61">
        <v>1.7</v>
      </c>
      <c r="AL61">
        <v>6</v>
      </c>
      <c r="AM61">
        <v>5.3</v>
      </c>
      <c r="AN61">
        <v>6.4</v>
      </c>
      <c r="AO61">
        <v>3.2</v>
      </c>
      <c r="AP61">
        <v>5</v>
      </c>
      <c r="AQ61" t="s">
        <v>55</v>
      </c>
      <c r="AR61">
        <v>39</v>
      </c>
      <c r="AS61">
        <v>5.2</v>
      </c>
      <c r="AT61" t="s">
        <v>53</v>
      </c>
      <c r="AU61">
        <v>45</v>
      </c>
    </row>
    <row r="62" spans="1:47" x14ac:dyDescent="0.25">
      <c r="A62" t="s">
        <v>97</v>
      </c>
      <c r="B62" t="s">
        <v>118</v>
      </c>
      <c r="C62" t="s">
        <v>119</v>
      </c>
      <c r="D62">
        <v>6036</v>
      </c>
      <c r="E62">
        <v>9.1999999999999993</v>
      </c>
      <c r="F62">
        <v>9</v>
      </c>
      <c r="G62">
        <v>0</v>
      </c>
      <c r="H62">
        <v>0</v>
      </c>
      <c r="I62">
        <v>0</v>
      </c>
      <c r="J62">
        <v>10</v>
      </c>
      <c r="K62" t="s">
        <v>50</v>
      </c>
      <c r="L62">
        <v>3.1</v>
      </c>
      <c r="M62">
        <v>6.1</v>
      </c>
      <c r="N62">
        <v>6.4</v>
      </c>
      <c r="O62">
        <v>6.4</v>
      </c>
      <c r="P62">
        <v>6.4</v>
      </c>
      <c r="Q62" t="s">
        <v>54</v>
      </c>
      <c r="R62">
        <v>4</v>
      </c>
      <c r="S62">
        <v>6.7</v>
      </c>
      <c r="T62">
        <v>5.6</v>
      </c>
      <c r="U62">
        <v>3.2</v>
      </c>
      <c r="V62">
        <v>5.6</v>
      </c>
      <c r="W62">
        <v>2.8</v>
      </c>
      <c r="X62">
        <v>5.4</v>
      </c>
      <c r="Y62">
        <v>4.5999999999999996</v>
      </c>
      <c r="Z62">
        <v>6.2</v>
      </c>
      <c r="AA62">
        <v>4.5</v>
      </c>
      <c r="AB62">
        <v>5.2</v>
      </c>
      <c r="AC62">
        <v>4.0999999999999996</v>
      </c>
      <c r="AD62">
        <v>4.9000000000000004</v>
      </c>
      <c r="AE62" t="s">
        <v>53</v>
      </c>
      <c r="AF62">
        <v>38</v>
      </c>
      <c r="AG62">
        <v>7</v>
      </c>
      <c r="AH62">
        <v>3</v>
      </c>
      <c r="AI62">
        <v>9.8000000000000007</v>
      </c>
      <c r="AJ62">
        <v>5.2</v>
      </c>
      <c r="AK62">
        <v>2.6</v>
      </c>
      <c r="AL62">
        <v>7.3</v>
      </c>
      <c r="AM62">
        <v>7</v>
      </c>
      <c r="AN62">
        <v>6.6</v>
      </c>
      <c r="AO62">
        <v>4.4000000000000004</v>
      </c>
      <c r="AP62">
        <v>5.6</v>
      </c>
      <c r="AQ62" t="s">
        <v>51</v>
      </c>
      <c r="AR62">
        <v>7</v>
      </c>
      <c r="AS62">
        <v>5.6</v>
      </c>
      <c r="AT62" t="s">
        <v>54</v>
      </c>
      <c r="AU62">
        <v>16</v>
      </c>
    </row>
    <row r="63" spans="1:47" x14ac:dyDescent="0.25">
      <c r="A63" t="s">
        <v>77</v>
      </c>
      <c r="B63" t="s">
        <v>118</v>
      </c>
      <c r="C63" t="s">
        <v>120</v>
      </c>
      <c r="D63">
        <v>6058</v>
      </c>
      <c r="E63">
        <v>9.1999999999999993</v>
      </c>
      <c r="F63">
        <v>8.3000000000000007</v>
      </c>
      <c r="G63">
        <v>0</v>
      </c>
      <c r="H63">
        <v>0</v>
      </c>
      <c r="I63">
        <v>0</v>
      </c>
      <c r="J63">
        <v>7.2</v>
      </c>
      <c r="K63" t="s">
        <v>50</v>
      </c>
      <c r="L63">
        <v>4.8</v>
      </c>
      <c r="M63">
        <v>5.9</v>
      </c>
      <c r="N63">
        <v>6.4</v>
      </c>
      <c r="O63">
        <v>5.5</v>
      </c>
      <c r="P63">
        <v>6</v>
      </c>
      <c r="Q63" t="s">
        <v>55</v>
      </c>
      <c r="R63">
        <v>27</v>
      </c>
      <c r="S63">
        <v>5.5</v>
      </c>
      <c r="T63">
        <v>6.1</v>
      </c>
      <c r="U63">
        <v>3.7</v>
      </c>
      <c r="V63">
        <v>5.2</v>
      </c>
      <c r="W63">
        <v>2.5</v>
      </c>
      <c r="X63">
        <v>5.6</v>
      </c>
      <c r="Y63">
        <v>3.2</v>
      </c>
      <c r="Z63">
        <v>6.2</v>
      </c>
      <c r="AA63">
        <v>3.2</v>
      </c>
      <c r="AB63">
        <v>4.7</v>
      </c>
      <c r="AC63">
        <v>3.7</v>
      </c>
      <c r="AD63">
        <v>4.5</v>
      </c>
      <c r="AE63" t="s">
        <v>53</v>
      </c>
      <c r="AF63">
        <v>52</v>
      </c>
      <c r="AG63">
        <v>7</v>
      </c>
      <c r="AH63">
        <v>3</v>
      </c>
      <c r="AI63">
        <v>9.5</v>
      </c>
      <c r="AJ63">
        <v>6.3</v>
      </c>
      <c r="AK63">
        <v>2.7</v>
      </c>
      <c r="AL63">
        <v>6.6</v>
      </c>
      <c r="AM63">
        <v>5.9</v>
      </c>
      <c r="AN63">
        <v>6.5</v>
      </c>
      <c r="AO63">
        <v>4.3</v>
      </c>
      <c r="AP63">
        <v>5.5</v>
      </c>
      <c r="AQ63" t="s">
        <v>51</v>
      </c>
      <c r="AR63">
        <v>10</v>
      </c>
      <c r="AS63">
        <v>5.3</v>
      </c>
      <c r="AT63" t="s">
        <v>55</v>
      </c>
      <c r="AU63">
        <v>40</v>
      </c>
    </row>
    <row r="64" spans="1:47" x14ac:dyDescent="0.25">
      <c r="A64" t="s">
        <v>77</v>
      </c>
      <c r="B64" t="s">
        <v>118</v>
      </c>
      <c r="C64" t="s">
        <v>121</v>
      </c>
      <c r="D64">
        <v>6090</v>
      </c>
      <c r="E64">
        <v>9.1999999999999993</v>
      </c>
      <c r="F64">
        <v>9.1999999999999993</v>
      </c>
      <c r="G64">
        <v>0</v>
      </c>
      <c r="H64">
        <v>0</v>
      </c>
      <c r="I64">
        <v>0</v>
      </c>
      <c r="J64">
        <v>9.6</v>
      </c>
      <c r="K64" t="s">
        <v>50</v>
      </c>
      <c r="L64">
        <v>0.6</v>
      </c>
      <c r="M64">
        <v>6.6</v>
      </c>
      <c r="N64">
        <v>6.4</v>
      </c>
      <c r="O64">
        <v>6.2</v>
      </c>
      <c r="P64">
        <v>6.3</v>
      </c>
      <c r="Q64" t="s">
        <v>54</v>
      </c>
      <c r="R64">
        <v>5</v>
      </c>
      <c r="S64">
        <v>8.4</v>
      </c>
      <c r="T64">
        <v>5.8</v>
      </c>
      <c r="U64">
        <v>3</v>
      </c>
      <c r="V64">
        <v>6.4</v>
      </c>
      <c r="W64">
        <v>5.5</v>
      </c>
      <c r="X64">
        <v>6.2</v>
      </c>
      <c r="Y64">
        <v>6.1</v>
      </c>
      <c r="Z64">
        <v>7.5</v>
      </c>
      <c r="AA64">
        <v>4.3</v>
      </c>
      <c r="AB64">
        <v>6.2</v>
      </c>
      <c r="AC64">
        <v>5.9</v>
      </c>
      <c r="AD64">
        <v>6.2</v>
      </c>
      <c r="AE64" t="s">
        <v>54</v>
      </c>
      <c r="AF64">
        <v>6</v>
      </c>
      <c r="AG64">
        <v>7</v>
      </c>
      <c r="AH64">
        <v>3</v>
      </c>
      <c r="AI64">
        <v>9</v>
      </c>
      <c r="AJ64">
        <v>8.1999999999999993</v>
      </c>
      <c r="AK64">
        <v>3.4</v>
      </c>
      <c r="AL64">
        <v>5.9</v>
      </c>
      <c r="AM64">
        <v>7.9</v>
      </c>
      <c r="AN64">
        <v>6.3</v>
      </c>
      <c r="AO64">
        <v>5.0999999999999996</v>
      </c>
      <c r="AP64">
        <v>5.7</v>
      </c>
      <c r="AQ64" t="s">
        <v>51</v>
      </c>
      <c r="AR64">
        <v>1</v>
      </c>
      <c r="AS64">
        <v>6.1</v>
      </c>
      <c r="AT64" t="s">
        <v>51</v>
      </c>
      <c r="AU64">
        <v>3</v>
      </c>
    </row>
    <row r="65" spans="1:47" x14ac:dyDescent="0.25">
      <c r="A65" t="s">
        <v>77</v>
      </c>
      <c r="B65" t="s">
        <v>118</v>
      </c>
      <c r="C65" t="s">
        <v>118</v>
      </c>
      <c r="D65">
        <v>6091</v>
      </c>
      <c r="E65">
        <v>9.1999999999999993</v>
      </c>
      <c r="F65">
        <v>8.9</v>
      </c>
      <c r="G65">
        <v>0</v>
      </c>
      <c r="H65">
        <v>0</v>
      </c>
      <c r="I65">
        <v>0</v>
      </c>
      <c r="J65">
        <v>7.8</v>
      </c>
      <c r="K65" t="s">
        <v>50</v>
      </c>
      <c r="L65">
        <v>4.9000000000000004</v>
      </c>
      <c r="M65">
        <v>7.2</v>
      </c>
      <c r="N65">
        <v>6.4</v>
      </c>
      <c r="O65">
        <v>6</v>
      </c>
      <c r="P65">
        <v>6.2</v>
      </c>
      <c r="Q65" t="s">
        <v>54</v>
      </c>
      <c r="R65">
        <v>12</v>
      </c>
      <c r="S65">
        <v>5.9</v>
      </c>
      <c r="T65">
        <v>5.3</v>
      </c>
      <c r="U65">
        <v>3.5</v>
      </c>
      <c r="V65">
        <v>5.2</v>
      </c>
      <c r="W65">
        <v>6.6</v>
      </c>
      <c r="X65">
        <v>7.6</v>
      </c>
      <c r="Y65">
        <v>5.4</v>
      </c>
      <c r="Z65">
        <v>4.7</v>
      </c>
      <c r="AA65">
        <v>4.3</v>
      </c>
      <c r="AB65">
        <v>5.7</v>
      </c>
      <c r="AC65">
        <v>6.2</v>
      </c>
      <c r="AD65">
        <v>5.7</v>
      </c>
      <c r="AE65" t="s">
        <v>55</v>
      </c>
      <c r="AF65">
        <v>15</v>
      </c>
      <c r="AG65">
        <v>7</v>
      </c>
      <c r="AH65">
        <v>3</v>
      </c>
      <c r="AI65">
        <v>8.5</v>
      </c>
      <c r="AJ65">
        <v>4.0999999999999996</v>
      </c>
      <c r="AK65">
        <v>2.5</v>
      </c>
      <c r="AL65">
        <v>5.8</v>
      </c>
      <c r="AM65">
        <v>6.1</v>
      </c>
      <c r="AN65">
        <v>6.2</v>
      </c>
      <c r="AO65">
        <v>3.7</v>
      </c>
      <c r="AP65">
        <v>5.0999999999999996</v>
      </c>
      <c r="AQ65" t="s">
        <v>55</v>
      </c>
      <c r="AR65">
        <v>30</v>
      </c>
      <c r="AS65">
        <v>5.6</v>
      </c>
      <c r="AT65" t="s">
        <v>54</v>
      </c>
      <c r="AU65">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zoomScale="85" zoomScaleNormal="85" workbookViewId="0">
      <selection activeCell="F7" sqref="F7"/>
    </sheetView>
  </sheetViews>
  <sheetFormatPr defaultColWidth="14.42578125" defaultRowHeight="15" customHeight="1" x14ac:dyDescent="0.25"/>
  <cols>
    <col min="1" max="1" width="108.28515625" customWidth="1"/>
    <col min="2" max="6" width="9.140625" customWidth="1"/>
    <col min="7" max="26" width="8.7109375" customWidth="1"/>
  </cols>
  <sheetData>
    <row r="1" spans="1:26" ht="39" x14ac:dyDescent="0.25">
      <c r="A1" s="298" t="s">
        <v>122</v>
      </c>
      <c r="B1" s="61"/>
      <c r="C1" s="61"/>
      <c r="D1" s="61"/>
      <c r="E1" s="61"/>
      <c r="F1" s="61"/>
      <c r="G1" s="61"/>
      <c r="H1" s="61"/>
      <c r="I1" s="61"/>
      <c r="J1" s="61"/>
      <c r="K1" s="61"/>
      <c r="L1" s="61"/>
      <c r="M1" s="61"/>
      <c r="N1" s="61"/>
      <c r="O1" s="61"/>
      <c r="P1" s="61"/>
      <c r="Q1" s="61"/>
      <c r="R1" s="61"/>
      <c r="S1" s="61"/>
      <c r="T1" s="61"/>
      <c r="U1" s="61"/>
      <c r="V1" s="61"/>
      <c r="W1" s="61"/>
      <c r="X1" s="61"/>
      <c r="Y1" s="61"/>
      <c r="Z1" s="61"/>
    </row>
    <row r="2" spans="1:26" ht="20.25" customHeight="1" x14ac:dyDescent="0.25">
      <c r="A2" s="299" t="s">
        <v>123</v>
      </c>
      <c r="B2" s="61"/>
      <c r="C2" s="61"/>
      <c r="D2" s="61"/>
      <c r="E2" s="61"/>
      <c r="F2" s="61"/>
      <c r="G2" s="61"/>
      <c r="H2" s="61"/>
      <c r="I2" s="61"/>
      <c r="J2" s="61"/>
      <c r="K2" s="61"/>
      <c r="L2" s="61"/>
      <c r="M2" s="61"/>
      <c r="N2" s="61"/>
      <c r="O2" s="61"/>
      <c r="P2" s="61"/>
      <c r="Q2" s="61"/>
      <c r="R2" s="61"/>
      <c r="S2" s="61"/>
      <c r="T2" s="61"/>
      <c r="U2" s="61"/>
      <c r="V2" s="61"/>
      <c r="W2" s="61"/>
      <c r="X2" s="61"/>
      <c r="Y2" s="61"/>
      <c r="Z2" s="61"/>
    </row>
    <row r="3" spans="1:26" x14ac:dyDescent="0.25">
      <c r="A3" s="300"/>
      <c r="B3" s="61"/>
      <c r="C3" s="61"/>
      <c r="D3" s="61"/>
      <c r="E3" s="61"/>
      <c r="F3" s="61"/>
      <c r="G3" s="61"/>
      <c r="H3" s="61"/>
      <c r="I3" s="61"/>
      <c r="J3" s="61"/>
      <c r="K3" s="61"/>
      <c r="L3" s="61"/>
      <c r="M3" s="61"/>
      <c r="N3" s="61"/>
      <c r="O3" s="61"/>
      <c r="P3" s="61"/>
      <c r="Q3" s="61"/>
      <c r="R3" s="61"/>
      <c r="S3" s="61"/>
      <c r="T3" s="61"/>
      <c r="U3" s="61"/>
      <c r="V3" s="61"/>
      <c r="W3" s="61"/>
      <c r="X3" s="61"/>
      <c r="Y3" s="61"/>
      <c r="Z3" s="61"/>
    </row>
    <row r="4" spans="1:26" ht="107.45" customHeight="1" x14ac:dyDescent="0.25">
      <c r="A4" s="301"/>
      <c r="B4" s="61"/>
      <c r="C4" s="61"/>
      <c r="D4" s="61"/>
      <c r="E4" s="61"/>
      <c r="F4" s="61"/>
      <c r="G4" s="61"/>
      <c r="H4" s="61"/>
      <c r="I4" s="61"/>
      <c r="J4" s="61"/>
      <c r="K4" s="61"/>
      <c r="L4" s="61"/>
      <c r="M4" s="61"/>
      <c r="N4" s="61"/>
      <c r="O4" s="61"/>
      <c r="P4" s="61"/>
      <c r="Q4" s="61"/>
      <c r="R4" s="61"/>
      <c r="S4" s="61"/>
      <c r="T4" s="61"/>
      <c r="U4" s="61"/>
      <c r="V4" s="61"/>
      <c r="W4" s="61"/>
      <c r="X4" s="61"/>
      <c r="Y4" s="61"/>
      <c r="Z4" s="61"/>
    </row>
    <row r="5" spans="1:26" x14ac:dyDescent="0.25">
      <c r="A5" s="228" t="s">
        <v>124</v>
      </c>
      <c r="B5" s="61"/>
      <c r="C5" s="61"/>
      <c r="D5" s="61"/>
      <c r="E5" s="61"/>
      <c r="F5" s="61"/>
      <c r="G5" s="61"/>
      <c r="H5" s="61"/>
      <c r="I5" s="61"/>
      <c r="J5" s="61"/>
      <c r="K5" s="61"/>
      <c r="L5" s="61"/>
      <c r="M5" s="61"/>
      <c r="N5" s="61"/>
      <c r="O5" s="61"/>
      <c r="P5" s="61"/>
      <c r="Q5" s="61"/>
      <c r="R5" s="61"/>
      <c r="S5" s="61"/>
      <c r="T5" s="61"/>
      <c r="U5" s="61"/>
      <c r="V5" s="61"/>
      <c r="W5" s="61"/>
      <c r="X5" s="61"/>
      <c r="Y5" s="61"/>
      <c r="Z5" s="61"/>
    </row>
    <row r="6" spans="1:26" ht="19.5" customHeight="1" thickBot="1" x14ac:dyDescent="0.3">
      <c r="A6" s="302" t="s">
        <v>125</v>
      </c>
      <c r="B6" s="61"/>
      <c r="C6" s="61"/>
      <c r="D6" s="61"/>
      <c r="E6" s="61"/>
      <c r="F6" s="61"/>
      <c r="G6" s="61"/>
      <c r="H6" s="61"/>
      <c r="I6" s="61"/>
      <c r="J6" s="61"/>
      <c r="K6" s="61"/>
      <c r="L6" s="61"/>
      <c r="M6" s="61"/>
      <c r="N6" s="61"/>
      <c r="O6" s="61"/>
      <c r="P6" s="61"/>
      <c r="Q6" s="61"/>
      <c r="R6" s="61"/>
      <c r="S6" s="61"/>
      <c r="T6" s="61"/>
      <c r="U6" s="61"/>
      <c r="V6" s="61"/>
      <c r="W6" s="61"/>
      <c r="X6" s="61"/>
      <c r="Y6" s="61"/>
      <c r="Z6" s="61"/>
    </row>
    <row r="7" spans="1:26" ht="213.6" customHeight="1" thickTop="1" thickBot="1" x14ac:dyDescent="0.3">
      <c r="A7" s="259" t="s">
        <v>126</v>
      </c>
      <c r="B7" s="61"/>
      <c r="C7" s="61"/>
      <c r="D7" s="61"/>
      <c r="E7" s="61"/>
      <c r="F7" s="61"/>
      <c r="G7" s="61"/>
      <c r="H7" s="61"/>
      <c r="I7" s="61"/>
      <c r="J7" s="61"/>
      <c r="K7" s="61"/>
      <c r="L7" s="61"/>
      <c r="M7" s="61"/>
      <c r="N7" s="61"/>
      <c r="O7" s="61"/>
      <c r="P7" s="61"/>
      <c r="Q7" s="61"/>
      <c r="R7" s="61"/>
      <c r="S7" s="61"/>
      <c r="T7" s="61"/>
      <c r="U7" s="61"/>
      <c r="V7" s="61"/>
      <c r="W7" s="61"/>
      <c r="X7" s="61"/>
      <c r="Y7" s="61"/>
      <c r="Z7" s="61"/>
    </row>
    <row r="8" spans="1:26" ht="18" customHeight="1" thickTop="1" thickBot="1" x14ac:dyDescent="0.3">
      <c r="A8" s="303"/>
      <c r="B8" s="61"/>
      <c r="C8" s="61"/>
      <c r="D8" s="61"/>
      <c r="E8" s="61"/>
      <c r="F8" s="61"/>
      <c r="G8" s="61"/>
      <c r="H8" s="61"/>
      <c r="I8" s="61"/>
      <c r="J8" s="61"/>
      <c r="K8" s="61"/>
      <c r="L8" s="61"/>
      <c r="M8" s="61"/>
      <c r="N8" s="61"/>
      <c r="O8" s="61"/>
      <c r="P8" s="61"/>
      <c r="Q8" s="61"/>
      <c r="R8" s="61"/>
      <c r="S8" s="61"/>
      <c r="T8" s="61"/>
      <c r="U8" s="61"/>
      <c r="V8" s="61"/>
      <c r="W8" s="61"/>
      <c r="X8" s="61"/>
      <c r="Y8" s="61"/>
      <c r="Z8" s="61"/>
    </row>
    <row r="9" spans="1:26" ht="343.15" customHeight="1" thickTop="1" thickBot="1" x14ac:dyDescent="0.3">
      <c r="A9" s="261" t="s">
        <v>127</v>
      </c>
      <c r="B9" s="61"/>
      <c r="C9" s="61"/>
      <c r="D9" s="61"/>
      <c r="E9" s="61"/>
      <c r="F9" s="61"/>
      <c r="G9" s="61"/>
      <c r="H9" s="61"/>
      <c r="I9" s="61"/>
      <c r="J9" s="61"/>
      <c r="K9" s="61"/>
      <c r="L9" s="61"/>
      <c r="M9" s="61"/>
      <c r="N9" s="61"/>
      <c r="O9" s="61"/>
      <c r="P9" s="61"/>
      <c r="Q9" s="61"/>
      <c r="R9" s="61"/>
      <c r="S9" s="61"/>
      <c r="T9" s="61"/>
      <c r="U9" s="61"/>
      <c r="V9" s="61"/>
      <c r="W9" s="61"/>
      <c r="X9" s="61"/>
      <c r="Y9" s="61"/>
      <c r="Z9" s="61"/>
    </row>
    <row r="10" spans="1:26" ht="42.75" customHeight="1" thickTop="1" x14ac:dyDescent="0.25">
      <c r="A10" s="260" t="s">
        <v>128</v>
      </c>
      <c r="B10" s="304"/>
      <c r="C10" s="304"/>
      <c r="D10" s="304"/>
      <c r="E10" s="304"/>
      <c r="F10" s="304"/>
      <c r="G10" s="304"/>
      <c r="H10" s="304"/>
      <c r="I10" s="304"/>
      <c r="J10" s="304"/>
      <c r="K10" s="304"/>
      <c r="L10" s="304"/>
      <c r="M10" s="304"/>
      <c r="N10" s="304"/>
      <c r="O10" s="304"/>
      <c r="P10" s="304"/>
      <c r="Q10" s="304"/>
      <c r="R10" s="304"/>
      <c r="S10" s="304"/>
      <c r="T10" s="304"/>
      <c r="U10" s="304"/>
      <c r="V10" s="304"/>
      <c r="W10" s="304"/>
      <c r="X10" s="304"/>
      <c r="Y10" s="304"/>
      <c r="Z10" s="304"/>
    </row>
    <row r="11" spans="1:26" ht="42.75" customHeight="1" x14ac:dyDescent="0.25">
      <c r="A11" s="1" t="s">
        <v>129</v>
      </c>
      <c r="B11" s="304"/>
      <c r="C11" s="304"/>
      <c r="D11" s="304"/>
      <c r="E11" s="304"/>
      <c r="F11" s="304"/>
      <c r="G11" s="304"/>
      <c r="H11" s="304"/>
      <c r="I11" s="304"/>
      <c r="J11" s="304"/>
      <c r="K11" s="304"/>
      <c r="L11" s="304"/>
      <c r="M11" s="304"/>
      <c r="N11" s="304"/>
      <c r="O11" s="304"/>
      <c r="P11" s="304"/>
      <c r="Q11" s="304"/>
      <c r="R11" s="304"/>
      <c r="S11" s="304"/>
      <c r="T11" s="304"/>
      <c r="U11" s="304"/>
      <c r="V11" s="304"/>
      <c r="W11" s="304"/>
      <c r="X11" s="304"/>
      <c r="Y11" s="304"/>
      <c r="Z11" s="304"/>
    </row>
    <row r="12" spans="1:26" ht="24" customHeight="1" x14ac:dyDescent="0.25">
      <c r="A12" s="305" t="s">
        <v>130</v>
      </c>
      <c r="B12" s="61"/>
      <c r="C12" s="61"/>
      <c r="D12" s="61"/>
      <c r="E12" s="61"/>
      <c r="F12" s="61"/>
      <c r="G12" s="61"/>
      <c r="H12" s="61"/>
      <c r="I12" s="61"/>
      <c r="J12" s="61"/>
      <c r="K12" s="61"/>
      <c r="L12" s="61"/>
      <c r="M12" s="61"/>
      <c r="N12" s="61"/>
      <c r="O12" s="61"/>
      <c r="P12" s="61"/>
      <c r="Q12" s="61"/>
      <c r="R12" s="61"/>
      <c r="S12" s="61"/>
      <c r="T12" s="61"/>
      <c r="U12" s="61"/>
      <c r="V12" s="61"/>
      <c r="W12" s="61"/>
      <c r="X12" s="61"/>
      <c r="Y12" s="61"/>
      <c r="Z12" s="61"/>
    </row>
    <row r="13" spans="1:26" ht="15.75" customHeight="1" x14ac:dyDescent="0.25">
      <c r="A13" s="306" t="s">
        <v>131</v>
      </c>
      <c r="B13" s="61"/>
      <c r="C13" s="61"/>
      <c r="D13" s="61"/>
      <c r="E13" s="61"/>
      <c r="F13" s="61"/>
      <c r="G13" s="61"/>
      <c r="H13" s="61"/>
      <c r="I13" s="61"/>
      <c r="J13" s="61"/>
      <c r="K13" s="61"/>
      <c r="L13" s="61"/>
      <c r="M13" s="61"/>
      <c r="N13" s="61"/>
      <c r="O13" s="61"/>
      <c r="P13" s="61"/>
      <c r="Q13" s="61"/>
      <c r="R13" s="61"/>
      <c r="S13" s="61"/>
      <c r="T13" s="61"/>
      <c r="U13" s="61"/>
      <c r="V13" s="61"/>
      <c r="W13" s="61"/>
      <c r="X13" s="61"/>
      <c r="Y13" s="61"/>
      <c r="Z13" s="61"/>
    </row>
    <row r="14" spans="1:26" ht="9" customHeight="1" x14ac:dyDescent="0.25">
      <c r="A14" s="307" t="s">
        <v>132</v>
      </c>
      <c r="B14" s="61"/>
      <c r="C14" s="61"/>
      <c r="D14" s="61"/>
      <c r="E14" s="61"/>
      <c r="F14" s="61"/>
      <c r="G14" s="61"/>
      <c r="H14" s="61"/>
      <c r="I14" s="61"/>
      <c r="J14" s="61"/>
      <c r="K14" s="61"/>
      <c r="L14" s="61"/>
      <c r="M14" s="61"/>
      <c r="N14" s="61"/>
      <c r="O14" s="61"/>
      <c r="P14" s="61"/>
      <c r="Q14" s="61"/>
      <c r="R14" s="61"/>
      <c r="S14" s="61"/>
      <c r="T14" s="61"/>
      <c r="U14" s="61"/>
      <c r="V14" s="61"/>
      <c r="W14" s="61"/>
      <c r="X14" s="61"/>
      <c r="Y14" s="61"/>
      <c r="Z14" s="61"/>
    </row>
    <row r="15" spans="1:26" x14ac:dyDescent="0.25">
      <c r="A15" s="308" t="s">
        <v>133</v>
      </c>
      <c r="B15" s="61"/>
      <c r="C15" s="61"/>
      <c r="D15" s="61"/>
      <c r="E15" s="61"/>
      <c r="F15" s="61"/>
      <c r="G15" s="61"/>
      <c r="H15" s="61"/>
      <c r="I15" s="61"/>
      <c r="J15" s="61"/>
      <c r="K15" s="61"/>
      <c r="L15" s="61"/>
      <c r="M15" s="61"/>
      <c r="N15" s="61"/>
      <c r="O15" s="61"/>
      <c r="P15" s="61"/>
      <c r="Q15" s="61"/>
      <c r="R15" s="61"/>
      <c r="S15" s="61"/>
      <c r="T15" s="61"/>
      <c r="U15" s="61"/>
      <c r="V15" s="61"/>
      <c r="W15" s="61"/>
      <c r="X15" s="61"/>
      <c r="Y15" s="61"/>
      <c r="Z15" s="61"/>
    </row>
    <row r="16" spans="1:26" x14ac:dyDescent="0.25">
      <c r="A16" s="2"/>
      <c r="B16" s="61"/>
      <c r="C16" s="61"/>
      <c r="D16" s="61"/>
      <c r="E16" s="61"/>
      <c r="F16" s="61"/>
      <c r="G16" s="61"/>
      <c r="H16" s="61"/>
      <c r="I16" s="61"/>
      <c r="J16" s="61"/>
      <c r="K16" s="61"/>
      <c r="L16" s="61"/>
      <c r="M16" s="61"/>
      <c r="N16" s="61"/>
      <c r="O16" s="61"/>
      <c r="P16" s="61"/>
      <c r="Q16" s="61"/>
      <c r="R16" s="61"/>
      <c r="S16" s="61"/>
      <c r="T16" s="61"/>
      <c r="U16" s="61"/>
      <c r="V16" s="61"/>
      <c r="W16" s="61"/>
      <c r="X16" s="61"/>
      <c r="Y16" s="61"/>
      <c r="Z16" s="61"/>
    </row>
    <row r="17" spans="1:26" x14ac:dyDescent="0.25">
      <c r="A17" s="309"/>
      <c r="B17" s="61"/>
      <c r="C17" s="61"/>
      <c r="D17" s="61"/>
      <c r="E17" s="61"/>
      <c r="F17" s="61"/>
      <c r="G17" s="61"/>
      <c r="H17" s="61"/>
      <c r="I17" s="61"/>
      <c r="J17" s="61"/>
      <c r="K17" s="61"/>
      <c r="L17" s="61"/>
      <c r="M17" s="61"/>
      <c r="N17" s="61"/>
      <c r="O17" s="61"/>
      <c r="P17" s="61"/>
      <c r="Q17" s="61"/>
      <c r="R17" s="61"/>
      <c r="S17" s="61"/>
      <c r="T17" s="61"/>
      <c r="U17" s="61"/>
      <c r="V17" s="61"/>
      <c r="W17" s="61"/>
      <c r="X17" s="61"/>
      <c r="Y17" s="61"/>
      <c r="Z17" s="61"/>
    </row>
    <row r="18" spans="1:26" ht="105.75" customHeight="1" x14ac:dyDescent="0.25">
      <c r="A18" s="309"/>
      <c r="B18" s="61"/>
      <c r="C18" s="61"/>
      <c r="D18" s="61"/>
      <c r="E18" s="61"/>
      <c r="F18" s="61"/>
      <c r="G18" s="61"/>
      <c r="H18" s="61"/>
      <c r="I18" s="61"/>
      <c r="J18" s="61"/>
      <c r="K18" s="61"/>
      <c r="L18" s="61"/>
      <c r="M18" s="61"/>
      <c r="N18" s="61"/>
      <c r="O18" s="61"/>
      <c r="P18" s="61"/>
      <c r="Q18" s="61"/>
      <c r="R18" s="61"/>
      <c r="S18" s="61"/>
      <c r="T18" s="61"/>
      <c r="U18" s="61"/>
      <c r="V18" s="61"/>
      <c r="W18" s="61"/>
      <c r="X18" s="61"/>
      <c r="Y18" s="61"/>
      <c r="Z18" s="61"/>
    </row>
    <row r="19" spans="1:26" ht="25.5" customHeight="1" x14ac:dyDescent="0.25">
      <c r="A19" s="2"/>
      <c r="B19" s="61"/>
      <c r="C19" s="61"/>
      <c r="D19" s="61"/>
      <c r="E19" s="61"/>
      <c r="F19" s="61"/>
      <c r="G19" s="61"/>
      <c r="H19" s="61"/>
      <c r="I19" s="61"/>
      <c r="J19" s="61"/>
      <c r="K19" s="61"/>
      <c r="L19" s="61"/>
      <c r="M19" s="61"/>
      <c r="N19" s="61"/>
      <c r="O19" s="61"/>
      <c r="P19" s="61"/>
      <c r="Q19" s="61"/>
      <c r="R19" s="61"/>
      <c r="S19" s="61"/>
      <c r="T19" s="61"/>
      <c r="U19" s="61"/>
      <c r="V19" s="61"/>
      <c r="W19" s="61"/>
      <c r="X19" s="61"/>
      <c r="Y19" s="61"/>
      <c r="Z19" s="61"/>
    </row>
    <row r="20" spans="1:26" ht="63" customHeight="1" x14ac:dyDescent="0.25">
      <c r="A20" s="309"/>
      <c r="B20" s="61"/>
      <c r="C20" s="61"/>
      <c r="D20" s="61"/>
      <c r="E20" s="61"/>
      <c r="F20" s="61"/>
      <c r="G20" s="61"/>
      <c r="H20" s="61"/>
      <c r="I20" s="61"/>
      <c r="J20" s="61"/>
      <c r="K20" s="61"/>
      <c r="L20" s="61"/>
      <c r="M20" s="61"/>
      <c r="N20" s="61"/>
      <c r="O20" s="61"/>
      <c r="P20" s="61"/>
      <c r="Q20" s="61"/>
      <c r="R20" s="61"/>
      <c r="S20" s="61"/>
      <c r="T20" s="61"/>
      <c r="U20" s="61"/>
      <c r="V20" s="61"/>
      <c r="W20" s="61"/>
      <c r="X20" s="61"/>
      <c r="Y20" s="61"/>
      <c r="Z20" s="61"/>
    </row>
    <row r="21" spans="1:26" ht="69.75" customHeight="1" x14ac:dyDescent="0.25">
      <c r="A21" s="309"/>
      <c r="B21" s="61"/>
      <c r="C21" s="61"/>
      <c r="D21" s="61"/>
      <c r="E21" s="61"/>
      <c r="F21" s="61"/>
      <c r="G21" s="61"/>
      <c r="H21" s="61"/>
      <c r="I21" s="61"/>
      <c r="J21" s="61"/>
      <c r="K21" s="61"/>
      <c r="L21" s="61"/>
      <c r="M21" s="61"/>
      <c r="N21" s="61"/>
      <c r="O21" s="61"/>
      <c r="P21" s="61"/>
      <c r="Q21" s="61"/>
      <c r="R21" s="61"/>
      <c r="S21" s="61"/>
      <c r="T21" s="61"/>
      <c r="U21" s="61"/>
      <c r="V21" s="61"/>
      <c r="W21" s="61"/>
      <c r="X21" s="61"/>
      <c r="Y21" s="61"/>
      <c r="Z21" s="61"/>
    </row>
    <row r="22" spans="1:26" ht="15.75" customHeight="1" x14ac:dyDescent="0.25">
      <c r="A22" s="2"/>
      <c r="B22" s="61"/>
      <c r="C22" s="61"/>
      <c r="D22" s="61"/>
      <c r="E22" s="61"/>
      <c r="F22" s="61"/>
      <c r="G22" s="61"/>
      <c r="H22" s="61"/>
      <c r="I22" s="61"/>
      <c r="J22" s="61"/>
      <c r="K22" s="61"/>
      <c r="L22" s="61"/>
      <c r="M22" s="61"/>
      <c r="N22" s="61"/>
      <c r="O22" s="61"/>
      <c r="P22" s="61"/>
      <c r="Q22" s="61"/>
      <c r="R22" s="61"/>
      <c r="S22" s="61"/>
      <c r="T22" s="61"/>
      <c r="U22" s="61"/>
      <c r="V22" s="61"/>
      <c r="W22" s="61"/>
      <c r="X22" s="61"/>
      <c r="Y22" s="61"/>
      <c r="Z22" s="61"/>
    </row>
    <row r="23" spans="1:26" ht="63" customHeight="1" x14ac:dyDescent="0.25">
      <c r="A23" s="309"/>
      <c r="B23" s="61"/>
      <c r="C23" s="61"/>
      <c r="D23" s="61"/>
      <c r="E23" s="61"/>
      <c r="F23" s="61"/>
      <c r="G23" s="61"/>
      <c r="H23" s="61"/>
      <c r="I23" s="61"/>
      <c r="J23" s="61"/>
      <c r="K23" s="61"/>
      <c r="L23" s="61"/>
      <c r="M23" s="61"/>
      <c r="N23" s="61"/>
      <c r="O23" s="61"/>
      <c r="P23" s="61"/>
      <c r="Q23" s="61"/>
      <c r="R23" s="61"/>
      <c r="S23" s="61"/>
      <c r="T23" s="61"/>
      <c r="U23" s="61"/>
      <c r="V23" s="61"/>
      <c r="W23" s="61"/>
      <c r="X23" s="61"/>
      <c r="Y23" s="61"/>
      <c r="Z23" s="61"/>
    </row>
    <row r="24" spans="1:26" ht="111.75" customHeight="1" x14ac:dyDescent="0.25">
      <c r="A24" s="309"/>
      <c r="B24" s="61"/>
      <c r="C24" s="61"/>
      <c r="D24" s="61"/>
      <c r="E24" s="61"/>
      <c r="F24" s="61"/>
      <c r="G24" s="61"/>
      <c r="H24" s="61"/>
      <c r="I24" s="61"/>
      <c r="J24" s="61"/>
      <c r="K24" s="61"/>
      <c r="L24" s="61"/>
      <c r="M24" s="61"/>
      <c r="N24" s="61"/>
      <c r="O24" s="61"/>
      <c r="P24" s="61"/>
      <c r="Q24" s="61"/>
      <c r="R24" s="61"/>
      <c r="S24" s="61"/>
      <c r="T24" s="61"/>
      <c r="U24" s="61"/>
      <c r="V24" s="61"/>
      <c r="W24" s="61"/>
      <c r="X24" s="61"/>
      <c r="Y24" s="61"/>
      <c r="Z24" s="61"/>
    </row>
    <row r="25" spans="1:26" ht="15.75" customHeight="1" x14ac:dyDescent="0.25">
      <c r="A25" s="2"/>
      <c r="B25" s="61"/>
      <c r="C25" s="61"/>
      <c r="D25" s="61"/>
      <c r="E25" s="61"/>
      <c r="F25" s="61"/>
      <c r="G25" s="61"/>
      <c r="H25" s="61"/>
      <c r="I25" s="61"/>
      <c r="J25" s="61"/>
      <c r="K25" s="61"/>
      <c r="L25" s="61"/>
      <c r="M25" s="61"/>
      <c r="N25" s="61"/>
      <c r="O25" s="61"/>
      <c r="P25" s="61"/>
      <c r="Q25" s="61"/>
      <c r="R25" s="61"/>
      <c r="S25" s="61"/>
      <c r="T25" s="61"/>
      <c r="U25" s="61"/>
      <c r="V25" s="61"/>
      <c r="W25" s="61"/>
      <c r="X25" s="61"/>
      <c r="Y25" s="61"/>
      <c r="Z25" s="61"/>
    </row>
    <row r="26" spans="1:26" ht="15.75" customHeight="1" x14ac:dyDescent="0.25">
      <c r="A26" s="309"/>
      <c r="B26" s="61"/>
      <c r="C26" s="61"/>
      <c r="D26" s="61"/>
      <c r="E26" s="61"/>
      <c r="F26" s="61"/>
      <c r="G26" s="61"/>
      <c r="H26" s="61"/>
      <c r="I26" s="61"/>
      <c r="J26" s="61"/>
      <c r="K26" s="61"/>
      <c r="L26" s="61"/>
      <c r="M26" s="61"/>
      <c r="N26" s="61"/>
      <c r="O26" s="61"/>
      <c r="P26" s="61"/>
      <c r="Q26" s="61"/>
      <c r="R26" s="61"/>
      <c r="S26" s="61"/>
      <c r="T26" s="61"/>
      <c r="U26" s="61"/>
      <c r="V26" s="61"/>
      <c r="W26" s="61"/>
      <c r="X26" s="61"/>
      <c r="Y26" s="61"/>
      <c r="Z26" s="61"/>
    </row>
    <row r="27" spans="1:26" ht="29.25" customHeight="1" x14ac:dyDescent="0.25">
      <c r="A27" s="309"/>
      <c r="B27" s="61"/>
      <c r="C27" s="61"/>
      <c r="D27" s="61"/>
      <c r="E27" s="61"/>
      <c r="F27" s="61"/>
      <c r="G27" s="61"/>
      <c r="H27" s="61"/>
      <c r="I27" s="61"/>
      <c r="J27" s="61"/>
      <c r="K27" s="61"/>
      <c r="L27" s="61"/>
      <c r="M27" s="61"/>
      <c r="N27" s="61"/>
      <c r="O27" s="61"/>
      <c r="P27" s="61"/>
      <c r="Q27" s="61"/>
      <c r="R27" s="61"/>
      <c r="S27" s="61"/>
      <c r="T27" s="61"/>
      <c r="U27" s="61"/>
      <c r="V27" s="61"/>
      <c r="W27" s="61"/>
      <c r="X27" s="61"/>
      <c r="Y27" s="61"/>
      <c r="Z27" s="61"/>
    </row>
    <row r="28" spans="1:26" ht="15.75" customHeight="1" x14ac:dyDescent="0.25">
      <c r="A28" s="309"/>
      <c r="B28" s="61"/>
      <c r="C28" s="61"/>
      <c r="D28" s="61"/>
      <c r="E28" s="61"/>
      <c r="F28" s="61"/>
      <c r="G28" s="61"/>
      <c r="H28" s="61"/>
      <c r="I28" s="61"/>
      <c r="J28" s="61"/>
      <c r="K28" s="61"/>
      <c r="L28" s="61"/>
      <c r="M28" s="61"/>
      <c r="N28" s="61"/>
      <c r="O28" s="61"/>
      <c r="P28" s="61"/>
      <c r="Q28" s="61"/>
      <c r="R28" s="61"/>
      <c r="S28" s="61"/>
      <c r="T28" s="61"/>
      <c r="U28" s="61"/>
      <c r="V28" s="61"/>
      <c r="W28" s="61"/>
      <c r="X28" s="61"/>
      <c r="Y28" s="61"/>
      <c r="Z28" s="61"/>
    </row>
    <row r="29" spans="1:26" ht="15.75" customHeight="1" x14ac:dyDescent="0.25">
      <c r="A29" s="309"/>
      <c r="B29" s="61"/>
      <c r="C29" s="61"/>
      <c r="D29" s="61"/>
      <c r="E29" s="61"/>
      <c r="F29" s="61"/>
      <c r="G29" s="61"/>
      <c r="H29" s="61"/>
      <c r="I29" s="61"/>
      <c r="J29" s="61"/>
      <c r="K29" s="61"/>
      <c r="L29" s="61"/>
      <c r="M29" s="61"/>
      <c r="N29" s="61"/>
      <c r="O29" s="61"/>
      <c r="P29" s="61"/>
      <c r="Q29" s="61"/>
      <c r="R29" s="61"/>
      <c r="S29" s="61"/>
      <c r="T29" s="61"/>
      <c r="U29" s="61"/>
      <c r="V29" s="61"/>
      <c r="W29" s="61"/>
      <c r="X29" s="61"/>
      <c r="Y29" s="61"/>
      <c r="Z29" s="61"/>
    </row>
    <row r="30" spans="1:26" ht="15.75" customHeight="1" x14ac:dyDescent="0.25">
      <c r="A30" s="2"/>
      <c r="B30" s="61"/>
      <c r="C30" s="61"/>
      <c r="D30" s="61"/>
      <c r="E30" s="61"/>
      <c r="F30" s="61"/>
      <c r="G30" s="61"/>
      <c r="H30" s="61"/>
      <c r="I30" s="61"/>
      <c r="J30" s="61"/>
      <c r="K30" s="61"/>
      <c r="L30" s="61"/>
      <c r="M30" s="61"/>
      <c r="N30" s="61"/>
      <c r="O30" s="61"/>
      <c r="P30" s="61"/>
      <c r="Q30" s="61"/>
      <c r="R30" s="61"/>
      <c r="S30" s="61"/>
      <c r="T30" s="61"/>
      <c r="U30" s="61"/>
      <c r="V30" s="61"/>
      <c r="W30" s="61"/>
      <c r="X30" s="61"/>
      <c r="Y30" s="61"/>
      <c r="Z30" s="61"/>
    </row>
    <row r="31" spans="1:26" ht="15.75" customHeight="1" x14ac:dyDescent="0.25">
      <c r="A31" s="309"/>
      <c r="B31" s="61"/>
      <c r="C31" s="61"/>
      <c r="D31" s="61"/>
      <c r="E31" s="61"/>
      <c r="F31" s="61"/>
      <c r="G31" s="61"/>
      <c r="H31" s="61"/>
      <c r="I31" s="61"/>
      <c r="J31" s="61"/>
      <c r="K31" s="61"/>
      <c r="L31" s="61"/>
      <c r="M31" s="61"/>
      <c r="N31" s="61"/>
      <c r="O31" s="61"/>
      <c r="P31" s="61"/>
      <c r="Q31" s="61"/>
      <c r="R31" s="61"/>
      <c r="S31" s="61"/>
      <c r="T31" s="61"/>
      <c r="U31" s="61"/>
      <c r="V31" s="61"/>
      <c r="W31" s="61"/>
      <c r="X31" s="61"/>
      <c r="Y31" s="61"/>
      <c r="Z31" s="61"/>
    </row>
    <row r="32" spans="1:26" ht="63.75" customHeight="1" x14ac:dyDescent="0.25">
      <c r="A32" s="309"/>
      <c r="B32" s="61"/>
      <c r="C32" s="61"/>
      <c r="D32" s="61"/>
      <c r="E32" s="61"/>
      <c r="F32" s="61"/>
      <c r="G32" s="61"/>
      <c r="H32" s="61"/>
      <c r="I32" s="61"/>
      <c r="J32" s="61"/>
      <c r="K32" s="61"/>
      <c r="L32" s="61"/>
      <c r="M32" s="61"/>
      <c r="N32" s="61"/>
      <c r="O32" s="61"/>
      <c r="P32" s="61"/>
      <c r="Q32" s="61"/>
      <c r="R32" s="61"/>
      <c r="S32" s="61"/>
      <c r="T32" s="61"/>
      <c r="U32" s="61"/>
      <c r="V32" s="61"/>
      <c r="W32" s="61"/>
      <c r="X32" s="61"/>
      <c r="Y32" s="61"/>
      <c r="Z32" s="61"/>
    </row>
    <row r="33" spans="1:26" ht="15.75" customHeight="1" x14ac:dyDescent="0.25">
      <c r="A33" s="309"/>
      <c r="B33" s="61"/>
      <c r="C33" s="61"/>
      <c r="D33" s="61"/>
      <c r="E33" s="61"/>
      <c r="F33" s="61"/>
      <c r="G33" s="61"/>
      <c r="H33" s="61"/>
      <c r="I33" s="61"/>
      <c r="J33" s="61"/>
      <c r="K33" s="61"/>
      <c r="L33" s="61"/>
      <c r="M33" s="61"/>
      <c r="N33" s="61"/>
      <c r="O33" s="61"/>
      <c r="P33" s="61"/>
      <c r="Q33" s="61"/>
      <c r="R33" s="61"/>
      <c r="S33" s="61"/>
      <c r="T33" s="61"/>
      <c r="U33" s="61"/>
      <c r="V33" s="61"/>
      <c r="W33" s="61"/>
      <c r="X33" s="61"/>
      <c r="Y33" s="61"/>
      <c r="Z33" s="61"/>
    </row>
    <row r="34" spans="1:26" ht="15.75" customHeight="1" x14ac:dyDescent="0.25">
      <c r="A34" s="309"/>
      <c r="B34" s="61"/>
      <c r="C34" s="61"/>
      <c r="D34" s="61"/>
      <c r="E34" s="61"/>
      <c r="F34" s="61"/>
      <c r="G34" s="61"/>
      <c r="H34" s="61"/>
      <c r="I34" s="61"/>
      <c r="J34" s="61"/>
      <c r="K34" s="61"/>
      <c r="L34" s="61"/>
      <c r="M34" s="61"/>
      <c r="N34" s="61"/>
      <c r="O34" s="61"/>
      <c r="P34" s="61"/>
      <c r="Q34" s="61"/>
      <c r="R34" s="61"/>
      <c r="S34" s="61"/>
      <c r="T34" s="61"/>
      <c r="U34" s="61"/>
      <c r="V34" s="61"/>
      <c r="W34" s="61"/>
      <c r="X34" s="61"/>
      <c r="Y34" s="61"/>
      <c r="Z34" s="61"/>
    </row>
    <row r="35" spans="1:26" ht="15.75" customHeight="1" x14ac:dyDescent="0.25">
      <c r="A35" s="309"/>
      <c r="B35" s="61"/>
      <c r="C35" s="61"/>
      <c r="D35" s="61"/>
      <c r="E35" s="61"/>
      <c r="F35" s="61"/>
      <c r="G35" s="61"/>
      <c r="H35" s="61"/>
      <c r="I35" s="61"/>
      <c r="J35" s="61"/>
      <c r="K35" s="61"/>
      <c r="L35" s="61"/>
      <c r="M35" s="61"/>
      <c r="N35" s="61"/>
      <c r="O35" s="61"/>
      <c r="P35" s="61"/>
      <c r="Q35" s="61"/>
      <c r="R35" s="61"/>
      <c r="S35" s="61"/>
      <c r="T35" s="61"/>
      <c r="U35" s="61"/>
      <c r="V35" s="61"/>
      <c r="W35" s="61"/>
      <c r="X35" s="61"/>
      <c r="Y35" s="61"/>
      <c r="Z35" s="61"/>
    </row>
    <row r="36" spans="1:26" ht="15.75" customHeight="1" x14ac:dyDescent="0.25">
      <c r="A36" s="309"/>
      <c r="B36" s="61"/>
      <c r="C36" s="61"/>
      <c r="D36" s="61"/>
      <c r="E36" s="61"/>
      <c r="F36" s="61"/>
      <c r="G36" s="61"/>
      <c r="H36" s="61"/>
      <c r="I36" s="61"/>
      <c r="J36" s="61"/>
      <c r="K36" s="61"/>
      <c r="L36" s="61"/>
      <c r="M36" s="61"/>
      <c r="N36" s="61"/>
      <c r="O36" s="61"/>
      <c r="P36" s="61"/>
      <c r="Q36" s="61"/>
      <c r="R36" s="61"/>
      <c r="S36" s="61"/>
      <c r="T36" s="61"/>
      <c r="U36" s="61"/>
      <c r="V36" s="61"/>
      <c r="W36" s="61"/>
      <c r="X36" s="61"/>
      <c r="Y36" s="61"/>
      <c r="Z36" s="61"/>
    </row>
    <row r="37" spans="1:26" ht="15.75" customHeight="1" x14ac:dyDescent="0.25">
      <c r="A37" s="309"/>
      <c r="B37" s="61"/>
      <c r="C37" s="61"/>
      <c r="D37" s="61"/>
      <c r="E37" s="61"/>
      <c r="F37" s="61"/>
      <c r="G37" s="61"/>
      <c r="H37" s="61"/>
      <c r="I37" s="61"/>
      <c r="J37" s="61"/>
      <c r="K37" s="61"/>
      <c r="L37" s="61"/>
      <c r="M37" s="61"/>
      <c r="N37" s="61"/>
      <c r="O37" s="61"/>
      <c r="P37" s="61"/>
      <c r="Q37" s="61"/>
      <c r="R37" s="61"/>
      <c r="S37" s="61"/>
      <c r="T37" s="61"/>
      <c r="U37" s="61"/>
      <c r="V37" s="61"/>
      <c r="W37" s="61"/>
      <c r="X37" s="61"/>
      <c r="Y37" s="61"/>
      <c r="Z37" s="61"/>
    </row>
    <row r="38" spans="1:26" ht="15.75" customHeight="1" x14ac:dyDescent="0.25">
      <c r="A38" s="309"/>
      <c r="B38" s="61"/>
      <c r="C38" s="61"/>
      <c r="D38" s="61"/>
      <c r="E38" s="61"/>
      <c r="F38" s="61"/>
      <c r="G38" s="61"/>
      <c r="H38" s="61"/>
      <c r="I38" s="61"/>
      <c r="J38" s="61"/>
      <c r="K38" s="61"/>
      <c r="L38" s="61"/>
      <c r="M38" s="61"/>
      <c r="N38" s="61"/>
      <c r="O38" s="61"/>
      <c r="P38" s="61"/>
      <c r="Q38" s="61"/>
      <c r="R38" s="61"/>
      <c r="S38" s="61"/>
      <c r="T38" s="61"/>
      <c r="U38" s="61"/>
      <c r="V38" s="61"/>
      <c r="W38" s="61"/>
      <c r="X38" s="61"/>
      <c r="Y38" s="61"/>
      <c r="Z38" s="61"/>
    </row>
    <row r="39" spans="1:26" ht="15.75" customHeight="1" x14ac:dyDescent="0.25">
      <c r="A39" s="309"/>
      <c r="B39" s="61"/>
      <c r="C39" s="61"/>
      <c r="D39" s="61"/>
      <c r="E39" s="61"/>
      <c r="F39" s="61"/>
      <c r="G39" s="61"/>
      <c r="H39" s="61"/>
      <c r="I39" s="61"/>
      <c r="J39" s="61"/>
      <c r="K39" s="61"/>
      <c r="L39" s="61"/>
      <c r="M39" s="61"/>
      <c r="N39" s="61"/>
      <c r="O39" s="61"/>
      <c r="P39" s="61"/>
      <c r="Q39" s="61"/>
      <c r="R39" s="61"/>
      <c r="S39" s="61"/>
      <c r="T39" s="61"/>
      <c r="U39" s="61"/>
      <c r="V39" s="61"/>
      <c r="W39" s="61"/>
      <c r="X39" s="61"/>
      <c r="Y39" s="61"/>
      <c r="Z39" s="61"/>
    </row>
    <row r="40" spans="1:26" ht="15.75" customHeight="1" x14ac:dyDescent="0.25">
      <c r="A40" s="309"/>
      <c r="B40" s="61"/>
      <c r="C40" s="61"/>
      <c r="D40" s="61"/>
      <c r="E40" s="61"/>
      <c r="F40" s="61"/>
      <c r="G40" s="61"/>
      <c r="H40" s="61"/>
      <c r="I40" s="61"/>
      <c r="J40" s="61"/>
      <c r="K40" s="61"/>
      <c r="L40" s="61"/>
      <c r="M40" s="61"/>
      <c r="N40" s="61"/>
      <c r="O40" s="61"/>
      <c r="P40" s="61"/>
      <c r="Q40" s="61"/>
      <c r="R40" s="61"/>
      <c r="S40" s="61"/>
      <c r="T40" s="61"/>
      <c r="U40" s="61"/>
      <c r="V40" s="61"/>
      <c r="W40" s="61"/>
      <c r="X40" s="61"/>
      <c r="Y40" s="61"/>
      <c r="Z40" s="61"/>
    </row>
    <row r="41" spans="1:26" ht="15.75" customHeight="1" x14ac:dyDescent="0.25">
      <c r="A41" s="309"/>
      <c r="B41" s="61"/>
      <c r="C41" s="61"/>
      <c r="D41" s="61"/>
      <c r="E41" s="61"/>
      <c r="F41" s="61"/>
      <c r="G41" s="61"/>
      <c r="H41" s="61"/>
      <c r="I41" s="61"/>
      <c r="J41" s="61"/>
      <c r="K41" s="61"/>
      <c r="L41" s="61"/>
      <c r="M41" s="61"/>
      <c r="N41" s="61"/>
      <c r="O41" s="61"/>
      <c r="P41" s="61"/>
      <c r="Q41" s="61"/>
      <c r="R41" s="61"/>
      <c r="S41" s="61"/>
      <c r="T41" s="61"/>
      <c r="U41" s="61"/>
      <c r="V41" s="61"/>
      <c r="W41" s="61"/>
      <c r="X41" s="61"/>
      <c r="Y41" s="61"/>
      <c r="Z41" s="61"/>
    </row>
    <row r="42" spans="1:26" ht="15.75" customHeight="1" x14ac:dyDescent="0.25">
      <c r="A42" s="309"/>
      <c r="B42" s="61"/>
      <c r="C42" s="61"/>
      <c r="D42" s="61"/>
      <c r="E42" s="61"/>
      <c r="F42" s="61"/>
      <c r="G42" s="61"/>
      <c r="H42" s="61"/>
      <c r="I42" s="61"/>
      <c r="J42" s="61"/>
      <c r="K42" s="61"/>
      <c r="L42" s="61"/>
      <c r="M42" s="61"/>
      <c r="N42" s="61"/>
      <c r="O42" s="61"/>
      <c r="P42" s="61"/>
      <c r="Q42" s="61"/>
      <c r="R42" s="61"/>
      <c r="S42" s="61"/>
      <c r="T42" s="61"/>
      <c r="U42" s="61"/>
      <c r="V42" s="61"/>
      <c r="W42" s="61"/>
      <c r="X42" s="61"/>
      <c r="Y42" s="61"/>
      <c r="Z42" s="61"/>
    </row>
    <row r="43" spans="1:26" ht="15.75" customHeight="1" x14ac:dyDescent="0.25">
      <c r="A43" s="309"/>
      <c r="B43" s="61"/>
      <c r="C43" s="61"/>
      <c r="D43" s="61"/>
      <c r="E43" s="61"/>
      <c r="F43" s="61"/>
      <c r="G43" s="61"/>
      <c r="H43" s="61"/>
      <c r="I43" s="61"/>
      <c r="J43" s="61"/>
      <c r="K43" s="61"/>
      <c r="L43" s="61"/>
      <c r="M43" s="61"/>
      <c r="N43" s="61"/>
      <c r="O43" s="61"/>
      <c r="P43" s="61"/>
      <c r="Q43" s="61"/>
      <c r="R43" s="61"/>
      <c r="S43" s="61"/>
      <c r="T43" s="61"/>
      <c r="U43" s="61"/>
      <c r="V43" s="61"/>
      <c r="W43" s="61"/>
      <c r="X43" s="61"/>
      <c r="Y43" s="61"/>
      <c r="Z43" s="61"/>
    </row>
    <row r="44" spans="1:26" ht="15.75" customHeight="1" x14ac:dyDescent="0.25">
      <c r="A44" s="309"/>
      <c r="B44" s="61"/>
      <c r="C44" s="61"/>
      <c r="D44" s="61"/>
      <c r="E44" s="61"/>
      <c r="F44" s="61"/>
      <c r="G44" s="61"/>
      <c r="H44" s="61"/>
      <c r="I44" s="61"/>
      <c r="J44" s="61"/>
      <c r="K44" s="61"/>
      <c r="L44" s="61"/>
      <c r="M44" s="61"/>
      <c r="N44" s="61"/>
      <c r="O44" s="61"/>
      <c r="P44" s="61"/>
      <c r="Q44" s="61"/>
      <c r="R44" s="61"/>
      <c r="S44" s="61"/>
      <c r="T44" s="61"/>
      <c r="U44" s="61"/>
      <c r="V44" s="61"/>
      <c r="W44" s="61"/>
      <c r="X44" s="61"/>
      <c r="Y44" s="61"/>
      <c r="Z44" s="61"/>
    </row>
    <row r="45" spans="1:26" ht="15.75" customHeight="1" x14ac:dyDescent="0.25">
      <c r="A45" s="309"/>
      <c r="B45" s="61"/>
      <c r="C45" s="61"/>
      <c r="D45" s="61"/>
      <c r="E45" s="61"/>
      <c r="F45" s="61"/>
      <c r="G45" s="61"/>
      <c r="H45" s="61"/>
      <c r="I45" s="61"/>
      <c r="J45" s="61"/>
      <c r="K45" s="61"/>
      <c r="L45" s="61"/>
      <c r="M45" s="61"/>
      <c r="N45" s="61"/>
      <c r="O45" s="61"/>
      <c r="P45" s="61"/>
      <c r="Q45" s="61"/>
      <c r="R45" s="61"/>
      <c r="S45" s="61"/>
      <c r="T45" s="61"/>
      <c r="U45" s="61"/>
      <c r="V45" s="61"/>
      <c r="W45" s="61"/>
      <c r="X45" s="61"/>
      <c r="Y45" s="61"/>
      <c r="Z45" s="61"/>
    </row>
    <row r="46" spans="1:26" ht="15.75" customHeight="1" x14ac:dyDescent="0.25">
      <c r="A46" s="309"/>
      <c r="B46" s="61"/>
      <c r="C46" s="61"/>
      <c r="D46" s="61"/>
      <c r="E46" s="61"/>
      <c r="F46" s="61"/>
      <c r="G46" s="61"/>
      <c r="H46" s="61"/>
      <c r="I46" s="61"/>
      <c r="J46" s="61"/>
      <c r="K46" s="61"/>
      <c r="L46" s="61"/>
      <c r="M46" s="61"/>
      <c r="N46" s="61"/>
      <c r="O46" s="61"/>
      <c r="P46" s="61"/>
      <c r="Q46" s="61"/>
      <c r="R46" s="61"/>
      <c r="S46" s="61"/>
      <c r="T46" s="61"/>
      <c r="U46" s="61"/>
      <c r="V46" s="61"/>
      <c r="W46" s="61"/>
      <c r="X46" s="61"/>
      <c r="Y46" s="61"/>
      <c r="Z46" s="61"/>
    </row>
    <row r="47" spans="1:26" ht="15.75" customHeight="1" x14ac:dyDescent="0.25">
      <c r="A47" s="309"/>
      <c r="B47" s="61"/>
      <c r="C47" s="61"/>
      <c r="D47" s="61"/>
      <c r="E47" s="61"/>
      <c r="F47" s="61"/>
      <c r="G47" s="61"/>
      <c r="H47" s="61"/>
      <c r="I47" s="61"/>
      <c r="J47" s="61"/>
      <c r="K47" s="61"/>
      <c r="L47" s="61"/>
      <c r="M47" s="61"/>
      <c r="N47" s="61"/>
      <c r="O47" s="61"/>
      <c r="P47" s="61"/>
      <c r="Q47" s="61"/>
      <c r="R47" s="61"/>
      <c r="S47" s="61"/>
      <c r="T47" s="61"/>
      <c r="U47" s="61"/>
      <c r="V47" s="61"/>
      <c r="W47" s="61"/>
      <c r="X47" s="61"/>
      <c r="Y47" s="61"/>
      <c r="Z47" s="61"/>
    </row>
    <row r="48" spans="1:26" ht="15.75" customHeight="1" x14ac:dyDescent="0.25">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row>
    <row r="49" spans="1:26" ht="15.75" customHeight="1" x14ac:dyDescent="0.25">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row>
    <row r="50" spans="1:26" ht="15.75" customHeight="1" x14ac:dyDescent="0.25">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row>
    <row r="51" spans="1:26" ht="15.75" customHeight="1" x14ac:dyDescent="0.25">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row>
    <row r="52" spans="1:26" ht="15.75" customHeight="1" x14ac:dyDescent="0.25">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row>
    <row r="53" spans="1:26" ht="15.75" customHeight="1" x14ac:dyDescent="0.25">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row>
    <row r="54" spans="1:26" ht="15.75" customHeight="1" x14ac:dyDescent="0.25">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row>
    <row r="55" spans="1:26" ht="15.75" customHeight="1" x14ac:dyDescent="0.25">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row>
    <row r="56" spans="1:26" ht="15.75" customHeight="1" x14ac:dyDescent="0.25">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row>
    <row r="57" spans="1:26" ht="15.75" customHeight="1" x14ac:dyDescent="0.25">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spans="1:26" ht="15.75" customHeight="1" x14ac:dyDescent="0.25">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spans="1:26" ht="15.75" customHeight="1" x14ac:dyDescent="0.25">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spans="1:26" ht="15.75" customHeight="1" x14ac:dyDescent="0.25">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spans="1:26" ht="15.75" customHeight="1" x14ac:dyDescent="0.25">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spans="1:26" ht="15.75" customHeight="1" x14ac:dyDescent="0.25">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spans="1:26" ht="15.75" customHeight="1" x14ac:dyDescent="0.25">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spans="1:26" ht="15.75" customHeight="1" x14ac:dyDescent="0.25">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spans="1:26" ht="15.75" customHeight="1" x14ac:dyDescent="0.25">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spans="1:26" ht="15.75" customHeight="1" x14ac:dyDescent="0.25">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spans="1:26" ht="15.75" customHeight="1" x14ac:dyDescent="0.25">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spans="1:26" ht="15.75" customHeight="1" x14ac:dyDescent="0.25">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spans="1:26" ht="15.75" customHeight="1" x14ac:dyDescent="0.25">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spans="1:26" ht="15.75" customHeight="1" x14ac:dyDescent="0.25">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spans="1:26" ht="15.75" customHeight="1" x14ac:dyDescent="0.25">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spans="1:26" ht="15.75" customHeight="1" x14ac:dyDescent="0.25">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spans="1:26" ht="15.75" customHeight="1" x14ac:dyDescent="0.25">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spans="1:26" ht="15.75" customHeight="1" x14ac:dyDescent="0.25">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spans="1:26" ht="15.75" customHeight="1" x14ac:dyDescent="0.2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spans="1:26" ht="15.75" customHeight="1" x14ac:dyDescent="0.25">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spans="1:26" ht="15.75" customHeight="1" x14ac:dyDescent="0.25">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spans="1:26" ht="15.75" customHeight="1" x14ac:dyDescent="0.25">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spans="1:26" ht="15.75" customHeight="1" x14ac:dyDescent="0.25">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spans="1:26" ht="15.75" customHeight="1" x14ac:dyDescent="0.25">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spans="1:26" ht="15.75" customHeight="1" x14ac:dyDescent="0.25">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spans="1:26" ht="15.75" customHeight="1" x14ac:dyDescent="0.25">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spans="1:26" ht="15.75" customHeight="1" x14ac:dyDescent="0.25">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spans="1:26" ht="15.75" customHeight="1" x14ac:dyDescent="0.25">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spans="1:26" ht="15.75" customHeight="1" x14ac:dyDescent="0.2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spans="1:26" ht="15.75" customHeight="1" x14ac:dyDescent="0.25">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spans="1:26" ht="15.75" customHeight="1" x14ac:dyDescent="0.25">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spans="1:26" ht="15.75" customHeight="1" x14ac:dyDescent="0.25">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spans="1:26" ht="15.75" customHeight="1" x14ac:dyDescent="0.25">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spans="1:26" ht="15.75" customHeight="1" x14ac:dyDescent="0.25">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spans="1:26" ht="15.75" customHeight="1" x14ac:dyDescent="0.25">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spans="1:26" ht="15.75" customHeight="1" x14ac:dyDescent="0.25">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spans="1:26" ht="15.75" customHeight="1" x14ac:dyDescent="0.25">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spans="1:26" ht="15.75" customHeight="1" x14ac:dyDescent="0.25">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spans="1:26" ht="15.75" customHeight="1" x14ac:dyDescent="0.2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spans="1:26" ht="15.75" customHeight="1" x14ac:dyDescent="0.25">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spans="1:26" ht="15.75" customHeight="1" x14ac:dyDescent="0.25">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spans="1:26" ht="15.75" customHeight="1" x14ac:dyDescent="0.25">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spans="1:26" ht="15.75" customHeight="1" x14ac:dyDescent="0.25">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spans="1:26" ht="15.75" customHeight="1" x14ac:dyDescent="0.25">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spans="1:26" ht="15.75" customHeight="1" x14ac:dyDescent="0.25">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spans="1:26" ht="15.75" customHeight="1" x14ac:dyDescent="0.25">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spans="1:26" ht="15.75" customHeight="1" x14ac:dyDescent="0.25">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spans="1:26" ht="15.75" customHeight="1" x14ac:dyDescent="0.25">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spans="1:26" ht="15.75" customHeight="1" x14ac:dyDescent="0.2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spans="1:26" ht="15.75" customHeight="1" x14ac:dyDescent="0.25">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spans="1:26" ht="15.75" customHeight="1" x14ac:dyDescent="0.25">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spans="1:26" ht="15.75" customHeight="1" x14ac:dyDescent="0.25">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spans="1:26" ht="15.75" customHeight="1" x14ac:dyDescent="0.25">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spans="1:26" ht="15.75" customHeight="1" x14ac:dyDescent="0.25">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spans="1:26" ht="15.75" customHeight="1" x14ac:dyDescent="0.25">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spans="1:26" ht="15.75" customHeight="1" x14ac:dyDescent="0.25">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spans="1:26" ht="15.75" customHeight="1" x14ac:dyDescent="0.25">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spans="1:26" ht="15.75" customHeight="1" x14ac:dyDescent="0.25">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spans="1:26" ht="15.75" customHeight="1" x14ac:dyDescent="0.2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spans="1:26" ht="15.75" customHeight="1" x14ac:dyDescent="0.25">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spans="1:26" ht="15.75" customHeight="1" x14ac:dyDescent="0.25">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spans="1:26" ht="15.75" customHeight="1" x14ac:dyDescent="0.25">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spans="1:26" ht="15.75" customHeight="1" x14ac:dyDescent="0.25">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spans="1:26" ht="15.75" customHeight="1" x14ac:dyDescent="0.25">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spans="1:26" ht="15.75" customHeight="1" x14ac:dyDescent="0.25">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spans="1:26" ht="15.75" customHeight="1" x14ac:dyDescent="0.25">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spans="1:26" ht="15.75" customHeight="1" x14ac:dyDescent="0.25">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spans="1:26" ht="15.75" customHeight="1" x14ac:dyDescent="0.25">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spans="1:26" ht="15.75" customHeight="1" x14ac:dyDescent="0.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spans="1:26" ht="15.75" customHeight="1" x14ac:dyDescent="0.25">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spans="1:26" ht="15.75" customHeight="1" x14ac:dyDescent="0.25">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spans="1:26" ht="15.75" customHeight="1" x14ac:dyDescent="0.25">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spans="1:26" ht="15.75" customHeight="1" x14ac:dyDescent="0.25">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spans="1:26" ht="15.75" customHeight="1" x14ac:dyDescent="0.25">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spans="1:26" ht="15.75" customHeight="1" x14ac:dyDescent="0.25">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spans="1:26" ht="15.75" customHeight="1" x14ac:dyDescent="0.25">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spans="1:26" ht="15.75" customHeight="1" x14ac:dyDescent="0.25">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spans="1:26" ht="15.75" customHeight="1" x14ac:dyDescent="0.25">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spans="1:26" ht="15.75" customHeight="1" x14ac:dyDescent="0.2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spans="1:26" ht="15.75" customHeight="1" x14ac:dyDescent="0.25">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spans="1:26" ht="15.75" customHeight="1" x14ac:dyDescent="0.25">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spans="1:26" ht="15.75" customHeight="1" x14ac:dyDescent="0.25">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spans="1:26" ht="15.75" customHeight="1" x14ac:dyDescent="0.25">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spans="1:26" ht="15.75" customHeight="1" x14ac:dyDescent="0.25">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spans="1:26" ht="15.75" customHeight="1" x14ac:dyDescent="0.25">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spans="1:26" ht="15.75" customHeight="1" x14ac:dyDescent="0.25">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spans="1:26" ht="15.75" customHeight="1" x14ac:dyDescent="0.25">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spans="1:26" ht="15.75" customHeight="1" x14ac:dyDescent="0.25">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spans="1:26" ht="15.75" customHeight="1" x14ac:dyDescent="0.2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spans="1:26" ht="15.75" customHeight="1" x14ac:dyDescent="0.25">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spans="1:26" ht="15.75" customHeight="1" x14ac:dyDescent="0.25">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spans="1:26" ht="15.75" customHeight="1" x14ac:dyDescent="0.25">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spans="1:26" ht="15.75" customHeight="1" x14ac:dyDescent="0.25">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spans="1:26" ht="15.75" customHeight="1" x14ac:dyDescent="0.25">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spans="1:26" ht="15.75" customHeight="1" x14ac:dyDescent="0.25">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spans="1:26" ht="15.75" customHeight="1" x14ac:dyDescent="0.25">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spans="1:26" ht="15.75" customHeight="1" x14ac:dyDescent="0.25">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spans="1:26" ht="15.75" customHeight="1" x14ac:dyDescent="0.25">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spans="1:26" ht="15.75" customHeight="1" x14ac:dyDescent="0.2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spans="1:26" ht="15.75" customHeight="1" x14ac:dyDescent="0.25">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spans="1:26" ht="15.75" customHeight="1" x14ac:dyDescent="0.25">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spans="1:26" ht="15.75" customHeight="1" x14ac:dyDescent="0.25">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spans="1:26" ht="15.75" customHeight="1" x14ac:dyDescent="0.25">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spans="1:26" ht="15.75" customHeight="1" x14ac:dyDescent="0.25">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spans="1:26" ht="15.75" customHeight="1" x14ac:dyDescent="0.25">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spans="1:26" ht="15.75" customHeight="1" x14ac:dyDescent="0.25">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spans="1:26" ht="15.75" customHeight="1" x14ac:dyDescent="0.25">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spans="1:26" ht="15.75" customHeight="1" x14ac:dyDescent="0.25">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spans="1:26" ht="15.75" customHeight="1" x14ac:dyDescent="0.2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spans="1:26" ht="15.75" customHeight="1" x14ac:dyDescent="0.25">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spans="1:26" ht="15.75" customHeight="1" x14ac:dyDescent="0.25">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spans="1:26" ht="15.75" customHeight="1" x14ac:dyDescent="0.25">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spans="1:26" ht="15.75" customHeight="1" x14ac:dyDescent="0.25">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spans="1:26" ht="15.75" customHeight="1" x14ac:dyDescent="0.25">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spans="1:26" ht="15.75" customHeight="1" x14ac:dyDescent="0.25">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spans="1:26" ht="15.75" customHeight="1" x14ac:dyDescent="0.25">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spans="1:26" ht="15.75" customHeight="1" x14ac:dyDescent="0.25">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spans="1:26" ht="15.75" customHeight="1" x14ac:dyDescent="0.25">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spans="1:26" ht="15.75" customHeight="1" x14ac:dyDescent="0.2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spans="1:26" ht="15.75" customHeight="1" x14ac:dyDescent="0.25">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spans="1:26" ht="15.75" customHeight="1" x14ac:dyDescent="0.25">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spans="1:26" ht="15.75" customHeight="1" x14ac:dyDescent="0.25">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spans="1:26" ht="15.75" customHeight="1" x14ac:dyDescent="0.25">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spans="1:26" ht="15.75" customHeight="1" x14ac:dyDescent="0.25">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spans="1:26" ht="15.75" customHeight="1" x14ac:dyDescent="0.25">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spans="1:26" ht="15.75" customHeight="1" x14ac:dyDescent="0.25">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spans="1:26" ht="15.75" customHeight="1" x14ac:dyDescent="0.25">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spans="1:26" ht="15.75" customHeight="1" x14ac:dyDescent="0.25">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spans="1:26" ht="15.75" customHeight="1" x14ac:dyDescent="0.2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spans="1:26" ht="15.75" customHeight="1" x14ac:dyDescent="0.25">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spans="1:26" ht="15.75" customHeight="1" x14ac:dyDescent="0.25">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spans="1:26" ht="15.75" customHeight="1" x14ac:dyDescent="0.25">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spans="1:26" ht="15.75" customHeight="1" x14ac:dyDescent="0.25">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spans="1:26" ht="15.75" customHeight="1" x14ac:dyDescent="0.25">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spans="1:26" ht="15.75" customHeight="1" x14ac:dyDescent="0.25">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spans="1:26" ht="15.75" customHeight="1" x14ac:dyDescent="0.25">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spans="1:26" ht="15.75" customHeight="1" x14ac:dyDescent="0.25">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spans="1:26" ht="15.75" customHeight="1" x14ac:dyDescent="0.25">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spans="1:26" ht="15.75" customHeight="1" x14ac:dyDescent="0.2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spans="1:26" ht="15.75" customHeight="1" x14ac:dyDescent="0.25">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spans="1:26" ht="15.75" customHeight="1" x14ac:dyDescent="0.25">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spans="1:26" ht="15.75" customHeight="1" x14ac:dyDescent="0.25">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spans="1:26" ht="15.75" customHeight="1" x14ac:dyDescent="0.25">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spans="1:26" ht="15.75" customHeight="1" x14ac:dyDescent="0.25">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spans="1:26" ht="15.75" customHeight="1" x14ac:dyDescent="0.25">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spans="1:26" ht="15.75" customHeight="1" x14ac:dyDescent="0.25">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spans="1:26" ht="15.75" customHeight="1" x14ac:dyDescent="0.25">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spans="1:26" ht="15.75" customHeight="1" x14ac:dyDescent="0.25">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spans="1:26" ht="15.75" customHeight="1" x14ac:dyDescent="0.2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spans="1:26" ht="15.75" customHeight="1" x14ac:dyDescent="0.25">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spans="1:26" ht="15.75" customHeight="1" x14ac:dyDescent="0.25">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spans="1:26" ht="15.75" customHeight="1" x14ac:dyDescent="0.25">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spans="1:26" ht="15.75" customHeight="1" x14ac:dyDescent="0.25">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spans="1:26" ht="15.75" customHeight="1" x14ac:dyDescent="0.25">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spans="1:26" ht="15.75" customHeight="1" x14ac:dyDescent="0.25">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spans="1:26" ht="15.75" customHeight="1" x14ac:dyDescent="0.25">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spans="1:26" ht="15.75" customHeight="1" x14ac:dyDescent="0.25">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spans="1:26" ht="15.75" customHeight="1" x14ac:dyDescent="0.25">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spans="1:26" ht="15.75" customHeight="1" x14ac:dyDescent="0.2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spans="1:26" ht="15.75" customHeight="1" x14ac:dyDescent="0.25">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spans="1:26" ht="15.75" customHeight="1" x14ac:dyDescent="0.25">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spans="1:26" ht="15.75" customHeight="1" x14ac:dyDescent="0.25">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spans="1:26" ht="15.75" customHeight="1" x14ac:dyDescent="0.25">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spans="1:26" ht="15.75" customHeight="1" x14ac:dyDescent="0.25">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spans="1:26" ht="15.75" customHeight="1" x14ac:dyDescent="0.25">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spans="1:26" ht="15.75" customHeight="1" x14ac:dyDescent="0.25">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spans="1:26" ht="15.75" customHeight="1" x14ac:dyDescent="0.25">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spans="1:26" ht="15.75" customHeight="1" x14ac:dyDescent="0.25">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spans="1:26" ht="15.75" customHeight="1" x14ac:dyDescent="0.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spans="1:26" ht="15.75" customHeight="1" x14ac:dyDescent="0.25">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spans="1:26" ht="15.75" customHeight="1" x14ac:dyDescent="0.25">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spans="1:26" ht="15.75" customHeight="1" x14ac:dyDescent="0.25">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spans="1:26" ht="15.75" customHeight="1" x14ac:dyDescent="0.25">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spans="1:26" ht="15.75" customHeight="1" x14ac:dyDescent="0.25">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spans="1:26" ht="15.75" customHeight="1" x14ac:dyDescent="0.25">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spans="1:26" ht="15.75" customHeight="1" x14ac:dyDescent="0.25">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spans="1:26" ht="15.75" customHeight="1" x14ac:dyDescent="0.25">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spans="1:26" ht="15.75" customHeight="1" x14ac:dyDescent="0.25">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spans="1:26" ht="15.75" customHeight="1" x14ac:dyDescent="0.2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spans="1:26" ht="15.75" customHeight="1" x14ac:dyDescent="0.25">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spans="1:26" ht="15.75" customHeight="1" x14ac:dyDescent="0.25">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spans="1:26" ht="15.75" customHeight="1" x14ac:dyDescent="0.25">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spans="1:26" ht="15.75" customHeight="1" x14ac:dyDescent="0.25">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spans="1:26" ht="15.75" customHeight="1" x14ac:dyDescent="0.25">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spans="1:26" ht="15.75" customHeight="1" x14ac:dyDescent="0.25">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spans="1:26" ht="15.75" customHeight="1" x14ac:dyDescent="0.25">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spans="1:26" ht="15.75" customHeight="1" x14ac:dyDescent="0.25">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spans="1:26" ht="15.75" customHeight="1" x14ac:dyDescent="0.25">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spans="1:26" ht="15.75" customHeight="1" x14ac:dyDescent="0.2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spans="1:26" ht="15.75" customHeight="1" x14ac:dyDescent="0.25">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spans="1:26" ht="15.75" customHeight="1" x14ac:dyDescent="0.25">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spans="1:26" ht="15.75" customHeight="1" x14ac:dyDescent="0.25">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spans="1:26" ht="15.75" customHeight="1" x14ac:dyDescent="0.25">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spans="1:26" ht="15.75" customHeight="1" x14ac:dyDescent="0.25">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spans="1:26" ht="15.75" customHeight="1" x14ac:dyDescent="0.25">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spans="1:26" ht="15.75" customHeight="1" x14ac:dyDescent="0.25">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spans="1:26" ht="15.75" customHeight="1" x14ac:dyDescent="0.25">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spans="1:26" ht="15.75" customHeight="1" x14ac:dyDescent="0.25">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spans="1:26" ht="15.75" customHeight="1" x14ac:dyDescent="0.2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spans="1:26" ht="15.75" customHeight="1" x14ac:dyDescent="0.25">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spans="1:26" ht="15.75" customHeight="1" x14ac:dyDescent="0.25">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spans="1:26" ht="15.75" customHeight="1" x14ac:dyDescent="0.25">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spans="1:26" ht="15.75" customHeight="1" x14ac:dyDescent="0.25">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spans="1:26" ht="15.75" customHeight="1" x14ac:dyDescent="0.25">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spans="1:26" ht="15.75" customHeight="1" x14ac:dyDescent="0.25">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spans="1:26" ht="15.75" customHeight="1" x14ac:dyDescent="0.25">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spans="1:26" ht="15.75" customHeight="1" x14ac:dyDescent="0.25">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spans="1:26" ht="15.75" customHeight="1" x14ac:dyDescent="0.25">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spans="1:26" ht="15.75" customHeight="1" x14ac:dyDescent="0.2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spans="1:26" ht="15.75" customHeight="1" x14ac:dyDescent="0.25">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spans="1:26" ht="15.75" customHeight="1" x14ac:dyDescent="0.25">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spans="1:26" ht="15.75" customHeight="1" x14ac:dyDescent="0.25">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spans="1:26" ht="15.75" customHeight="1" x14ac:dyDescent="0.25">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spans="1:26" ht="15.75" customHeight="1" x14ac:dyDescent="0.25">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spans="1:26" ht="15.75" customHeight="1" x14ac:dyDescent="0.25">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spans="1:26" ht="15.75" customHeight="1" x14ac:dyDescent="0.25">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spans="1:26" ht="15.75" customHeight="1" x14ac:dyDescent="0.25">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spans="1:26" ht="15.75" customHeight="1" x14ac:dyDescent="0.25">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spans="1:26" ht="15.75" customHeight="1" x14ac:dyDescent="0.2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spans="1:26" ht="15.75" customHeight="1" x14ac:dyDescent="0.25">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spans="1:26" ht="15.75" customHeight="1" x14ac:dyDescent="0.25">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spans="1:26" ht="15.75" customHeight="1" x14ac:dyDescent="0.25">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spans="1:26" ht="15.75" customHeight="1" x14ac:dyDescent="0.25">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spans="1:26" ht="15.75" customHeight="1" x14ac:dyDescent="0.25">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spans="1:26" ht="15.75" customHeight="1" x14ac:dyDescent="0.25">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spans="1:26" ht="15.75" customHeight="1" x14ac:dyDescent="0.25">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spans="1:26" ht="15.75" customHeight="1" x14ac:dyDescent="0.25">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spans="1:26" ht="15.75" customHeight="1" x14ac:dyDescent="0.25">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spans="1:26" ht="15.75" customHeight="1" x14ac:dyDescent="0.2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spans="1:26" ht="15.75" customHeight="1" x14ac:dyDescent="0.25">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spans="1:26" ht="15.75" customHeight="1" x14ac:dyDescent="0.25">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spans="1:26" ht="15.75" customHeight="1" x14ac:dyDescent="0.25">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spans="1:26" ht="15.75" customHeight="1" x14ac:dyDescent="0.25">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spans="1:26" ht="15.75" customHeight="1" x14ac:dyDescent="0.25">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spans="1:26" ht="15.75" customHeight="1" x14ac:dyDescent="0.25">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spans="1:26" ht="15.75" customHeight="1" x14ac:dyDescent="0.25">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spans="1:26" ht="15.75" customHeight="1" x14ac:dyDescent="0.25">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spans="1:26" ht="15.75" customHeight="1" x14ac:dyDescent="0.25">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spans="1:26" ht="15.75" customHeight="1" x14ac:dyDescent="0.2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spans="1:26" ht="15.75" customHeight="1" x14ac:dyDescent="0.25">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spans="1:26" ht="15.75" customHeight="1" x14ac:dyDescent="0.25">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spans="1:26" ht="15.75" customHeight="1" x14ac:dyDescent="0.25">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spans="1:26" ht="15.75" customHeight="1" x14ac:dyDescent="0.25">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spans="1:26" ht="15.75" customHeight="1" x14ac:dyDescent="0.25">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spans="1:26" ht="15.75" customHeight="1" x14ac:dyDescent="0.25">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spans="1:26" ht="15.75" customHeight="1" x14ac:dyDescent="0.25">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spans="1:26" ht="15.75" customHeight="1" x14ac:dyDescent="0.25">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spans="1:26" ht="15.75" customHeight="1" x14ac:dyDescent="0.25">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spans="1:26" ht="15.75" customHeight="1" x14ac:dyDescent="0.2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spans="1:26" ht="15.75" customHeight="1" x14ac:dyDescent="0.25">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spans="1:26" ht="15.75" customHeight="1" x14ac:dyDescent="0.25">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spans="1:26" ht="15.75" customHeight="1" x14ac:dyDescent="0.25">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spans="1:26" ht="15.75" customHeight="1" x14ac:dyDescent="0.25">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spans="1:26" ht="15.75" customHeight="1" x14ac:dyDescent="0.25">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spans="1:26" ht="15.75" customHeight="1" x14ac:dyDescent="0.25">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spans="1:26" ht="15.75" customHeight="1" x14ac:dyDescent="0.25">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spans="1:26" ht="15.75" customHeight="1" x14ac:dyDescent="0.25">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spans="1:26" ht="15.75" customHeight="1" x14ac:dyDescent="0.25">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spans="1:26" ht="15.75" customHeight="1" x14ac:dyDescent="0.2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spans="1:26" ht="15.75" customHeight="1" x14ac:dyDescent="0.25">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spans="1:26" ht="15.75" customHeight="1" x14ac:dyDescent="0.25">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spans="1:26" ht="15.75" customHeight="1" x14ac:dyDescent="0.25">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spans="1:26" ht="15.75" customHeight="1" x14ac:dyDescent="0.25">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spans="1:26" ht="15.75" customHeight="1" x14ac:dyDescent="0.25">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row>
    <row r="321" spans="1:26" ht="15.75" customHeight="1" x14ac:dyDescent="0.25">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row>
    <row r="322" spans="1:26" ht="15.75" customHeight="1" x14ac:dyDescent="0.25">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row>
    <row r="323" spans="1:26" ht="15.75" customHeight="1" x14ac:dyDescent="0.25">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spans="1:26" ht="15.75" customHeight="1" x14ac:dyDescent="0.25">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row>
    <row r="325" spans="1:26" ht="15.75" customHeight="1" x14ac:dyDescent="0.2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spans="1:26" ht="15.75" customHeight="1" x14ac:dyDescent="0.25">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row>
    <row r="327" spans="1:26" ht="15.75" customHeight="1" x14ac:dyDescent="0.25">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spans="1:26" ht="15.75" customHeight="1" x14ac:dyDescent="0.25">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row>
    <row r="329" spans="1:26" ht="15.75" customHeight="1" x14ac:dyDescent="0.25">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row>
    <row r="330" spans="1:26" ht="15.75" customHeight="1" x14ac:dyDescent="0.25">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spans="1:26" ht="15.75" customHeight="1" x14ac:dyDescent="0.25">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row>
    <row r="332" spans="1:26" ht="15.75" customHeight="1" x14ac:dyDescent="0.25">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spans="1:26" ht="15.75" customHeight="1" x14ac:dyDescent="0.25">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row>
    <row r="334" spans="1:26" ht="15.75" customHeight="1" x14ac:dyDescent="0.25">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row>
    <row r="335" spans="1:26" ht="15.75" customHeight="1" x14ac:dyDescent="0.2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row>
    <row r="336" spans="1:26" ht="15.75" customHeight="1" x14ac:dyDescent="0.25">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spans="1:26" ht="15.75" customHeight="1" x14ac:dyDescent="0.25">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row>
    <row r="338" spans="1:26" ht="15.75" customHeight="1" x14ac:dyDescent="0.25">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row>
    <row r="339" spans="1:26" ht="15.75" customHeight="1" x14ac:dyDescent="0.25">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row>
    <row r="340" spans="1:26" ht="15.75" customHeight="1" x14ac:dyDescent="0.25">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row>
    <row r="341" spans="1:26" ht="15.75" customHeight="1" x14ac:dyDescent="0.25">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spans="1:26" ht="15.75" customHeight="1" x14ac:dyDescent="0.25">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row>
    <row r="343" spans="1:26" ht="15.75" customHeight="1" x14ac:dyDescent="0.25">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spans="1:26" ht="15.75" customHeight="1" x14ac:dyDescent="0.25">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row>
    <row r="345" spans="1:26" ht="15.75" customHeight="1" x14ac:dyDescent="0.2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row>
    <row r="346" spans="1:26" ht="15.75" customHeight="1" x14ac:dyDescent="0.25">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row>
    <row r="347" spans="1:26" ht="15.75" customHeight="1" x14ac:dyDescent="0.25">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row>
    <row r="348" spans="1:26" ht="15.75" customHeight="1" x14ac:dyDescent="0.25">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row>
    <row r="349" spans="1:26" ht="15.75" customHeight="1" x14ac:dyDescent="0.25">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row>
    <row r="350" spans="1:26" ht="15.75" customHeight="1" x14ac:dyDescent="0.25">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row>
    <row r="351" spans="1:26" ht="15.75" customHeight="1" x14ac:dyDescent="0.25">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row>
    <row r="352" spans="1:26" ht="15.75" customHeight="1" x14ac:dyDescent="0.25">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row>
    <row r="353" spans="1:26" ht="15.75" customHeight="1" x14ac:dyDescent="0.25">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row>
    <row r="354" spans="1:26" ht="15.75" customHeight="1" x14ac:dyDescent="0.25">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row>
    <row r="355" spans="1:26" ht="15.75" customHeight="1" x14ac:dyDescent="0.2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row>
    <row r="356" spans="1:26" ht="15.75" customHeight="1" x14ac:dyDescent="0.25">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row>
    <row r="357" spans="1:26" ht="15.75" customHeight="1" x14ac:dyDescent="0.25">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row>
    <row r="358" spans="1:26" ht="15.75" customHeight="1" x14ac:dyDescent="0.25">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spans="1:26" ht="15.75" customHeight="1" x14ac:dyDescent="0.25">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row>
    <row r="360" spans="1:26" ht="15.75" customHeight="1" x14ac:dyDescent="0.25">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row>
    <row r="361" spans="1:26" ht="15.75" customHeight="1" x14ac:dyDescent="0.25">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row>
    <row r="362" spans="1:26" ht="15.75" customHeight="1" x14ac:dyDescent="0.25">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spans="1:26" ht="15.75" customHeight="1" x14ac:dyDescent="0.25">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row>
    <row r="364" spans="1:26" ht="15.75" customHeight="1" x14ac:dyDescent="0.25">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row>
    <row r="365" spans="1:26" ht="15.75" customHeight="1" x14ac:dyDescent="0.2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row>
    <row r="366" spans="1:26" ht="15.75" customHeight="1" x14ac:dyDescent="0.25">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row>
    <row r="367" spans="1:26" ht="15.75" customHeight="1" x14ac:dyDescent="0.25">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row>
    <row r="368" spans="1:26" ht="15.75" customHeight="1" x14ac:dyDescent="0.25">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row>
    <row r="369" spans="1:26" ht="15.75" customHeight="1" x14ac:dyDescent="0.25">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row>
    <row r="370" spans="1:26" ht="15.75" customHeight="1" x14ac:dyDescent="0.25">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row>
    <row r="371" spans="1:26" ht="15.75" customHeight="1" x14ac:dyDescent="0.25">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row>
    <row r="372" spans="1:26" ht="15.75" customHeight="1" x14ac:dyDescent="0.25">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row>
    <row r="373" spans="1:26" ht="15.75" customHeight="1" x14ac:dyDescent="0.25">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row>
    <row r="374" spans="1:26" ht="15.75" customHeight="1" x14ac:dyDescent="0.25">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row>
    <row r="375" spans="1:26" ht="15.75" customHeight="1" x14ac:dyDescent="0.2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row>
    <row r="376" spans="1:26" ht="15.75" customHeight="1" x14ac:dyDescent="0.25">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row>
    <row r="377" spans="1:26" ht="15.75" customHeight="1" x14ac:dyDescent="0.25">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row>
    <row r="378" spans="1:26" ht="15.75" customHeight="1" x14ac:dyDescent="0.25">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row>
    <row r="379" spans="1:26" ht="15.75" customHeight="1" x14ac:dyDescent="0.25">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row>
    <row r="380" spans="1:26" ht="15.75" customHeight="1" x14ac:dyDescent="0.25">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row>
    <row r="381" spans="1:26" ht="15.75" customHeight="1" x14ac:dyDescent="0.25">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row>
    <row r="382" spans="1:26" ht="15.75" customHeight="1" x14ac:dyDescent="0.25">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row>
    <row r="383" spans="1:26" ht="15.75" customHeight="1" x14ac:dyDescent="0.25">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row>
    <row r="384" spans="1:26" ht="15.75" customHeight="1" x14ac:dyDescent="0.25">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row>
    <row r="385" spans="1:26" ht="15.75" customHeight="1" x14ac:dyDescent="0.2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row>
    <row r="386" spans="1:26" ht="15.75" customHeight="1" x14ac:dyDescent="0.25">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row>
    <row r="387" spans="1:26" ht="15.75" customHeight="1" x14ac:dyDescent="0.25">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row>
    <row r="388" spans="1:26" ht="15.75" customHeight="1" x14ac:dyDescent="0.25">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row>
    <row r="389" spans="1:26" ht="15.75" customHeight="1" x14ac:dyDescent="0.25">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row>
    <row r="390" spans="1:26" ht="15.75" customHeight="1" x14ac:dyDescent="0.25">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row>
    <row r="391" spans="1:26" ht="15.75" customHeight="1" x14ac:dyDescent="0.25">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row>
    <row r="392" spans="1:26" ht="15.75" customHeight="1" x14ac:dyDescent="0.25">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row>
    <row r="393" spans="1:26" ht="15.75" customHeight="1" x14ac:dyDescent="0.25">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row>
    <row r="394" spans="1:26" ht="15.75" customHeight="1" x14ac:dyDescent="0.25">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row>
    <row r="395" spans="1:26" ht="15.75" customHeight="1" x14ac:dyDescent="0.2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row>
    <row r="396" spans="1:26" ht="15.75" customHeight="1" x14ac:dyDescent="0.25">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row>
    <row r="397" spans="1:26" ht="15.75" customHeight="1" x14ac:dyDescent="0.25">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row>
    <row r="398" spans="1:26" ht="15.75" customHeight="1" x14ac:dyDescent="0.25">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row>
    <row r="399" spans="1:26" ht="15.75" customHeight="1" x14ac:dyDescent="0.25">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row>
    <row r="400" spans="1:26" ht="15.75" customHeight="1" x14ac:dyDescent="0.25">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row>
    <row r="401" spans="1:26" ht="15.75" customHeight="1" x14ac:dyDescent="0.25">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row>
    <row r="402" spans="1:26" ht="15.75" customHeight="1" x14ac:dyDescent="0.25">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row>
    <row r="403" spans="1:26" ht="15.75" customHeight="1" x14ac:dyDescent="0.25">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row>
    <row r="404" spans="1:26" ht="15.75" customHeight="1" x14ac:dyDescent="0.25">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row>
    <row r="405" spans="1:26" ht="15.75" customHeight="1" x14ac:dyDescent="0.2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row>
    <row r="406" spans="1:26" ht="15.75" customHeight="1" x14ac:dyDescent="0.25">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row>
    <row r="407" spans="1:26" ht="15.75" customHeight="1" x14ac:dyDescent="0.25">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row>
    <row r="408" spans="1:26" ht="15.75" customHeight="1" x14ac:dyDescent="0.25">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row>
    <row r="409" spans="1:26" ht="15.75" customHeight="1" x14ac:dyDescent="0.25">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row>
    <row r="410" spans="1:26" ht="15.75" customHeight="1" x14ac:dyDescent="0.25">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row>
    <row r="411" spans="1:26" ht="15.75" customHeight="1" x14ac:dyDescent="0.25">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row>
    <row r="412" spans="1:26" ht="15.75" customHeight="1" x14ac:dyDescent="0.25">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row>
    <row r="413" spans="1:26" ht="15.75" customHeight="1" x14ac:dyDescent="0.25">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row>
    <row r="414" spans="1:26" ht="15.75" customHeight="1" x14ac:dyDescent="0.25">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row>
    <row r="415" spans="1:26" ht="15.75" customHeight="1" x14ac:dyDescent="0.2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row>
    <row r="416" spans="1:26" ht="15.75" customHeight="1" x14ac:dyDescent="0.25">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row>
    <row r="417" spans="1:26" ht="15.75" customHeight="1" x14ac:dyDescent="0.25">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row>
    <row r="418" spans="1:26" ht="15.75" customHeight="1" x14ac:dyDescent="0.25">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row>
    <row r="419" spans="1:26" ht="15.75" customHeight="1" x14ac:dyDescent="0.25">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row>
    <row r="420" spans="1:26" ht="15.75" customHeight="1" x14ac:dyDescent="0.25">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row>
    <row r="421" spans="1:26" ht="15.75" customHeight="1" x14ac:dyDescent="0.25">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row>
    <row r="422" spans="1:26" ht="15.75" customHeight="1" x14ac:dyDescent="0.25">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row>
    <row r="423" spans="1:26" ht="15.75" customHeight="1" x14ac:dyDescent="0.25">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row>
    <row r="424" spans="1:26" ht="15.75" customHeight="1" x14ac:dyDescent="0.25">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row>
    <row r="425" spans="1:26" ht="15.75" customHeight="1" x14ac:dyDescent="0.2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row>
    <row r="426" spans="1:26" ht="15.75" customHeight="1" x14ac:dyDescent="0.25">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row>
    <row r="427" spans="1:26" ht="15.75" customHeight="1" x14ac:dyDescent="0.25">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row>
    <row r="428" spans="1:26" ht="15.75" customHeight="1" x14ac:dyDescent="0.25">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row>
    <row r="429" spans="1:26" ht="15.75" customHeight="1" x14ac:dyDescent="0.25">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row>
    <row r="430" spans="1:26" ht="15.75" customHeight="1" x14ac:dyDescent="0.25">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row>
    <row r="431" spans="1:26" ht="15.75" customHeight="1" x14ac:dyDescent="0.25">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row>
    <row r="432" spans="1:26" ht="15.75" customHeight="1" x14ac:dyDescent="0.25">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row>
    <row r="433" spans="1:26" ht="15.75" customHeight="1" x14ac:dyDescent="0.25">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row>
    <row r="434" spans="1:26" ht="15.75" customHeight="1" x14ac:dyDescent="0.25">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row>
    <row r="435" spans="1:26" ht="15.75" customHeight="1" x14ac:dyDescent="0.2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spans="1:26" ht="15.75" customHeight="1" x14ac:dyDescent="0.25">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row>
    <row r="437" spans="1:26" ht="15.75" customHeight="1" x14ac:dyDescent="0.25">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row>
    <row r="438" spans="1:26" ht="15.75" customHeight="1" x14ac:dyDescent="0.25">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row>
    <row r="439" spans="1:26" ht="15.75" customHeight="1" x14ac:dyDescent="0.25">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row>
    <row r="440" spans="1:26" ht="15.75" customHeight="1" x14ac:dyDescent="0.25">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row>
    <row r="441" spans="1:26" ht="15.75" customHeight="1" x14ac:dyDescent="0.25">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row>
    <row r="442" spans="1:26" ht="15.75" customHeight="1" x14ac:dyDescent="0.25">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row>
    <row r="443" spans="1:26" ht="15.75" customHeight="1" x14ac:dyDescent="0.25">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row>
    <row r="444" spans="1:26" ht="15.75" customHeight="1" x14ac:dyDescent="0.25">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row>
    <row r="445" spans="1:26" ht="15.75" customHeight="1" x14ac:dyDescent="0.2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row>
    <row r="446" spans="1:26" ht="15.75" customHeight="1" x14ac:dyDescent="0.25">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row>
    <row r="447" spans="1:26" ht="15.75" customHeight="1" x14ac:dyDescent="0.25">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row>
    <row r="448" spans="1:26" ht="15.75" customHeight="1" x14ac:dyDescent="0.25">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row>
    <row r="449" spans="1:26" ht="15.75" customHeight="1" x14ac:dyDescent="0.25">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row>
    <row r="450" spans="1:26" ht="15.75" customHeight="1" x14ac:dyDescent="0.25">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row>
    <row r="451" spans="1:26" ht="15.75" customHeight="1" x14ac:dyDescent="0.25">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row>
    <row r="452" spans="1:26" ht="15.75" customHeight="1" x14ac:dyDescent="0.25">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row>
    <row r="453" spans="1:26" ht="15.75" customHeight="1" x14ac:dyDescent="0.25">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row>
    <row r="454" spans="1:26" ht="15.75" customHeight="1" x14ac:dyDescent="0.25">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row>
    <row r="455" spans="1:26" ht="15.75" customHeight="1" x14ac:dyDescent="0.2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row>
    <row r="456" spans="1:26" ht="15.75" customHeight="1" x14ac:dyDescent="0.25">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row>
    <row r="457" spans="1:26" ht="15.75" customHeight="1" x14ac:dyDescent="0.25">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row>
    <row r="458" spans="1:26" ht="15.75" customHeight="1" x14ac:dyDescent="0.25">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row>
    <row r="459" spans="1:26" ht="15.75" customHeight="1" x14ac:dyDescent="0.25">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row>
    <row r="460" spans="1:26" ht="15.75" customHeight="1" x14ac:dyDescent="0.25">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row>
    <row r="461" spans="1:26" ht="15.75" customHeight="1" x14ac:dyDescent="0.25">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row>
    <row r="462" spans="1:26" ht="15.75" customHeight="1" x14ac:dyDescent="0.25">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row>
    <row r="463" spans="1:26" ht="15.75" customHeight="1" x14ac:dyDescent="0.25">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row>
    <row r="464" spans="1:26" ht="15.75" customHeight="1" x14ac:dyDescent="0.25">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row>
    <row r="465" spans="1:26" ht="15.75" customHeight="1" x14ac:dyDescent="0.2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row>
    <row r="466" spans="1:26" ht="15.75" customHeight="1" x14ac:dyDescent="0.25">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row>
    <row r="467" spans="1:26" ht="15.75" customHeight="1" x14ac:dyDescent="0.25">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row>
    <row r="468" spans="1:26" ht="15.75" customHeight="1" x14ac:dyDescent="0.25">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row>
    <row r="469" spans="1:26" ht="15.75" customHeight="1" x14ac:dyDescent="0.25">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row>
    <row r="470" spans="1:26" ht="15.75" customHeight="1" x14ac:dyDescent="0.25">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row>
    <row r="471" spans="1:26" ht="15.75" customHeight="1" x14ac:dyDescent="0.25">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row>
    <row r="472" spans="1:26" ht="15.75" customHeight="1" x14ac:dyDescent="0.25">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row>
    <row r="473" spans="1:26" ht="15.75" customHeight="1" x14ac:dyDescent="0.25">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row>
    <row r="474" spans="1:26" ht="15.75" customHeight="1" x14ac:dyDescent="0.25">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row>
    <row r="475" spans="1:26" ht="15.75" customHeight="1" x14ac:dyDescent="0.2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row>
    <row r="476" spans="1:26" ht="15.75" customHeight="1" x14ac:dyDescent="0.25">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row>
    <row r="477" spans="1:26" ht="15.75" customHeight="1" x14ac:dyDescent="0.25">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row>
    <row r="478" spans="1:26" ht="15.75" customHeight="1" x14ac:dyDescent="0.25">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row>
    <row r="479" spans="1:26" ht="15.75" customHeight="1" x14ac:dyDescent="0.25">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row>
    <row r="480" spans="1:26" ht="15.75" customHeight="1" x14ac:dyDescent="0.25">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row>
    <row r="481" spans="1:26" ht="15.75" customHeight="1" x14ac:dyDescent="0.25">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row>
    <row r="482" spans="1:26" ht="15.75" customHeight="1" x14ac:dyDescent="0.25">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row>
    <row r="483" spans="1:26" ht="15.75" customHeight="1" x14ac:dyDescent="0.25">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row>
    <row r="484" spans="1:26" ht="15.75" customHeight="1" x14ac:dyDescent="0.25">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row>
    <row r="485" spans="1:26" ht="15.75" customHeight="1" x14ac:dyDescent="0.2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row>
    <row r="486" spans="1:26" ht="15.75" customHeight="1" x14ac:dyDescent="0.25">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row>
    <row r="487" spans="1:26" ht="15.75" customHeight="1" x14ac:dyDescent="0.25">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row>
    <row r="488" spans="1:26" ht="15.75" customHeight="1" x14ac:dyDescent="0.25">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row>
    <row r="489" spans="1:26" ht="15.75" customHeight="1" x14ac:dyDescent="0.25">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row>
    <row r="490" spans="1:26" ht="15.75" customHeight="1" x14ac:dyDescent="0.25">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row>
    <row r="491" spans="1:26" ht="15.75" customHeight="1" x14ac:dyDescent="0.25">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row>
    <row r="492" spans="1:26" ht="15.75" customHeight="1" x14ac:dyDescent="0.25">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row>
    <row r="493" spans="1:26" ht="15.75" customHeight="1" x14ac:dyDescent="0.25">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row>
    <row r="494" spans="1:26" ht="15.75" customHeight="1" x14ac:dyDescent="0.25">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row>
    <row r="495" spans="1:26" ht="15.75" customHeight="1" x14ac:dyDescent="0.2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row>
    <row r="496" spans="1:26" ht="15.75" customHeight="1" x14ac:dyDescent="0.25">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row>
    <row r="497" spans="1:26" ht="15.75" customHeight="1" x14ac:dyDescent="0.25">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row>
    <row r="498" spans="1:26" ht="15.75" customHeight="1" x14ac:dyDescent="0.25">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row>
    <row r="499" spans="1:26" ht="15.75" customHeight="1" x14ac:dyDescent="0.25">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row>
    <row r="500" spans="1:26" ht="15.75" customHeight="1" x14ac:dyDescent="0.25">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row>
    <row r="501" spans="1:26" ht="15.75" customHeight="1" x14ac:dyDescent="0.25">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row>
    <row r="502" spans="1:26" ht="15.75" customHeight="1" x14ac:dyDescent="0.25">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row>
    <row r="503" spans="1:26" ht="15.75" customHeight="1" x14ac:dyDescent="0.25">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row>
    <row r="504" spans="1:26" ht="15.75" customHeight="1" x14ac:dyDescent="0.25">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row>
    <row r="505" spans="1:26" ht="15.75" customHeight="1" x14ac:dyDescent="0.2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row>
    <row r="506" spans="1:26" ht="15.75" customHeight="1" x14ac:dyDescent="0.25">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row>
    <row r="507" spans="1:26" ht="15.75" customHeight="1" x14ac:dyDescent="0.25">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row>
    <row r="508" spans="1:26" ht="15.75" customHeight="1" x14ac:dyDescent="0.25">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row>
    <row r="509" spans="1:26" ht="15.75" customHeight="1" x14ac:dyDescent="0.25">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row>
    <row r="510" spans="1:26" ht="15.75" customHeight="1" x14ac:dyDescent="0.25">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row>
    <row r="511" spans="1:26" ht="15.75" customHeight="1" x14ac:dyDescent="0.25">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row>
    <row r="512" spans="1:26" ht="15.75" customHeight="1" x14ac:dyDescent="0.25">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row>
    <row r="513" spans="1:26" ht="15.75" customHeight="1" x14ac:dyDescent="0.25">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row>
    <row r="514" spans="1:26" ht="15.75" customHeight="1" x14ac:dyDescent="0.25">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row>
    <row r="515" spans="1:26" ht="15.75" customHeight="1" x14ac:dyDescent="0.2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row>
    <row r="516" spans="1:26" ht="15.75" customHeight="1" x14ac:dyDescent="0.25">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row>
    <row r="517" spans="1:26" ht="15.75" customHeight="1" x14ac:dyDescent="0.25">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row>
    <row r="518" spans="1:26" ht="15.75" customHeight="1" x14ac:dyDescent="0.25">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row>
    <row r="519" spans="1:26" ht="15.75" customHeight="1" x14ac:dyDescent="0.25">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row>
    <row r="520" spans="1:26" ht="15.75" customHeight="1" x14ac:dyDescent="0.25">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row>
    <row r="521" spans="1:26" ht="15.75" customHeight="1" x14ac:dyDescent="0.25">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row>
    <row r="522" spans="1:26" ht="15.75" customHeight="1" x14ac:dyDescent="0.25">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row>
    <row r="523" spans="1:26" ht="15.75" customHeight="1" x14ac:dyDescent="0.25">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row>
    <row r="524" spans="1:26" ht="15.75" customHeight="1" x14ac:dyDescent="0.25">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row>
    <row r="525" spans="1:26" ht="15.75" customHeight="1" x14ac:dyDescent="0.2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row>
    <row r="526" spans="1:26" ht="15.75" customHeight="1" x14ac:dyDescent="0.25">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row>
    <row r="527" spans="1:26" ht="15.75" customHeight="1" x14ac:dyDescent="0.25">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row>
    <row r="528" spans="1:26" ht="15.75" customHeight="1" x14ac:dyDescent="0.25">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row>
    <row r="529" spans="1:26" ht="15.75" customHeight="1" x14ac:dyDescent="0.25">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row>
    <row r="530" spans="1:26" ht="15.75" customHeight="1" x14ac:dyDescent="0.25">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row>
    <row r="531" spans="1:26" ht="15.75" customHeight="1" x14ac:dyDescent="0.25">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row>
    <row r="532" spans="1:26" ht="15.75" customHeight="1" x14ac:dyDescent="0.25">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row>
    <row r="533" spans="1:26" ht="15.75" customHeight="1" x14ac:dyDescent="0.25">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row>
    <row r="534" spans="1:26" ht="15.75" customHeight="1" x14ac:dyDescent="0.25">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row>
    <row r="535" spans="1:26" ht="15.75" customHeight="1" x14ac:dyDescent="0.2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row>
    <row r="536" spans="1:26" ht="15.75" customHeight="1" x14ac:dyDescent="0.25">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row>
    <row r="537" spans="1:26" ht="15.75" customHeight="1" x14ac:dyDescent="0.25">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row>
    <row r="538" spans="1:26" ht="15.75" customHeight="1" x14ac:dyDescent="0.25">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row>
    <row r="539" spans="1:26" ht="15.75" customHeight="1" x14ac:dyDescent="0.25">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row>
    <row r="540" spans="1:26" ht="15.75" customHeight="1" x14ac:dyDescent="0.25">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row>
    <row r="541" spans="1:26" ht="15.75" customHeight="1" x14ac:dyDescent="0.25">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row>
    <row r="542" spans="1:26" ht="15.75" customHeight="1" x14ac:dyDescent="0.25">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row>
    <row r="543" spans="1:26" ht="15.75" customHeight="1" x14ac:dyDescent="0.25">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row>
    <row r="544" spans="1:26" ht="15.75" customHeight="1" x14ac:dyDescent="0.25">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row>
    <row r="545" spans="1:26" ht="15.75" customHeight="1" x14ac:dyDescent="0.2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row>
    <row r="546" spans="1:26" ht="15.75" customHeight="1" x14ac:dyDescent="0.25">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row>
    <row r="547" spans="1:26" ht="15.75" customHeight="1" x14ac:dyDescent="0.25">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row>
    <row r="548" spans="1:26" ht="15.75" customHeight="1" x14ac:dyDescent="0.25">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row>
    <row r="549" spans="1:26" ht="15.75" customHeight="1" x14ac:dyDescent="0.25">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row>
    <row r="550" spans="1:26" ht="15.75" customHeight="1" x14ac:dyDescent="0.25">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row>
    <row r="551" spans="1:26" ht="15.75" customHeight="1" x14ac:dyDescent="0.25">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row>
    <row r="552" spans="1:26" ht="15.75" customHeight="1" x14ac:dyDescent="0.25">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row>
    <row r="553" spans="1:26" ht="15.75" customHeight="1" x14ac:dyDescent="0.25">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row>
    <row r="554" spans="1:26" ht="15.75" customHeight="1" x14ac:dyDescent="0.25">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row>
    <row r="555" spans="1:26" ht="15.75" customHeight="1" x14ac:dyDescent="0.2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row>
    <row r="556" spans="1:26" ht="15.75" customHeight="1" x14ac:dyDescent="0.25">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row>
    <row r="557" spans="1:26" ht="15.75" customHeight="1" x14ac:dyDescent="0.25">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row>
    <row r="558" spans="1:26" ht="15.75" customHeight="1" x14ac:dyDescent="0.25">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row>
    <row r="559" spans="1:26" ht="15.75" customHeight="1" x14ac:dyDescent="0.25">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row>
    <row r="560" spans="1:26" ht="15.75" customHeight="1" x14ac:dyDescent="0.25">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row>
    <row r="561" spans="1:26" ht="15.75" customHeight="1" x14ac:dyDescent="0.25">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row>
    <row r="562" spans="1:26" ht="15.75" customHeight="1" x14ac:dyDescent="0.25">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row>
    <row r="563" spans="1:26" ht="15.75" customHeight="1" x14ac:dyDescent="0.25">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row>
    <row r="564" spans="1:26" ht="15.75" customHeight="1" x14ac:dyDescent="0.25">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row>
    <row r="565" spans="1:26" ht="15.75" customHeight="1" x14ac:dyDescent="0.2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row>
    <row r="566" spans="1:26" ht="15.75" customHeight="1" x14ac:dyDescent="0.25">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row>
    <row r="567" spans="1:26" ht="15.75" customHeight="1" x14ac:dyDescent="0.25">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row>
    <row r="568" spans="1:26" ht="15.75" customHeight="1" x14ac:dyDescent="0.25">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row>
    <row r="569" spans="1:26" ht="15.75" customHeight="1" x14ac:dyDescent="0.25">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row>
    <row r="570" spans="1:26" ht="15.75" customHeight="1" x14ac:dyDescent="0.25">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row>
    <row r="571" spans="1:26" ht="15.75" customHeight="1" x14ac:dyDescent="0.25">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row>
    <row r="572" spans="1:26" ht="15.75" customHeight="1" x14ac:dyDescent="0.25">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row>
    <row r="573" spans="1:26" ht="15.75" customHeight="1" x14ac:dyDescent="0.25">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row>
    <row r="574" spans="1:26" ht="15.75" customHeight="1" x14ac:dyDescent="0.25">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row>
    <row r="575" spans="1:26" ht="15.75" customHeight="1" x14ac:dyDescent="0.2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row>
    <row r="576" spans="1:26" ht="15.75" customHeight="1" x14ac:dyDescent="0.25">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row>
    <row r="577" spans="1:26" ht="15.75" customHeight="1" x14ac:dyDescent="0.25">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row>
    <row r="578" spans="1:26" ht="15.75" customHeight="1" x14ac:dyDescent="0.25">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row>
    <row r="579" spans="1:26" ht="15.75" customHeight="1" x14ac:dyDescent="0.25">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row>
    <row r="580" spans="1:26" ht="15.75" customHeight="1" x14ac:dyDescent="0.25">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row>
    <row r="581" spans="1:26" ht="15.75" customHeight="1" x14ac:dyDescent="0.25">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row>
    <row r="582" spans="1:26" ht="15.75" customHeight="1" x14ac:dyDescent="0.25">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spans="1:26" ht="15.75" customHeight="1" x14ac:dyDescent="0.25">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spans="1:26" ht="15.75" customHeight="1" x14ac:dyDescent="0.25">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spans="1:26" ht="15.75" customHeight="1" x14ac:dyDescent="0.2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spans="1:26" ht="15.75" customHeight="1" x14ac:dyDescent="0.25">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spans="1:26" ht="15.75" customHeight="1" x14ac:dyDescent="0.25">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spans="1:26" ht="15.75" customHeight="1" x14ac:dyDescent="0.25">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spans="1:26" ht="15.75" customHeight="1" x14ac:dyDescent="0.25">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spans="1:26" ht="15.75" customHeight="1" x14ac:dyDescent="0.25">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spans="1:26" ht="15.75" customHeight="1" x14ac:dyDescent="0.25">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spans="1:26" ht="15.75" customHeight="1" x14ac:dyDescent="0.25">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spans="1:26" ht="15.75" customHeight="1" x14ac:dyDescent="0.25">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spans="1:26" ht="15.75" customHeight="1" x14ac:dyDescent="0.25">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spans="1:26" ht="15.75" customHeight="1" x14ac:dyDescent="0.2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spans="1:26" ht="15.75" customHeight="1" x14ac:dyDescent="0.25">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spans="1:26" ht="15.75" customHeight="1" x14ac:dyDescent="0.25">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spans="1:26" ht="15.75" customHeight="1" x14ac:dyDescent="0.25">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spans="1:26" ht="15.75" customHeight="1" x14ac:dyDescent="0.25">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spans="1:26" ht="15.75" customHeight="1" x14ac:dyDescent="0.25">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spans="1:26" ht="15.75" customHeight="1" x14ac:dyDescent="0.25">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spans="1:26" ht="15.75" customHeight="1" x14ac:dyDescent="0.25">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spans="1:26" ht="15.75" customHeight="1" x14ac:dyDescent="0.25">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spans="1:26" ht="15.75" customHeight="1" x14ac:dyDescent="0.25">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spans="1:26" ht="15.75" customHeight="1" x14ac:dyDescent="0.2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spans="1:26" ht="15.75" customHeight="1" x14ac:dyDescent="0.25">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spans="1:26" ht="15.75" customHeight="1" x14ac:dyDescent="0.25">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spans="1:26" ht="15.75" customHeight="1" x14ac:dyDescent="0.25">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spans="1:26" ht="15.75" customHeight="1" x14ac:dyDescent="0.25">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spans="1:26" ht="15.75" customHeight="1" x14ac:dyDescent="0.25">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spans="1:26" ht="15.75" customHeight="1" x14ac:dyDescent="0.25">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spans="1:26" ht="15.75" customHeight="1" x14ac:dyDescent="0.25">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spans="1:26" ht="15.75" customHeight="1" x14ac:dyDescent="0.25">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spans="1:26" ht="15.75" customHeight="1" x14ac:dyDescent="0.25">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spans="1:26" ht="15.75" customHeight="1" x14ac:dyDescent="0.2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spans="1:26" ht="15.75" customHeight="1" x14ac:dyDescent="0.25">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spans="1:26" ht="15.75" customHeight="1" x14ac:dyDescent="0.25">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spans="1:26" ht="15.75" customHeight="1" x14ac:dyDescent="0.25">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spans="1:26" ht="15.75" customHeight="1" x14ac:dyDescent="0.25">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spans="1:26" ht="15.75" customHeight="1" x14ac:dyDescent="0.25">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spans="1:26" ht="15.75" customHeight="1" x14ac:dyDescent="0.25">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spans="1:26" ht="15.75" customHeight="1" x14ac:dyDescent="0.25">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spans="1:26" ht="15.75" customHeight="1" x14ac:dyDescent="0.25">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spans="1:26" ht="15.75" customHeight="1" x14ac:dyDescent="0.25">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spans="1:26" ht="15.75" customHeight="1" x14ac:dyDescent="0.2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spans="1:26" ht="15.75" customHeight="1" x14ac:dyDescent="0.25">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spans="1:26" ht="15.75" customHeight="1" x14ac:dyDescent="0.25">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spans="1:26" ht="15.75" customHeight="1" x14ac:dyDescent="0.25">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spans="1:26" ht="15.75" customHeight="1" x14ac:dyDescent="0.25">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spans="1:26" ht="15.75" customHeight="1" x14ac:dyDescent="0.25">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spans="1:26" ht="15.75" customHeight="1" x14ac:dyDescent="0.25">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spans="1:26" ht="15.75" customHeight="1" x14ac:dyDescent="0.25">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spans="1:26" ht="15.75" customHeight="1" x14ac:dyDescent="0.25">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spans="1:26" ht="15.75" customHeight="1" x14ac:dyDescent="0.25">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spans="1:26" ht="15.75" customHeight="1" x14ac:dyDescent="0.2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spans="1:26" ht="15.75" customHeight="1" x14ac:dyDescent="0.25">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spans="1:26" ht="15.75" customHeight="1" x14ac:dyDescent="0.25">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spans="1:26" ht="15.75" customHeight="1" x14ac:dyDescent="0.25">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spans="1:26" ht="15.75" customHeight="1" x14ac:dyDescent="0.25">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spans="1:26" ht="15.75" customHeight="1" x14ac:dyDescent="0.25">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spans="1:26" ht="15.75" customHeight="1" x14ac:dyDescent="0.25">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spans="1:26" ht="15.75" customHeight="1" x14ac:dyDescent="0.25">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spans="1:26" ht="15.75" customHeight="1" x14ac:dyDescent="0.25">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spans="1:26" ht="15.75" customHeight="1" x14ac:dyDescent="0.25">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spans="1:26" ht="15.75" customHeight="1" x14ac:dyDescent="0.2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spans="1:26" ht="15.75" customHeight="1" x14ac:dyDescent="0.25">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spans="1:26" ht="15.75" customHeight="1" x14ac:dyDescent="0.25">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spans="1:26" ht="15.75" customHeight="1" x14ac:dyDescent="0.25">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spans="1:26" ht="15.75" customHeight="1" x14ac:dyDescent="0.25">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spans="1:26" ht="15.75" customHeight="1" x14ac:dyDescent="0.25">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spans="1:26" ht="15.75" customHeight="1" x14ac:dyDescent="0.25">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spans="1:26" ht="15.75" customHeight="1" x14ac:dyDescent="0.25">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spans="1:26" ht="15.75" customHeight="1" x14ac:dyDescent="0.25">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spans="1:26" ht="15.75" customHeight="1" x14ac:dyDescent="0.25">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spans="1:26" ht="15.75" customHeight="1" x14ac:dyDescent="0.2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spans="1:26" ht="15.75" customHeight="1" x14ac:dyDescent="0.25">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spans="1:26" ht="15.75" customHeight="1" x14ac:dyDescent="0.25">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spans="1:26" ht="15.75" customHeight="1" x14ac:dyDescent="0.25">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spans="1:26" ht="15.75" customHeight="1" x14ac:dyDescent="0.25">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spans="1:26" ht="15.75" customHeight="1" x14ac:dyDescent="0.25">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spans="1:26" ht="15.75" customHeight="1" x14ac:dyDescent="0.25">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spans="1:26" ht="15.75" customHeight="1" x14ac:dyDescent="0.25">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spans="1:26" ht="15.75" customHeight="1" x14ac:dyDescent="0.25">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spans="1:26" ht="15.75" customHeight="1" x14ac:dyDescent="0.25">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spans="1:26" ht="15.75" customHeight="1" x14ac:dyDescent="0.2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spans="1:26" ht="15.75" customHeight="1" x14ac:dyDescent="0.25">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spans="1:26" ht="15.75" customHeight="1" x14ac:dyDescent="0.25">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spans="1:26" ht="15.75" customHeight="1" x14ac:dyDescent="0.25">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spans="1:26" ht="15.75" customHeight="1" x14ac:dyDescent="0.25">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spans="1:26" ht="15.75" customHeight="1" x14ac:dyDescent="0.25">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spans="1:26" ht="15.75" customHeight="1" x14ac:dyDescent="0.25">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spans="1:26" ht="15.75" customHeight="1" x14ac:dyDescent="0.25">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spans="1:26" ht="15.75" customHeight="1" x14ac:dyDescent="0.25">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spans="1:26" ht="15.75" customHeight="1" x14ac:dyDescent="0.25">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spans="1:26" ht="15.75" customHeight="1" x14ac:dyDescent="0.2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spans="1:26" ht="15.75" customHeight="1" x14ac:dyDescent="0.25">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spans="1:26" ht="15.75" customHeight="1" x14ac:dyDescent="0.25">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spans="1:26" ht="15.75" customHeight="1" x14ac:dyDescent="0.25">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spans="1:26" ht="15.75" customHeight="1" x14ac:dyDescent="0.25">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spans="1:26" ht="15.75" customHeight="1" x14ac:dyDescent="0.25">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spans="1:26" ht="15.75" customHeight="1" x14ac:dyDescent="0.25">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spans="1:26" ht="15.75" customHeight="1" x14ac:dyDescent="0.25">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spans="1:26" ht="15.75" customHeight="1" x14ac:dyDescent="0.25">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spans="1:26" ht="15.75" customHeight="1" x14ac:dyDescent="0.25">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spans="1:26" ht="15.75" customHeight="1" x14ac:dyDescent="0.2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spans="1:26" ht="15.75" customHeight="1" x14ac:dyDescent="0.25">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spans="1:26" ht="15.75" customHeight="1" x14ac:dyDescent="0.25">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spans="1:26" ht="15.75" customHeight="1" x14ac:dyDescent="0.25">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spans="1:26" ht="15.75" customHeight="1" x14ac:dyDescent="0.25">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spans="1:26" ht="15.75" customHeight="1" x14ac:dyDescent="0.25">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spans="1:26" ht="15.75" customHeight="1" x14ac:dyDescent="0.25">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spans="1:26" ht="15.75" customHeight="1" x14ac:dyDescent="0.25">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spans="1:26" ht="15.75" customHeight="1" x14ac:dyDescent="0.25">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spans="1:26" ht="15.75" customHeight="1" x14ac:dyDescent="0.25">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spans="1:26" ht="15.75" customHeight="1" x14ac:dyDescent="0.2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spans="1:26" ht="15.75" customHeight="1" x14ac:dyDescent="0.25">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spans="1:26" ht="15.75" customHeight="1" x14ac:dyDescent="0.25">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spans="1:26" ht="15.75" customHeight="1" x14ac:dyDescent="0.25">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spans="1:26" ht="15.75" customHeight="1" x14ac:dyDescent="0.25">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spans="1:26" ht="15.75" customHeight="1" x14ac:dyDescent="0.25">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spans="1:26" ht="15.75" customHeight="1" x14ac:dyDescent="0.25">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spans="1:26" ht="15.75" customHeight="1" x14ac:dyDescent="0.25">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spans="1:26" ht="15.75" customHeight="1" x14ac:dyDescent="0.25">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spans="1:26" ht="15.75" customHeight="1" x14ac:dyDescent="0.25">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spans="1:26" ht="15.75" customHeight="1" x14ac:dyDescent="0.2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spans="1:26" ht="15.75" customHeight="1" x14ac:dyDescent="0.25">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spans="1:26" ht="15.75" customHeight="1" x14ac:dyDescent="0.25">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spans="1:26" ht="15.75" customHeight="1" x14ac:dyDescent="0.25">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spans="1:26" ht="15.75" customHeight="1" x14ac:dyDescent="0.25">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spans="1:26" ht="15.75" customHeight="1" x14ac:dyDescent="0.25">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spans="1:26" ht="15.75" customHeight="1" x14ac:dyDescent="0.25">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spans="1:26" ht="15.75" customHeight="1" x14ac:dyDescent="0.25">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spans="1:26" ht="15.75" customHeight="1" x14ac:dyDescent="0.25">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spans="1:26" ht="15.75" customHeight="1" x14ac:dyDescent="0.25">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spans="1:26" ht="15.75" customHeight="1" x14ac:dyDescent="0.2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spans="1:26" ht="15.75" customHeight="1" x14ac:dyDescent="0.25">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spans="1:26" ht="15.75" customHeight="1" x14ac:dyDescent="0.25">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spans="1:26" ht="15.75" customHeight="1" x14ac:dyDescent="0.25">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spans="1:26" ht="15.75" customHeight="1" x14ac:dyDescent="0.25">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spans="1:26" ht="15.75" customHeight="1" x14ac:dyDescent="0.25">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spans="1:26" ht="15.75" customHeight="1" x14ac:dyDescent="0.25">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spans="1:26" ht="15.75" customHeight="1" x14ac:dyDescent="0.25">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spans="1:26" ht="15.75" customHeight="1" x14ac:dyDescent="0.25">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spans="1:26" ht="15.75" customHeight="1" x14ac:dyDescent="0.25">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spans="1:26" ht="15.75" customHeight="1" x14ac:dyDescent="0.2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spans="1:26" ht="15.75" customHeight="1" x14ac:dyDescent="0.25">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spans="1:26" ht="15.75" customHeight="1" x14ac:dyDescent="0.25">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spans="1:26" ht="15.75" customHeight="1" x14ac:dyDescent="0.25">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spans="1:26" ht="15.75" customHeight="1" x14ac:dyDescent="0.25">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spans="1:26" ht="15.75" customHeight="1" x14ac:dyDescent="0.25">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spans="1:26" ht="15.75" customHeight="1" x14ac:dyDescent="0.25">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spans="1:26" ht="15.75" customHeight="1" x14ac:dyDescent="0.25">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spans="1:26" ht="15.75" customHeight="1" x14ac:dyDescent="0.25">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spans="1:26" ht="15.75" customHeight="1" x14ac:dyDescent="0.25">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spans="1:26" ht="15.75" customHeight="1" x14ac:dyDescent="0.2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spans="1:26" ht="15.75" customHeight="1" x14ac:dyDescent="0.25">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spans="1:26" ht="15.75" customHeight="1" x14ac:dyDescent="0.25">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spans="1:26" ht="15.75" customHeight="1" x14ac:dyDescent="0.25">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spans="1:26" ht="15.75" customHeight="1" x14ac:dyDescent="0.25">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spans="1:26" ht="15.75" customHeight="1" x14ac:dyDescent="0.25">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spans="1:26" ht="15.75" customHeight="1" x14ac:dyDescent="0.25">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spans="1:26" ht="15.75" customHeight="1" x14ac:dyDescent="0.25">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spans="1:26" ht="15.75" customHeight="1" x14ac:dyDescent="0.25">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spans="1:26" ht="15.75" customHeight="1" x14ac:dyDescent="0.25">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spans="1:26" ht="15.75" customHeight="1" x14ac:dyDescent="0.2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spans="1:26" ht="15.75" customHeight="1" x14ac:dyDescent="0.25">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spans="1:26" ht="15.75" customHeight="1" x14ac:dyDescent="0.25">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spans="1:26" ht="15.75" customHeight="1" x14ac:dyDescent="0.25">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spans="1:26" ht="15.75" customHeight="1" x14ac:dyDescent="0.25">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spans="1:26" ht="15.75" customHeight="1" x14ac:dyDescent="0.25">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spans="1:26" ht="15.75" customHeight="1" x14ac:dyDescent="0.25">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spans="1:26" ht="15.75" customHeight="1" x14ac:dyDescent="0.25">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spans="1:26" ht="15.75" customHeight="1" x14ac:dyDescent="0.25">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spans="1:26" ht="15.75" customHeight="1" x14ac:dyDescent="0.25">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spans="1:26" ht="15.75" customHeight="1" x14ac:dyDescent="0.2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spans="1:26" ht="15.75" customHeight="1" x14ac:dyDescent="0.25">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spans="1:26" ht="15.75" customHeight="1" x14ac:dyDescent="0.25">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spans="1:26" ht="15.75" customHeight="1" x14ac:dyDescent="0.25">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spans="1:26" ht="15.75" customHeight="1" x14ac:dyDescent="0.25">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spans="1:26" ht="15.75" customHeight="1" x14ac:dyDescent="0.25">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spans="1:26" ht="15.75" customHeight="1" x14ac:dyDescent="0.25">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spans="1:26" ht="15.75" customHeight="1" x14ac:dyDescent="0.25">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spans="1:26" ht="15.75" customHeight="1" x14ac:dyDescent="0.25">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spans="1:26" ht="15.75" customHeight="1" x14ac:dyDescent="0.25">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spans="1:26" ht="15.75" customHeight="1" x14ac:dyDescent="0.2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spans="1:26" ht="15.75" customHeight="1" x14ac:dyDescent="0.25">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spans="1:26" ht="15.75" customHeight="1" x14ac:dyDescent="0.25">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spans="1:26" ht="15.75" customHeight="1" x14ac:dyDescent="0.25">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spans="1:26" ht="15.75" customHeight="1" x14ac:dyDescent="0.25">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spans="1:26" ht="15.75" customHeight="1" x14ac:dyDescent="0.25">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spans="1:26" ht="15.75" customHeight="1" x14ac:dyDescent="0.25">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spans="1:26" ht="15.75" customHeight="1" x14ac:dyDescent="0.25">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spans="1:26" ht="15.75" customHeight="1" x14ac:dyDescent="0.25">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spans="1:26" ht="15.75" customHeight="1" x14ac:dyDescent="0.25">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spans="1:26" ht="15.75" customHeight="1" x14ac:dyDescent="0.2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spans="1:26" ht="15.75" customHeight="1" x14ac:dyDescent="0.25">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spans="1:26" ht="15.75" customHeight="1" x14ac:dyDescent="0.25">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spans="1:26" ht="15.75" customHeight="1" x14ac:dyDescent="0.25">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spans="1:26" ht="15.75" customHeight="1" x14ac:dyDescent="0.25">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spans="1:26" ht="15.75" customHeight="1" x14ac:dyDescent="0.25">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spans="1:26" ht="15.75" customHeight="1" x14ac:dyDescent="0.25">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spans="1:26" ht="15.75" customHeight="1" x14ac:dyDescent="0.25">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spans="1:26" ht="15.75" customHeight="1" x14ac:dyDescent="0.25">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spans="1:26" ht="15.75" customHeight="1" x14ac:dyDescent="0.25">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spans="1:26" ht="15.75" customHeight="1" x14ac:dyDescent="0.2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spans="1:26" ht="15.75" customHeight="1" x14ac:dyDescent="0.25">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spans="1:26" ht="15.75" customHeight="1" x14ac:dyDescent="0.25">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spans="1:26" ht="15.75" customHeight="1" x14ac:dyDescent="0.25">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spans="1:26" ht="15.75" customHeight="1" x14ac:dyDescent="0.25">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spans="1:26" ht="15.75" customHeight="1" x14ac:dyDescent="0.25">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spans="1:26" ht="15.75" customHeight="1" x14ac:dyDescent="0.25">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spans="1:26" ht="15.75" customHeight="1" x14ac:dyDescent="0.25">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spans="1:26" ht="15.75" customHeight="1" x14ac:dyDescent="0.25">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spans="1:26" ht="15.75" customHeight="1" x14ac:dyDescent="0.25">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spans="1:26" ht="15.75" customHeight="1" x14ac:dyDescent="0.2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spans="1:26" ht="15.75" customHeight="1" x14ac:dyDescent="0.25">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spans="1:26" ht="15.75" customHeight="1" x14ac:dyDescent="0.25">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spans="1:26" ht="15.75" customHeight="1" x14ac:dyDescent="0.25">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spans="1:26" ht="15.75" customHeight="1" x14ac:dyDescent="0.25">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spans="1:26" ht="15.75" customHeight="1" x14ac:dyDescent="0.25">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spans="1:26" ht="15.75" customHeight="1" x14ac:dyDescent="0.25">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spans="1:26" ht="15.75" customHeight="1" x14ac:dyDescent="0.25">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spans="1:26" ht="15.75" customHeight="1" x14ac:dyDescent="0.25">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spans="1:26" ht="15.75" customHeight="1" x14ac:dyDescent="0.25">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spans="1:26" ht="15.75" customHeight="1" x14ac:dyDescent="0.2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spans="1:26" ht="15.75" customHeight="1" x14ac:dyDescent="0.25">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spans="1:26" ht="15.75" customHeight="1" x14ac:dyDescent="0.25">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spans="1:26" ht="15.75" customHeight="1" x14ac:dyDescent="0.25">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spans="1:26" ht="15.75" customHeight="1" x14ac:dyDescent="0.25">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spans="1:26" ht="15.75" customHeight="1" x14ac:dyDescent="0.25">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spans="1:26" ht="15.75" customHeight="1" x14ac:dyDescent="0.25">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spans="1:26" ht="15.75" customHeight="1" x14ac:dyDescent="0.25">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spans="1:26" ht="15.75" customHeight="1" x14ac:dyDescent="0.25">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spans="1:26" ht="15.75" customHeight="1" x14ac:dyDescent="0.25">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spans="1:26" ht="15.75" customHeight="1" x14ac:dyDescent="0.2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spans="1:26" ht="15.75" customHeight="1" x14ac:dyDescent="0.25">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spans="1:26" ht="15.75" customHeight="1" x14ac:dyDescent="0.25">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spans="1:26" ht="15.75" customHeight="1" x14ac:dyDescent="0.25">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spans="1:26" ht="15.75" customHeight="1" x14ac:dyDescent="0.25">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spans="1:26" ht="15.75" customHeight="1" x14ac:dyDescent="0.25">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spans="1:26" ht="15.75" customHeight="1" x14ac:dyDescent="0.25">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spans="1:26" ht="15.75" customHeight="1" x14ac:dyDescent="0.25">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spans="1:26" ht="15.75" customHeight="1" x14ac:dyDescent="0.25">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spans="1:26" ht="15.75" customHeight="1" x14ac:dyDescent="0.25">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spans="1:26" ht="15.75" customHeight="1" x14ac:dyDescent="0.2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spans="1:26" ht="15.75" customHeight="1" x14ac:dyDescent="0.25">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spans="1:26" ht="15.75" customHeight="1" x14ac:dyDescent="0.25">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spans="1:26" ht="15.75" customHeight="1" x14ac:dyDescent="0.25">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spans="1:26" ht="15.75" customHeight="1" x14ac:dyDescent="0.25">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spans="1:26" ht="15.75" customHeight="1" x14ac:dyDescent="0.25">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spans="1:26" ht="15.75" customHeight="1" x14ac:dyDescent="0.25">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spans="1:26" ht="15.75" customHeight="1" x14ac:dyDescent="0.25">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spans="1:26" ht="15.75" customHeight="1" x14ac:dyDescent="0.25">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spans="1:26" ht="15.75" customHeight="1" x14ac:dyDescent="0.25">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spans="1:26" ht="15.75" customHeight="1" x14ac:dyDescent="0.25">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spans="1:26" ht="15.75" customHeight="1" x14ac:dyDescent="0.25">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spans="1:26" ht="15.75" customHeight="1" x14ac:dyDescent="0.25">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spans="1:26" ht="15.75" customHeight="1" x14ac:dyDescent="0.25">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spans="1:26" ht="15.75" customHeight="1" x14ac:dyDescent="0.25">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spans="1:26" ht="15.75" customHeight="1" x14ac:dyDescent="0.25">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spans="1:26" ht="15.75" customHeight="1" x14ac:dyDescent="0.25">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spans="1:26" ht="15.75" customHeight="1" x14ac:dyDescent="0.25">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spans="1:26" ht="15.75" customHeight="1" x14ac:dyDescent="0.25">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spans="1:26" ht="15.75" customHeight="1" x14ac:dyDescent="0.25">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spans="1:26" ht="15.75" customHeight="1" x14ac:dyDescent="0.25">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spans="1:26" ht="15.75" customHeight="1" x14ac:dyDescent="0.25">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spans="1:26" ht="15.75" customHeight="1" x14ac:dyDescent="0.25">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spans="1:26" ht="15.75" customHeight="1" x14ac:dyDescent="0.25">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spans="1:26" ht="15.75" customHeight="1" x14ac:dyDescent="0.25">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spans="1:26" ht="15.75" customHeight="1" x14ac:dyDescent="0.25">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spans="1:26" ht="15.75" customHeight="1" x14ac:dyDescent="0.25">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spans="1:26" ht="15.75" customHeight="1" x14ac:dyDescent="0.25">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spans="1:26" ht="15.75" customHeight="1" x14ac:dyDescent="0.25">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spans="1:26" ht="15.75" customHeight="1" x14ac:dyDescent="0.25">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spans="1:26" ht="15.75" customHeight="1" x14ac:dyDescent="0.25">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spans="1:26" ht="15.75" customHeight="1" x14ac:dyDescent="0.25">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spans="1:26" ht="15.75" customHeight="1" x14ac:dyDescent="0.25">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spans="1:26" ht="15.75" customHeight="1" x14ac:dyDescent="0.25">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spans="1:26" ht="15.75" customHeight="1" x14ac:dyDescent="0.25">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spans="1:26" ht="15.75" customHeight="1" x14ac:dyDescent="0.25">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spans="1:26" ht="15.75" customHeight="1" x14ac:dyDescent="0.25">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spans="1:26" ht="15.75" customHeight="1" x14ac:dyDescent="0.25">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spans="1:26" ht="15.75" customHeight="1" x14ac:dyDescent="0.25">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spans="1:26" ht="15.75" customHeight="1" x14ac:dyDescent="0.25">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spans="1:26" ht="15.75" customHeight="1" x14ac:dyDescent="0.25">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spans="1:26" ht="15.75" customHeight="1" x14ac:dyDescent="0.25">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spans="1:26" ht="15.75" customHeight="1" x14ac:dyDescent="0.25">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spans="1:26" ht="15.75" customHeight="1" x14ac:dyDescent="0.25">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spans="1:26" ht="15.75" customHeight="1" x14ac:dyDescent="0.25">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spans="1:26" ht="15.75" customHeight="1" x14ac:dyDescent="0.25">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spans="1:26" ht="15.75" customHeight="1" x14ac:dyDescent="0.25">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spans="1:26" ht="15.75" customHeight="1" x14ac:dyDescent="0.25">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spans="1:26" ht="15.75" customHeight="1" x14ac:dyDescent="0.25">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spans="1:26" ht="15.75" customHeight="1" x14ac:dyDescent="0.25">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spans="1:26" ht="15.75" customHeight="1" x14ac:dyDescent="0.25">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spans="1:26" ht="15.75" customHeight="1" x14ac:dyDescent="0.25">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spans="1:26" ht="15.75" customHeight="1" x14ac:dyDescent="0.25">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spans="1:26" ht="15.75" customHeight="1" x14ac:dyDescent="0.25">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spans="1:26" ht="15.75" customHeight="1" x14ac:dyDescent="0.25">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spans="1:26" ht="15.75" customHeight="1" x14ac:dyDescent="0.25">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spans="1:26" ht="15.75" customHeight="1" x14ac:dyDescent="0.25">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spans="1:26" ht="15.75" customHeight="1" x14ac:dyDescent="0.25">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spans="1:26" ht="15.75" customHeight="1" x14ac:dyDescent="0.25">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spans="1:26" ht="15.75" customHeight="1" x14ac:dyDescent="0.25">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spans="1:26" ht="15.75" customHeight="1" x14ac:dyDescent="0.25">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spans="1:26" ht="15.75" customHeight="1" x14ac:dyDescent="0.25">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spans="1:26" ht="15.75" customHeight="1" x14ac:dyDescent="0.25">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spans="1:26" ht="15.75" customHeight="1" x14ac:dyDescent="0.25">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spans="1:26" ht="15.75" customHeight="1" x14ac:dyDescent="0.25">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spans="1:26" ht="15.75" customHeight="1" x14ac:dyDescent="0.25">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spans="1:26" ht="15.75" customHeight="1" x14ac:dyDescent="0.25">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spans="1:26" ht="15.75" customHeight="1" x14ac:dyDescent="0.25">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spans="1:26" ht="15.75" customHeight="1" x14ac:dyDescent="0.25">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spans="1:26" ht="15.75" customHeight="1" x14ac:dyDescent="0.25">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spans="1:26" ht="15.75" customHeight="1" x14ac:dyDescent="0.25">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spans="1:26" ht="15.75" customHeight="1" x14ac:dyDescent="0.25">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spans="1:26" ht="15.75" customHeight="1" x14ac:dyDescent="0.25">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spans="1:26" ht="15.75" customHeight="1" x14ac:dyDescent="0.25">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spans="1:26" ht="15.75" customHeight="1" x14ac:dyDescent="0.25">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spans="1:26" ht="15.75" customHeight="1" x14ac:dyDescent="0.25">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spans="1:26" ht="15.75" customHeight="1" x14ac:dyDescent="0.25">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spans="1:26" ht="15.75" customHeight="1" x14ac:dyDescent="0.25">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spans="1:26" ht="15.75" customHeight="1" x14ac:dyDescent="0.25">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spans="1:26" ht="15.75" customHeight="1" x14ac:dyDescent="0.25">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spans="1:26" ht="15.75" customHeight="1" x14ac:dyDescent="0.25">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spans="1:26" ht="15.75" customHeight="1" x14ac:dyDescent="0.25">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spans="1:26" ht="15.75" customHeight="1" x14ac:dyDescent="0.25">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spans="1:26" ht="15.75" customHeight="1" x14ac:dyDescent="0.25">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spans="1:26" ht="15.75" customHeight="1" x14ac:dyDescent="0.25">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spans="1:26" ht="15.75" customHeight="1" x14ac:dyDescent="0.25">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spans="1:26" ht="15.75" customHeight="1" x14ac:dyDescent="0.25">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spans="1:26" ht="15.75" customHeight="1" x14ac:dyDescent="0.25">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spans="1:26" ht="15.75" customHeight="1" x14ac:dyDescent="0.25">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spans="1:26" ht="15.75" customHeight="1" x14ac:dyDescent="0.25">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spans="1:26" ht="15.75" customHeight="1" x14ac:dyDescent="0.25">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spans="1:26" ht="15.75" customHeight="1" x14ac:dyDescent="0.25">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spans="1:26" ht="15.75" customHeight="1" x14ac:dyDescent="0.25">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spans="1:26" ht="15.75" customHeight="1" x14ac:dyDescent="0.25">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spans="1:26" ht="15.75" customHeight="1" x14ac:dyDescent="0.25">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spans="1:26" ht="15.75" customHeight="1" x14ac:dyDescent="0.25">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spans="1:26" ht="15.75" customHeight="1" x14ac:dyDescent="0.25">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spans="1:26" ht="15.75" customHeight="1" x14ac:dyDescent="0.25">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spans="1:26" ht="15.75" customHeight="1" x14ac:dyDescent="0.25">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spans="1:26" ht="15.75" customHeight="1" x14ac:dyDescent="0.25">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spans="1:26" ht="15.75" customHeight="1" x14ac:dyDescent="0.25">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spans="1:26" ht="15.75" customHeight="1" x14ac:dyDescent="0.25">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spans="1:26" ht="15.75" customHeight="1" x14ac:dyDescent="0.25">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spans="1:26" ht="15.75" customHeight="1" x14ac:dyDescent="0.25">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spans="1:26" ht="15.75" customHeight="1" x14ac:dyDescent="0.25">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spans="1:26" ht="15.75" customHeight="1" x14ac:dyDescent="0.25">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spans="1:26" ht="15.75" customHeight="1" x14ac:dyDescent="0.25">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spans="1:26" ht="15.75" customHeight="1" x14ac:dyDescent="0.25">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spans="1:26" ht="15.75" customHeight="1" x14ac:dyDescent="0.25">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spans="1:26" ht="15.75" customHeight="1" x14ac:dyDescent="0.25">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spans="1:26" ht="15.75" customHeight="1" x14ac:dyDescent="0.25">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spans="1:26" ht="15.75" customHeight="1" x14ac:dyDescent="0.25">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spans="1:26" ht="15.75" customHeight="1" x14ac:dyDescent="0.25">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spans="1:26" ht="15.75" customHeight="1" x14ac:dyDescent="0.25">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spans="1:26" ht="15.75" customHeight="1" x14ac:dyDescent="0.25">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spans="1:26" ht="15.75" customHeight="1" x14ac:dyDescent="0.25">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spans="1:26" ht="15.75" customHeight="1" x14ac:dyDescent="0.25">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spans="1:26" ht="15.75" customHeight="1" x14ac:dyDescent="0.25">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spans="1:26" ht="15.75" customHeight="1" x14ac:dyDescent="0.25">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spans="1:26" ht="15.75" customHeight="1" x14ac:dyDescent="0.25">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spans="1:26" ht="15.75" customHeight="1" x14ac:dyDescent="0.25">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spans="1:26" ht="15.75" customHeight="1" x14ac:dyDescent="0.25">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spans="1:26" ht="15.75" customHeight="1" x14ac:dyDescent="0.25">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spans="1:26" ht="15.75" customHeight="1" x14ac:dyDescent="0.25">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spans="1:26" ht="15.75" customHeight="1" x14ac:dyDescent="0.25">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spans="1:26" ht="15.75" customHeight="1" x14ac:dyDescent="0.25">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spans="1:26" ht="15.75" customHeight="1" x14ac:dyDescent="0.25">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spans="1:26" ht="15.75" customHeight="1" x14ac:dyDescent="0.25">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spans="1:26" ht="15.75" customHeight="1" x14ac:dyDescent="0.25">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spans="1:26" ht="15.75" customHeight="1" x14ac:dyDescent="0.25">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spans="1:26" ht="15.75" customHeight="1" x14ac:dyDescent="0.25">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spans="1:26" ht="15.75" customHeight="1" x14ac:dyDescent="0.25">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spans="1:26" ht="15.75" customHeight="1" x14ac:dyDescent="0.25">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spans="1:26" ht="15.75" customHeight="1" x14ac:dyDescent="0.25">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spans="1:26" ht="15.75" customHeight="1" x14ac:dyDescent="0.25">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spans="1:26" ht="15.75" customHeight="1" x14ac:dyDescent="0.25">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spans="1:26" ht="15.75" customHeight="1" x14ac:dyDescent="0.25">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spans="1:26" ht="15.75" customHeight="1" x14ac:dyDescent="0.25">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spans="1:26" ht="15.75" customHeight="1" x14ac:dyDescent="0.25">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spans="1:26" ht="15.75" customHeight="1" x14ac:dyDescent="0.25">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spans="1:26" ht="15.75" customHeight="1" x14ac:dyDescent="0.25">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spans="1:26" ht="15.75" customHeight="1" x14ac:dyDescent="0.25">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spans="1:26" ht="15.75" customHeight="1" x14ac:dyDescent="0.25">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spans="1:26" ht="15.75" customHeight="1" x14ac:dyDescent="0.25">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spans="1:26" ht="15.75" customHeight="1" x14ac:dyDescent="0.25">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spans="1:26" ht="15.75" customHeight="1" x14ac:dyDescent="0.25">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spans="1:26" ht="15.75" customHeight="1" x14ac:dyDescent="0.25">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spans="1:26" ht="15.75" customHeight="1" x14ac:dyDescent="0.25">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spans="1:26" ht="15.75" customHeight="1" x14ac:dyDescent="0.25">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spans="1:26" ht="15.75" customHeight="1" x14ac:dyDescent="0.25">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spans="1:26" ht="15.75" customHeight="1" x14ac:dyDescent="0.25">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spans="1:26" ht="15.75" customHeight="1" x14ac:dyDescent="0.25">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spans="1:26" ht="15.75" customHeight="1" x14ac:dyDescent="0.25">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spans="1:26" ht="15.75" customHeight="1" x14ac:dyDescent="0.25">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spans="1:26" ht="15.75" customHeight="1" x14ac:dyDescent="0.25">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spans="1:26" ht="15.75" customHeight="1" x14ac:dyDescent="0.25">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spans="1:26" ht="15.75" customHeight="1" x14ac:dyDescent="0.25">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spans="1:26" ht="15.75" customHeight="1" x14ac:dyDescent="0.25">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spans="1:26" ht="15.75" customHeight="1" x14ac:dyDescent="0.25">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spans="1:26" ht="15.75" customHeight="1" x14ac:dyDescent="0.25">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spans="1:26" ht="15.75" customHeight="1" x14ac:dyDescent="0.25">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spans="1:26" ht="15.75" customHeight="1" x14ac:dyDescent="0.25">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spans="1:26" ht="15.75" customHeight="1" x14ac:dyDescent="0.25">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spans="1:26" ht="15.75" customHeight="1" x14ac:dyDescent="0.25">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spans="1:26" ht="15.75" customHeight="1" x14ac:dyDescent="0.25">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spans="1:26" ht="15.75" customHeight="1" x14ac:dyDescent="0.25">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spans="1:26" ht="15.75" customHeight="1" x14ac:dyDescent="0.25">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spans="1:26" ht="15.75" customHeight="1" x14ac:dyDescent="0.25">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spans="1:26" ht="15.75" customHeight="1" x14ac:dyDescent="0.25">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spans="1:26" ht="15.75" customHeight="1" x14ac:dyDescent="0.25">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spans="1:26" ht="15.75" customHeight="1" x14ac:dyDescent="0.25">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spans="1:26" ht="15.75" customHeight="1" x14ac:dyDescent="0.25">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spans="1:26" ht="15.75" customHeight="1" x14ac:dyDescent="0.25">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spans="1:26" ht="15.75" customHeight="1" x14ac:dyDescent="0.25">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spans="1:26" ht="15.75" customHeight="1" x14ac:dyDescent="0.25">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spans="1:26" ht="15.75" customHeight="1" x14ac:dyDescent="0.25">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row r="1001" spans="1:26" ht="15.75" customHeight="1" x14ac:dyDescent="0.25">
      <c r="A1001" s="61"/>
      <c r="B1001" s="61"/>
      <c r="C1001" s="61"/>
      <c r="D1001" s="61"/>
      <c r="E1001" s="61"/>
      <c r="F1001" s="61"/>
      <c r="G1001" s="61"/>
      <c r="H1001" s="61"/>
      <c r="I1001" s="61"/>
      <c r="J1001" s="61"/>
      <c r="K1001" s="61"/>
      <c r="L1001" s="61"/>
      <c r="M1001" s="61"/>
      <c r="N1001" s="61"/>
      <c r="O1001" s="61"/>
      <c r="P1001" s="61"/>
      <c r="Q1001" s="61"/>
      <c r="R1001" s="61"/>
      <c r="S1001" s="61"/>
      <c r="T1001" s="61"/>
      <c r="U1001" s="61"/>
      <c r="V1001" s="61"/>
      <c r="W1001" s="61"/>
      <c r="X1001" s="61"/>
      <c r="Y1001" s="61"/>
      <c r="Z1001" s="61"/>
    </row>
  </sheetData>
  <hyperlinks>
    <hyperlink ref="A5" location="'Table of Contents'!A1" display="(table of Contents)" xr:uid="{00000000-0004-0000-0000-000000000000}"/>
    <hyperlink ref="A13" r:id="rId1" xr:uid="{00000000-0004-0000-0000-000001000000}"/>
  </hyperlinks>
  <pageMargins left="0.7" right="0.7" top="0.75" bottom="0.75" header="0" footer="0"/>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2"/>
  <sheetViews>
    <sheetView showGridLines="0" workbookViewId="0"/>
  </sheetViews>
  <sheetFormatPr defaultColWidth="14.42578125" defaultRowHeight="15" customHeight="1" x14ac:dyDescent="0.25"/>
  <cols>
    <col min="1" max="1" width="65" bestFit="1" customWidth="1"/>
    <col min="2" max="2" width="28.28515625" bestFit="1" customWidth="1"/>
    <col min="3" max="26" width="8.7109375" customWidth="1"/>
  </cols>
  <sheetData>
    <row r="1" spans="1:2" ht="29.25" customHeight="1" x14ac:dyDescent="0.35">
      <c r="A1" s="310" t="s">
        <v>134</v>
      </c>
      <c r="B1" s="335" t="s">
        <v>135</v>
      </c>
    </row>
    <row r="2" spans="1:2" ht="16.5" customHeight="1" x14ac:dyDescent="0.25">
      <c r="A2" s="311"/>
      <c r="B2" s="336"/>
    </row>
    <row r="3" spans="1:2" ht="10.5" customHeight="1" x14ac:dyDescent="0.25">
      <c r="A3" s="312"/>
      <c r="B3" s="313"/>
    </row>
    <row r="4" spans="1:2" x14ac:dyDescent="0.25">
      <c r="A4" s="275" t="s">
        <v>136</v>
      </c>
      <c r="B4" s="3"/>
    </row>
    <row r="5" spans="1:2" ht="18.75" customHeight="1" x14ac:dyDescent="0.3">
      <c r="A5" s="73" t="s">
        <v>137</v>
      </c>
      <c r="B5" s="276" t="s">
        <v>138</v>
      </c>
    </row>
    <row r="6" spans="1:2" ht="18.75" customHeight="1" x14ac:dyDescent="0.3">
      <c r="A6" s="73" t="s">
        <v>139</v>
      </c>
      <c r="B6" s="276" t="s">
        <v>140</v>
      </c>
    </row>
    <row r="7" spans="1:2" ht="18.75" customHeight="1" x14ac:dyDescent="0.3">
      <c r="A7" s="73" t="s">
        <v>141</v>
      </c>
      <c r="B7" s="277" t="s">
        <v>142</v>
      </c>
    </row>
    <row r="8" spans="1:2" ht="18.75" customHeight="1" x14ac:dyDescent="0.3">
      <c r="A8" s="73" t="s">
        <v>143</v>
      </c>
      <c r="B8" s="277" t="s">
        <v>144</v>
      </c>
    </row>
    <row r="9" spans="1:2" ht="18.75" customHeight="1" x14ac:dyDescent="0.3">
      <c r="A9" s="73" t="s">
        <v>145</v>
      </c>
      <c r="B9" s="277" t="s">
        <v>145</v>
      </c>
    </row>
    <row r="10" spans="1:2" ht="18.75" customHeight="1" x14ac:dyDescent="0.3">
      <c r="A10" s="73" t="s">
        <v>146</v>
      </c>
      <c r="B10" s="277" t="s">
        <v>146</v>
      </c>
    </row>
    <row r="11" spans="1:2" ht="18.75" customHeight="1" x14ac:dyDescent="0.3">
      <c r="A11" s="73" t="s">
        <v>147</v>
      </c>
      <c r="B11" s="277" t="s">
        <v>147</v>
      </c>
    </row>
    <row r="12" spans="1:2" ht="18.75" x14ac:dyDescent="0.3">
      <c r="A12" s="73" t="s">
        <v>148</v>
      </c>
      <c r="B12" s="278" t="s">
        <v>148</v>
      </c>
    </row>
    <row r="13" spans="1:2" ht="18.75" customHeight="1" x14ac:dyDescent="0.3">
      <c r="A13" s="73" t="s">
        <v>149</v>
      </c>
      <c r="B13" s="279" t="s">
        <v>149</v>
      </c>
    </row>
    <row r="14" spans="1:2" ht="18.75" customHeight="1" x14ac:dyDescent="0.3">
      <c r="A14" s="73" t="s">
        <v>150</v>
      </c>
      <c r="B14" s="278" t="s">
        <v>150</v>
      </c>
    </row>
    <row r="15" spans="1:2" ht="18.75" customHeight="1" x14ac:dyDescent="0.25">
      <c r="A15" s="4"/>
      <c r="B15" s="280"/>
    </row>
    <row r="16" spans="1:2" ht="18.75" customHeight="1" x14ac:dyDescent="0.25">
      <c r="B16" s="5"/>
    </row>
    <row r="17" spans="1:2" ht="18.75" customHeight="1" x14ac:dyDescent="0.25">
      <c r="A17" s="4"/>
      <c r="B17" s="5"/>
    </row>
    <row r="23" spans="1:2" ht="15.75" customHeight="1" x14ac:dyDescent="0.25"/>
    <row r="24" spans="1:2" ht="15.75" customHeight="1" x14ac:dyDescent="0.25"/>
    <row r="25" spans="1:2" ht="15.75" customHeight="1" x14ac:dyDescent="0.25"/>
    <row r="26" spans="1:2" ht="15.75" customHeight="1" x14ac:dyDescent="0.25"/>
    <row r="27" spans="1:2" ht="15.75" customHeight="1" x14ac:dyDescent="0.25"/>
    <row r="28" spans="1:2" ht="15.75" customHeight="1" x14ac:dyDescent="0.25"/>
    <row r="29" spans="1:2" ht="15.75" customHeight="1" x14ac:dyDescent="0.25"/>
    <row r="30" spans="1:2" ht="15.75" customHeight="1" x14ac:dyDescent="0.25"/>
    <row r="31" spans="1:2" ht="15.75" customHeight="1" x14ac:dyDescent="0.25"/>
    <row r="32" spans="1: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mergeCells count="1">
    <mergeCell ref="B1:B2"/>
  </mergeCells>
  <hyperlinks>
    <hyperlink ref="A4" location="Home!A1" display="(home)" xr:uid="{00000000-0004-0000-0100-000000000000}"/>
    <hyperlink ref="B6" location="'Hazard &amp; Exposure'!A1" display="Hazard &amp; Exposure" xr:uid="{00000000-0004-0000-0100-000002000000}"/>
    <hyperlink ref="B7" location="Vulnerability!A1" display="Vulnerability" xr:uid="{00000000-0004-0000-0100-000003000000}"/>
    <hyperlink ref="B8" location="'Lack of Coping Capacity'!A1" display="Lack of Coping Capacity" xr:uid="{00000000-0004-0000-0100-000004000000}"/>
    <hyperlink ref="B9" location="'Indicator Data'!A1" display="Indicator Data" xr:uid="{00000000-0004-0000-0100-000005000000}"/>
    <hyperlink ref="B10" location="'Indicator Date'!A1" display="Indicator Date" xr:uid="{00000000-0004-0000-0100-000006000000}"/>
    <hyperlink ref="B11" location="'Indicator Source'!A1" display="Indicator Source" xr:uid="{00000000-0004-0000-0100-000007000000}"/>
    <hyperlink ref="B5" location="'INFORM District'!A1" display="INFORM BANGLADESH" xr:uid="{F1DA1DA7-4F14-4F15-B2AB-AEF22BD38DB4}"/>
    <hyperlink ref="B12" location="Framework!A1" display="Framework" xr:uid="{F3842BE6-1C62-4EF8-8D3D-54822E4B51A1}"/>
    <hyperlink ref="B13" location="'Indicator Meta data'!A1" display="Indicator Metadata" xr:uid="{73FC7187-C699-437A-B0BA-21C66513C26A}"/>
    <hyperlink ref="B14" location="'Indicator Data imputation'!A1" display="Indicator Data imputation" xr:uid="{B3218DD0-04A4-421D-AAA7-20271BA4525E}"/>
  </hyperlinks>
  <pageMargins left="0.7" right="0.7" top="0.75" bottom="0.75" header="0" footer="0"/>
  <pageSetup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21A01"/>
    <pageSetUpPr fitToPage="1"/>
  </sheetPr>
  <dimension ref="A1:AV339"/>
  <sheetViews>
    <sheetView showGridLines="0" zoomScale="70" zoomScaleNormal="70" workbookViewId="0">
      <pane xSplit="4" ySplit="3" topLeftCell="E4" activePane="bottomRight" state="frozen"/>
      <selection pane="topRight" activeCell="C1" sqref="C1"/>
      <selection pane="bottomLeft" activeCell="A4" sqref="A4"/>
      <selection pane="bottomRight" activeCell="B23" sqref="A2:AU67"/>
    </sheetView>
  </sheetViews>
  <sheetFormatPr defaultColWidth="14.42578125" defaultRowHeight="15" customHeight="1" x14ac:dyDescent="0.25"/>
  <cols>
    <col min="1" max="1" width="28.42578125" customWidth="1"/>
    <col min="2" max="2" width="17.28515625" customWidth="1"/>
    <col min="3" max="3" width="16.7109375" customWidth="1"/>
    <col min="4" max="4" width="11.140625" customWidth="1"/>
    <col min="5" max="16" width="7.85546875" customWidth="1"/>
    <col min="17" max="17" width="25.7109375" bestFit="1" customWidth="1"/>
    <col min="18" max="30" width="7.85546875" customWidth="1"/>
    <col min="31" max="31" width="22.28515625" customWidth="1"/>
    <col min="32" max="39" width="7.85546875" customWidth="1"/>
    <col min="40" max="40" width="8.140625" customWidth="1"/>
    <col min="41" max="42" width="7.85546875" customWidth="1"/>
    <col min="43" max="43" width="21.28515625" bestFit="1" customWidth="1"/>
    <col min="44" max="45" width="7.85546875" customWidth="1"/>
    <col min="46" max="46" width="21.28515625" bestFit="1" customWidth="1"/>
    <col min="47" max="47" width="6.85546875" customWidth="1"/>
    <col min="48" max="48" width="9.140625" customWidth="1"/>
  </cols>
  <sheetData>
    <row r="1" spans="1:48" ht="15.75" customHeight="1" x14ac:dyDescent="0.25">
      <c r="D1" s="337"/>
      <c r="E1" s="337"/>
      <c r="F1" s="337"/>
      <c r="G1" s="337"/>
      <c r="H1" s="337"/>
      <c r="I1" s="337"/>
      <c r="J1" s="337"/>
      <c r="K1" s="337"/>
      <c r="L1" s="337"/>
      <c r="M1" s="337"/>
      <c r="N1" s="337"/>
      <c r="O1" s="337"/>
      <c r="P1" s="337"/>
      <c r="Q1" s="337"/>
      <c r="R1" s="337"/>
      <c r="S1" s="337"/>
      <c r="T1" s="337"/>
      <c r="U1" s="337"/>
      <c r="V1" s="337"/>
      <c r="W1" s="337"/>
      <c r="X1" s="337"/>
      <c r="Y1" s="337"/>
      <c r="Z1" s="337"/>
      <c r="AA1" s="337"/>
      <c r="AB1" s="337"/>
      <c r="AC1" s="337"/>
      <c r="AD1" s="337"/>
      <c r="AE1" s="337"/>
      <c r="AF1" s="337"/>
      <c r="AG1" s="337"/>
      <c r="AH1" s="337"/>
      <c r="AI1" s="337"/>
      <c r="AJ1" s="337"/>
      <c r="AK1" s="337"/>
      <c r="AL1" s="337"/>
      <c r="AM1" s="337"/>
      <c r="AN1" s="337"/>
      <c r="AO1" s="337"/>
      <c r="AP1" s="337"/>
      <c r="AQ1" s="337"/>
      <c r="AR1" s="337"/>
      <c r="AS1" s="337"/>
      <c r="AT1" s="337"/>
      <c r="AU1" s="337"/>
      <c r="AV1" s="61"/>
    </row>
    <row r="2" spans="1:48" ht="102.6" customHeight="1" thickBot="1" x14ac:dyDescent="0.35">
      <c r="A2" s="292" t="s">
        <v>0</v>
      </c>
      <c r="B2" s="292" t="s">
        <v>1</v>
      </c>
      <c r="C2" s="292" t="s">
        <v>2</v>
      </c>
      <c r="D2" s="6" t="s">
        <v>3</v>
      </c>
      <c r="E2" s="7" t="str">
        <f>'Hazard &amp; Exposure'!AJ2</f>
        <v>Earthquake Risk</v>
      </c>
      <c r="F2" s="7" t="str">
        <f>'Hazard &amp; Exposure'!AK2</f>
        <v>Flood Risk ( Riverine and Flash Flood)</v>
      </c>
      <c r="G2" s="7" t="str">
        <f>'Hazard &amp; Exposure'!AL2</f>
        <v>Cyclone Risk</v>
      </c>
      <c r="H2" s="7" t="str">
        <f>'Hazard &amp; Exposure'!AM2</f>
        <v>Landslide</v>
      </c>
      <c r="I2" s="7" t="str">
        <f>'Hazard &amp; Exposure'!AN2</f>
        <v>Salinity Risk</v>
      </c>
      <c r="J2" s="7" t="str">
        <f>'Hazard &amp; Exposure'!AO2</f>
        <v>Lightning</v>
      </c>
      <c r="K2" s="7" t="str">
        <f>'Hazard &amp; Exposure'!AP2</f>
        <v>Riverbank Erosion</v>
      </c>
      <c r="L2" s="7" t="str">
        <f>'Hazard &amp; Exposure'!AQ2</f>
        <v>Drought Risk</v>
      </c>
      <c r="M2" s="7" t="str">
        <f>'Hazard &amp; Exposure'!AR2</f>
        <v>Epidemic</v>
      </c>
      <c r="N2" s="8" t="str">
        <f>'Hazard &amp; Exposure'!AS2</f>
        <v>Human Hazard</v>
      </c>
      <c r="O2" s="8" t="str">
        <f>'Hazard &amp; Exposure'!AT2</f>
        <v>INFORM Natural Hazard</v>
      </c>
      <c r="P2" s="9" t="s">
        <v>15</v>
      </c>
      <c r="Q2" s="314" t="s">
        <v>16</v>
      </c>
      <c r="R2" s="315" t="s">
        <v>17</v>
      </c>
      <c r="S2" s="10" t="str">
        <f>Vulnerability!AK2</f>
        <v>Development &amp; Deprivation</v>
      </c>
      <c r="T2" s="10" t="str">
        <f>Vulnerability!AL2</f>
        <v>Inequality</v>
      </c>
      <c r="U2" s="10" t="str">
        <f>Vulnerability!AM2</f>
        <v>Economic dependency</v>
      </c>
      <c r="V2" s="11" t="str">
        <f>Vulnerability!AN2</f>
        <v>INFORM Socio-Economic Vulnerability</v>
      </c>
      <c r="W2" s="10" t="str">
        <f>Vulnerability!AO2</f>
        <v>Uprooted People</v>
      </c>
      <c r="X2" s="10" t="str">
        <f>Vulnerability!AP2</f>
        <v>Children Under 5</v>
      </c>
      <c r="Y2" s="10" t="str">
        <f>Vulnerability!AQ2</f>
        <v>Recen t Shocks</v>
      </c>
      <c r="Z2" s="10" t="str">
        <f>Vulnerability!AR2</f>
        <v>Food Security</v>
      </c>
      <c r="AA2" s="10" t="str">
        <f>Vulnerability!AS2</f>
        <v>Other Vulnerability</v>
      </c>
      <c r="AB2" s="10" t="str">
        <f>Vulnerability!AT2</f>
        <v>INFORM Other Vulnerable Groups</v>
      </c>
      <c r="AC2" s="11" t="str">
        <f>Vulnerability!AU2</f>
        <v>INFORM Vulnerable Groups</v>
      </c>
      <c r="AD2" s="11" t="str">
        <f>Vulnerability!AV2</f>
        <v xml:space="preserve">INFORM Vulnerability </v>
      </c>
      <c r="AE2" s="314" t="s">
        <v>30</v>
      </c>
      <c r="AF2" s="315" t="s">
        <v>31</v>
      </c>
      <c r="AG2" s="12" t="str">
        <f>'Lack of Coping Capacity'!AD2</f>
        <v>Governance</v>
      </c>
      <c r="AH2" s="12" t="str">
        <f>'Lack of Coping Capacity'!AE2</f>
        <v>DRR</v>
      </c>
      <c r="AI2" s="12" t="str">
        <f>'Lack of Coping Capacity'!AF2</f>
        <v>Preparedness and Response</v>
      </c>
      <c r="AJ2" s="12" t="str">
        <f>'Lack of Coping Capacity'!AG2</f>
        <v>Physical Connectivity</v>
      </c>
      <c r="AK2" s="12" t="str">
        <f>'Lack of Coping Capacity'!AH2</f>
        <v>Access to WASH</v>
      </c>
      <c r="AL2" s="12" t="str">
        <f>'Lack of Coping Capacity'!AI2</f>
        <v>Access to Health</v>
      </c>
      <c r="AM2" s="12" t="str">
        <f>'Lack of Coping Capacity'!AJ2</f>
        <v>Communication</v>
      </c>
      <c r="AN2" s="224" t="str">
        <f>'Lack of Coping Capacity'!AK2</f>
        <v>INFROM Institution</v>
      </c>
      <c r="AO2" s="224" t="str">
        <f>'Lack of Coping Capacity'!AL2</f>
        <v>INFORM Infrastructure</v>
      </c>
      <c r="AP2" s="13" t="s">
        <v>41</v>
      </c>
      <c r="AQ2" s="314" t="s">
        <v>42</v>
      </c>
      <c r="AR2" s="315" t="s">
        <v>43</v>
      </c>
      <c r="AS2" s="14" t="s">
        <v>44</v>
      </c>
      <c r="AT2" s="314" t="s">
        <v>45</v>
      </c>
      <c r="AU2" s="316" t="s">
        <v>46</v>
      </c>
      <c r="AV2" s="317"/>
    </row>
    <row r="3" spans="1:48" ht="15" customHeight="1" thickTop="1" thickBot="1" x14ac:dyDescent="0.35">
      <c r="A3" s="318" t="s">
        <v>151</v>
      </c>
      <c r="B3" s="318" t="s">
        <v>151</v>
      </c>
      <c r="C3" s="318" t="s">
        <v>151</v>
      </c>
      <c r="D3" s="319" t="s">
        <v>152</v>
      </c>
      <c r="E3" s="319" t="s">
        <v>153</v>
      </c>
      <c r="F3" s="319" t="s">
        <v>153</v>
      </c>
      <c r="G3" s="319" t="s">
        <v>153</v>
      </c>
      <c r="H3" s="319" t="s">
        <v>153</v>
      </c>
      <c r="I3" s="319" t="s">
        <v>153</v>
      </c>
      <c r="J3" s="319" t="s">
        <v>153</v>
      </c>
      <c r="K3" s="319" t="s">
        <v>153</v>
      </c>
      <c r="L3" s="319" t="s">
        <v>153</v>
      </c>
      <c r="M3" s="319" t="s">
        <v>153</v>
      </c>
      <c r="N3" s="319" t="s">
        <v>153</v>
      </c>
      <c r="O3" s="319" t="s">
        <v>153</v>
      </c>
      <c r="P3" s="319" t="s">
        <v>153</v>
      </c>
      <c r="Q3" s="319" t="s">
        <v>154</v>
      </c>
      <c r="R3" s="319" t="s">
        <v>155</v>
      </c>
      <c r="S3" s="319" t="s">
        <v>153</v>
      </c>
      <c r="T3" s="319" t="s">
        <v>153</v>
      </c>
      <c r="U3" s="319" t="s">
        <v>153</v>
      </c>
      <c r="V3" s="319" t="s">
        <v>153</v>
      </c>
      <c r="W3" s="319" t="s">
        <v>153</v>
      </c>
      <c r="X3" s="319" t="s">
        <v>153</v>
      </c>
      <c r="Y3" s="319" t="s">
        <v>153</v>
      </c>
      <c r="Z3" s="319" t="s">
        <v>153</v>
      </c>
      <c r="AA3" s="319" t="s">
        <v>153</v>
      </c>
      <c r="AB3" s="319" t="s">
        <v>153</v>
      </c>
      <c r="AC3" s="319" t="s">
        <v>153</v>
      </c>
      <c r="AD3" s="319" t="s">
        <v>153</v>
      </c>
      <c r="AE3" s="319" t="s">
        <v>154</v>
      </c>
      <c r="AF3" s="319" t="s">
        <v>155</v>
      </c>
      <c r="AG3" s="319" t="s">
        <v>153</v>
      </c>
      <c r="AH3" s="319" t="s">
        <v>153</v>
      </c>
      <c r="AI3" s="319" t="s">
        <v>153</v>
      </c>
      <c r="AJ3" s="319" t="s">
        <v>153</v>
      </c>
      <c r="AK3" s="319" t="s">
        <v>153</v>
      </c>
      <c r="AL3" s="319" t="s">
        <v>153</v>
      </c>
      <c r="AM3" s="319" t="s">
        <v>153</v>
      </c>
      <c r="AN3" s="319" t="s">
        <v>153</v>
      </c>
      <c r="AO3" s="319" t="s">
        <v>153</v>
      </c>
      <c r="AP3" s="319" t="s">
        <v>153</v>
      </c>
      <c r="AQ3" s="319" t="s">
        <v>154</v>
      </c>
      <c r="AR3" s="319" t="s">
        <v>155</v>
      </c>
      <c r="AS3" s="319" t="s">
        <v>153</v>
      </c>
      <c r="AT3" s="319" t="s">
        <v>154</v>
      </c>
      <c r="AU3" s="319" t="s">
        <v>155</v>
      </c>
      <c r="AV3" s="317"/>
    </row>
    <row r="4" spans="1:48" ht="15.75" thickBot="1" x14ac:dyDescent="0.3">
      <c r="A4" s="91" t="str">
        <f>'Indicator Data'!A14</f>
        <v>Coastal Zone</v>
      </c>
      <c r="B4" s="91" t="str">
        <f>'Indicator Data'!B14</f>
        <v>Barishal</v>
      </c>
      <c r="C4" s="91" t="str">
        <f>'Indicator Data'!C14</f>
        <v>Barguna</v>
      </c>
      <c r="D4" s="91">
        <f>'Indicator Data'!D14</f>
        <v>1004</v>
      </c>
      <c r="E4" s="221">
        <f>'Hazard &amp; Exposure'!AJ6</f>
        <v>9.1999999999999993</v>
      </c>
      <c r="F4" s="221">
        <f>'Hazard &amp; Exposure'!AK6</f>
        <v>4.5999999999999996</v>
      </c>
      <c r="G4" s="221">
        <f>'Hazard &amp; Exposure'!AL6</f>
        <v>9.8000000000000007</v>
      </c>
      <c r="H4" s="221">
        <f>'Hazard &amp; Exposure'!AM6</f>
        <v>0</v>
      </c>
      <c r="I4" s="221">
        <f>'Hazard &amp; Exposure'!AN6</f>
        <v>9.9</v>
      </c>
      <c r="J4" s="221">
        <f>'Hazard &amp; Exposure'!AO6</f>
        <v>4.0999999999999996</v>
      </c>
      <c r="K4" s="221" t="str">
        <f>'Hazard &amp; Exposure'!AP6</f>
        <v>x</v>
      </c>
      <c r="L4" s="221">
        <f>'Hazard &amp; Exposure'!AQ6</f>
        <v>5.8</v>
      </c>
      <c r="M4" s="221">
        <f>'Hazard &amp; Exposure'!AR6</f>
        <v>4.9000000000000004</v>
      </c>
      <c r="N4" s="115">
        <f>'Hazard &amp; Exposure'!AS6</f>
        <v>6.4</v>
      </c>
      <c r="O4" s="115">
        <f>'Hazard &amp; Exposure'!AT6</f>
        <v>7.2</v>
      </c>
      <c r="P4" s="262">
        <f>ROUND((10-GEOMEAN(((10-N4)/10*9+1),((10-O4)/10*9+1)))/9*10,1)</f>
        <v>6.8</v>
      </c>
      <c r="Q4" s="15" t="str">
        <f>IF(P4&gt;=6.6,"Very High",IF(P4&gt;=6.2,"High",IF(P4&gt;=6,"Medium",IF(P4&gt;=5.8,"Low","Very Low"))))</f>
        <v>Very High</v>
      </c>
      <c r="R4" s="320">
        <f>_xlfn.RANK.EQ(P4,P$4:P$67)</f>
        <v>1</v>
      </c>
      <c r="S4" s="222">
        <f>Vulnerability!AK6</f>
        <v>6.9</v>
      </c>
      <c r="T4" s="222">
        <f>Vulnerability!AL6</f>
        <v>5.4</v>
      </c>
      <c r="U4" s="222">
        <f>Vulnerability!AM6</f>
        <v>2.9</v>
      </c>
      <c r="V4" s="115">
        <f>Vulnerability!AN6</f>
        <v>5.5</v>
      </c>
      <c r="W4" s="222">
        <f>Vulnerability!AO6</f>
        <v>7.9</v>
      </c>
      <c r="X4" s="222">
        <f>Vulnerability!AP6</f>
        <v>5.4</v>
      </c>
      <c r="Y4" s="222">
        <f>Vulnerability!AQ6</f>
        <v>5.2</v>
      </c>
      <c r="Z4" s="222">
        <f>Vulnerability!AR6</f>
        <v>8</v>
      </c>
      <c r="AA4" s="222">
        <f>Vulnerability!AS6</f>
        <v>6.3</v>
      </c>
      <c r="AB4" s="222">
        <f>Vulnerability!AT6</f>
        <v>6.4</v>
      </c>
      <c r="AC4" s="115">
        <f>Vulnerability!AU6</f>
        <v>7.2</v>
      </c>
      <c r="AD4" s="281">
        <f>Vulnerability!AV17</f>
        <v>7.1</v>
      </c>
      <c r="AE4" s="15" t="str">
        <f>IF(AD4&gt;=6.5,"Very High",IF(AD4&gt;=5.8,"High",IF(AD4&gt;=5.2,"Medium",IF(AD4&gt;=4.4,"Low","Very Low"))))</f>
        <v>Very High</v>
      </c>
      <c r="AF4" s="320">
        <f t="shared" ref="AF4:AF35" si="0">_xlfn.RANK.EQ(AD4,AD$4:AD$67)</f>
        <v>2</v>
      </c>
      <c r="AG4" s="223">
        <f>'Lack of Coping Capacity'!AD6</f>
        <v>7</v>
      </c>
      <c r="AH4" s="223">
        <f>'Lack of Coping Capacity'!AE6</f>
        <v>4.3</v>
      </c>
      <c r="AI4" s="223">
        <f>'Lack of Coping Capacity'!AF6</f>
        <v>4.5</v>
      </c>
      <c r="AJ4" s="223">
        <f>'Lack of Coping Capacity'!AG6</f>
        <v>6</v>
      </c>
      <c r="AK4" s="223">
        <f>'Lack of Coping Capacity'!AH6</f>
        <v>1.7</v>
      </c>
      <c r="AL4" s="223">
        <f>'Lack of Coping Capacity'!AI6</f>
        <v>6</v>
      </c>
      <c r="AM4" s="223">
        <f>'Lack of Coping Capacity'!AJ6</f>
        <v>4.5999999999999996</v>
      </c>
      <c r="AN4" s="115">
        <f>'Lack of Coping Capacity'!AK6</f>
        <v>5.3</v>
      </c>
      <c r="AO4" s="115">
        <f>'Lack of Coping Capacity'!AL6</f>
        <v>3.7</v>
      </c>
      <c r="AP4" s="115">
        <f>'Lack of Coping Capacity'!AM6</f>
        <v>4.5</v>
      </c>
      <c r="AQ4" s="15" t="str">
        <f>IF(AP4&gt;=5.5,"Very High",IF(AP4&gt;=5.2,"High",IF(AP4&gt;=5,"Medium",IF(AP4&gt;=4.6,"Low","Very Low"))))</f>
        <v>Very Low</v>
      </c>
      <c r="AR4" s="320">
        <f>_xlfn.RANK.EQ(AP4,AP$4:AP$67)</f>
        <v>62</v>
      </c>
      <c r="AS4" s="115">
        <f>ROUND(P4^(1/3)*AD4^(1/3)*AP4^(1/3),1)</f>
        <v>6</v>
      </c>
      <c r="AT4" s="15" t="str">
        <f>IF(AS4&gt;=5.9,"Very High",IF(AS4&gt;=5.6,"High",IF(AS4&gt;=5.3,"Medium",IF(AS4&gt;=5,"Low","Very Low"))))</f>
        <v>Very High</v>
      </c>
      <c r="AU4" s="320">
        <f t="shared" ref="AU4:AU35" si="1">_xlfn.RANK.EQ(AS4,AS$4:AS$67)</f>
        <v>4</v>
      </c>
      <c r="AV4" s="16"/>
    </row>
    <row r="5" spans="1:48" ht="15.75" thickBot="1" x14ac:dyDescent="0.3">
      <c r="A5" s="91" t="str">
        <f>'Indicator Data'!A15</f>
        <v>Coastal Zone</v>
      </c>
      <c r="B5" s="91" t="str">
        <f>'Indicator Data'!B15</f>
        <v>Barishal</v>
      </c>
      <c r="C5" s="91" t="str">
        <f>'Indicator Data'!C15</f>
        <v>Barishal</v>
      </c>
      <c r="D5" s="91">
        <f>'Indicator Data'!D15</f>
        <v>1006</v>
      </c>
      <c r="E5" s="221">
        <f>'Hazard &amp; Exposure'!AJ7</f>
        <v>9.1999999999999993</v>
      </c>
      <c r="F5" s="221">
        <f>'Hazard &amp; Exposure'!AK7</f>
        <v>4</v>
      </c>
      <c r="G5" s="221">
        <f>'Hazard &amp; Exposure'!AL7</f>
        <v>7.8</v>
      </c>
      <c r="H5" s="221">
        <f>'Hazard &amp; Exposure'!AM7</f>
        <v>0</v>
      </c>
      <c r="I5" s="221">
        <f>'Hazard &amp; Exposure'!AN7</f>
        <v>0</v>
      </c>
      <c r="J5" s="221">
        <f>'Hazard &amp; Exposure'!AO7</f>
        <v>1.8</v>
      </c>
      <c r="K5" s="221" t="str">
        <f>'Hazard &amp; Exposure'!AP7</f>
        <v>x</v>
      </c>
      <c r="L5" s="221">
        <f>'Hazard &amp; Exposure'!AQ7</f>
        <v>4.7</v>
      </c>
      <c r="M5" s="221">
        <f>'Hazard &amp; Exposure'!AR7</f>
        <v>5.8</v>
      </c>
      <c r="N5" s="115">
        <f>'Hazard &amp; Exposure'!AS7</f>
        <v>6.4</v>
      </c>
      <c r="O5" s="115">
        <f>'Hazard &amp; Exposure'!AT7</f>
        <v>5.0999999999999996</v>
      </c>
      <c r="P5" s="262">
        <f t="shared" ref="P5:P67" si="2">ROUND((10-GEOMEAN(((10-N5)/10*9+1),((10-O5)/10*9+1)))/9*10,1)</f>
        <v>5.8</v>
      </c>
      <c r="Q5" s="15" t="str">
        <f t="shared" ref="Q5:Q67" si="3">IF(P5&gt;=6.6,"Very High",IF(P5&gt;=6.2,"High",IF(P5&gt;=6,"Medium",IF(P5&gt;=5.8,"Low","Very Low"))))</f>
        <v>Low</v>
      </c>
      <c r="R5" s="320">
        <f t="shared" ref="R5:R35" si="4">_xlfn.RANK.EQ(P5,P$4:P$67)</f>
        <v>46</v>
      </c>
      <c r="S5" s="222">
        <f>Vulnerability!AK7</f>
        <v>6.6</v>
      </c>
      <c r="T5" s="222">
        <f>Vulnerability!AL7</f>
        <v>5.6</v>
      </c>
      <c r="U5" s="222">
        <f>Vulnerability!AM7</f>
        <v>3.2</v>
      </c>
      <c r="V5" s="115">
        <f>Vulnerability!AN7</f>
        <v>5.5</v>
      </c>
      <c r="W5" s="222">
        <f>Vulnerability!AO7</f>
        <v>7.4</v>
      </c>
      <c r="X5" s="222">
        <f>Vulnerability!AP7</f>
        <v>6.7</v>
      </c>
      <c r="Y5" s="222">
        <f>Vulnerability!AQ7</f>
        <v>2.9</v>
      </c>
      <c r="Z5" s="222">
        <f>Vulnerability!AR7</f>
        <v>6.2</v>
      </c>
      <c r="AA5" s="222">
        <f>Vulnerability!AS7</f>
        <v>3.9</v>
      </c>
      <c r="AB5" s="222">
        <f>Vulnerability!AT7</f>
        <v>5.0999999999999996</v>
      </c>
      <c r="AC5" s="115">
        <f>Vulnerability!AU7</f>
        <v>6.4</v>
      </c>
      <c r="AD5" s="281">
        <f>Vulnerability!AV7</f>
        <v>6</v>
      </c>
      <c r="AE5" s="15" t="str">
        <f t="shared" ref="AE5:AE67" si="5">IF(AD5&gt;=6.5,"Very High",IF(AD5&gt;=5.8,"High",IF(AD5&gt;=5.2,"Medium",IF(AD5&gt;=4.4,"Low","Very Low"))))</f>
        <v>High</v>
      </c>
      <c r="AF5" s="320">
        <f t="shared" si="0"/>
        <v>9</v>
      </c>
      <c r="AG5" s="223">
        <f>'Lack of Coping Capacity'!AD7</f>
        <v>7</v>
      </c>
      <c r="AH5" s="223">
        <f>'Lack of Coping Capacity'!AE7</f>
        <v>5.9</v>
      </c>
      <c r="AI5" s="223">
        <f>'Lack of Coping Capacity'!AF7</f>
        <v>7.3</v>
      </c>
      <c r="AJ5" s="223">
        <f>'Lack of Coping Capacity'!AG7</f>
        <v>1.8</v>
      </c>
      <c r="AK5" s="223">
        <f>'Lack of Coping Capacity'!AH7</f>
        <v>2.6</v>
      </c>
      <c r="AL5" s="223">
        <f>'Lack of Coping Capacity'!AI7</f>
        <v>5.2</v>
      </c>
      <c r="AM5" s="223">
        <f>'Lack of Coping Capacity'!AJ7</f>
        <v>5</v>
      </c>
      <c r="AN5" s="115">
        <f>'Lack of Coping Capacity'!AK7</f>
        <v>6.7</v>
      </c>
      <c r="AO5" s="115">
        <f>'Lack of Coping Capacity'!AL7</f>
        <v>2.9</v>
      </c>
      <c r="AP5" s="115">
        <f>'Lack of Coping Capacity'!AM7</f>
        <v>5.0999999999999996</v>
      </c>
      <c r="AQ5" s="15" t="str">
        <f t="shared" ref="AQ5:AQ67" si="6">IF(AP5&gt;=5.5,"Very High",IF(AP5&gt;=5.2,"High",IF(AP5&gt;=5,"Medium",IF(AP5&gt;=4.6,"Low","Very Low"))))</f>
        <v>Medium</v>
      </c>
      <c r="AR5" s="320">
        <f t="shared" ref="AR5:AR35" si="7">_xlfn.RANK.EQ(AP5,AP$4:AP$67)</f>
        <v>30</v>
      </c>
      <c r="AS5" s="115">
        <f t="shared" ref="AS5:AS35" si="8">ROUND(P5^(1/3)*AD5^(1/3)*AP5^(1/3),1)</f>
        <v>5.6</v>
      </c>
      <c r="AT5" s="15" t="str">
        <f t="shared" ref="AT5:AT67" si="9">IF(AS5&gt;=5.9,"Very High",IF(AS5&gt;=5.6,"High",IF(AS5&gt;=5.3,"Medium",IF(AS5&gt;=5,"Low","Very Low"))))</f>
        <v>High</v>
      </c>
      <c r="AU5" s="320">
        <f t="shared" si="1"/>
        <v>16</v>
      </c>
      <c r="AV5" s="16"/>
    </row>
    <row r="6" spans="1:48" ht="15.75" thickBot="1" x14ac:dyDescent="0.3">
      <c r="A6" s="91" t="str">
        <f>'Indicator Data'!A16</f>
        <v>Coastal Zone</v>
      </c>
      <c r="B6" s="91" t="str">
        <f>'Indicator Data'!B16</f>
        <v>Barishal</v>
      </c>
      <c r="C6" s="91" t="str">
        <f>'Indicator Data'!C16</f>
        <v>Bhola</v>
      </c>
      <c r="D6" s="91">
        <f>'Indicator Data'!D16</f>
        <v>1009</v>
      </c>
      <c r="E6" s="221">
        <f>'Hazard &amp; Exposure'!AJ8</f>
        <v>9.1999999999999993</v>
      </c>
      <c r="F6" s="221">
        <f>'Hazard &amp; Exposure'!AK8</f>
        <v>2.8</v>
      </c>
      <c r="G6" s="221">
        <f>'Hazard &amp; Exposure'!AL8</f>
        <v>9</v>
      </c>
      <c r="H6" s="221">
        <f>'Hazard &amp; Exposure'!AM8</f>
        <v>0</v>
      </c>
      <c r="I6" s="221">
        <f>'Hazard &amp; Exposure'!AN8</f>
        <v>0</v>
      </c>
      <c r="J6" s="221">
        <f>'Hazard &amp; Exposure'!AO8</f>
        <v>0</v>
      </c>
      <c r="K6" s="221" t="str">
        <f>'Hazard &amp; Exposure'!AP8</f>
        <v>x</v>
      </c>
      <c r="L6" s="221">
        <f>'Hazard &amp; Exposure'!AQ8</f>
        <v>3.3</v>
      </c>
      <c r="M6" s="221">
        <f>'Hazard &amp; Exposure'!AR8</f>
        <v>5.4</v>
      </c>
      <c r="N6" s="115">
        <f>'Hazard &amp; Exposure'!AS8</f>
        <v>6.4</v>
      </c>
      <c r="O6" s="115">
        <f>'Hazard &amp; Exposure'!AT8</f>
        <v>5</v>
      </c>
      <c r="P6" s="262">
        <f t="shared" si="2"/>
        <v>5.7</v>
      </c>
      <c r="Q6" s="15" t="str">
        <f t="shared" si="3"/>
        <v>Very Low</v>
      </c>
      <c r="R6" s="320">
        <f t="shared" si="4"/>
        <v>51</v>
      </c>
      <c r="S6" s="222">
        <f>Vulnerability!AK8</f>
        <v>6.3</v>
      </c>
      <c r="T6" s="222">
        <f>Vulnerability!AL8</f>
        <v>5.5</v>
      </c>
      <c r="U6" s="222">
        <f>Vulnerability!AM8</f>
        <v>3.5</v>
      </c>
      <c r="V6" s="115">
        <f>Vulnerability!AN8</f>
        <v>5.4</v>
      </c>
      <c r="W6" s="222">
        <f>Vulnerability!AO8</f>
        <v>7</v>
      </c>
      <c r="X6" s="222">
        <f>Vulnerability!AP8</f>
        <v>7.1</v>
      </c>
      <c r="Y6" s="222">
        <f>Vulnerability!AQ8</f>
        <v>5.0999999999999996</v>
      </c>
      <c r="Z6" s="222">
        <f>Vulnerability!AR8</f>
        <v>4.7</v>
      </c>
      <c r="AA6" s="222">
        <f>Vulnerability!AS8</f>
        <v>3.7</v>
      </c>
      <c r="AB6" s="222">
        <f>Vulnerability!AT8</f>
        <v>5.3</v>
      </c>
      <c r="AC6" s="115">
        <f>Vulnerability!AU8</f>
        <v>6.2</v>
      </c>
      <c r="AD6" s="281">
        <f>Vulnerability!AV8</f>
        <v>5.8</v>
      </c>
      <c r="AE6" s="15" t="str">
        <f t="shared" si="5"/>
        <v>High</v>
      </c>
      <c r="AF6" s="320">
        <f t="shared" si="0"/>
        <v>13</v>
      </c>
      <c r="AG6" s="223">
        <f>'Lack of Coping Capacity'!AD8</f>
        <v>7</v>
      </c>
      <c r="AH6" s="223">
        <f>'Lack of Coping Capacity'!AE8</f>
        <v>4.7</v>
      </c>
      <c r="AI6" s="223">
        <f>'Lack of Coping Capacity'!AF8</f>
        <v>5.3</v>
      </c>
      <c r="AJ6" s="223">
        <f>'Lack of Coping Capacity'!AG8</f>
        <v>4.9000000000000004</v>
      </c>
      <c r="AK6" s="223">
        <f>'Lack of Coping Capacity'!AH8</f>
        <v>3</v>
      </c>
      <c r="AL6" s="223">
        <f>'Lack of Coping Capacity'!AI8</f>
        <v>7</v>
      </c>
      <c r="AM6" s="223">
        <f>'Lack of Coping Capacity'!AJ8</f>
        <v>6.3</v>
      </c>
      <c r="AN6" s="115">
        <f>'Lack of Coping Capacity'!AK8</f>
        <v>5.7</v>
      </c>
      <c r="AO6" s="115">
        <f>'Lack of Coping Capacity'!AL8</f>
        <v>4.2</v>
      </c>
      <c r="AP6" s="115">
        <f>'Lack of Coping Capacity'!AM8</f>
        <v>5</v>
      </c>
      <c r="AQ6" s="15" t="str">
        <f t="shared" si="6"/>
        <v>Medium</v>
      </c>
      <c r="AR6" s="320">
        <f t="shared" si="7"/>
        <v>39</v>
      </c>
      <c r="AS6" s="115">
        <f t="shared" si="8"/>
        <v>5.5</v>
      </c>
      <c r="AT6" s="15" t="str">
        <f t="shared" si="9"/>
        <v>Medium</v>
      </c>
      <c r="AU6" s="320">
        <f t="shared" si="1"/>
        <v>25</v>
      </c>
      <c r="AV6" s="16"/>
    </row>
    <row r="7" spans="1:48" ht="15.75" thickBot="1" x14ac:dyDescent="0.3">
      <c r="A7" s="91" t="str">
        <f>'Indicator Data'!A17</f>
        <v>Coastal Zone</v>
      </c>
      <c r="B7" s="91" t="str">
        <f>'Indicator Data'!B17</f>
        <v>Barishal</v>
      </c>
      <c r="C7" s="91" t="str">
        <f>'Indicator Data'!C17</f>
        <v>Jhalokati</v>
      </c>
      <c r="D7" s="91">
        <f>'Indicator Data'!D17</f>
        <v>1042</v>
      </c>
      <c r="E7" s="221">
        <f>'Hazard &amp; Exposure'!AJ9</f>
        <v>9.1999999999999993</v>
      </c>
      <c r="F7" s="221">
        <f>'Hazard &amp; Exposure'!AK9</f>
        <v>2.8</v>
      </c>
      <c r="G7" s="221">
        <f>'Hazard &amp; Exposure'!AL9</f>
        <v>9.4</v>
      </c>
      <c r="H7" s="221">
        <f>'Hazard &amp; Exposure'!AM9</f>
        <v>0</v>
      </c>
      <c r="I7" s="221">
        <f>'Hazard &amp; Exposure'!AN9</f>
        <v>0</v>
      </c>
      <c r="J7" s="221">
        <f>'Hazard &amp; Exposure'!AO9</f>
        <v>2.8</v>
      </c>
      <c r="K7" s="221" t="str">
        <f>'Hazard &amp; Exposure'!AP9</f>
        <v>x</v>
      </c>
      <c r="L7" s="221">
        <f>'Hazard &amp; Exposure'!AQ9</f>
        <v>7.1</v>
      </c>
      <c r="M7" s="221">
        <f>'Hazard &amp; Exposure'!AR9</f>
        <v>4.4000000000000004</v>
      </c>
      <c r="N7" s="115">
        <f>'Hazard &amp; Exposure'!AS9</f>
        <v>6.4</v>
      </c>
      <c r="O7" s="115">
        <f>'Hazard &amp; Exposure'!AT9</f>
        <v>5.7</v>
      </c>
      <c r="P7" s="262">
        <f t="shared" si="2"/>
        <v>6.1</v>
      </c>
      <c r="Q7" s="15" t="str">
        <f t="shared" si="3"/>
        <v>Medium</v>
      </c>
      <c r="R7" s="320">
        <f t="shared" si="4"/>
        <v>23</v>
      </c>
      <c r="S7" s="222">
        <f>Vulnerability!AK9</f>
        <v>6</v>
      </c>
      <c r="T7" s="222">
        <f>Vulnerability!AL9</f>
        <v>5.5</v>
      </c>
      <c r="U7" s="222">
        <f>Vulnerability!AM9</f>
        <v>3.1</v>
      </c>
      <c r="V7" s="115">
        <f>Vulnerability!AN9</f>
        <v>5.2</v>
      </c>
      <c r="W7" s="222">
        <f>Vulnerability!AO9</f>
        <v>4.8</v>
      </c>
      <c r="X7" s="222">
        <f>Vulnerability!AP9</f>
        <v>3.1</v>
      </c>
      <c r="Y7" s="222">
        <f>Vulnerability!AQ9</f>
        <v>0</v>
      </c>
      <c r="Z7" s="222">
        <f>Vulnerability!AR9</f>
        <v>5.3</v>
      </c>
      <c r="AA7" s="222">
        <f>Vulnerability!AS9</f>
        <v>4.3</v>
      </c>
      <c r="AB7" s="222">
        <f>Vulnerability!AT9</f>
        <v>3.4</v>
      </c>
      <c r="AC7" s="115">
        <f>Vulnerability!AU9</f>
        <v>4.0999999999999996</v>
      </c>
      <c r="AD7" s="281">
        <f>Vulnerability!AV9</f>
        <v>4.7</v>
      </c>
      <c r="AE7" s="15" t="str">
        <f t="shared" si="5"/>
        <v>Low</v>
      </c>
      <c r="AF7" s="320">
        <f t="shared" si="0"/>
        <v>46</v>
      </c>
      <c r="AG7" s="223">
        <f>'Lack of Coping Capacity'!AD9</f>
        <v>7</v>
      </c>
      <c r="AH7" s="223">
        <f>'Lack of Coping Capacity'!AE9</f>
        <v>6.1</v>
      </c>
      <c r="AI7" s="223">
        <f>'Lack of Coping Capacity'!AF9</f>
        <v>5.0999999999999996</v>
      </c>
      <c r="AJ7" s="223">
        <f>'Lack of Coping Capacity'!AG9</f>
        <v>0.9</v>
      </c>
      <c r="AK7" s="223">
        <f>'Lack of Coping Capacity'!AH9</f>
        <v>3.2</v>
      </c>
      <c r="AL7" s="223">
        <f>'Lack of Coping Capacity'!AI9</f>
        <v>4.2</v>
      </c>
      <c r="AM7" s="223">
        <f>'Lack of Coping Capacity'!AJ9</f>
        <v>4.0999999999999996</v>
      </c>
      <c r="AN7" s="115">
        <f>'Lack of Coping Capacity'!AK9</f>
        <v>6.1</v>
      </c>
      <c r="AO7" s="115">
        <f>'Lack of Coping Capacity'!AL9</f>
        <v>2.5</v>
      </c>
      <c r="AP7" s="115">
        <f>'Lack of Coping Capacity'!AM9</f>
        <v>4.5</v>
      </c>
      <c r="AQ7" s="15" t="str">
        <f t="shared" si="6"/>
        <v>Very Low</v>
      </c>
      <c r="AR7" s="320">
        <f t="shared" si="7"/>
        <v>62</v>
      </c>
      <c r="AS7" s="115">
        <f t="shared" si="8"/>
        <v>5.0999999999999996</v>
      </c>
      <c r="AT7" s="15" t="str">
        <f t="shared" si="9"/>
        <v>Low</v>
      </c>
      <c r="AU7" s="320">
        <f t="shared" si="1"/>
        <v>52</v>
      </c>
      <c r="AV7" s="16"/>
    </row>
    <row r="8" spans="1:48" ht="15.75" thickBot="1" x14ac:dyDescent="0.3">
      <c r="A8" s="91" t="str">
        <f>'Indicator Data'!A18</f>
        <v>Coastal Zone</v>
      </c>
      <c r="B8" s="91" t="str">
        <f>'Indicator Data'!B18</f>
        <v>Barishal</v>
      </c>
      <c r="C8" s="91" t="str">
        <f>'Indicator Data'!C18</f>
        <v>Patuakhali</v>
      </c>
      <c r="D8" s="91">
        <f>'Indicator Data'!D18</f>
        <v>1078</v>
      </c>
      <c r="E8" s="221">
        <f>'Hazard &amp; Exposure'!AJ10</f>
        <v>9.1999999999999993</v>
      </c>
      <c r="F8" s="221">
        <f>'Hazard &amp; Exposure'!AK10</f>
        <v>2.4</v>
      </c>
      <c r="G8" s="221">
        <f>'Hazard &amp; Exposure'!AL10</f>
        <v>9.4</v>
      </c>
      <c r="H8" s="221">
        <f>'Hazard &amp; Exposure'!AM10</f>
        <v>0</v>
      </c>
      <c r="I8" s="221">
        <f>'Hazard &amp; Exposure'!AN10</f>
        <v>0</v>
      </c>
      <c r="J8" s="221">
        <f>'Hazard &amp; Exposure'!AO10</f>
        <v>4.0999999999999996</v>
      </c>
      <c r="K8" s="221" t="str">
        <f>'Hazard &amp; Exposure'!AP10</f>
        <v>x</v>
      </c>
      <c r="L8" s="221">
        <f>'Hazard &amp; Exposure'!AQ10</f>
        <v>5.6</v>
      </c>
      <c r="M8" s="221">
        <f>'Hazard &amp; Exposure'!AR10</f>
        <v>4.9000000000000004</v>
      </c>
      <c r="N8" s="115">
        <f>'Hazard &amp; Exposure'!AS10</f>
        <v>6.4</v>
      </c>
      <c r="O8" s="115">
        <f>'Hazard &amp; Exposure'!AT10</f>
        <v>5.6</v>
      </c>
      <c r="P8" s="262">
        <f t="shared" si="2"/>
        <v>6</v>
      </c>
      <c r="Q8" s="15" t="str">
        <f t="shared" si="3"/>
        <v>Medium</v>
      </c>
      <c r="R8" s="320">
        <f t="shared" si="4"/>
        <v>27</v>
      </c>
      <c r="S8" s="222">
        <f>Vulnerability!AK10</f>
        <v>7.4</v>
      </c>
      <c r="T8" s="222">
        <f>Vulnerability!AL10</f>
        <v>5.7</v>
      </c>
      <c r="U8" s="222">
        <f>Vulnerability!AM10</f>
        <v>2.9</v>
      </c>
      <c r="V8" s="115">
        <f>Vulnerability!AN10</f>
        <v>5.9</v>
      </c>
      <c r="W8" s="222">
        <f>Vulnerability!AO10</f>
        <v>8.8000000000000007</v>
      </c>
      <c r="X8" s="222">
        <f>Vulnerability!AP10</f>
        <v>4.5999999999999996</v>
      </c>
      <c r="Y8" s="222">
        <f>Vulnerability!AQ10</f>
        <v>3.3</v>
      </c>
      <c r="Z8" s="222">
        <f>Vulnerability!AR10</f>
        <v>6.9</v>
      </c>
      <c r="AA8" s="222">
        <f>Vulnerability!AS10</f>
        <v>4.5</v>
      </c>
      <c r="AB8" s="222">
        <f>Vulnerability!AT10</f>
        <v>5</v>
      </c>
      <c r="AC8" s="115">
        <f>Vulnerability!AU10</f>
        <v>7.4</v>
      </c>
      <c r="AD8" s="281">
        <f>Vulnerability!AV10</f>
        <v>6.7</v>
      </c>
      <c r="AE8" s="15" t="str">
        <f t="shared" si="5"/>
        <v>Very High</v>
      </c>
      <c r="AF8" s="320">
        <f t="shared" si="0"/>
        <v>4</v>
      </c>
      <c r="AG8" s="223">
        <f>'Lack of Coping Capacity'!AD10</f>
        <v>7</v>
      </c>
      <c r="AH8" s="223">
        <f>'Lack of Coping Capacity'!AE10</f>
        <v>4.5999999999999996</v>
      </c>
      <c r="AI8" s="223">
        <f>'Lack of Coping Capacity'!AF10</f>
        <v>5.6</v>
      </c>
      <c r="AJ8" s="223">
        <f>'Lack of Coping Capacity'!AG10</f>
        <v>4</v>
      </c>
      <c r="AK8" s="223">
        <f>'Lack of Coping Capacity'!AH10</f>
        <v>1.9</v>
      </c>
      <c r="AL8" s="223">
        <f>'Lack of Coping Capacity'!AI10</f>
        <v>6.2</v>
      </c>
      <c r="AM8" s="223">
        <f>'Lack of Coping Capacity'!AJ10</f>
        <v>5.5</v>
      </c>
      <c r="AN8" s="115">
        <f>'Lack of Coping Capacity'!AK10</f>
        <v>5.7</v>
      </c>
      <c r="AO8" s="115">
        <f>'Lack of Coping Capacity'!AL10</f>
        <v>3.5</v>
      </c>
      <c r="AP8" s="115">
        <f>'Lack of Coping Capacity'!AM10</f>
        <v>4.7</v>
      </c>
      <c r="AQ8" s="15" t="str">
        <f t="shared" si="6"/>
        <v>Low</v>
      </c>
      <c r="AR8" s="320">
        <f t="shared" si="7"/>
        <v>58</v>
      </c>
      <c r="AS8" s="115">
        <f t="shared" si="8"/>
        <v>5.7</v>
      </c>
      <c r="AT8" s="15" t="str">
        <f t="shared" si="9"/>
        <v>High</v>
      </c>
      <c r="AU8" s="320">
        <f t="shared" si="1"/>
        <v>11</v>
      </c>
      <c r="AV8" s="16"/>
    </row>
    <row r="9" spans="1:48" ht="15.75" thickBot="1" x14ac:dyDescent="0.3">
      <c r="A9" s="91" t="str">
        <f>'Indicator Data'!A19</f>
        <v>Coastal Zone</v>
      </c>
      <c r="B9" s="91" t="str">
        <f>'Indicator Data'!B19</f>
        <v>Barishal</v>
      </c>
      <c r="C9" s="91" t="str">
        <f>'Indicator Data'!C19</f>
        <v>Pirojpur</v>
      </c>
      <c r="D9" s="91">
        <f>'Indicator Data'!D19</f>
        <v>1079</v>
      </c>
      <c r="E9" s="221">
        <f>'Hazard &amp; Exposure'!AJ11</f>
        <v>9.1999999999999993</v>
      </c>
      <c r="F9" s="221">
        <f>'Hazard &amp; Exposure'!AK11</f>
        <v>2.9</v>
      </c>
      <c r="G9" s="221">
        <f>'Hazard &amp; Exposure'!AL11</f>
        <v>9.3000000000000007</v>
      </c>
      <c r="H9" s="221">
        <f>'Hazard &amp; Exposure'!AM11</f>
        <v>0</v>
      </c>
      <c r="I9" s="221">
        <f>'Hazard &amp; Exposure'!AN11</f>
        <v>0</v>
      </c>
      <c r="J9" s="221">
        <f>'Hazard &amp; Exposure'!AO11</f>
        <v>0</v>
      </c>
      <c r="K9" s="221" t="str">
        <f>'Hazard &amp; Exposure'!AP11</f>
        <v>x</v>
      </c>
      <c r="L9" s="221">
        <f>'Hazard &amp; Exposure'!AQ11</f>
        <v>6.6</v>
      </c>
      <c r="M9" s="221">
        <f>'Hazard &amp; Exposure'!AR11</f>
        <v>4.3</v>
      </c>
      <c r="N9" s="115">
        <f>'Hazard &amp; Exposure'!AS11</f>
        <v>6.4</v>
      </c>
      <c r="O9" s="115">
        <f>'Hazard &amp; Exposure'!AT11</f>
        <v>5.4</v>
      </c>
      <c r="P9" s="262">
        <f t="shared" si="2"/>
        <v>5.9</v>
      </c>
      <c r="Q9" s="15" t="str">
        <f t="shared" si="3"/>
        <v>Low</v>
      </c>
      <c r="R9" s="320">
        <f t="shared" si="4"/>
        <v>38</v>
      </c>
      <c r="S9" s="222">
        <f>Vulnerability!AK11</f>
        <v>7</v>
      </c>
      <c r="T9" s="222">
        <f>Vulnerability!AL11</f>
        <v>7</v>
      </c>
      <c r="U9" s="222">
        <f>Vulnerability!AM11</f>
        <v>3</v>
      </c>
      <c r="V9" s="115">
        <f>Vulnerability!AN11</f>
        <v>6</v>
      </c>
      <c r="W9" s="222">
        <f>Vulnerability!AO11</f>
        <v>6.8</v>
      </c>
      <c r="X9" s="222">
        <f>Vulnerability!AP11</f>
        <v>5.8</v>
      </c>
      <c r="Y9" s="222">
        <f>Vulnerability!AQ11</f>
        <v>2.9</v>
      </c>
      <c r="Z9" s="222">
        <f>Vulnerability!AR11</f>
        <v>7.7</v>
      </c>
      <c r="AA9" s="222">
        <f>Vulnerability!AS11</f>
        <v>3.9</v>
      </c>
      <c r="AB9" s="222">
        <f>Vulnerability!AT11</f>
        <v>5.4</v>
      </c>
      <c r="AC9" s="115">
        <f>Vulnerability!AU11</f>
        <v>6.1</v>
      </c>
      <c r="AD9" s="281">
        <f>Vulnerability!AV11</f>
        <v>6.1</v>
      </c>
      <c r="AE9" s="15" t="str">
        <f t="shared" si="5"/>
        <v>High</v>
      </c>
      <c r="AF9" s="320">
        <f t="shared" si="0"/>
        <v>7</v>
      </c>
      <c r="AG9" s="223">
        <f>'Lack of Coping Capacity'!AD11</f>
        <v>7</v>
      </c>
      <c r="AH9" s="223">
        <f>'Lack of Coping Capacity'!AE11</f>
        <v>5.6</v>
      </c>
      <c r="AI9" s="223">
        <f>'Lack of Coping Capacity'!AF11</f>
        <v>7</v>
      </c>
      <c r="AJ9" s="223">
        <f>'Lack of Coping Capacity'!AG11</f>
        <v>0.4</v>
      </c>
      <c r="AK9" s="223">
        <f>'Lack of Coping Capacity'!AH11</f>
        <v>3</v>
      </c>
      <c r="AL9" s="223">
        <f>'Lack of Coping Capacity'!AI11</f>
        <v>4</v>
      </c>
      <c r="AM9" s="223">
        <f>'Lack of Coping Capacity'!AJ11</f>
        <v>5.0999999999999996</v>
      </c>
      <c r="AN9" s="115">
        <f>'Lack of Coping Capacity'!AK11</f>
        <v>6.5</v>
      </c>
      <c r="AO9" s="115">
        <f>'Lack of Coping Capacity'!AL11</f>
        <v>2.5</v>
      </c>
      <c r="AP9" s="115">
        <f>'Lack of Coping Capacity'!AM11</f>
        <v>4.8</v>
      </c>
      <c r="AQ9" s="15" t="str">
        <f t="shared" si="6"/>
        <v>Low</v>
      </c>
      <c r="AR9" s="320">
        <f t="shared" si="7"/>
        <v>54</v>
      </c>
      <c r="AS9" s="115">
        <f t="shared" si="8"/>
        <v>5.6</v>
      </c>
      <c r="AT9" s="15" t="str">
        <f t="shared" si="9"/>
        <v>High</v>
      </c>
      <c r="AU9" s="320">
        <f t="shared" si="1"/>
        <v>16</v>
      </c>
      <c r="AV9" s="16"/>
    </row>
    <row r="10" spans="1:48" ht="15.75" thickBot="1" x14ac:dyDescent="0.3">
      <c r="A10" s="91" t="str">
        <f>'Indicator Data'!A20</f>
        <v>Chittagong Hill Tract and Coast</v>
      </c>
      <c r="B10" s="91" t="str">
        <f>'Indicator Data'!B20</f>
        <v>Chattogram</v>
      </c>
      <c r="C10" s="91" t="str">
        <f>'Indicator Data'!C20</f>
        <v>Bandarban</v>
      </c>
      <c r="D10" s="91">
        <f>'Indicator Data'!D20</f>
        <v>2003</v>
      </c>
      <c r="E10" s="221">
        <f>'Hazard &amp; Exposure'!AJ12</f>
        <v>9.1999999999999993</v>
      </c>
      <c r="F10" s="221">
        <f>'Hazard &amp; Exposure'!AK12</f>
        <v>1.1000000000000001</v>
      </c>
      <c r="G10" s="221">
        <f>'Hazard &amp; Exposure'!AL12</f>
        <v>0.6</v>
      </c>
      <c r="H10" s="221">
        <f>'Hazard &amp; Exposure'!AM12</f>
        <v>10</v>
      </c>
      <c r="I10" s="221">
        <f>'Hazard &amp; Exposure'!AN12</f>
        <v>10</v>
      </c>
      <c r="J10" s="221">
        <f>'Hazard &amp; Exposure'!AO12</f>
        <v>1.8</v>
      </c>
      <c r="K10" s="221">
        <f>'Hazard &amp; Exposure'!AP12</f>
        <v>0</v>
      </c>
      <c r="L10" s="221">
        <f>'Hazard &amp; Exposure'!AQ12</f>
        <v>5</v>
      </c>
      <c r="M10" s="221">
        <f>'Hazard &amp; Exposure'!AR12</f>
        <v>7</v>
      </c>
      <c r="N10" s="115">
        <f>'Hazard &amp; Exposure'!AS12</f>
        <v>6.4</v>
      </c>
      <c r="O10" s="115">
        <f>'Hazard &amp; Exposure'!AT12</f>
        <v>6.7</v>
      </c>
      <c r="P10" s="262">
        <f t="shared" si="2"/>
        <v>6.6</v>
      </c>
      <c r="Q10" s="15" t="str">
        <f t="shared" si="3"/>
        <v>Very High</v>
      </c>
      <c r="R10" s="320">
        <f t="shared" si="4"/>
        <v>3</v>
      </c>
      <c r="S10" s="222">
        <f>Vulnerability!AK12</f>
        <v>8.3000000000000007</v>
      </c>
      <c r="T10" s="222">
        <f>Vulnerability!AL12</f>
        <v>5.6</v>
      </c>
      <c r="U10" s="222">
        <f>Vulnerability!AM12</f>
        <v>2.8</v>
      </c>
      <c r="V10" s="115">
        <f>Vulnerability!AN12</f>
        <v>6.3</v>
      </c>
      <c r="W10" s="222">
        <f>Vulnerability!AO12</f>
        <v>9</v>
      </c>
      <c r="X10" s="222">
        <f>Vulnerability!AP12</f>
        <v>5.7</v>
      </c>
      <c r="Y10" s="222">
        <f>Vulnerability!AQ12</f>
        <v>6.2</v>
      </c>
      <c r="Z10" s="222">
        <f>Vulnerability!AR12</f>
        <v>8.8000000000000007</v>
      </c>
      <c r="AA10" s="222">
        <f>Vulnerability!AS12</f>
        <v>4.4000000000000004</v>
      </c>
      <c r="AB10" s="222">
        <f>Vulnerability!AT12</f>
        <v>6.6</v>
      </c>
      <c r="AC10" s="115">
        <f>Vulnerability!AU12</f>
        <v>8</v>
      </c>
      <c r="AD10" s="281">
        <f>Vulnerability!AV12</f>
        <v>7.2</v>
      </c>
      <c r="AE10" s="15" t="str">
        <f t="shared" si="5"/>
        <v>Very High</v>
      </c>
      <c r="AF10" s="320">
        <f t="shared" si="0"/>
        <v>1</v>
      </c>
      <c r="AG10" s="223">
        <f>'Lack of Coping Capacity'!AD12</f>
        <v>7</v>
      </c>
      <c r="AH10" s="223">
        <f>'Lack of Coping Capacity'!AE12</f>
        <v>3</v>
      </c>
      <c r="AI10" s="223">
        <f>'Lack of Coping Capacity'!AF12</f>
        <v>5.6</v>
      </c>
      <c r="AJ10" s="223">
        <f>'Lack of Coping Capacity'!AG12</f>
        <v>6.3</v>
      </c>
      <c r="AK10" s="223">
        <f>'Lack of Coping Capacity'!AH12</f>
        <v>6</v>
      </c>
      <c r="AL10" s="223">
        <f>'Lack of Coping Capacity'!AI12</f>
        <v>6.3</v>
      </c>
      <c r="AM10" s="223">
        <f>'Lack of Coping Capacity'!AJ12</f>
        <v>8.5</v>
      </c>
      <c r="AN10" s="115">
        <f>'Lack of Coping Capacity'!AK12</f>
        <v>5.2</v>
      </c>
      <c r="AO10" s="115">
        <f>'Lack of Coping Capacity'!AL12</f>
        <v>5.4</v>
      </c>
      <c r="AP10" s="115">
        <f>'Lack of Coping Capacity'!AM12</f>
        <v>5.3</v>
      </c>
      <c r="AQ10" s="15" t="str">
        <f t="shared" si="6"/>
        <v>High</v>
      </c>
      <c r="AR10" s="320">
        <f t="shared" si="7"/>
        <v>17</v>
      </c>
      <c r="AS10" s="115">
        <f t="shared" si="8"/>
        <v>6.3</v>
      </c>
      <c r="AT10" s="15" t="str">
        <f t="shared" si="9"/>
        <v>Very High</v>
      </c>
      <c r="AU10" s="320">
        <f t="shared" si="1"/>
        <v>1</v>
      </c>
      <c r="AV10" s="16"/>
    </row>
    <row r="11" spans="1:48" ht="15.75" thickBot="1" x14ac:dyDescent="0.3">
      <c r="A11" s="91" t="str">
        <f>'Indicator Data'!A21</f>
        <v>Chittagong Hill Tract and Coast</v>
      </c>
      <c r="B11" s="91" t="str">
        <f>'Indicator Data'!B21</f>
        <v>Chattogram</v>
      </c>
      <c r="C11" s="91" t="str">
        <f>'Indicator Data'!C21</f>
        <v>Brahmanbaria</v>
      </c>
      <c r="D11" s="91">
        <f>'Indicator Data'!D21</f>
        <v>2012</v>
      </c>
      <c r="E11" s="221">
        <f>'Hazard &amp; Exposure'!AJ13</f>
        <v>9.1999999999999993</v>
      </c>
      <c r="F11" s="221">
        <f>'Hazard &amp; Exposure'!AK13</f>
        <v>8.6999999999999993</v>
      </c>
      <c r="G11" s="221">
        <f>'Hazard &amp; Exposure'!AL13</f>
        <v>0.7</v>
      </c>
      <c r="H11" s="221">
        <f>'Hazard &amp; Exposure'!AM13</f>
        <v>0</v>
      </c>
      <c r="I11" s="221">
        <f>'Hazard &amp; Exposure'!AN13</f>
        <v>0</v>
      </c>
      <c r="J11" s="221">
        <f>'Hazard &amp; Exposure'!AO13</f>
        <v>6.1</v>
      </c>
      <c r="K11" s="221" t="str">
        <f>'Hazard &amp; Exposure'!AP13</f>
        <v>x</v>
      </c>
      <c r="L11" s="221">
        <f>'Hazard &amp; Exposure'!AQ13</f>
        <v>3.4</v>
      </c>
      <c r="M11" s="221">
        <f>'Hazard &amp; Exposure'!AR13</f>
        <v>6.2</v>
      </c>
      <c r="N11" s="115">
        <f>'Hazard &amp; Exposure'!AS13</f>
        <v>6.4</v>
      </c>
      <c r="O11" s="115">
        <f>'Hazard &amp; Exposure'!AT13</f>
        <v>5.4</v>
      </c>
      <c r="P11" s="262">
        <f t="shared" si="2"/>
        <v>5.9</v>
      </c>
      <c r="Q11" s="15" t="str">
        <f t="shared" si="3"/>
        <v>Low</v>
      </c>
      <c r="R11" s="320">
        <f t="shared" si="4"/>
        <v>38</v>
      </c>
      <c r="S11" s="222">
        <f>Vulnerability!AK13</f>
        <v>5.3</v>
      </c>
      <c r="T11" s="222">
        <f>Vulnerability!AL13</f>
        <v>7.2</v>
      </c>
      <c r="U11" s="222">
        <f>Vulnerability!AM13</f>
        <v>3.4</v>
      </c>
      <c r="V11" s="115">
        <f>Vulnerability!AN13</f>
        <v>5.3</v>
      </c>
      <c r="W11" s="222">
        <f>Vulnerability!AO13</f>
        <v>5.2</v>
      </c>
      <c r="X11" s="222">
        <f>Vulnerability!AP13</f>
        <v>5</v>
      </c>
      <c r="Y11" s="222">
        <f>Vulnerability!AQ13</f>
        <v>3.5</v>
      </c>
      <c r="Z11" s="222">
        <f>Vulnerability!AR13</f>
        <v>3.9</v>
      </c>
      <c r="AA11" s="222">
        <f>Vulnerability!AS13</f>
        <v>4.5</v>
      </c>
      <c r="AB11" s="222">
        <f>Vulnerability!AT13</f>
        <v>4.2</v>
      </c>
      <c r="AC11" s="115">
        <f>Vulnerability!AU13</f>
        <v>4.7</v>
      </c>
      <c r="AD11" s="281">
        <f>Vulnerability!AV13</f>
        <v>5</v>
      </c>
      <c r="AE11" s="15" t="str">
        <f t="shared" si="5"/>
        <v>Low</v>
      </c>
      <c r="AF11" s="320">
        <f t="shared" si="0"/>
        <v>35</v>
      </c>
      <c r="AG11" s="223">
        <f>'Lack of Coping Capacity'!AD13</f>
        <v>7</v>
      </c>
      <c r="AH11" s="223">
        <f>'Lack of Coping Capacity'!AE13</f>
        <v>3</v>
      </c>
      <c r="AI11" s="223">
        <f>'Lack of Coping Capacity'!AF13</f>
        <v>8.6</v>
      </c>
      <c r="AJ11" s="223">
        <f>'Lack of Coping Capacity'!AG13</f>
        <v>3</v>
      </c>
      <c r="AK11" s="223">
        <f>'Lack of Coping Capacity'!AH13</f>
        <v>3</v>
      </c>
      <c r="AL11" s="223">
        <f>'Lack of Coping Capacity'!AI13</f>
        <v>6.5</v>
      </c>
      <c r="AM11" s="223">
        <f>'Lack of Coping Capacity'!AJ13</f>
        <v>7</v>
      </c>
      <c r="AN11" s="115">
        <f>'Lack of Coping Capacity'!AK13</f>
        <v>6.2</v>
      </c>
      <c r="AO11" s="115">
        <f>'Lack of Coping Capacity'!AL13</f>
        <v>3.9</v>
      </c>
      <c r="AP11" s="115">
        <f>'Lack of Coping Capacity'!AM13</f>
        <v>5.2</v>
      </c>
      <c r="AQ11" s="15" t="str">
        <f t="shared" si="6"/>
        <v>High</v>
      </c>
      <c r="AR11" s="320">
        <f t="shared" si="7"/>
        <v>25</v>
      </c>
      <c r="AS11" s="115">
        <f t="shared" si="8"/>
        <v>5.4</v>
      </c>
      <c r="AT11" s="15" t="str">
        <f t="shared" si="9"/>
        <v>Medium</v>
      </c>
      <c r="AU11" s="320">
        <f t="shared" si="1"/>
        <v>31</v>
      </c>
      <c r="AV11" s="16"/>
    </row>
    <row r="12" spans="1:48" ht="15.75" thickBot="1" x14ac:dyDescent="0.3">
      <c r="A12" s="91" t="str">
        <f>'Indicator Data'!A22</f>
        <v>Chittagong Hill Tract and Coast</v>
      </c>
      <c r="B12" s="91" t="str">
        <f>'Indicator Data'!B22</f>
        <v>Chattogram</v>
      </c>
      <c r="C12" s="91" t="str">
        <f>'Indicator Data'!C22</f>
        <v>Chandpur</v>
      </c>
      <c r="D12" s="91">
        <f>'Indicator Data'!D22</f>
        <v>2013</v>
      </c>
      <c r="E12" s="221">
        <f>'Hazard &amp; Exposure'!AJ14</f>
        <v>9.1999999999999993</v>
      </c>
      <c r="F12" s="221">
        <f>'Hazard &amp; Exposure'!AK14</f>
        <v>6.2</v>
      </c>
      <c r="G12" s="221">
        <f>'Hazard &amp; Exposure'!AL14</f>
        <v>7</v>
      </c>
      <c r="H12" s="221">
        <f>'Hazard &amp; Exposure'!AM14</f>
        <v>0</v>
      </c>
      <c r="I12" s="221">
        <f>'Hazard &amp; Exposure'!AN14</f>
        <v>0</v>
      </c>
      <c r="J12" s="221">
        <f>'Hazard &amp; Exposure'!AO14</f>
        <v>4.5999999999999996</v>
      </c>
      <c r="K12" s="221" t="str">
        <f>'Hazard &amp; Exposure'!AP14</f>
        <v>x</v>
      </c>
      <c r="L12" s="221">
        <f>'Hazard &amp; Exposure'!AQ14</f>
        <v>3.3</v>
      </c>
      <c r="M12" s="221">
        <f>'Hazard &amp; Exposure'!AR14</f>
        <v>6</v>
      </c>
      <c r="N12" s="115">
        <f>'Hazard &amp; Exposure'!AS14</f>
        <v>6.4</v>
      </c>
      <c r="O12" s="115">
        <f>'Hazard &amp; Exposure'!AT14</f>
        <v>5.3</v>
      </c>
      <c r="P12" s="262">
        <f t="shared" si="2"/>
        <v>5.9</v>
      </c>
      <c r="Q12" s="15" t="str">
        <f t="shared" si="3"/>
        <v>Low</v>
      </c>
      <c r="R12" s="320">
        <f t="shared" si="4"/>
        <v>38</v>
      </c>
      <c r="S12" s="222">
        <f>Vulnerability!AK14</f>
        <v>6.4</v>
      </c>
      <c r="T12" s="222">
        <f>Vulnerability!AL14</f>
        <v>6.1</v>
      </c>
      <c r="U12" s="222">
        <f>Vulnerability!AM14</f>
        <v>3.2</v>
      </c>
      <c r="V12" s="115">
        <f>Vulnerability!AN14</f>
        <v>5.5</v>
      </c>
      <c r="W12" s="222">
        <f>Vulnerability!AO14</f>
        <v>5.2</v>
      </c>
      <c r="X12" s="222">
        <f>Vulnerability!AP14</f>
        <v>5.0999999999999996</v>
      </c>
      <c r="Y12" s="222">
        <f>Vulnerability!AQ14</f>
        <v>3.6</v>
      </c>
      <c r="Z12" s="222">
        <f>Vulnerability!AR14</f>
        <v>5.3</v>
      </c>
      <c r="AA12" s="222">
        <f>Vulnerability!AS14</f>
        <v>5.0999999999999996</v>
      </c>
      <c r="AB12" s="222">
        <f>Vulnerability!AT14</f>
        <v>4.8</v>
      </c>
      <c r="AC12" s="115">
        <f>Vulnerability!AU14</f>
        <v>5</v>
      </c>
      <c r="AD12" s="281">
        <f>Vulnerability!AV14</f>
        <v>5.3</v>
      </c>
      <c r="AE12" s="15" t="str">
        <f t="shared" si="5"/>
        <v>Medium</v>
      </c>
      <c r="AF12" s="320">
        <f t="shared" si="0"/>
        <v>31</v>
      </c>
      <c r="AG12" s="223">
        <f>'Lack of Coping Capacity'!AD14</f>
        <v>7</v>
      </c>
      <c r="AH12" s="223">
        <f>'Lack of Coping Capacity'!AE14</f>
        <v>5.9</v>
      </c>
      <c r="AI12" s="223">
        <f>'Lack of Coping Capacity'!AF14</f>
        <v>6.6</v>
      </c>
      <c r="AJ12" s="223">
        <f>'Lack of Coping Capacity'!AG14</f>
        <v>1.4</v>
      </c>
      <c r="AK12" s="223">
        <f>'Lack of Coping Capacity'!AH14</f>
        <v>1.8</v>
      </c>
      <c r="AL12" s="223">
        <f>'Lack of Coping Capacity'!AI14</f>
        <v>5.2</v>
      </c>
      <c r="AM12" s="223">
        <f>'Lack of Coping Capacity'!AJ14</f>
        <v>5.0999999999999996</v>
      </c>
      <c r="AN12" s="115">
        <f>'Lack of Coping Capacity'!AK14</f>
        <v>6.5</v>
      </c>
      <c r="AO12" s="115">
        <f>'Lack of Coping Capacity'!AL14</f>
        <v>2.7</v>
      </c>
      <c r="AP12" s="115">
        <f>'Lack of Coping Capacity'!AM14</f>
        <v>4.9000000000000004</v>
      </c>
      <c r="AQ12" s="15" t="str">
        <f t="shared" si="6"/>
        <v>Low</v>
      </c>
      <c r="AR12" s="320">
        <f t="shared" si="7"/>
        <v>44</v>
      </c>
      <c r="AS12" s="115">
        <f t="shared" si="8"/>
        <v>5.4</v>
      </c>
      <c r="AT12" s="15" t="str">
        <f t="shared" si="9"/>
        <v>Medium</v>
      </c>
      <c r="AU12" s="320">
        <f t="shared" si="1"/>
        <v>31</v>
      </c>
      <c r="AV12" s="16"/>
    </row>
    <row r="13" spans="1:48" ht="15.75" thickBot="1" x14ac:dyDescent="0.3">
      <c r="A13" s="91" t="str">
        <f>'Indicator Data'!A23</f>
        <v>Chittagong Hill Tract and Coast</v>
      </c>
      <c r="B13" s="91" t="str">
        <f>'Indicator Data'!B23</f>
        <v>Chattogram</v>
      </c>
      <c r="C13" s="91" t="str">
        <f>'Indicator Data'!C23</f>
        <v>Chattogram</v>
      </c>
      <c r="D13" s="91">
        <f>'Indicator Data'!D23</f>
        <v>2015</v>
      </c>
      <c r="E13" s="221">
        <f>'Hazard &amp; Exposure'!AJ15</f>
        <v>9.1999999999999993</v>
      </c>
      <c r="F13" s="221">
        <f>'Hazard &amp; Exposure'!AK15</f>
        <v>6.3</v>
      </c>
      <c r="G13" s="221">
        <f>'Hazard &amp; Exposure'!AL15</f>
        <v>8.1</v>
      </c>
      <c r="H13" s="221">
        <f>'Hazard &amp; Exposure'!AM15</f>
        <v>2.1</v>
      </c>
      <c r="I13" s="221">
        <f>'Hazard &amp; Exposure'!AN15</f>
        <v>2.7</v>
      </c>
      <c r="J13" s="221">
        <f>'Hazard &amp; Exposure'!AO15</f>
        <v>0</v>
      </c>
      <c r="K13" s="221">
        <f>'Hazard &amp; Exposure'!AP15</f>
        <v>0</v>
      </c>
      <c r="L13" s="221">
        <f>'Hazard &amp; Exposure'!AQ15</f>
        <v>4.5999999999999996</v>
      </c>
      <c r="M13" s="221">
        <f>'Hazard &amp; Exposure'!AR15</f>
        <v>7.2</v>
      </c>
      <c r="N13" s="115">
        <f>'Hazard &amp; Exposure'!AS15</f>
        <v>6.4</v>
      </c>
      <c r="O13" s="115">
        <f>'Hazard &amp; Exposure'!AT15</f>
        <v>5.4</v>
      </c>
      <c r="P13" s="262">
        <f t="shared" si="2"/>
        <v>5.9</v>
      </c>
      <c r="Q13" s="15" t="str">
        <f t="shared" si="3"/>
        <v>Low</v>
      </c>
      <c r="R13" s="320">
        <f t="shared" si="4"/>
        <v>38</v>
      </c>
      <c r="S13" s="222">
        <f>Vulnerability!AK15</f>
        <v>4.7</v>
      </c>
      <c r="T13" s="222">
        <f>Vulnerability!AL15</f>
        <v>5.4</v>
      </c>
      <c r="U13" s="222">
        <f>Vulnerability!AM15</f>
        <v>2.7</v>
      </c>
      <c r="V13" s="115">
        <f>Vulnerability!AN15</f>
        <v>4.4000000000000004</v>
      </c>
      <c r="W13" s="222">
        <f>Vulnerability!AO15</f>
        <v>5.8</v>
      </c>
      <c r="X13" s="222">
        <f>Vulnerability!AP15</f>
        <v>5.0999999999999996</v>
      </c>
      <c r="Y13" s="222">
        <f>Vulnerability!AQ15</f>
        <v>5.5</v>
      </c>
      <c r="Z13" s="222">
        <f>Vulnerability!AR15</f>
        <v>3.8</v>
      </c>
      <c r="AA13" s="222">
        <f>Vulnerability!AS15</f>
        <v>3.8</v>
      </c>
      <c r="AB13" s="222">
        <f>Vulnerability!AT15</f>
        <v>4.5999999999999996</v>
      </c>
      <c r="AC13" s="115">
        <f>Vulnerability!AU15</f>
        <v>5.2</v>
      </c>
      <c r="AD13" s="281">
        <f>Vulnerability!AV15</f>
        <v>4.8</v>
      </c>
      <c r="AE13" s="15" t="str">
        <f t="shared" si="5"/>
        <v>Low</v>
      </c>
      <c r="AF13" s="320">
        <f t="shared" si="0"/>
        <v>43</v>
      </c>
      <c r="AG13" s="223">
        <f>'Lack of Coping Capacity'!AD15</f>
        <v>7</v>
      </c>
      <c r="AH13" s="223">
        <f>'Lack of Coping Capacity'!AE15</f>
        <v>6.2</v>
      </c>
      <c r="AI13" s="223">
        <f>'Lack of Coping Capacity'!AF15</f>
        <v>7.5</v>
      </c>
      <c r="AJ13" s="223">
        <f>'Lack of Coping Capacity'!AG15</f>
        <v>4</v>
      </c>
      <c r="AK13" s="223">
        <f>'Lack of Coping Capacity'!AH15</f>
        <v>2.7</v>
      </c>
      <c r="AL13" s="223">
        <f>'Lack of Coping Capacity'!AI15</f>
        <v>4.7</v>
      </c>
      <c r="AM13" s="223">
        <f>'Lack of Coping Capacity'!AJ15</f>
        <v>4.5999999999999996</v>
      </c>
      <c r="AN13" s="115">
        <f>'Lack of Coping Capacity'!AK15</f>
        <v>6.9</v>
      </c>
      <c r="AO13" s="115">
        <f>'Lack of Coping Capacity'!AL15</f>
        <v>3.2</v>
      </c>
      <c r="AP13" s="115">
        <f>'Lack of Coping Capacity'!AM15</f>
        <v>5.3</v>
      </c>
      <c r="AQ13" s="15" t="str">
        <f t="shared" si="6"/>
        <v>High</v>
      </c>
      <c r="AR13" s="320">
        <f t="shared" si="7"/>
        <v>17</v>
      </c>
      <c r="AS13" s="115">
        <f t="shared" si="8"/>
        <v>5.3</v>
      </c>
      <c r="AT13" s="15" t="str">
        <f t="shared" si="9"/>
        <v>Medium</v>
      </c>
      <c r="AU13" s="320">
        <f t="shared" si="1"/>
        <v>40</v>
      </c>
      <c r="AV13" s="16"/>
    </row>
    <row r="14" spans="1:48" ht="15.75" thickBot="1" x14ac:dyDescent="0.3">
      <c r="A14" s="91" t="str">
        <f>'Indicator Data'!A24</f>
        <v>Cross Cutting Area</v>
      </c>
      <c r="B14" s="91" t="str">
        <f>'Indicator Data'!B24</f>
        <v>Chattogram</v>
      </c>
      <c r="C14" s="91" t="str">
        <f>'Indicator Data'!C24</f>
        <v>Cumilla</v>
      </c>
      <c r="D14" s="91">
        <f>'Indicator Data'!D24</f>
        <v>2019</v>
      </c>
      <c r="E14" s="221">
        <f>'Hazard &amp; Exposure'!AJ16</f>
        <v>9.1999999999999993</v>
      </c>
      <c r="F14" s="221">
        <f>'Hazard &amp; Exposure'!AK16</f>
        <v>8.1</v>
      </c>
      <c r="G14" s="221">
        <f>'Hazard &amp; Exposure'!AL16</f>
        <v>6</v>
      </c>
      <c r="H14" s="221">
        <f>'Hazard &amp; Exposure'!AM16</f>
        <v>0</v>
      </c>
      <c r="I14" s="221">
        <f>'Hazard &amp; Exposure'!AN16</f>
        <v>0</v>
      </c>
      <c r="J14" s="221">
        <f>'Hazard &amp; Exposure'!AO16</f>
        <v>7.7</v>
      </c>
      <c r="K14" s="221">
        <f>'Hazard &amp; Exposure'!AP16</f>
        <v>0</v>
      </c>
      <c r="L14" s="221">
        <f>'Hazard &amp; Exposure'!AQ16</f>
        <v>4.7</v>
      </c>
      <c r="M14" s="221">
        <f>'Hazard &amp; Exposure'!AR16</f>
        <v>6</v>
      </c>
      <c r="N14" s="115">
        <f>'Hazard &amp; Exposure'!AS16</f>
        <v>6.4</v>
      </c>
      <c r="O14" s="115">
        <f>'Hazard &amp; Exposure'!AT16</f>
        <v>5.6</v>
      </c>
      <c r="P14" s="262">
        <f t="shared" si="2"/>
        <v>6</v>
      </c>
      <c r="Q14" s="15" t="str">
        <f t="shared" si="3"/>
        <v>Medium</v>
      </c>
      <c r="R14" s="320">
        <f t="shared" si="4"/>
        <v>27</v>
      </c>
      <c r="S14" s="222">
        <f>Vulnerability!AK16</f>
        <v>5.3</v>
      </c>
      <c r="T14" s="222">
        <f>Vulnerability!AL16</f>
        <v>5.4</v>
      </c>
      <c r="U14" s="222">
        <f>Vulnerability!AM16</f>
        <v>3.2</v>
      </c>
      <c r="V14" s="115">
        <f>Vulnerability!AN16</f>
        <v>4.8</v>
      </c>
      <c r="W14" s="222">
        <f>Vulnerability!AO16</f>
        <v>2.1</v>
      </c>
      <c r="X14" s="222">
        <f>Vulnerability!AP16</f>
        <v>3.6</v>
      </c>
      <c r="Y14" s="222">
        <f>Vulnerability!AQ16</f>
        <v>0.2</v>
      </c>
      <c r="Z14" s="222">
        <f>Vulnerability!AR16</f>
        <v>3.1</v>
      </c>
      <c r="AA14" s="222">
        <f>Vulnerability!AS16</f>
        <v>4.7</v>
      </c>
      <c r="AB14" s="222">
        <f>Vulnerability!AT16</f>
        <v>3.1</v>
      </c>
      <c r="AC14" s="115">
        <f>Vulnerability!AU16</f>
        <v>2.6</v>
      </c>
      <c r="AD14" s="281">
        <f>Vulnerability!AV16</f>
        <v>3.8</v>
      </c>
      <c r="AE14" s="15" t="str">
        <f t="shared" si="5"/>
        <v>Very Low</v>
      </c>
      <c r="AF14" s="320">
        <f t="shared" si="0"/>
        <v>62</v>
      </c>
      <c r="AG14" s="223">
        <f>'Lack of Coping Capacity'!AD16</f>
        <v>7</v>
      </c>
      <c r="AH14" s="223">
        <f>'Lack of Coping Capacity'!AE16</f>
        <v>3</v>
      </c>
      <c r="AI14" s="223">
        <f>'Lack of Coping Capacity'!AF16</f>
        <v>7.5</v>
      </c>
      <c r="AJ14" s="223">
        <f>'Lack of Coping Capacity'!AG16</f>
        <v>0.9</v>
      </c>
      <c r="AK14" s="223">
        <f>'Lack of Coping Capacity'!AH16</f>
        <v>1.7</v>
      </c>
      <c r="AL14" s="223">
        <f>'Lack of Coping Capacity'!AI16</f>
        <v>5</v>
      </c>
      <c r="AM14" s="223">
        <f>'Lack of Coping Capacity'!AJ16</f>
        <v>6.3</v>
      </c>
      <c r="AN14" s="115">
        <f>'Lack of Coping Capacity'!AK16</f>
        <v>5.8</v>
      </c>
      <c r="AO14" s="115">
        <f>'Lack of Coping Capacity'!AL16</f>
        <v>2.8</v>
      </c>
      <c r="AP14" s="115">
        <f>'Lack of Coping Capacity'!AM16</f>
        <v>4.5</v>
      </c>
      <c r="AQ14" s="15" t="str">
        <f t="shared" si="6"/>
        <v>Very Low</v>
      </c>
      <c r="AR14" s="320">
        <f t="shared" si="7"/>
        <v>62</v>
      </c>
      <c r="AS14" s="115">
        <f t="shared" si="8"/>
        <v>4.7</v>
      </c>
      <c r="AT14" s="15" t="str">
        <f t="shared" si="9"/>
        <v>Very Low</v>
      </c>
      <c r="AU14" s="320">
        <f t="shared" si="1"/>
        <v>62</v>
      </c>
      <c r="AV14" s="16"/>
    </row>
    <row r="15" spans="1:48" ht="15.75" thickBot="1" x14ac:dyDescent="0.3">
      <c r="A15" s="91" t="str">
        <f>'Indicator Data'!A25</f>
        <v>Chittagong Hill Tract and Coast</v>
      </c>
      <c r="B15" s="91" t="str">
        <f>'Indicator Data'!B25</f>
        <v>Chattogram</v>
      </c>
      <c r="C15" s="91" t="str">
        <f>'Indicator Data'!C25</f>
        <v>Cox's Bazar</v>
      </c>
      <c r="D15" s="91">
        <f>'Indicator Data'!D25</f>
        <v>2022</v>
      </c>
      <c r="E15" s="221">
        <f>'Hazard &amp; Exposure'!AJ17</f>
        <v>9.1999999999999993</v>
      </c>
      <c r="F15" s="221">
        <f>'Hazard &amp; Exposure'!AK17</f>
        <v>5.8</v>
      </c>
      <c r="G15" s="221">
        <f>'Hazard &amp; Exposure'!AL17</f>
        <v>9.4</v>
      </c>
      <c r="H15" s="221">
        <f>'Hazard &amp; Exposure'!AM17</f>
        <v>0</v>
      </c>
      <c r="I15" s="221">
        <f>'Hazard &amp; Exposure'!AN17</f>
        <v>0</v>
      </c>
      <c r="J15" s="221">
        <f>'Hazard &amp; Exposure'!AO17</f>
        <v>5.9</v>
      </c>
      <c r="K15" s="221">
        <f>'Hazard &amp; Exposure'!AP17</f>
        <v>0</v>
      </c>
      <c r="L15" s="221">
        <f>'Hazard &amp; Exposure'!AQ17</f>
        <v>5.3</v>
      </c>
      <c r="M15" s="221">
        <f>'Hazard &amp; Exposure'!AR17</f>
        <v>7.3</v>
      </c>
      <c r="N15" s="115">
        <f>'Hazard &amp; Exposure'!AS17</f>
        <v>6.4</v>
      </c>
      <c r="O15" s="115">
        <f>'Hazard &amp; Exposure'!AT17</f>
        <v>5.9</v>
      </c>
      <c r="P15" s="262">
        <f t="shared" si="2"/>
        <v>6.2</v>
      </c>
      <c r="Q15" s="15" t="str">
        <f t="shared" si="3"/>
        <v>High</v>
      </c>
      <c r="R15" s="320">
        <f t="shared" si="4"/>
        <v>12</v>
      </c>
      <c r="S15" s="222">
        <f>Vulnerability!AK17</f>
        <v>7</v>
      </c>
      <c r="T15" s="222">
        <f>Vulnerability!AL17</f>
        <v>6</v>
      </c>
      <c r="U15" s="222">
        <f>Vulnerability!AM17</f>
        <v>3.3</v>
      </c>
      <c r="V15" s="115">
        <f>Vulnerability!AN17</f>
        <v>5.8</v>
      </c>
      <c r="W15" s="222">
        <f>Vulnerability!AO17</f>
        <v>9.4</v>
      </c>
      <c r="X15" s="222">
        <f>Vulnerability!AP17</f>
        <v>6.6</v>
      </c>
      <c r="Y15" s="222">
        <f>Vulnerability!AQ17</f>
        <v>7</v>
      </c>
      <c r="Z15" s="222">
        <f>Vulnerability!AR17</f>
        <v>3.9</v>
      </c>
      <c r="AA15" s="222">
        <f>Vulnerability!AS17</f>
        <v>4.9000000000000004</v>
      </c>
      <c r="AB15" s="222">
        <f>Vulnerability!AT17</f>
        <v>5.7</v>
      </c>
      <c r="AC15" s="115">
        <f>Vulnerability!AU17</f>
        <v>8.1</v>
      </c>
      <c r="AD15" s="281">
        <f>Vulnerability!AV17</f>
        <v>7.1</v>
      </c>
      <c r="AE15" s="15" t="str">
        <f t="shared" si="5"/>
        <v>Very High</v>
      </c>
      <c r="AF15" s="320">
        <f t="shared" si="0"/>
        <v>2</v>
      </c>
      <c r="AG15" s="223">
        <f>'Lack of Coping Capacity'!AD17</f>
        <v>7</v>
      </c>
      <c r="AH15" s="223">
        <f>'Lack of Coping Capacity'!AE17</f>
        <v>5.4</v>
      </c>
      <c r="AI15" s="223">
        <f>'Lack of Coping Capacity'!AF17</f>
        <v>6.2</v>
      </c>
      <c r="AJ15" s="223">
        <f>'Lack of Coping Capacity'!AG17</f>
        <v>6.6</v>
      </c>
      <c r="AK15" s="223">
        <f>'Lack of Coping Capacity'!AH17</f>
        <v>4.8</v>
      </c>
      <c r="AL15" s="223">
        <f>'Lack of Coping Capacity'!AI17</f>
        <v>7.7</v>
      </c>
      <c r="AM15" s="223">
        <f>'Lack of Coping Capacity'!AJ17</f>
        <v>5</v>
      </c>
      <c r="AN15" s="115">
        <f>'Lack of Coping Capacity'!AK17</f>
        <v>6.2</v>
      </c>
      <c r="AO15" s="115">
        <f>'Lack of Coping Capacity'!AL17</f>
        <v>4.8</v>
      </c>
      <c r="AP15" s="115">
        <f>'Lack of Coping Capacity'!AM17</f>
        <v>5.5</v>
      </c>
      <c r="AQ15" s="15" t="str">
        <f t="shared" si="6"/>
        <v>Very High</v>
      </c>
      <c r="AR15" s="320">
        <f t="shared" si="7"/>
        <v>10</v>
      </c>
      <c r="AS15" s="115">
        <f t="shared" si="8"/>
        <v>6.2</v>
      </c>
      <c r="AT15" s="15" t="str">
        <f t="shared" si="9"/>
        <v>Very High</v>
      </c>
      <c r="AU15" s="320">
        <f t="shared" si="1"/>
        <v>2</v>
      </c>
      <c r="AV15" s="16"/>
    </row>
    <row r="16" spans="1:48" ht="15.75" thickBot="1" x14ac:dyDescent="0.3">
      <c r="A16" s="91" t="str">
        <f>'Indicator Data'!A26</f>
        <v>Cross Cutting Area</v>
      </c>
      <c r="B16" s="91" t="str">
        <f>'Indicator Data'!B26</f>
        <v>Chattogram</v>
      </c>
      <c r="C16" s="91" t="str">
        <f>'Indicator Data'!C26</f>
        <v>Feni</v>
      </c>
      <c r="D16" s="91">
        <f>'Indicator Data'!D26</f>
        <v>2030</v>
      </c>
      <c r="E16" s="221">
        <f>'Hazard &amp; Exposure'!AJ18</f>
        <v>9.1999999999999993</v>
      </c>
      <c r="F16" s="221">
        <f>'Hazard &amp; Exposure'!AK18</f>
        <v>7.6</v>
      </c>
      <c r="G16" s="221">
        <f>'Hazard &amp; Exposure'!AL18</f>
        <v>5.9</v>
      </c>
      <c r="H16" s="221">
        <f>'Hazard &amp; Exposure'!AM18</f>
        <v>0</v>
      </c>
      <c r="I16" s="221">
        <f>'Hazard &amp; Exposure'!AN18</f>
        <v>0</v>
      </c>
      <c r="J16" s="221">
        <f>'Hazard &amp; Exposure'!AO18</f>
        <v>4.5999999999999996</v>
      </c>
      <c r="K16" s="221" t="str">
        <f>'Hazard &amp; Exposure'!AP18</f>
        <v>x</v>
      </c>
      <c r="L16" s="221">
        <f>'Hazard &amp; Exposure'!AQ18</f>
        <v>4.8</v>
      </c>
      <c r="M16" s="221">
        <f>'Hazard &amp; Exposure'!AR18</f>
        <v>6.3</v>
      </c>
      <c r="N16" s="115">
        <f>'Hazard &amp; Exposure'!AS18</f>
        <v>6.4</v>
      </c>
      <c r="O16" s="115">
        <f>'Hazard &amp; Exposure'!AT18</f>
        <v>5.6</v>
      </c>
      <c r="P16" s="262">
        <f t="shared" si="2"/>
        <v>6</v>
      </c>
      <c r="Q16" s="15" t="str">
        <f t="shared" si="3"/>
        <v>Medium</v>
      </c>
      <c r="R16" s="320">
        <f t="shared" si="4"/>
        <v>27</v>
      </c>
      <c r="S16" s="222">
        <f>Vulnerability!AK18</f>
        <v>4.7</v>
      </c>
      <c r="T16" s="222">
        <f>Vulnerability!AL18</f>
        <v>5.2</v>
      </c>
      <c r="U16" s="222">
        <f>Vulnerability!AM18</f>
        <v>3.4</v>
      </c>
      <c r="V16" s="115">
        <f>Vulnerability!AN18</f>
        <v>4.5</v>
      </c>
      <c r="W16" s="222">
        <f>Vulnerability!AO18</f>
        <v>5.0999999999999996</v>
      </c>
      <c r="X16" s="222">
        <f>Vulnerability!AP18</f>
        <v>5.8</v>
      </c>
      <c r="Y16" s="222">
        <f>Vulnerability!AQ18</f>
        <v>4.5999999999999996</v>
      </c>
      <c r="Z16" s="222">
        <f>Vulnerability!AR18</f>
        <v>3.4</v>
      </c>
      <c r="AA16" s="222">
        <f>Vulnerability!AS18</f>
        <v>5.0999999999999996</v>
      </c>
      <c r="AB16" s="222">
        <f>Vulnerability!AT18</f>
        <v>4.8</v>
      </c>
      <c r="AC16" s="115">
        <f>Vulnerability!AU18</f>
        <v>5</v>
      </c>
      <c r="AD16" s="281">
        <f>Vulnerability!AV18</f>
        <v>4.8</v>
      </c>
      <c r="AE16" s="15" t="str">
        <f t="shared" si="5"/>
        <v>Low</v>
      </c>
      <c r="AF16" s="320">
        <f t="shared" si="0"/>
        <v>43</v>
      </c>
      <c r="AG16" s="223">
        <f>'Lack of Coping Capacity'!AD18</f>
        <v>7</v>
      </c>
      <c r="AH16" s="223">
        <f>'Lack of Coping Capacity'!AE18</f>
        <v>6.2</v>
      </c>
      <c r="AI16" s="223">
        <f>'Lack of Coping Capacity'!AF18</f>
        <v>7.9</v>
      </c>
      <c r="AJ16" s="223">
        <f>'Lack of Coping Capacity'!AG18</f>
        <v>2</v>
      </c>
      <c r="AK16" s="223">
        <f>'Lack of Coping Capacity'!AH18</f>
        <v>2.8</v>
      </c>
      <c r="AL16" s="223">
        <f>'Lack of Coping Capacity'!AI18</f>
        <v>5.0999999999999996</v>
      </c>
      <c r="AM16" s="223">
        <f>'Lack of Coping Capacity'!AJ18</f>
        <v>4.4000000000000004</v>
      </c>
      <c r="AN16" s="115">
        <f>'Lack of Coping Capacity'!AK18</f>
        <v>7</v>
      </c>
      <c r="AO16" s="115">
        <f>'Lack of Coping Capacity'!AL18</f>
        <v>2.9</v>
      </c>
      <c r="AP16" s="115">
        <f>'Lack of Coping Capacity'!AM18</f>
        <v>5.3</v>
      </c>
      <c r="AQ16" s="15" t="str">
        <f t="shared" si="6"/>
        <v>High</v>
      </c>
      <c r="AR16" s="320">
        <f t="shared" si="7"/>
        <v>17</v>
      </c>
      <c r="AS16" s="115">
        <f t="shared" si="8"/>
        <v>5.3</v>
      </c>
      <c r="AT16" s="15" t="str">
        <f t="shared" si="9"/>
        <v>Medium</v>
      </c>
      <c r="AU16" s="320">
        <f t="shared" si="1"/>
        <v>40</v>
      </c>
      <c r="AV16" s="16"/>
    </row>
    <row r="17" spans="1:48" ht="15.75" thickBot="1" x14ac:dyDescent="0.3">
      <c r="A17" s="91" t="str">
        <f>'Indicator Data'!A27</f>
        <v>Chittagong Hill Tract and Coast</v>
      </c>
      <c r="B17" s="91" t="str">
        <f>'Indicator Data'!B27</f>
        <v>Chattogram</v>
      </c>
      <c r="C17" s="91" t="str">
        <f>'Indicator Data'!C27</f>
        <v>Khagrachhari</v>
      </c>
      <c r="D17" s="91">
        <f>'Indicator Data'!D27</f>
        <v>2046</v>
      </c>
      <c r="E17" s="221">
        <f>'Hazard &amp; Exposure'!AJ19</f>
        <v>9.1999999999999993</v>
      </c>
      <c r="F17" s="221">
        <f>'Hazard &amp; Exposure'!AK19</f>
        <v>1.2</v>
      </c>
      <c r="G17" s="221">
        <f>'Hazard &amp; Exposure'!AL19</f>
        <v>0</v>
      </c>
      <c r="H17" s="221">
        <f>'Hazard &amp; Exposure'!AM19</f>
        <v>2.2999999999999998</v>
      </c>
      <c r="I17" s="221">
        <f>'Hazard &amp; Exposure'!AN19</f>
        <v>2.9</v>
      </c>
      <c r="J17" s="221">
        <f>'Hazard &amp; Exposure'!AO19</f>
        <v>5.3</v>
      </c>
      <c r="K17" s="221">
        <f>'Hazard &amp; Exposure'!AP19</f>
        <v>0</v>
      </c>
      <c r="L17" s="221">
        <f>'Hazard &amp; Exposure'!AQ19</f>
        <v>5</v>
      </c>
      <c r="M17" s="221">
        <f>'Hazard &amp; Exposure'!AR19</f>
        <v>5.8</v>
      </c>
      <c r="N17" s="115">
        <f>'Hazard &amp; Exposure'!AS19</f>
        <v>6.4</v>
      </c>
      <c r="O17" s="115">
        <f>'Hazard &amp; Exposure'!AT19</f>
        <v>4.3</v>
      </c>
      <c r="P17" s="262">
        <f t="shared" si="2"/>
        <v>5.4</v>
      </c>
      <c r="Q17" s="15" t="str">
        <f t="shared" si="3"/>
        <v>Very Low</v>
      </c>
      <c r="R17" s="320">
        <f t="shared" si="4"/>
        <v>63</v>
      </c>
      <c r="S17" s="222">
        <f>Vulnerability!AK19</f>
        <v>7.9</v>
      </c>
      <c r="T17" s="222">
        <f>Vulnerability!AL19</f>
        <v>5.5</v>
      </c>
      <c r="U17" s="222">
        <f>Vulnerability!AM19</f>
        <v>2.7</v>
      </c>
      <c r="V17" s="115">
        <f>Vulnerability!AN19</f>
        <v>6</v>
      </c>
      <c r="W17" s="222">
        <f>Vulnerability!AO19</f>
        <v>5.2</v>
      </c>
      <c r="X17" s="222">
        <f>Vulnerability!AP19</f>
        <v>4.9000000000000004</v>
      </c>
      <c r="Y17" s="222">
        <f>Vulnerability!AQ19</f>
        <v>3.1</v>
      </c>
      <c r="Z17" s="222">
        <f>Vulnerability!AR19</f>
        <v>7.5</v>
      </c>
      <c r="AA17" s="222">
        <f>Vulnerability!AS19</f>
        <v>5.6</v>
      </c>
      <c r="AB17" s="222">
        <f>Vulnerability!AT19</f>
        <v>5.5</v>
      </c>
      <c r="AC17" s="115">
        <f>Vulnerability!AU19</f>
        <v>5.4</v>
      </c>
      <c r="AD17" s="281">
        <f>Vulnerability!AV19</f>
        <v>5.7</v>
      </c>
      <c r="AE17" s="15" t="str">
        <f t="shared" si="5"/>
        <v>Medium</v>
      </c>
      <c r="AF17" s="320">
        <f t="shared" si="0"/>
        <v>15</v>
      </c>
      <c r="AG17" s="223">
        <f>'Lack of Coping Capacity'!AD19</f>
        <v>7</v>
      </c>
      <c r="AH17" s="223">
        <f>'Lack of Coping Capacity'!AE19</f>
        <v>3</v>
      </c>
      <c r="AI17" s="223">
        <f>'Lack of Coping Capacity'!AF19</f>
        <v>6.6</v>
      </c>
      <c r="AJ17" s="223">
        <f>'Lack of Coping Capacity'!AG19</f>
        <v>9.5</v>
      </c>
      <c r="AK17" s="223">
        <f>'Lack of Coping Capacity'!AH19</f>
        <v>6.2</v>
      </c>
      <c r="AL17" s="223">
        <f>'Lack of Coping Capacity'!AI19</f>
        <v>6.7</v>
      </c>
      <c r="AM17" s="223">
        <f>'Lack of Coping Capacity'!AJ19</f>
        <v>7.3</v>
      </c>
      <c r="AN17" s="115">
        <f>'Lack of Coping Capacity'!AK19</f>
        <v>5.5</v>
      </c>
      <c r="AO17" s="115">
        <f>'Lack of Coping Capacity'!AL19</f>
        <v>5.9</v>
      </c>
      <c r="AP17" s="115">
        <f>'Lack of Coping Capacity'!AM19</f>
        <v>5.7</v>
      </c>
      <c r="AQ17" s="15" t="str">
        <f t="shared" si="6"/>
        <v>Very High</v>
      </c>
      <c r="AR17" s="320">
        <f t="shared" si="7"/>
        <v>1</v>
      </c>
      <c r="AS17" s="115">
        <f t="shared" si="8"/>
        <v>5.6</v>
      </c>
      <c r="AT17" s="15" t="str">
        <f t="shared" si="9"/>
        <v>High</v>
      </c>
      <c r="AU17" s="320">
        <f t="shared" si="1"/>
        <v>16</v>
      </c>
      <c r="AV17" s="16"/>
    </row>
    <row r="18" spans="1:48" ht="15.75" thickBot="1" x14ac:dyDescent="0.3">
      <c r="A18" s="91" t="str">
        <f>'Indicator Data'!A28</f>
        <v>Coastal Zone</v>
      </c>
      <c r="B18" s="91" t="str">
        <f>'Indicator Data'!B28</f>
        <v>Chattogram</v>
      </c>
      <c r="C18" s="91" t="str">
        <f>'Indicator Data'!C28</f>
        <v>Lakshmipur</v>
      </c>
      <c r="D18" s="91">
        <f>'Indicator Data'!D28</f>
        <v>2051</v>
      </c>
      <c r="E18" s="221">
        <f>'Hazard &amp; Exposure'!AJ20</f>
        <v>9.1999999999999993</v>
      </c>
      <c r="F18" s="221">
        <f>'Hazard &amp; Exposure'!AK20</f>
        <v>6.3</v>
      </c>
      <c r="G18" s="221">
        <f>'Hazard &amp; Exposure'!AL20</f>
        <v>9.3000000000000007</v>
      </c>
      <c r="H18" s="221">
        <f>'Hazard &amp; Exposure'!AM20</f>
        <v>0</v>
      </c>
      <c r="I18" s="221">
        <f>'Hazard &amp; Exposure'!AN20</f>
        <v>0</v>
      </c>
      <c r="J18" s="221">
        <f>'Hazard &amp; Exposure'!AO20</f>
        <v>4.5999999999999996</v>
      </c>
      <c r="K18" s="221" t="str">
        <f>'Hazard &amp; Exposure'!AP20</f>
        <v>x</v>
      </c>
      <c r="L18" s="221">
        <f>'Hazard &amp; Exposure'!AQ20</f>
        <v>4.5999999999999996</v>
      </c>
      <c r="M18" s="221">
        <f>'Hazard &amp; Exposure'!AR20</f>
        <v>5.4</v>
      </c>
      <c r="N18" s="115">
        <f>'Hazard &amp; Exposure'!AS20</f>
        <v>6.4</v>
      </c>
      <c r="O18" s="115">
        <f>'Hazard &amp; Exposure'!AT20</f>
        <v>6</v>
      </c>
      <c r="P18" s="262">
        <f t="shared" si="2"/>
        <v>6.2</v>
      </c>
      <c r="Q18" s="15" t="str">
        <f t="shared" si="3"/>
        <v>High</v>
      </c>
      <c r="R18" s="320">
        <f t="shared" si="4"/>
        <v>12</v>
      </c>
      <c r="S18" s="222">
        <f>Vulnerability!AK20</f>
        <v>7.1</v>
      </c>
      <c r="T18" s="222">
        <f>Vulnerability!AL20</f>
        <v>5.9</v>
      </c>
      <c r="U18" s="222">
        <f>Vulnerability!AM20</f>
        <v>3</v>
      </c>
      <c r="V18" s="115">
        <f>Vulnerability!AN20</f>
        <v>5.8</v>
      </c>
      <c r="W18" s="222">
        <f>Vulnerability!AO20</f>
        <v>6.2</v>
      </c>
      <c r="X18" s="222">
        <f>Vulnerability!AP20</f>
        <v>4.8</v>
      </c>
      <c r="Y18" s="222">
        <f>Vulnerability!AQ20</f>
        <v>2.1</v>
      </c>
      <c r="Z18" s="222">
        <f>Vulnerability!AR20</f>
        <v>6.3</v>
      </c>
      <c r="AA18" s="222">
        <f>Vulnerability!AS20</f>
        <v>4</v>
      </c>
      <c r="AB18" s="222">
        <f>Vulnerability!AT20</f>
        <v>4.5</v>
      </c>
      <c r="AC18" s="115">
        <f>Vulnerability!AU20</f>
        <v>5.4</v>
      </c>
      <c r="AD18" s="281">
        <f>Vulnerability!AV20</f>
        <v>5.6</v>
      </c>
      <c r="AE18" s="15" t="str">
        <f t="shared" si="5"/>
        <v>Medium</v>
      </c>
      <c r="AF18" s="320">
        <f t="shared" si="0"/>
        <v>19</v>
      </c>
      <c r="AG18" s="223">
        <f>'Lack of Coping Capacity'!AD20</f>
        <v>7</v>
      </c>
      <c r="AH18" s="223">
        <f>'Lack of Coping Capacity'!AE20</f>
        <v>6.3</v>
      </c>
      <c r="AI18" s="223">
        <f>'Lack of Coping Capacity'!AF20</f>
        <v>6.8</v>
      </c>
      <c r="AJ18" s="223">
        <f>'Lack of Coping Capacity'!AG20</f>
        <v>1.8</v>
      </c>
      <c r="AK18" s="223">
        <f>'Lack of Coping Capacity'!AH20</f>
        <v>2</v>
      </c>
      <c r="AL18" s="223">
        <f>'Lack of Coping Capacity'!AI20</f>
        <v>6.6</v>
      </c>
      <c r="AM18" s="223">
        <f>'Lack of Coping Capacity'!AJ20</f>
        <v>5</v>
      </c>
      <c r="AN18" s="115">
        <f>'Lack of Coping Capacity'!AK20</f>
        <v>6.7</v>
      </c>
      <c r="AO18" s="115">
        <f>'Lack of Coping Capacity'!AL20</f>
        <v>3.1</v>
      </c>
      <c r="AP18" s="115">
        <f>'Lack of Coping Capacity'!AM20</f>
        <v>5.2</v>
      </c>
      <c r="AQ18" s="15" t="str">
        <f t="shared" si="6"/>
        <v>High</v>
      </c>
      <c r="AR18" s="320">
        <f t="shared" si="7"/>
        <v>25</v>
      </c>
      <c r="AS18" s="115">
        <f t="shared" si="8"/>
        <v>5.7</v>
      </c>
      <c r="AT18" s="15" t="str">
        <f t="shared" si="9"/>
        <v>High</v>
      </c>
      <c r="AU18" s="320">
        <f t="shared" si="1"/>
        <v>11</v>
      </c>
      <c r="AV18" s="16"/>
    </row>
    <row r="19" spans="1:48" ht="15.75" thickBot="1" x14ac:dyDescent="0.3">
      <c r="A19" s="91" t="str">
        <f>'Indicator Data'!A29</f>
        <v>Coastal Zone</v>
      </c>
      <c r="B19" s="91" t="str">
        <f>'Indicator Data'!B29</f>
        <v>Chattogram</v>
      </c>
      <c r="C19" s="91" t="str">
        <f>'Indicator Data'!C29</f>
        <v>Noakhali</v>
      </c>
      <c r="D19" s="91">
        <f>'Indicator Data'!D29</f>
        <v>2075</v>
      </c>
      <c r="E19" s="221">
        <f>'Hazard &amp; Exposure'!AJ21</f>
        <v>9.1999999999999993</v>
      </c>
      <c r="F19" s="221">
        <f>'Hazard &amp; Exposure'!AK21</f>
        <v>5.3</v>
      </c>
      <c r="G19" s="221">
        <f>'Hazard &amp; Exposure'!AL21</f>
        <v>9.1999999999999993</v>
      </c>
      <c r="H19" s="221">
        <f>'Hazard &amp; Exposure'!AM21</f>
        <v>0</v>
      </c>
      <c r="I19" s="221">
        <f>'Hazard &amp; Exposure'!AN21</f>
        <v>0</v>
      </c>
      <c r="J19" s="221">
        <f>'Hazard &amp; Exposure'!AO21</f>
        <v>5.6</v>
      </c>
      <c r="K19" s="221" t="str">
        <f>'Hazard &amp; Exposure'!AP21</f>
        <v>x</v>
      </c>
      <c r="L19" s="221">
        <f>'Hazard &amp; Exposure'!AQ21</f>
        <v>3.5</v>
      </c>
      <c r="M19" s="221">
        <f>'Hazard &amp; Exposure'!AR21</f>
        <v>6.1</v>
      </c>
      <c r="N19" s="115">
        <f>'Hazard &amp; Exposure'!AS21</f>
        <v>6.4</v>
      </c>
      <c r="O19" s="115">
        <f>'Hazard &amp; Exposure'!AT21</f>
        <v>5.9</v>
      </c>
      <c r="P19" s="262">
        <f t="shared" si="2"/>
        <v>6.2</v>
      </c>
      <c r="Q19" s="15" t="str">
        <f t="shared" si="3"/>
        <v>High</v>
      </c>
      <c r="R19" s="320">
        <f t="shared" si="4"/>
        <v>12</v>
      </c>
      <c r="S19" s="222">
        <f>Vulnerability!AK21</f>
        <v>6.7</v>
      </c>
      <c r="T19" s="222">
        <f>Vulnerability!AL21</f>
        <v>5.9</v>
      </c>
      <c r="U19" s="222">
        <f>Vulnerability!AM21</f>
        <v>3</v>
      </c>
      <c r="V19" s="115">
        <f>Vulnerability!AN21</f>
        <v>5.6</v>
      </c>
      <c r="W19" s="222">
        <f>Vulnerability!AO21</f>
        <v>5.3</v>
      </c>
      <c r="X19" s="222">
        <f>Vulnerability!AP21</f>
        <v>7.5</v>
      </c>
      <c r="Y19" s="222">
        <f>Vulnerability!AQ21</f>
        <v>4.7</v>
      </c>
      <c r="Z19" s="222">
        <f>Vulnerability!AR21</f>
        <v>4.8</v>
      </c>
      <c r="AA19" s="222">
        <f>Vulnerability!AS21</f>
        <v>4.7</v>
      </c>
      <c r="AB19" s="222">
        <f>Vulnerability!AT21</f>
        <v>5.6</v>
      </c>
      <c r="AC19" s="115">
        <f>Vulnerability!AU21</f>
        <v>5.5</v>
      </c>
      <c r="AD19" s="281">
        <f>Vulnerability!AV21</f>
        <v>5.6</v>
      </c>
      <c r="AE19" s="15" t="str">
        <f t="shared" si="5"/>
        <v>Medium</v>
      </c>
      <c r="AF19" s="320">
        <f t="shared" si="0"/>
        <v>19</v>
      </c>
      <c r="AG19" s="223">
        <f>'Lack of Coping Capacity'!AD21</f>
        <v>7</v>
      </c>
      <c r="AH19" s="223">
        <f>'Lack of Coping Capacity'!AE21</f>
        <v>5.9</v>
      </c>
      <c r="AI19" s="223">
        <f>'Lack of Coping Capacity'!AF21</f>
        <v>7.2</v>
      </c>
      <c r="AJ19" s="223">
        <f>'Lack of Coping Capacity'!AG21</f>
        <v>4.4000000000000004</v>
      </c>
      <c r="AK19" s="223">
        <f>'Lack of Coping Capacity'!AH21</f>
        <v>3</v>
      </c>
      <c r="AL19" s="223">
        <f>'Lack of Coping Capacity'!AI21</f>
        <v>7.1</v>
      </c>
      <c r="AM19" s="223">
        <f>'Lack of Coping Capacity'!AJ21</f>
        <v>6.3</v>
      </c>
      <c r="AN19" s="115">
        <f>'Lack of Coping Capacity'!AK21</f>
        <v>6.7</v>
      </c>
      <c r="AO19" s="115">
        <f>'Lack of Coping Capacity'!AL21</f>
        <v>4.2</v>
      </c>
      <c r="AP19" s="115">
        <f>'Lack of Coping Capacity'!AM21</f>
        <v>5.6</v>
      </c>
      <c r="AQ19" s="15" t="str">
        <f t="shared" si="6"/>
        <v>Very High</v>
      </c>
      <c r="AR19" s="320">
        <f t="shared" si="7"/>
        <v>7</v>
      </c>
      <c r="AS19" s="115">
        <f t="shared" si="8"/>
        <v>5.8</v>
      </c>
      <c r="AT19" s="15" t="str">
        <f t="shared" si="9"/>
        <v>High</v>
      </c>
      <c r="AU19" s="320">
        <f t="shared" si="1"/>
        <v>8</v>
      </c>
      <c r="AV19" s="16"/>
    </row>
    <row r="20" spans="1:48" ht="15.75" thickBot="1" x14ac:dyDescent="0.3">
      <c r="A20" s="91" t="str">
        <f>'Indicator Data'!A30</f>
        <v>Chittagong Hill Tract and Coast</v>
      </c>
      <c r="B20" s="91" t="str">
        <f>'Indicator Data'!B30</f>
        <v>Chattogram</v>
      </c>
      <c r="C20" s="91" t="str">
        <f>'Indicator Data'!C30</f>
        <v>Rangamati</v>
      </c>
      <c r="D20" s="91">
        <f>'Indicator Data'!D30</f>
        <v>2084</v>
      </c>
      <c r="E20" s="221">
        <f>'Hazard &amp; Exposure'!AJ22</f>
        <v>9.1999999999999993</v>
      </c>
      <c r="F20" s="221">
        <f>'Hazard &amp; Exposure'!AK22</f>
        <v>2</v>
      </c>
      <c r="G20" s="221">
        <f>'Hazard &amp; Exposure'!AL22</f>
        <v>0</v>
      </c>
      <c r="H20" s="221">
        <f>'Hazard &amp; Exposure'!AM22</f>
        <v>7.8</v>
      </c>
      <c r="I20" s="221">
        <f>'Hazard &amp; Exposure'!AN22</f>
        <v>8</v>
      </c>
      <c r="J20" s="221">
        <f>'Hazard &amp; Exposure'!AO22</f>
        <v>1.8</v>
      </c>
      <c r="K20" s="221">
        <f>'Hazard &amp; Exposure'!AP22</f>
        <v>0</v>
      </c>
      <c r="L20" s="221">
        <f>'Hazard &amp; Exposure'!AQ22</f>
        <v>4.3</v>
      </c>
      <c r="M20" s="221">
        <f>'Hazard &amp; Exposure'!AR22</f>
        <v>6</v>
      </c>
      <c r="N20" s="115">
        <f>'Hazard &amp; Exposure'!AS22</f>
        <v>6.4</v>
      </c>
      <c r="O20" s="115">
        <f>'Hazard &amp; Exposure'!AT22</f>
        <v>5.3</v>
      </c>
      <c r="P20" s="262">
        <f t="shared" si="2"/>
        <v>5.9</v>
      </c>
      <c r="Q20" s="15" t="str">
        <f t="shared" si="3"/>
        <v>Low</v>
      </c>
      <c r="R20" s="320">
        <f t="shared" si="4"/>
        <v>38</v>
      </c>
      <c r="S20" s="222">
        <f>Vulnerability!AK22</f>
        <v>7.6</v>
      </c>
      <c r="T20" s="222">
        <f>Vulnerability!AL22</f>
        <v>5</v>
      </c>
      <c r="U20" s="222">
        <f>Vulnerability!AM22</f>
        <v>3.4</v>
      </c>
      <c r="V20" s="115">
        <f>Vulnerability!AN22</f>
        <v>5.9</v>
      </c>
      <c r="W20" s="222">
        <f>Vulnerability!AO22</f>
        <v>6.5</v>
      </c>
      <c r="X20" s="222">
        <f>Vulnerability!AP22</f>
        <v>7.3</v>
      </c>
      <c r="Y20" s="222">
        <f>Vulnerability!AQ22</f>
        <v>5.3</v>
      </c>
      <c r="Z20" s="222">
        <f>Vulnerability!AR22</f>
        <v>3.9</v>
      </c>
      <c r="AA20" s="222">
        <f>Vulnerability!AS22</f>
        <v>4.5</v>
      </c>
      <c r="AB20" s="222">
        <f>Vulnerability!AT22</f>
        <v>5.4</v>
      </c>
      <c r="AC20" s="115">
        <f>Vulnerability!AU22</f>
        <v>6</v>
      </c>
      <c r="AD20" s="281">
        <f>Vulnerability!AV22</f>
        <v>6</v>
      </c>
      <c r="AE20" s="15" t="str">
        <f t="shared" si="5"/>
        <v>High</v>
      </c>
      <c r="AF20" s="320">
        <f t="shared" si="0"/>
        <v>9</v>
      </c>
      <c r="AG20" s="223">
        <f>'Lack of Coping Capacity'!AD22</f>
        <v>7</v>
      </c>
      <c r="AH20" s="223">
        <f>'Lack of Coping Capacity'!AE22</f>
        <v>1.5</v>
      </c>
      <c r="AI20" s="223">
        <f>'Lack of Coping Capacity'!AF22</f>
        <v>5.9</v>
      </c>
      <c r="AJ20" s="223">
        <f>'Lack of Coping Capacity'!AG22</f>
        <v>10</v>
      </c>
      <c r="AK20" s="223">
        <f>'Lack of Coping Capacity'!AH22</f>
        <v>6.3</v>
      </c>
      <c r="AL20" s="223">
        <f>'Lack of Coping Capacity'!AI22</f>
        <v>5.4</v>
      </c>
      <c r="AM20" s="223">
        <f>'Lack of Coping Capacity'!AJ22</f>
        <v>7.2</v>
      </c>
      <c r="AN20" s="115">
        <f>'Lack of Coping Capacity'!AK22</f>
        <v>4.8</v>
      </c>
      <c r="AO20" s="115">
        <f>'Lack of Coping Capacity'!AL22</f>
        <v>5.8</v>
      </c>
      <c r="AP20" s="115">
        <f>'Lack of Coping Capacity'!AM22</f>
        <v>5.3</v>
      </c>
      <c r="AQ20" s="15" t="str">
        <f t="shared" si="6"/>
        <v>High</v>
      </c>
      <c r="AR20" s="320">
        <f t="shared" si="7"/>
        <v>17</v>
      </c>
      <c r="AS20" s="115">
        <f t="shared" si="8"/>
        <v>5.7</v>
      </c>
      <c r="AT20" s="15" t="str">
        <f t="shared" si="9"/>
        <v>High</v>
      </c>
      <c r="AU20" s="320">
        <f t="shared" si="1"/>
        <v>11</v>
      </c>
      <c r="AV20" s="16"/>
    </row>
    <row r="21" spans="1:48" ht="15.75" customHeight="1" thickBot="1" x14ac:dyDescent="0.3">
      <c r="A21" s="91" t="str">
        <f>'Indicator Data'!A31</f>
        <v>Cross Cutting Area</v>
      </c>
      <c r="B21" s="91" t="str">
        <f>'Indicator Data'!B31</f>
        <v>Dhaka</v>
      </c>
      <c r="C21" s="91" t="str">
        <f>'Indicator Data'!C31</f>
        <v>Dhaka</v>
      </c>
      <c r="D21" s="91">
        <f>'Indicator Data'!D31</f>
        <v>3026</v>
      </c>
      <c r="E21" s="221">
        <f>'Hazard &amp; Exposure'!AJ23</f>
        <v>9.1999999999999993</v>
      </c>
      <c r="F21" s="221">
        <f>'Hazard &amp; Exposure'!AK23</f>
        <v>7.5</v>
      </c>
      <c r="G21" s="221">
        <f>'Hazard &amp; Exposure'!AL23</f>
        <v>0</v>
      </c>
      <c r="H21" s="221">
        <f>'Hazard &amp; Exposure'!AM23</f>
        <v>0</v>
      </c>
      <c r="I21" s="221">
        <f>'Hazard &amp; Exposure'!AN23</f>
        <v>0</v>
      </c>
      <c r="J21" s="221">
        <f>'Hazard &amp; Exposure'!AO23</f>
        <v>0</v>
      </c>
      <c r="K21" s="221">
        <f>'Hazard &amp; Exposure'!AP23</f>
        <v>1.4</v>
      </c>
      <c r="L21" s="221">
        <f>'Hazard &amp; Exposure'!AQ23</f>
        <v>5.5</v>
      </c>
      <c r="M21" s="221">
        <f>'Hazard &amp; Exposure'!AR23</f>
        <v>8.9</v>
      </c>
      <c r="N21" s="115">
        <f>'Hazard &amp; Exposure'!AS23</f>
        <v>6.4</v>
      </c>
      <c r="O21" s="115">
        <f>'Hazard &amp; Exposure'!AT23</f>
        <v>5</v>
      </c>
      <c r="P21" s="262">
        <f t="shared" si="2"/>
        <v>5.7</v>
      </c>
      <c r="Q21" s="15" t="str">
        <f t="shared" si="3"/>
        <v>Very Low</v>
      </c>
      <c r="R21" s="320">
        <f t="shared" si="4"/>
        <v>51</v>
      </c>
      <c r="S21" s="222">
        <f>Vulnerability!AK23</f>
        <v>3.5</v>
      </c>
      <c r="T21" s="222">
        <f>Vulnerability!AL23</f>
        <v>5.0999999999999996</v>
      </c>
      <c r="U21" s="222">
        <f>Vulnerability!AM23</f>
        <v>2.5</v>
      </c>
      <c r="V21" s="115">
        <f>Vulnerability!AN23</f>
        <v>3.7</v>
      </c>
      <c r="W21" s="222">
        <f>Vulnerability!AO23</f>
        <v>8.6</v>
      </c>
      <c r="X21" s="222">
        <f>Vulnerability!AP23</f>
        <v>5.4</v>
      </c>
      <c r="Y21" s="222">
        <f>Vulnerability!AQ23</f>
        <v>3.6</v>
      </c>
      <c r="Z21" s="222">
        <f>Vulnerability!AR23</f>
        <v>3.7</v>
      </c>
      <c r="AA21" s="222">
        <f>Vulnerability!AS23</f>
        <v>2.7</v>
      </c>
      <c r="AB21" s="222">
        <f>Vulnerability!AT23</f>
        <v>3.9</v>
      </c>
      <c r="AC21" s="115">
        <f>Vulnerability!AU23</f>
        <v>6.9</v>
      </c>
      <c r="AD21" s="281">
        <f>Vulnerability!AV23</f>
        <v>5.5</v>
      </c>
      <c r="AE21" s="15" t="str">
        <f t="shared" si="5"/>
        <v>Medium</v>
      </c>
      <c r="AF21" s="320">
        <f t="shared" si="0"/>
        <v>23</v>
      </c>
      <c r="AG21" s="223">
        <f>'Lack of Coping Capacity'!AD23</f>
        <v>7</v>
      </c>
      <c r="AH21" s="223">
        <f>'Lack of Coping Capacity'!AE23</f>
        <v>3</v>
      </c>
      <c r="AI21" s="223">
        <f>'Lack of Coping Capacity'!AF23</f>
        <v>9.5</v>
      </c>
      <c r="AJ21" s="223">
        <f>'Lack of Coping Capacity'!AG23</f>
        <v>1.9</v>
      </c>
      <c r="AK21" s="223">
        <f>'Lack of Coping Capacity'!AH23</f>
        <v>4.5999999999999996</v>
      </c>
      <c r="AL21" s="223">
        <f>'Lack of Coping Capacity'!AI23</f>
        <v>5.4</v>
      </c>
      <c r="AM21" s="223">
        <f>'Lack of Coping Capacity'!AJ23</f>
        <v>2.4</v>
      </c>
      <c r="AN21" s="115">
        <f>'Lack of Coping Capacity'!AK23</f>
        <v>6.5</v>
      </c>
      <c r="AO21" s="115">
        <f>'Lack of Coping Capacity'!AL23</f>
        <v>2.9</v>
      </c>
      <c r="AP21" s="115">
        <f>'Lack of Coping Capacity'!AM23</f>
        <v>5</v>
      </c>
      <c r="AQ21" s="15" t="str">
        <f t="shared" si="6"/>
        <v>Medium</v>
      </c>
      <c r="AR21" s="320">
        <f t="shared" si="7"/>
        <v>39</v>
      </c>
      <c r="AS21" s="115">
        <f t="shared" si="8"/>
        <v>5.4</v>
      </c>
      <c r="AT21" s="15" t="str">
        <f t="shared" si="9"/>
        <v>Medium</v>
      </c>
      <c r="AU21" s="320">
        <f t="shared" si="1"/>
        <v>31</v>
      </c>
      <c r="AV21" s="16"/>
    </row>
    <row r="22" spans="1:48" ht="15.75" customHeight="1" thickBot="1" x14ac:dyDescent="0.3">
      <c r="A22" s="91" t="str">
        <f>'Indicator Data'!A32</f>
        <v>Cross Cutting Area</v>
      </c>
      <c r="B22" s="91" t="str">
        <f>'Indicator Data'!B32</f>
        <v>Dhaka</v>
      </c>
      <c r="C22" s="91" t="str">
        <f>'Indicator Data'!C32</f>
        <v>Faridpur</v>
      </c>
      <c r="D22" s="91">
        <f>'Indicator Data'!D32</f>
        <v>3029</v>
      </c>
      <c r="E22" s="221">
        <f>'Hazard &amp; Exposure'!AJ24</f>
        <v>9.1999999999999993</v>
      </c>
      <c r="F22" s="221">
        <f>'Hazard &amp; Exposure'!AK24</f>
        <v>7.9</v>
      </c>
      <c r="G22" s="221">
        <f>'Hazard &amp; Exposure'!AL24</f>
        <v>0</v>
      </c>
      <c r="H22" s="221">
        <f>'Hazard &amp; Exposure'!AM24</f>
        <v>0</v>
      </c>
      <c r="I22" s="221">
        <f>'Hazard &amp; Exposure'!AN24</f>
        <v>0</v>
      </c>
      <c r="J22" s="221">
        <f>'Hazard &amp; Exposure'!AO24</f>
        <v>6.9</v>
      </c>
      <c r="K22" s="221">
        <f>'Hazard &amp; Exposure'!AP24</f>
        <v>8.1999999999999993</v>
      </c>
      <c r="L22" s="221">
        <f>'Hazard &amp; Exposure'!AQ24</f>
        <v>5.7</v>
      </c>
      <c r="M22" s="221">
        <f>'Hazard &amp; Exposure'!AR24</f>
        <v>5.8</v>
      </c>
      <c r="N22" s="115">
        <f>'Hazard &amp; Exposure'!AS24</f>
        <v>6.4</v>
      </c>
      <c r="O22" s="115">
        <f>'Hazard &amp; Exposure'!AT24</f>
        <v>5.9</v>
      </c>
      <c r="P22" s="262">
        <f t="shared" si="2"/>
        <v>6.2</v>
      </c>
      <c r="Q22" s="15" t="str">
        <f t="shared" si="3"/>
        <v>High</v>
      </c>
      <c r="R22" s="320">
        <f t="shared" si="4"/>
        <v>12</v>
      </c>
      <c r="S22" s="222">
        <f>Vulnerability!AK24</f>
        <v>5.4</v>
      </c>
      <c r="T22" s="222">
        <f>Vulnerability!AL24</f>
        <v>5.5</v>
      </c>
      <c r="U22" s="222">
        <f>Vulnerability!AM24</f>
        <v>3</v>
      </c>
      <c r="V22" s="115">
        <f>Vulnerability!AN24</f>
        <v>4.8</v>
      </c>
      <c r="W22" s="222">
        <f>Vulnerability!AO24</f>
        <v>5.2</v>
      </c>
      <c r="X22" s="222">
        <f>Vulnerability!AP24</f>
        <v>3.1</v>
      </c>
      <c r="Y22" s="222">
        <f>Vulnerability!AQ24</f>
        <v>5</v>
      </c>
      <c r="Z22" s="222">
        <f>Vulnerability!AR24</f>
        <v>4.7</v>
      </c>
      <c r="AA22" s="222">
        <f>Vulnerability!AS24</f>
        <v>5</v>
      </c>
      <c r="AB22" s="222">
        <f>Vulnerability!AT24</f>
        <v>4.5</v>
      </c>
      <c r="AC22" s="115">
        <f>Vulnerability!AU24</f>
        <v>4.9000000000000004</v>
      </c>
      <c r="AD22" s="281">
        <f>Vulnerability!AV24</f>
        <v>4.9000000000000004</v>
      </c>
      <c r="AE22" s="15" t="str">
        <f t="shared" si="5"/>
        <v>Low</v>
      </c>
      <c r="AF22" s="320">
        <f t="shared" si="0"/>
        <v>38</v>
      </c>
      <c r="AG22" s="223">
        <f>'Lack of Coping Capacity'!AD24</f>
        <v>7</v>
      </c>
      <c r="AH22" s="223">
        <f>'Lack of Coping Capacity'!AE24</f>
        <v>3</v>
      </c>
      <c r="AI22" s="223">
        <f>'Lack of Coping Capacity'!AF24</f>
        <v>8.6999999999999993</v>
      </c>
      <c r="AJ22" s="223">
        <f>'Lack of Coping Capacity'!AG24</f>
        <v>3.5</v>
      </c>
      <c r="AK22" s="223">
        <f>'Lack of Coping Capacity'!AH24</f>
        <v>2.2000000000000002</v>
      </c>
      <c r="AL22" s="223">
        <f>'Lack of Coping Capacity'!AI24</f>
        <v>4.5999999999999996</v>
      </c>
      <c r="AM22" s="223">
        <f>'Lack of Coping Capacity'!AJ24</f>
        <v>6</v>
      </c>
      <c r="AN22" s="115">
        <f>'Lack of Coping Capacity'!AK24</f>
        <v>6.2</v>
      </c>
      <c r="AO22" s="115">
        <f>'Lack of Coping Capacity'!AL24</f>
        <v>3.3</v>
      </c>
      <c r="AP22" s="115">
        <f>'Lack of Coping Capacity'!AM24</f>
        <v>4.9000000000000004</v>
      </c>
      <c r="AQ22" s="15" t="str">
        <f t="shared" si="6"/>
        <v>Low</v>
      </c>
      <c r="AR22" s="320">
        <f t="shared" si="7"/>
        <v>44</v>
      </c>
      <c r="AS22" s="115">
        <f t="shared" si="8"/>
        <v>5.3</v>
      </c>
      <c r="AT22" s="15" t="str">
        <f t="shared" si="9"/>
        <v>Medium</v>
      </c>
      <c r="AU22" s="320">
        <f t="shared" si="1"/>
        <v>40</v>
      </c>
      <c r="AV22" s="16"/>
    </row>
    <row r="23" spans="1:48" ht="15.75" customHeight="1" thickBot="1" x14ac:dyDescent="0.3">
      <c r="A23" s="91" t="str">
        <f>'Indicator Data'!A33</f>
        <v>Cross Cutting Area</v>
      </c>
      <c r="B23" s="91" t="str">
        <f>'Indicator Data'!B33</f>
        <v>Dhaka</v>
      </c>
      <c r="C23" s="91" t="str">
        <f>'Indicator Data'!C33</f>
        <v>Gazipur</v>
      </c>
      <c r="D23" s="91">
        <f>'Indicator Data'!D33</f>
        <v>3033</v>
      </c>
      <c r="E23" s="221">
        <f>'Hazard &amp; Exposure'!AJ25</f>
        <v>9.1999999999999993</v>
      </c>
      <c r="F23" s="221">
        <f>'Hazard &amp; Exposure'!AK25</f>
        <v>4.5</v>
      </c>
      <c r="G23" s="221">
        <f>'Hazard &amp; Exposure'!AL25</f>
        <v>0</v>
      </c>
      <c r="H23" s="221">
        <f>'Hazard &amp; Exposure'!AM25</f>
        <v>0</v>
      </c>
      <c r="I23" s="221">
        <f>'Hazard &amp; Exposure'!AN25</f>
        <v>0</v>
      </c>
      <c r="J23" s="221">
        <f>'Hazard &amp; Exposure'!AO25</f>
        <v>5.3</v>
      </c>
      <c r="K23" s="221">
        <f>'Hazard &amp; Exposure'!AP25</f>
        <v>0</v>
      </c>
      <c r="L23" s="221">
        <f>'Hazard &amp; Exposure'!AQ25</f>
        <v>8.4</v>
      </c>
      <c r="M23" s="221">
        <f>'Hazard &amp; Exposure'!AR25</f>
        <v>6.5</v>
      </c>
      <c r="N23" s="115">
        <f>'Hazard &amp; Exposure'!AS25</f>
        <v>6.4</v>
      </c>
      <c r="O23" s="115">
        <f>'Hazard &amp; Exposure'!AT25</f>
        <v>4.9000000000000004</v>
      </c>
      <c r="P23" s="262">
        <f t="shared" si="2"/>
        <v>5.7</v>
      </c>
      <c r="Q23" s="15" t="str">
        <f t="shared" si="3"/>
        <v>Very Low</v>
      </c>
      <c r="R23" s="320">
        <f t="shared" si="4"/>
        <v>51</v>
      </c>
      <c r="S23" s="222">
        <f>Vulnerability!AK25</f>
        <v>4.0999999999999996</v>
      </c>
      <c r="T23" s="222">
        <f>Vulnerability!AL25</f>
        <v>4.7</v>
      </c>
      <c r="U23" s="222">
        <f>Vulnerability!AM25</f>
        <v>3.5</v>
      </c>
      <c r="V23" s="115">
        <f>Vulnerability!AN25</f>
        <v>4.0999999999999996</v>
      </c>
      <c r="W23" s="222">
        <f>Vulnerability!AO25</f>
        <v>4.7</v>
      </c>
      <c r="X23" s="222">
        <f>Vulnerability!AP25</f>
        <v>4</v>
      </c>
      <c r="Y23" s="222">
        <f>Vulnerability!AQ25</f>
        <v>2.4</v>
      </c>
      <c r="Z23" s="222">
        <f>Vulnerability!AR25</f>
        <v>6.5</v>
      </c>
      <c r="AA23" s="222">
        <f>Vulnerability!AS25</f>
        <v>3.5</v>
      </c>
      <c r="AB23" s="222">
        <f>Vulnerability!AT25</f>
        <v>4.3</v>
      </c>
      <c r="AC23" s="115">
        <f>Vulnerability!AU25</f>
        <v>4.5</v>
      </c>
      <c r="AD23" s="281">
        <f>Vulnerability!AV25</f>
        <v>4.3</v>
      </c>
      <c r="AE23" s="15" t="str">
        <f t="shared" si="5"/>
        <v>Very Low</v>
      </c>
      <c r="AF23" s="320">
        <f t="shared" si="0"/>
        <v>57</v>
      </c>
      <c r="AG23" s="223">
        <f>'Lack of Coping Capacity'!AD25</f>
        <v>7</v>
      </c>
      <c r="AH23" s="223">
        <f>'Lack of Coping Capacity'!AE25</f>
        <v>3</v>
      </c>
      <c r="AI23" s="223">
        <f>'Lack of Coping Capacity'!AF25</f>
        <v>9.8000000000000007</v>
      </c>
      <c r="AJ23" s="223">
        <f>'Lack of Coping Capacity'!AG25</f>
        <v>1.4</v>
      </c>
      <c r="AK23" s="223">
        <f>'Lack of Coping Capacity'!AH25</f>
        <v>4</v>
      </c>
      <c r="AL23" s="223">
        <f>'Lack of Coping Capacity'!AI25</f>
        <v>5.8</v>
      </c>
      <c r="AM23" s="223">
        <f>'Lack of Coping Capacity'!AJ25</f>
        <v>4.8</v>
      </c>
      <c r="AN23" s="115">
        <f>'Lack of Coping Capacity'!AK25</f>
        <v>6.6</v>
      </c>
      <c r="AO23" s="115">
        <f>'Lack of Coping Capacity'!AL25</f>
        <v>3.2</v>
      </c>
      <c r="AP23" s="115">
        <f>'Lack of Coping Capacity'!AM25</f>
        <v>5.0999999999999996</v>
      </c>
      <c r="AQ23" s="15" t="str">
        <f t="shared" si="6"/>
        <v>Medium</v>
      </c>
      <c r="AR23" s="320">
        <f t="shared" si="7"/>
        <v>30</v>
      </c>
      <c r="AS23" s="115">
        <f t="shared" si="8"/>
        <v>5</v>
      </c>
      <c r="AT23" s="15" t="str">
        <f t="shared" si="9"/>
        <v>Low</v>
      </c>
      <c r="AU23" s="320">
        <f t="shared" si="1"/>
        <v>56</v>
      </c>
      <c r="AV23" s="16"/>
    </row>
    <row r="24" spans="1:48" ht="15.75" customHeight="1" thickBot="1" x14ac:dyDescent="0.3">
      <c r="A24" s="91" t="str">
        <f>'Indicator Data'!A34</f>
        <v>Coastal Zone</v>
      </c>
      <c r="B24" s="91" t="str">
        <f>'Indicator Data'!B34</f>
        <v>Dhaka</v>
      </c>
      <c r="C24" s="91" t="str">
        <f>'Indicator Data'!C34</f>
        <v>Gopalganj</v>
      </c>
      <c r="D24" s="91">
        <f>'Indicator Data'!D34</f>
        <v>3035</v>
      </c>
      <c r="E24" s="221">
        <f>'Hazard &amp; Exposure'!AJ26</f>
        <v>9.1999999999999993</v>
      </c>
      <c r="F24" s="221">
        <f>'Hazard &amp; Exposure'!AK26</f>
        <v>7.1</v>
      </c>
      <c r="G24" s="221">
        <f>'Hazard &amp; Exposure'!AL26</f>
        <v>0</v>
      </c>
      <c r="H24" s="221">
        <f>'Hazard &amp; Exposure'!AM26</f>
        <v>0</v>
      </c>
      <c r="I24" s="221">
        <f>'Hazard &amp; Exposure'!AN26</f>
        <v>0</v>
      </c>
      <c r="J24" s="221">
        <f>'Hazard &amp; Exposure'!AO26</f>
        <v>1.8</v>
      </c>
      <c r="K24" s="221" t="str">
        <f>'Hazard &amp; Exposure'!AP26</f>
        <v>x</v>
      </c>
      <c r="L24" s="221">
        <f>'Hazard &amp; Exposure'!AQ26</f>
        <v>0.6</v>
      </c>
      <c r="M24" s="221">
        <f>'Hazard &amp; Exposure'!AR26</f>
        <v>5.2</v>
      </c>
      <c r="N24" s="115">
        <f>'Hazard &amp; Exposure'!AS26</f>
        <v>6.4</v>
      </c>
      <c r="O24" s="115">
        <f>'Hazard &amp; Exposure'!AT26</f>
        <v>4.0999999999999996</v>
      </c>
      <c r="P24" s="262">
        <f t="shared" si="2"/>
        <v>5.4</v>
      </c>
      <c r="Q24" s="15" t="str">
        <f t="shared" si="3"/>
        <v>Very Low</v>
      </c>
      <c r="R24" s="320">
        <f t="shared" si="4"/>
        <v>63</v>
      </c>
      <c r="S24" s="222">
        <f>Vulnerability!AK26</f>
        <v>6.3</v>
      </c>
      <c r="T24" s="222">
        <f>Vulnerability!AL26</f>
        <v>5.6</v>
      </c>
      <c r="U24" s="222">
        <f>Vulnerability!AM26</f>
        <v>3.9</v>
      </c>
      <c r="V24" s="115">
        <f>Vulnerability!AN26</f>
        <v>5.5</v>
      </c>
      <c r="W24" s="222">
        <f>Vulnerability!AO26</f>
        <v>4.4000000000000004</v>
      </c>
      <c r="X24" s="222">
        <f>Vulnerability!AP26</f>
        <v>4.5</v>
      </c>
      <c r="Y24" s="222">
        <f>Vulnerability!AQ26</f>
        <v>2.8</v>
      </c>
      <c r="Z24" s="222">
        <f>Vulnerability!AR26</f>
        <v>6</v>
      </c>
      <c r="AA24" s="222">
        <f>Vulnerability!AS26</f>
        <v>3.4</v>
      </c>
      <c r="AB24" s="222">
        <f>Vulnerability!AT26</f>
        <v>4.3</v>
      </c>
      <c r="AC24" s="115">
        <f>Vulnerability!AU26</f>
        <v>4.4000000000000004</v>
      </c>
      <c r="AD24" s="281">
        <f>Vulnerability!AV26</f>
        <v>5</v>
      </c>
      <c r="AE24" s="15" t="str">
        <f t="shared" si="5"/>
        <v>Low</v>
      </c>
      <c r="AF24" s="320">
        <f t="shared" si="0"/>
        <v>35</v>
      </c>
      <c r="AG24" s="223">
        <f>'Lack of Coping Capacity'!AD26</f>
        <v>7</v>
      </c>
      <c r="AH24" s="223">
        <f>'Lack of Coping Capacity'!AE26</f>
        <v>6.5</v>
      </c>
      <c r="AI24" s="223">
        <f>'Lack of Coping Capacity'!AF26</f>
        <v>8.8000000000000007</v>
      </c>
      <c r="AJ24" s="223">
        <f>'Lack of Coping Capacity'!AG26</f>
        <v>2</v>
      </c>
      <c r="AK24" s="223">
        <f>'Lack of Coping Capacity'!AH26</f>
        <v>1</v>
      </c>
      <c r="AL24" s="223">
        <f>'Lack of Coping Capacity'!AI26</f>
        <v>3.2</v>
      </c>
      <c r="AM24" s="223">
        <f>'Lack of Coping Capacity'!AJ26</f>
        <v>5</v>
      </c>
      <c r="AN24" s="115">
        <f>'Lack of Coping Capacity'!AK26</f>
        <v>7.4</v>
      </c>
      <c r="AO24" s="115">
        <f>'Lack of Coping Capacity'!AL26</f>
        <v>2.2000000000000002</v>
      </c>
      <c r="AP24" s="115">
        <f>'Lack of Coping Capacity'!AM26</f>
        <v>5.4</v>
      </c>
      <c r="AQ24" s="15" t="str">
        <f t="shared" si="6"/>
        <v>High</v>
      </c>
      <c r="AR24" s="320">
        <f t="shared" si="7"/>
        <v>15</v>
      </c>
      <c r="AS24" s="115">
        <f t="shared" si="8"/>
        <v>5.3</v>
      </c>
      <c r="AT24" s="15" t="str">
        <f t="shared" si="9"/>
        <v>Medium</v>
      </c>
      <c r="AU24" s="320">
        <f t="shared" si="1"/>
        <v>40</v>
      </c>
      <c r="AV24" s="16"/>
    </row>
    <row r="25" spans="1:48" ht="15.75" customHeight="1" thickBot="1" x14ac:dyDescent="0.3">
      <c r="A25" s="91" t="str">
        <f>'Indicator Data'!A35</f>
        <v>Haor and Flash Flood Area</v>
      </c>
      <c r="B25" s="91" t="str">
        <f>'Indicator Data'!B35</f>
        <v>Dhaka</v>
      </c>
      <c r="C25" s="91" t="str">
        <f>'Indicator Data'!C35</f>
        <v>Kishoreganj</v>
      </c>
      <c r="D25" s="91">
        <f>'Indicator Data'!D35</f>
        <v>3048</v>
      </c>
      <c r="E25" s="221">
        <f>'Hazard &amp; Exposure'!AJ27</f>
        <v>9.1999999999999993</v>
      </c>
      <c r="F25" s="221">
        <f>'Hazard &amp; Exposure'!AK27</f>
        <v>8.5</v>
      </c>
      <c r="G25" s="221">
        <f>'Hazard &amp; Exposure'!AL27</f>
        <v>0</v>
      </c>
      <c r="H25" s="221">
        <f>'Hazard &amp; Exposure'!AM27</f>
        <v>0</v>
      </c>
      <c r="I25" s="221">
        <f>'Hazard &amp; Exposure'!AN27</f>
        <v>0</v>
      </c>
      <c r="J25" s="221">
        <f>'Hazard &amp; Exposure'!AO27</f>
        <v>7.2</v>
      </c>
      <c r="K25" s="221" t="str">
        <f>'Hazard &amp; Exposure'!AP27</f>
        <v>x</v>
      </c>
      <c r="L25" s="221">
        <f>'Hazard &amp; Exposure'!AQ27</f>
        <v>2.5</v>
      </c>
      <c r="M25" s="221">
        <f>'Hazard &amp; Exposure'!AR27</f>
        <v>6.1</v>
      </c>
      <c r="N25" s="115">
        <f>'Hazard &amp; Exposure'!AS27</f>
        <v>6.4</v>
      </c>
      <c r="O25" s="115">
        <f>'Hazard &amp; Exposure'!AT27</f>
        <v>5.4</v>
      </c>
      <c r="P25" s="262">
        <f t="shared" si="2"/>
        <v>5.9</v>
      </c>
      <c r="Q25" s="15" t="str">
        <f t="shared" si="3"/>
        <v>Low</v>
      </c>
      <c r="R25" s="320">
        <f t="shared" si="4"/>
        <v>38</v>
      </c>
      <c r="S25" s="222">
        <f>Vulnerability!AK27</f>
        <v>8.1</v>
      </c>
      <c r="T25" s="222">
        <f>Vulnerability!AL27</f>
        <v>6.5</v>
      </c>
      <c r="U25" s="222">
        <f>Vulnerability!AM27</f>
        <v>2.2999999999999998</v>
      </c>
      <c r="V25" s="115">
        <f>Vulnerability!AN27</f>
        <v>6.3</v>
      </c>
      <c r="W25" s="222">
        <f>Vulnerability!AO27</f>
        <v>4.2</v>
      </c>
      <c r="X25" s="222">
        <f>Vulnerability!AP27</f>
        <v>4.8</v>
      </c>
      <c r="Y25" s="222">
        <f>Vulnerability!AQ27</f>
        <v>4.4000000000000004</v>
      </c>
      <c r="Z25" s="222">
        <f>Vulnerability!AR27</f>
        <v>7.2</v>
      </c>
      <c r="AA25" s="222">
        <f>Vulnerability!AS27</f>
        <v>4</v>
      </c>
      <c r="AB25" s="222">
        <f>Vulnerability!AT27</f>
        <v>5.3</v>
      </c>
      <c r="AC25" s="115">
        <f>Vulnerability!AU27</f>
        <v>4.8</v>
      </c>
      <c r="AD25" s="281">
        <f>Vulnerability!AV27</f>
        <v>5.6</v>
      </c>
      <c r="AE25" s="15" t="str">
        <f t="shared" si="5"/>
        <v>Medium</v>
      </c>
      <c r="AF25" s="320">
        <f t="shared" si="0"/>
        <v>19</v>
      </c>
      <c r="AG25" s="223">
        <f>'Lack of Coping Capacity'!AD27</f>
        <v>7</v>
      </c>
      <c r="AH25" s="223">
        <f>'Lack of Coping Capacity'!AE27</f>
        <v>3</v>
      </c>
      <c r="AI25" s="223">
        <f>'Lack of Coping Capacity'!AF27</f>
        <v>9.1</v>
      </c>
      <c r="AJ25" s="223">
        <f>'Lack of Coping Capacity'!AG27</f>
        <v>4.0999999999999996</v>
      </c>
      <c r="AK25" s="223">
        <f>'Lack of Coping Capacity'!AH27</f>
        <v>3.2</v>
      </c>
      <c r="AL25" s="223">
        <f>'Lack of Coping Capacity'!AI27</f>
        <v>5.6</v>
      </c>
      <c r="AM25" s="223">
        <f>'Lack of Coping Capacity'!AJ27</f>
        <v>7.1</v>
      </c>
      <c r="AN25" s="115">
        <f>'Lack of Coping Capacity'!AK27</f>
        <v>6.4</v>
      </c>
      <c r="AO25" s="115">
        <f>'Lack of Coping Capacity'!AL27</f>
        <v>4</v>
      </c>
      <c r="AP25" s="115">
        <f>'Lack of Coping Capacity'!AM27</f>
        <v>5.3</v>
      </c>
      <c r="AQ25" s="15" t="str">
        <f t="shared" si="6"/>
        <v>High</v>
      </c>
      <c r="AR25" s="320">
        <f t="shared" si="7"/>
        <v>17</v>
      </c>
      <c r="AS25" s="115">
        <f t="shared" si="8"/>
        <v>5.6</v>
      </c>
      <c r="AT25" s="15" t="str">
        <f t="shared" si="9"/>
        <v>High</v>
      </c>
      <c r="AU25" s="320">
        <f t="shared" si="1"/>
        <v>16</v>
      </c>
      <c r="AV25" s="16"/>
    </row>
    <row r="26" spans="1:48" ht="15.75" thickBot="1" x14ac:dyDescent="0.3">
      <c r="A26" s="91" t="str">
        <f>'Indicator Data'!A36</f>
        <v>Cross Cutting Area</v>
      </c>
      <c r="B26" s="91" t="str">
        <f>'Indicator Data'!B36</f>
        <v>Dhaka</v>
      </c>
      <c r="C26" s="91" t="str">
        <f>'Indicator Data'!C36</f>
        <v>Madaripur</v>
      </c>
      <c r="D26" s="91">
        <f>'Indicator Data'!D36</f>
        <v>3054</v>
      </c>
      <c r="E26" s="221">
        <f>'Hazard &amp; Exposure'!AJ28</f>
        <v>9.1999999999999993</v>
      </c>
      <c r="F26" s="221">
        <f>'Hazard &amp; Exposure'!AK28</f>
        <v>7.6</v>
      </c>
      <c r="G26" s="221">
        <f>'Hazard &amp; Exposure'!AL28</f>
        <v>0</v>
      </c>
      <c r="H26" s="221">
        <f>'Hazard &amp; Exposure'!AM28</f>
        <v>0</v>
      </c>
      <c r="I26" s="221">
        <f>'Hazard &amp; Exposure'!AN28</f>
        <v>0</v>
      </c>
      <c r="J26" s="221">
        <f>'Hazard &amp; Exposure'!AO28</f>
        <v>5.3</v>
      </c>
      <c r="K26" s="221">
        <f>'Hazard &amp; Exposure'!AP28</f>
        <v>10</v>
      </c>
      <c r="L26" s="221">
        <f>'Hazard &amp; Exposure'!AQ28</f>
        <v>4.3</v>
      </c>
      <c r="M26" s="221">
        <f>'Hazard &amp; Exposure'!AR28</f>
        <v>5.2</v>
      </c>
      <c r="N26" s="115">
        <f>'Hazard &amp; Exposure'!AS28</f>
        <v>6.4</v>
      </c>
      <c r="O26" s="115">
        <f>'Hazard &amp; Exposure'!AT28</f>
        <v>6</v>
      </c>
      <c r="P26" s="262">
        <f t="shared" si="2"/>
        <v>6.2</v>
      </c>
      <c r="Q26" s="15" t="str">
        <f t="shared" si="3"/>
        <v>High</v>
      </c>
      <c r="R26" s="320">
        <f t="shared" si="4"/>
        <v>12</v>
      </c>
      <c r="S26" s="222">
        <f>Vulnerability!AK28</f>
        <v>3.4</v>
      </c>
      <c r="T26" s="222">
        <f>Vulnerability!AL28</f>
        <v>6.2</v>
      </c>
      <c r="U26" s="222">
        <f>Vulnerability!AM28</f>
        <v>2.5</v>
      </c>
      <c r="V26" s="115">
        <f>Vulnerability!AN28</f>
        <v>3.9</v>
      </c>
      <c r="W26" s="222">
        <f>Vulnerability!AO28</f>
        <v>6.4</v>
      </c>
      <c r="X26" s="222">
        <f>Vulnerability!AP28</f>
        <v>3.5</v>
      </c>
      <c r="Y26" s="222">
        <f>Vulnerability!AQ28</f>
        <v>5.9</v>
      </c>
      <c r="Z26" s="222">
        <f>Vulnerability!AR28</f>
        <v>4.2</v>
      </c>
      <c r="AA26" s="222">
        <f>Vulnerability!AS28</f>
        <v>3.2</v>
      </c>
      <c r="AB26" s="222">
        <f>Vulnerability!AT28</f>
        <v>4.3</v>
      </c>
      <c r="AC26" s="115">
        <f>Vulnerability!AU28</f>
        <v>5.4</v>
      </c>
      <c r="AD26" s="281">
        <f>Vulnerability!AV28</f>
        <v>4.7</v>
      </c>
      <c r="AE26" s="15" t="str">
        <f t="shared" si="5"/>
        <v>Low</v>
      </c>
      <c r="AF26" s="320">
        <f t="shared" si="0"/>
        <v>46</v>
      </c>
      <c r="AG26" s="223">
        <f>'Lack of Coping Capacity'!AD28</f>
        <v>7</v>
      </c>
      <c r="AH26" s="223">
        <f>'Lack of Coping Capacity'!AE28</f>
        <v>6.2</v>
      </c>
      <c r="AI26" s="223">
        <f>'Lack of Coping Capacity'!AF28</f>
        <v>9.1999999999999993</v>
      </c>
      <c r="AJ26" s="223">
        <f>'Lack of Coping Capacity'!AG28</f>
        <v>1.9</v>
      </c>
      <c r="AK26" s="223">
        <f>'Lack of Coping Capacity'!AH28</f>
        <v>0.8</v>
      </c>
      <c r="AL26" s="223">
        <f>'Lack of Coping Capacity'!AI28</f>
        <v>5.5</v>
      </c>
      <c r="AM26" s="223">
        <f>'Lack of Coping Capacity'!AJ28</f>
        <v>6.5</v>
      </c>
      <c r="AN26" s="115">
        <f>'Lack of Coping Capacity'!AK28</f>
        <v>7.5</v>
      </c>
      <c r="AO26" s="115">
        <f>'Lack of Coping Capacity'!AL28</f>
        <v>2.9</v>
      </c>
      <c r="AP26" s="115">
        <f>'Lack of Coping Capacity'!AM28</f>
        <v>5.7</v>
      </c>
      <c r="AQ26" s="15" t="str">
        <f t="shared" si="6"/>
        <v>Very High</v>
      </c>
      <c r="AR26" s="320">
        <f t="shared" si="7"/>
        <v>1</v>
      </c>
      <c r="AS26" s="115">
        <f t="shared" si="8"/>
        <v>5.5</v>
      </c>
      <c r="AT26" s="15" t="str">
        <f t="shared" si="9"/>
        <v>Medium</v>
      </c>
      <c r="AU26" s="320">
        <f t="shared" si="1"/>
        <v>25</v>
      </c>
      <c r="AV26" s="16"/>
    </row>
    <row r="27" spans="1:48" ht="15.75" thickBot="1" x14ac:dyDescent="0.3">
      <c r="A27" s="91" t="str">
        <f>'Indicator Data'!A37</f>
        <v>Cross Cutting Area</v>
      </c>
      <c r="B27" s="91" t="str">
        <f>'Indicator Data'!B37</f>
        <v>Dhaka</v>
      </c>
      <c r="C27" s="91" t="str">
        <f>'Indicator Data'!C37</f>
        <v>Manikganj</v>
      </c>
      <c r="D27" s="91">
        <f>'Indicator Data'!D37</f>
        <v>3056</v>
      </c>
      <c r="E27" s="221">
        <f>'Hazard &amp; Exposure'!AJ29</f>
        <v>9.1999999999999993</v>
      </c>
      <c r="F27" s="221">
        <f>'Hazard &amp; Exposure'!AK29</f>
        <v>8.1999999999999993</v>
      </c>
      <c r="G27" s="221">
        <f>'Hazard &amp; Exposure'!AL29</f>
        <v>0</v>
      </c>
      <c r="H27" s="221">
        <f>'Hazard &amp; Exposure'!AM29</f>
        <v>0</v>
      </c>
      <c r="I27" s="221">
        <f>'Hazard &amp; Exposure'!AN29</f>
        <v>0</v>
      </c>
      <c r="J27" s="221">
        <f>'Hazard &amp; Exposure'!AO29</f>
        <v>5.6</v>
      </c>
      <c r="K27" s="221">
        <f>'Hazard &amp; Exposure'!AP29</f>
        <v>5.8</v>
      </c>
      <c r="L27" s="221">
        <f>'Hazard &amp; Exposure'!AQ29</f>
        <v>5.8</v>
      </c>
      <c r="M27" s="221">
        <f>'Hazard &amp; Exposure'!AR29</f>
        <v>5.0999999999999996</v>
      </c>
      <c r="N27" s="115">
        <f>'Hazard &amp; Exposure'!AS29</f>
        <v>6.4</v>
      </c>
      <c r="O27" s="115">
        <f>'Hazard &amp; Exposure'!AT29</f>
        <v>5.3</v>
      </c>
      <c r="P27" s="262">
        <f t="shared" si="2"/>
        <v>5.9</v>
      </c>
      <c r="Q27" s="15" t="str">
        <f t="shared" si="3"/>
        <v>Low</v>
      </c>
      <c r="R27" s="320">
        <f t="shared" si="4"/>
        <v>38</v>
      </c>
      <c r="S27" s="222">
        <f>Vulnerability!AK29</f>
        <v>6.8</v>
      </c>
      <c r="T27" s="222">
        <f>Vulnerability!AL29</f>
        <v>5.3</v>
      </c>
      <c r="U27" s="222">
        <f>Vulnerability!AM29</f>
        <v>2.9</v>
      </c>
      <c r="V27" s="115">
        <f>Vulnerability!AN29</f>
        <v>5.5</v>
      </c>
      <c r="W27" s="222">
        <f>Vulnerability!AO29</f>
        <v>4.9000000000000004</v>
      </c>
      <c r="X27" s="222">
        <f>Vulnerability!AP29</f>
        <v>3.4</v>
      </c>
      <c r="Y27" s="222">
        <f>Vulnerability!AQ29</f>
        <v>6.3</v>
      </c>
      <c r="Z27" s="222">
        <f>Vulnerability!AR29</f>
        <v>6.4</v>
      </c>
      <c r="AA27" s="222">
        <f>Vulnerability!AS29</f>
        <v>5.0999999999999996</v>
      </c>
      <c r="AB27" s="222">
        <f>Vulnerability!AT29</f>
        <v>5.4</v>
      </c>
      <c r="AC27" s="115">
        <f>Vulnerability!AU29</f>
        <v>5.2</v>
      </c>
      <c r="AD27" s="281">
        <f>Vulnerability!AV29</f>
        <v>5.4</v>
      </c>
      <c r="AE27" s="15" t="str">
        <f t="shared" si="5"/>
        <v>Medium</v>
      </c>
      <c r="AF27" s="320">
        <f t="shared" si="0"/>
        <v>28</v>
      </c>
      <c r="AG27" s="223">
        <f>'Lack of Coping Capacity'!AD29</f>
        <v>7</v>
      </c>
      <c r="AH27" s="223">
        <f>'Lack of Coping Capacity'!AE29</f>
        <v>3</v>
      </c>
      <c r="AI27" s="223">
        <f>'Lack of Coping Capacity'!AF29</f>
        <v>8.9</v>
      </c>
      <c r="AJ27" s="223">
        <f>'Lack of Coping Capacity'!AG29</f>
        <v>3.3</v>
      </c>
      <c r="AK27" s="223">
        <f>'Lack of Coping Capacity'!AH29</f>
        <v>1.3</v>
      </c>
      <c r="AL27" s="223">
        <f>'Lack of Coping Capacity'!AI29</f>
        <v>5.7</v>
      </c>
      <c r="AM27" s="223">
        <f>'Lack of Coping Capacity'!AJ29</f>
        <v>7.3</v>
      </c>
      <c r="AN27" s="115">
        <f>'Lack of Coping Capacity'!AK29</f>
        <v>6.3</v>
      </c>
      <c r="AO27" s="115">
        <f>'Lack of Coping Capacity'!AL29</f>
        <v>3.5</v>
      </c>
      <c r="AP27" s="115">
        <f>'Lack of Coping Capacity'!AM29</f>
        <v>5.0999999999999996</v>
      </c>
      <c r="AQ27" s="15" t="str">
        <f t="shared" si="6"/>
        <v>Medium</v>
      </c>
      <c r="AR27" s="320">
        <f t="shared" si="7"/>
        <v>30</v>
      </c>
      <c r="AS27" s="115">
        <f t="shared" si="8"/>
        <v>5.5</v>
      </c>
      <c r="AT27" s="15" t="str">
        <f t="shared" si="9"/>
        <v>Medium</v>
      </c>
      <c r="AU27" s="320">
        <f t="shared" si="1"/>
        <v>25</v>
      </c>
      <c r="AV27" s="16"/>
    </row>
    <row r="28" spans="1:48" ht="15.75" thickBot="1" x14ac:dyDescent="0.3">
      <c r="A28" s="91" t="str">
        <f>'Indicator Data'!A38</f>
        <v>Cross Cutting Area</v>
      </c>
      <c r="B28" s="91" t="str">
        <f>'Indicator Data'!B38</f>
        <v>Dhaka</v>
      </c>
      <c r="C28" s="91" t="str">
        <f>'Indicator Data'!C38</f>
        <v>Munshiganj</v>
      </c>
      <c r="D28" s="91">
        <f>'Indicator Data'!D38</f>
        <v>3059</v>
      </c>
      <c r="E28" s="221">
        <f>'Hazard &amp; Exposure'!AJ30</f>
        <v>9.1999999999999993</v>
      </c>
      <c r="F28" s="221">
        <f>'Hazard &amp; Exposure'!AK30</f>
        <v>7.3</v>
      </c>
      <c r="G28" s="221">
        <f>'Hazard &amp; Exposure'!AL30</f>
        <v>0</v>
      </c>
      <c r="H28" s="221">
        <f>'Hazard &amp; Exposure'!AM30</f>
        <v>0</v>
      </c>
      <c r="I28" s="221">
        <f>'Hazard &amp; Exposure'!AN30</f>
        <v>0</v>
      </c>
      <c r="J28" s="221">
        <f>'Hazard &amp; Exposure'!AO30</f>
        <v>4.0999999999999996</v>
      </c>
      <c r="K28" s="221">
        <f>'Hazard &amp; Exposure'!AP30</f>
        <v>2.5</v>
      </c>
      <c r="L28" s="221">
        <f>'Hazard &amp; Exposure'!AQ30</f>
        <v>3.3</v>
      </c>
      <c r="M28" s="221">
        <f>'Hazard &amp; Exposure'!AR30</f>
        <v>5.5</v>
      </c>
      <c r="N28" s="115">
        <f>'Hazard &amp; Exposure'!AS30</f>
        <v>6.4</v>
      </c>
      <c r="O28" s="115">
        <f>'Hazard &amp; Exposure'!AT30</f>
        <v>4.4000000000000004</v>
      </c>
      <c r="P28" s="262">
        <f t="shared" si="2"/>
        <v>5.5</v>
      </c>
      <c r="Q28" s="15" t="str">
        <f t="shared" si="3"/>
        <v>Very Low</v>
      </c>
      <c r="R28" s="320">
        <f t="shared" si="4"/>
        <v>62</v>
      </c>
      <c r="S28" s="222">
        <f>Vulnerability!AK30</f>
        <v>3.4</v>
      </c>
      <c r="T28" s="222">
        <f>Vulnerability!AL30</f>
        <v>5.6</v>
      </c>
      <c r="U28" s="222">
        <f>Vulnerability!AM30</f>
        <v>4.3</v>
      </c>
      <c r="V28" s="115">
        <f>Vulnerability!AN30</f>
        <v>4.2</v>
      </c>
      <c r="W28" s="222">
        <f>Vulnerability!AO30</f>
        <v>6.5</v>
      </c>
      <c r="X28" s="222">
        <f>Vulnerability!AP30</f>
        <v>5.0999999999999996</v>
      </c>
      <c r="Y28" s="222">
        <f>Vulnerability!AQ30</f>
        <v>5.4</v>
      </c>
      <c r="Z28" s="222">
        <f>Vulnerability!AR30</f>
        <v>4</v>
      </c>
      <c r="AA28" s="222">
        <f>Vulnerability!AS30</f>
        <v>4.0999999999999996</v>
      </c>
      <c r="AB28" s="222">
        <f>Vulnerability!AT30</f>
        <v>4.7</v>
      </c>
      <c r="AC28" s="115">
        <f>Vulnerability!AU30</f>
        <v>5.7</v>
      </c>
      <c r="AD28" s="281">
        <f>Vulnerability!AV30</f>
        <v>5</v>
      </c>
      <c r="AE28" s="15" t="str">
        <f t="shared" si="5"/>
        <v>Low</v>
      </c>
      <c r="AF28" s="320">
        <f t="shared" si="0"/>
        <v>35</v>
      </c>
      <c r="AG28" s="223">
        <f>'Lack of Coping Capacity'!AD30</f>
        <v>7</v>
      </c>
      <c r="AH28" s="223">
        <f>'Lack of Coping Capacity'!AE30</f>
        <v>3</v>
      </c>
      <c r="AI28" s="223">
        <f>'Lack of Coping Capacity'!AF30</f>
        <v>8.6999999999999993</v>
      </c>
      <c r="AJ28" s="223">
        <f>'Lack of Coping Capacity'!AG30</f>
        <v>4.3</v>
      </c>
      <c r="AK28" s="223">
        <f>'Lack of Coping Capacity'!AH30</f>
        <v>2.2000000000000002</v>
      </c>
      <c r="AL28" s="223">
        <f>'Lack of Coping Capacity'!AI30</f>
        <v>4.7</v>
      </c>
      <c r="AM28" s="223">
        <f>'Lack of Coping Capacity'!AJ30</f>
        <v>5.0999999999999996</v>
      </c>
      <c r="AN28" s="115">
        <f>'Lack of Coping Capacity'!AK30</f>
        <v>6.2</v>
      </c>
      <c r="AO28" s="115">
        <f>'Lack of Coping Capacity'!AL30</f>
        <v>3.3</v>
      </c>
      <c r="AP28" s="115">
        <f>'Lack of Coping Capacity'!AM30</f>
        <v>4.9000000000000004</v>
      </c>
      <c r="AQ28" s="15" t="str">
        <f t="shared" si="6"/>
        <v>Low</v>
      </c>
      <c r="AR28" s="320">
        <f t="shared" si="7"/>
        <v>44</v>
      </c>
      <c r="AS28" s="115">
        <f t="shared" si="8"/>
        <v>5.0999999999999996</v>
      </c>
      <c r="AT28" s="15" t="str">
        <f t="shared" si="9"/>
        <v>Low</v>
      </c>
      <c r="AU28" s="320">
        <f t="shared" si="1"/>
        <v>52</v>
      </c>
      <c r="AV28" s="16"/>
    </row>
    <row r="29" spans="1:48" ht="15.75" thickBot="1" x14ac:dyDescent="0.3">
      <c r="A29" s="91" t="str">
        <f>'Indicator Data'!A39</f>
        <v>Cross Cutting Area</v>
      </c>
      <c r="B29" s="91" t="str">
        <f>'Indicator Data'!B39</f>
        <v>Dhaka</v>
      </c>
      <c r="C29" s="91" t="str">
        <f>'Indicator Data'!C39</f>
        <v>Narayanganj</v>
      </c>
      <c r="D29" s="91">
        <f>'Indicator Data'!D39</f>
        <v>3067</v>
      </c>
      <c r="E29" s="221">
        <f>'Hazard &amp; Exposure'!AJ31</f>
        <v>9.1999999999999993</v>
      </c>
      <c r="F29" s="221">
        <f>'Hazard &amp; Exposure'!AK31</f>
        <v>7</v>
      </c>
      <c r="G29" s="221">
        <f>'Hazard &amp; Exposure'!AL31</f>
        <v>0</v>
      </c>
      <c r="H29" s="221">
        <f>'Hazard &amp; Exposure'!AM31</f>
        <v>0</v>
      </c>
      <c r="I29" s="221">
        <f>'Hazard &amp; Exposure'!AN31</f>
        <v>0</v>
      </c>
      <c r="J29" s="221">
        <f>'Hazard &amp; Exposure'!AO31</f>
        <v>5</v>
      </c>
      <c r="K29" s="221">
        <f>'Hazard &amp; Exposure'!AP31</f>
        <v>0</v>
      </c>
      <c r="L29" s="221">
        <f>'Hazard &amp; Exposure'!AQ31</f>
        <v>4.7</v>
      </c>
      <c r="M29" s="221">
        <f>'Hazard &amp; Exposure'!AR31</f>
        <v>6.5</v>
      </c>
      <c r="N29" s="115">
        <f>'Hazard &amp; Exposure'!AS31</f>
        <v>6.4</v>
      </c>
      <c r="O29" s="115">
        <f>'Hazard &amp; Exposure'!AT31</f>
        <v>4.5999999999999996</v>
      </c>
      <c r="P29" s="262">
        <f t="shared" si="2"/>
        <v>5.6</v>
      </c>
      <c r="Q29" s="15" t="str">
        <f t="shared" si="3"/>
        <v>Very Low</v>
      </c>
      <c r="R29" s="320">
        <f t="shared" si="4"/>
        <v>61</v>
      </c>
      <c r="S29" s="222">
        <f>Vulnerability!AK31</f>
        <v>2.9</v>
      </c>
      <c r="T29" s="222">
        <f>Vulnerability!AL31</f>
        <v>5.7</v>
      </c>
      <c r="U29" s="222">
        <f>Vulnerability!AM31</f>
        <v>2</v>
      </c>
      <c r="V29" s="115">
        <f>Vulnerability!AN31</f>
        <v>3.4</v>
      </c>
      <c r="W29" s="222">
        <f>Vulnerability!AO31</f>
        <v>2.2000000000000002</v>
      </c>
      <c r="X29" s="222">
        <f>Vulnerability!AP31</f>
        <v>3.9</v>
      </c>
      <c r="Y29" s="222">
        <f>Vulnerability!AQ31</f>
        <v>0</v>
      </c>
      <c r="Z29" s="222">
        <f>Vulnerability!AR31</f>
        <v>3.7</v>
      </c>
      <c r="AA29" s="222">
        <f>Vulnerability!AS31</f>
        <v>2.9</v>
      </c>
      <c r="AB29" s="222">
        <f>Vulnerability!AT31</f>
        <v>2.8</v>
      </c>
      <c r="AC29" s="115">
        <f>Vulnerability!AU31</f>
        <v>2.5</v>
      </c>
      <c r="AD29" s="281">
        <f>Vulnerability!AV31</f>
        <v>3</v>
      </c>
      <c r="AE29" s="15" t="str">
        <f t="shared" si="5"/>
        <v>Very Low</v>
      </c>
      <c r="AF29" s="320">
        <f t="shared" si="0"/>
        <v>64</v>
      </c>
      <c r="AG29" s="223">
        <f>'Lack of Coping Capacity'!AD31</f>
        <v>7</v>
      </c>
      <c r="AH29" s="223">
        <f>'Lack of Coping Capacity'!AE31</f>
        <v>3</v>
      </c>
      <c r="AI29" s="223">
        <f>'Lack of Coping Capacity'!AF31</f>
        <v>9.6</v>
      </c>
      <c r="AJ29" s="223">
        <f>'Lack of Coping Capacity'!AG31</f>
        <v>1.1000000000000001</v>
      </c>
      <c r="AK29" s="223">
        <f>'Lack of Coping Capacity'!AH31</f>
        <v>3.5</v>
      </c>
      <c r="AL29" s="223">
        <f>'Lack of Coping Capacity'!AI31</f>
        <v>5.9</v>
      </c>
      <c r="AM29" s="223">
        <f>'Lack of Coping Capacity'!AJ31</f>
        <v>5.5</v>
      </c>
      <c r="AN29" s="115">
        <f>'Lack of Coping Capacity'!AK31</f>
        <v>6.5</v>
      </c>
      <c r="AO29" s="115">
        <f>'Lack of Coping Capacity'!AL31</f>
        <v>3.2</v>
      </c>
      <c r="AP29" s="115">
        <f>'Lack of Coping Capacity'!AM31</f>
        <v>5.0999999999999996</v>
      </c>
      <c r="AQ29" s="15" t="str">
        <f t="shared" si="6"/>
        <v>Medium</v>
      </c>
      <c r="AR29" s="320">
        <f t="shared" si="7"/>
        <v>30</v>
      </c>
      <c r="AS29" s="115">
        <f t="shared" si="8"/>
        <v>4.4000000000000004</v>
      </c>
      <c r="AT29" s="15" t="str">
        <f t="shared" si="9"/>
        <v>Very Low</v>
      </c>
      <c r="AU29" s="320">
        <f t="shared" si="1"/>
        <v>64</v>
      </c>
      <c r="AV29" s="16"/>
    </row>
    <row r="30" spans="1:48" ht="15.75" thickBot="1" x14ac:dyDescent="0.3">
      <c r="A30" s="91" t="str">
        <f>'Indicator Data'!A40</f>
        <v>Cross Cutting Area</v>
      </c>
      <c r="B30" s="91" t="str">
        <f>'Indicator Data'!B40</f>
        <v>Dhaka</v>
      </c>
      <c r="C30" s="91" t="str">
        <f>'Indicator Data'!C40</f>
        <v>Narsingdi</v>
      </c>
      <c r="D30" s="91">
        <f>'Indicator Data'!D40</f>
        <v>3068</v>
      </c>
      <c r="E30" s="221">
        <f>'Hazard &amp; Exposure'!AJ32</f>
        <v>9.1999999999999993</v>
      </c>
      <c r="F30" s="221">
        <f>'Hazard &amp; Exposure'!AK32</f>
        <v>8.1999999999999993</v>
      </c>
      <c r="G30" s="221">
        <f>'Hazard &amp; Exposure'!AL32</f>
        <v>1.4</v>
      </c>
      <c r="H30" s="221">
        <f>'Hazard &amp; Exposure'!AM32</f>
        <v>0</v>
      </c>
      <c r="I30" s="221">
        <f>'Hazard &amp; Exposure'!AN32</f>
        <v>0</v>
      </c>
      <c r="J30" s="221">
        <f>'Hazard &amp; Exposure'!AO32</f>
        <v>4.5999999999999996</v>
      </c>
      <c r="K30" s="221">
        <f>'Hazard &amp; Exposure'!AP32</f>
        <v>0</v>
      </c>
      <c r="L30" s="221">
        <f>'Hazard &amp; Exposure'!AQ32</f>
        <v>5.8</v>
      </c>
      <c r="M30" s="221">
        <f>'Hazard &amp; Exposure'!AR32</f>
        <v>5.9</v>
      </c>
      <c r="N30" s="115">
        <f>'Hazard &amp; Exposure'!AS32</f>
        <v>6.4</v>
      </c>
      <c r="O30" s="115">
        <f>'Hazard &amp; Exposure'!AT32</f>
        <v>4.9000000000000004</v>
      </c>
      <c r="P30" s="262">
        <f t="shared" si="2"/>
        <v>5.7</v>
      </c>
      <c r="Q30" s="15" t="str">
        <f t="shared" si="3"/>
        <v>Very Low</v>
      </c>
      <c r="R30" s="320">
        <f t="shared" si="4"/>
        <v>51</v>
      </c>
      <c r="S30" s="222">
        <f>Vulnerability!AK32</f>
        <v>4.5999999999999996</v>
      </c>
      <c r="T30" s="222">
        <f>Vulnerability!AL32</f>
        <v>5.9</v>
      </c>
      <c r="U30" s="222">
        <f>Vulnerability!AM32</f>
        <v>3.5</v>
      </c>
      <c r="V30" s="115">
        <f>Vulnerability!AN32</f>
        <v>4.7</v>
      </c>
      <c r="W30" s="222">
        <f>Vulnerability!AO32</f>
        <v>1.7</v>
      </c>
      <c r="X30" s="222">
        <f>Vulnerability!AP32</f>
        <v>5</v>
      </c>
      <c r="Y30" s="222">
        <f>Vulnerability!AQ32</f>
        <v>0</v>
      </c>
      <c r="Z30" s="222">
        <f>Vulnerability!AR32</f>
        <v>4.8</v>
      </c>
      <c r="AA30" s="222">
        <f>Vulnerability!AS32</f>
        <v>3.5</v>
      </c>
      <c r="AB30" s="222">
        <f>Vulnerability!AT32</f>
        <v>3.6</v>
      </c>
      <c r="AC30" s="115">
        <f>Vulnerability!AU32</f>
        <v>2.7</v>
      </c>
      <c r="AD30" s="281">
        <f>Vulnerability!AV32</f>
        <v>3.8</v>
      </c>
      <c r="AE30" s="15" t="str">
        <f t="shared" si="5"/>
        <v>Very Low</v>
      </c>
      <c r="AF30" s="320">
        <f t="shared" si="0"/>
        <v>62</v>
      </c>
      <c r="AG30" s="223">
        <f>'Lack of Coping Capacity'!AD32</f>
        <v>7</v>
      </c>
      <c r="AH30" s="223">
        <f>'Lack of Coping Capacity'!AE32</f>
        <v>3</v>
      </c>
      <c r="AI30" s="223">
        <f>'Lack of Coping Capacity'!AF32</f>
        <v>8.8000000000000007</v>
      </c>
      <c r="AJ30" s="223">
        <f>'Lack of Coping Capacity'!AG32</f>
        <v>1.3</v>
      </c>
      <c r="AK30" s="223">
        <f>'Lack of Coping Capacity'!AH32</f>
        <v>3.3</v>
      </c>
      <c r="AL30" s="223">
        <f>'Lack of Coping Capacity'!AI32</f>
        <v>5.0999999999999996</v>
      </c>
      <c r="AM30" s="223">
        <f>'Lack of Coping Capacity'!AJ32</f>
        <v>5.8</v>
      </c>
      <c r="AN30" s="115">
        <f>'Lack of Coping Capacity'!AK32</f>
        <v>6.3</v>
      </c>
      <c r="AO30" s="115">
        <f>'Lack of Coping Capacity'!AL32</f>
        <v>3.1</v>
      </c>
      <c r="AP30" s="115">
        <f>'Lack of Coping Capacity'!AM32</f>
        <v>4.9000000000000004</v>
      </c>
      <c r="AQ30" s="15" t="str">
        <f t="shared" si="6"/>
        <v>Low</v>
      </c>
      <c r="AR30" s="320">
        <f t="shared" si="7"/>
        <v>44</v>
      </c>
      <c r="AS30" s="115">
        <f t="shared" si="8"/>
        <v>4.7</v>
      </c>
      <c r="AT30" s="15" t="str">
        <f t="shared" si="9"/>
        <v>Very Low</v>
      </c>
      <c r="AU30" s="320">
        <f t="shared" si="1"/>
        <v>62</v>
      </c>
      <c r="AV30" s="16"/>
    </row>
    <row r="31" spans="1:48" ht="15.75" customHeight="1" x14ac:dyDescent="0.25">
      <c r="A31" s="91" t="str">
        <f>'Indicator Data'!A41</f>
        <v>Cross Cutting Area</v>
      </c>
      <c r="B31" s="91" t="str">
        <f>'Indicator Data'!B41</f>
        <v>Dhaka</v>
      </c>
      <c r="C31" s="91" t="str">
        <f>'Indicator Data'!C41</f>
        <v>Rajbari</v>
      </c>
      <c r="D31" s="91">
        <f>'Indicator Data'!D41</f>
        <v>3082</v>
      </c>
      <c r="E31" s="221">
        <f>'Hazard &amp; Exposure'!AJ33</f>
        <v>9.1999999999999993</v>
      </c>
      <c r="F31" s="221">
        <f>'Hazard &amp; Exposure'!AK33</f>
        <v>8</v>
      </c>
      <c r="G31" s="221">
        <f>'Hazard &amp; Exposure'!AL33</f>
        <v>0</v>
      </c>
      <c r="H31" s="221">
        <f>'Hazard &amp; Exposure'!AM33</f>
        <v>0</v>
      </c>
      <c r="I31" s="221">
        <f>'Hazard &amp; Exposure'!AN33</f>
        <v>0</v>
      </c>
      <c r="J31" s="221">
        <f>'Hazard &amp; Exposure'!AO33</f>
        <v>4.0999999999999996</v>
      </c>
      <c r="K31" s="221">
        <f>'Hazard &amp; Exposure'!AP33</f>
        <v>7.6</v>
      </c>
      <c r="L31" s="221">
        <f>'Hazard &amp; Exposure'!AQ33</f>
        <v>7.1</v>
      </c>
      <c r="M31" s="221">
        <f>'Hazard &amp; Exposure'!AR33</f>
        <v>5.6</v>
      </c>
      <c r="N31" s="115">
        <f>'Hazard &amp; Exposure'!AS33</f>
        <v>6.4</v>
      </c>
      <c r="O31" s="115">
        <f>'Hazard &amp; Exposure'!AT33</f>
        <v>5.6</v>
      </c>
      <c r="P31" s="262">
        <f t="shared" si="2"/>
        <v>6</v>
      </c>
      <c r="Q31" s="15" t="str">
        <f t="shared" si="3"/>
        <v>Medium</v>
      </c>
      <c r="R31" s="320">
        <f t="shared" si="4"/>
        <v>27</v>
      </c>
      <c r="S31" s="222">
        <f>Vulnerability!AK33</f>
        <v>6.7</v>
      </c>
      <c r="T31" s="222">
        <f>Vulnerability!AL33</f>
        <v>5.9</v>
      </c>
      <c r="U31" s="222">
        <f>Vulnerability!AM33</f>
        <v>2.8</v>
      </c>
      <c r="V31" s="115">
        <f>Vulnerability!AN33</f>
        <v>5.5</v>
      </c>
      <c r="W31" s="222">
        <f>Vulnerability!AO33</f>
        <v>3.3</v>
      </c>
      <c r="X31" s="222">
        <f>Vulnerability!AP33</f>
        <v>2.2999999999999998</v>
      </c>
      <c r="Y31" s="222">
        <f>Vulnerability!AQ33</f>
        <v>4.2</v>
      </c>
      <c r="Z31" s="222">
        <f>Vulnerability!AR33</f>
        <v>6.1</v>
      </c>
      <c r="AA31" s="222">
        <f>Vulnerability!AS33</f>
        <v>4.7</v>
      </c>
      <c r="AB31" s="222">
        <f>Vulnerability!AT33</f>
        <v>4.5</v>
      </c>
      <c r="AC31" s="115">
        <f>Vulnerability!AU33</f>
        <v>3.9</v>
      </c>
      <c r="AD31" s="281">
        <f>Vulnerability!AV33</f>
        <v>4.8</v>
      </c>
      <c r="AE31" s="15" t="str">
        <f t="shared" si="5"/>
        <v>Low</v>
      </c>
      <c r="AF31" s="320">
        <f t="shared" si="0"/>
        <v>43</v>
      </c>
      <c r="AG31" s="223">
        <f>'Lack of Coping Capacity'!AD33</f>
        <v>7</v>
      </c>
      <c r="AH31" s="223">
        <f>'Lack of Coping Capacity'!AE33</f>
        <v>3</v>
      </c>
      <c r="AI31" s="223">
        <f>'Lack of Coping Capacity'!AF33</f>
        <v>8.6</v>
      </c>
      <c r="AJ31" s="223">
        <f>'Lack of Coping Capacity'!AG33</f>
        <v>1.7</v>
      </c>
      <c r="AK31" s="223">
        <f>'Lack of Coping Capacity'!AH33</f>
        <v>1.9</v>
      </c>
      <c r="AL31" s="223">
        <f>'Lack of Coping Capacity'!AI33</f>
        <v>4.5999999999999996</v>
      </c>
      <c r="AM31" s="223">
        <f>'Lack of Coping Capacity'!AJ33</f>
        <v>6.5</v>
      </c>
      <c r="AN31" s="115">
        <f>'Lack of Coping Capacity'!AK33</f>
        <v>6.2</v>
      </c>
      <c r="AO31" s="115">
        <f>'Lack of Coping Capacity'!AL33</f>
        <v>2.9</v>
      </c>
      <c r="AP31" s="115">
        <f>'Lack of Coping Capacity'!AM33</f>
        <v>4.8</v>
      </c>
      <c r="AQ31" s="15" t="str">
        <f t="shared" si="6"/>
        <v>Low</v>
      </c>
      <c r="AR31" s="320">
        <f t="shared" si="7"/>
        <v>54</v>
      </c>
      <c r="AS31" s="115">
        <f t="shared" si="8"/>
        <v>5.2</v>
      </c>
      <c r="AT31" s="15" t="str">
        <f t="shared" si="9"/>
        <v>Low</v>
      </c>
      <c r="AU31" s="320">
        <f t="shared" si="1"/>
        <v>45</v>
      </c>
      <c r="AV31" s="61"/>
    </row>
    <row r="32" spans="1:48" ht="15.75" customHeight="1" x14ac:dyDescent="0.25">
      <c r="A32" s="91" t="str">
        <f>'Indicator Data'!A42</f>
        <v>Coastal Zone</v>
      </c>
      <c r="B32" s="91" t="str">
        <f>'Indicator Data'!B42</f>
        <v>Dhaka</v>
      </c>
      <c r="C32" s="91" t="str">
        <f>'Indicator Data'!C42</f>
        <v>Shariatpur</v>
      </c>
      <c r="D32" s="91">
        <f>'Indicator Data'!D42</f>
        <v>3086</v>
      </c>
      <c r="E32" s="221">
        <f>'Hazard &amp; Exposure'!AJ34</f>
        <v>9.1999999999999993</v>
      </c>
      <c r="F32" s="221">
        <f>'Hazard &amp; Exposure'!AK34</f>
        <v>7</v>
      </c>
      <c r="G32" s="221">
        <f>'Hazard &amp; Exposure'!AL34</f>
        <v>5.4</v>
      </c>
      <c r="H32" s="221">
        <f>'Hazard &amp; Exposure'!AM34</f>
        <v>0</v>
      </c>
      <c r="I32" s="221">
        <f>'Hazard &amp; Exposure'!AN34</f>
        <v>0</v>
      </c>
      <c r="J32" s="221">
        <f>'Hazard &amp; Exposure'!AO34</f>
        <v>3.5</v>
      </c>
      <c r="K32" s="221">
        <f>'Hazard &amp; Exposure'!AP34</f>
        <v>5.8</v>
      </c>
      <c r="L32" s="221">
        <f>'Hazard &amp; Exposure'!AQ34</f>
        <v>3.2</v>
      </c>
      <c r="M32" s="221">
        <f>'Hazard &amp; Exposure'!AR34</f>
        <v>5.6</v>
      </c>
      <c r="N32" s="115">
        <f>'Hazard &amp; Exposure'!AS34</f>
        <v>6.4</v>
      </c>
      <c r="O32" s="115">
        <f>'Hazard &amp; Exposure'!AT34</f>
        <v>5.0999999999999996</v>
      </c>
      <c r="P32" s="262">
        <f t="shared" si="2"/>
        <v>5.8</v>
      </c>
      <c r="Q32" s="15" t="str">
        <f t="shared" si="3"/>
        <v>Low</v>
      </c>
      <c r="R32" s="320">
        <f t="shared" si="4"/>
        <v>46</v>
      </c>
      <c r="S32" s="222">
        <f>Vulnerability!AK34</f>
        <v>5.6</v>
      </c>
      <c r="T32" s="222">
        <f>Vulnerability!AL34</f>
        <v>7.7</v>
      </c>
      <c r="U32" s="222">
        <f>Vulnerability!AM34</f>
        <v>3.4</v>
      </c>
      <c r="V32" s="115">
        <f>Vulnerability!AN34</f>
        <v>5.6</v>
      </c>
      <c r="W32" s="222">
        <f>Vulnerability!AO34</f>
        <v>6.1</v>
      </c>
      <c r="X32" s="222">
        <f>Vulnerability!AP34</f>
        <v>5.3</v>
      </c>
      <c r="Y32" s="222">
        <f>Vulnerability!AQ34</f>
        <v>5.3</v>
      </c>
      <c r="Z32" s="222">
        <f>Vulnerability!AR34</f>
        <v>4.0999999999999996</v>
      </c>
      <c r="AA32" s="222">
        <f>Vulnerability!AS34</f>
        <v>4.5999999999999996</v>
      </c>
      <c r="AB32" s="222">
        <f>Vulnerability!AT34</f>
        <v>4.8</v>
      </c>
      <c r="AC32" s="115">
        <f>Vulnerability!AU34</f>
        <v>5.5</v>
      </c>
      <c r="AD32" s="281">
        <f>Vulnerability!AV34</f>
        <v>5.6</v>
      </c>
      <c r="AE32" s="15" t="str">
        <f t="shared" si="5"/>
        <v>Medium</v>
      </c>
      <c r="AF32" s="320">
        <f t="shared" si="0"/>
        <v>19</v>
      </c>
      <c r="AG32" s="223">
        <f>'Lack of Coping Capacity'!AD34</f>
        <v>7</v>
      </c>
      <c r="AH32" s="223">
        <f>'Lack of Coping Capacity'!AE34</f>
        <v>5.4</v>
      </c>
      <c r="AI32" s="223">
        <f>'Lack of Coping Capacity'!AF34</f>
        <v>8.1999999999999993</v>
      </c>
      <c r="AJ32" s="223">
        <f>'Lack of Coping Capacity'!AG34</f>
        <v>2.6</v>
      </c>
      <c r="AK32" s="223">
        <f>'Lack of Coping Capacity'!AH34</f>
        <v>1.6</v>
      </c>
      <c r="AL32" s="223">
        <f>'Lack of Coping Capacity'!AI34</f>
        <v>5.9</v>
      </c>
      <c r="AM32" s="223">
        <f>'Lack of Coping Capacity'!AJ34</f>
        <v>6.3</v>
      </c>
      <c r="AN32" s="115">
        <f>'Lack of Coping Capacity'!AK34</f>
        <v>6.9</v>
      </c>
      <c r="AO32" s="115">
        <f>'Lack of Coping Capacity'!AL34</f>
        <v>3.3</v>
      </c>
      <c r="AP32" s="115">
        <f>'Lack of Coping Capacity'!AM34</f>
        <v>5.4</v>
      </c>
      <c r="AQ32" s="15" t="str">
        <f t="shared" si="6"/>
        <v>High</v>
      </c>
      <c r="AR32" s="320">
        <f t="shared" si="7"/>
        <v>15</v>
      </c>
      <c r="AS32" s="115">
        <f t="shared" si="8"/>
        <v>5.6</v>
      </c>
      <c r="AT32" s="15" t="str">
        <f t="shared" si="9"/>
        <v>High</v>
      </c>
      <c r="AU32" s="320">
        <f t="shared" si="1"/>
        <v>16</v>
      </c>
      <c r="AV32" s="61"/>
    </row>
    <row r="33" spans="1:48" ht="15.75" customHeight="1" x14ac:dyDescent="0.25">
      <c r="A33" s="91" t="str">
        <f>'Indicator Data'!A43</f>
        <v>Cross Cutting Area</v>
      </c>
      <c r="B33" s="91" t="str">
        <f>'Indicator Data'!B43</f>
        <v>Dhaka</v>
      </c>
      <c r="C33" s="91" t="str">
        <f>'Indicator Data'!C43</f>
        <v>Tangail</v>
      </c>
      <c r="D33" s="91">
        <f>'Indicator Data'!D43</f>
        <v>3093</v>
      </c>
      <c r="E33" s="221">
        <f>'Hazard &amp; Exposure'!AJ35</f>
        <v>9.1999999999999993</v>
      </c>
      <c r="F33" s="221">
        <f>'Hazard &amp; Exposure'!AK35</f>
        <v>7.8</v>
      </c>
      <c r="G33" s="221">
        <f>'Hazard &amp; Exposure'!AL35</f>
        <v>0.7</v>
      </c>
      <c r="H33" s="221">
        <f>'Hazard &amp; Exposure'!AM35</f>
        <v>0</v>
      </c>
      <c r="I33" s="221">
        <f>'Hazard &amp; Exposure'!AN35</f>
        <v>0</v>
      </c>
      <c r="J33" s="221">
        <f>'Hazard &amp; Exposure'!AO35</f>
        <v>6.6</v>
      </c>
      <c r="K33" s="221">
        <f>'Hazard &amp; Exposure'!AP35</f>
        <v>8.3000000000000007</v>
      </c>
      <c r="L33" s="221">
        <f>'Hazard &amp; Exposure'!AQ35</f>
        <v>7</v>
      </c>
      <c r="M33" s="221">
        <f>'Hazard &amp; Exposure'!AR35</f>
        <v>5.0999999999999996</v>
      </c>
      <c r="N33" s="115">
        <f>'Hazard &amp; Exposure'!AS35</f>
        <v>6.4</v>
      </c>
      <c r="O33" s="115">
        <f>'Hazard &amp; Exposure'!AT35</f>
        <v>6</v>
      </c>
      <c r="P33" s="262">
        <f t="shared" si="2"/>
        <v>6.2</v>
      </c>
      <c r="Q33" s="15" t="str">
        <f t="shared" si="3"/>
        <v>High</v>
      </c>
      <c r="R33" s="320">
        <f t="shared" si="4"/>
        <v>12</v>
      </c>
      <c r="S33" s="222">
        <f>Vulnerability!AK35</f>
        <v>6</v>
      </c>
      <c r="T33" s="222">
        <f>Vulnerability!AL35</f>
        <v>5.4</v>
      </c>
      <c r="U33" s="222">
        <f>Vulnerability!AM35</f>
        <v>3.3</v>
      </c>
      <c r="V33" s="115">
        <f>Vulnerability!AN35</f>
        <v>5.2</v>
      </c>
      <c r="W33" s="222">
        <f>Vulnerability!AO35</f>
        <v>4.2</v>
      </c>
      <c r="X33" s="222">
        <f>Vulnerability!AP35</f>
        <v>5.0999999999999996</v>
      </c>
      <c r="Y33" s="222">
        <f>Vulnerability!AQ35</f>
        <v>6</v>
      </c>
      <c r="Z33" s="222">
        <f>Vulnerability!AR35</f>
        <v>6</v>
      </c>
      <c r="AA33" s="222">
        <f>Vulnerability!AS35</f>
        <v>4.9000000000000004</v>
      </c>
      <c r="AB33" s="222">
        <f>Vulnerability!AT35</f>
        <v>5.5</v>
      </c>
      <c r="AC33" s="115">
        <f>Vulnerability!AU35</f>
        <v>4.9000000000000004</v>
      </c>
      <c r="AD33" s="281">
        <f>Vulnerability!AV35</f>
        <v>5.0999999999999996</v>
      </c>
      <c r="AE33" s="15" t="str">
        <f t="shared" si="5"/>
        <v>Low</v>
      </c>
      <c r="AF33" s="320">
        <f t="shared" si="0"/>
        <v>33</v>
      </c>
      <c r="AG33" s="223">
        <f>'Lack of Coping Capacity'!AD35</f>
        <v>7</v>
      </c>
      <c r="AH33" s="223">
        <f>'Lack of Coping Capacity'!AE35</f>
        <v>3</v>
      </c>
      <c r="AI33" s="223">
        <f>'Lack of Coping Capacity'!AF35</f>
        <v>8.4</v>
      </c>
      <c r="AJ33" s="223">
        <f>'Lack of Coping Capacity'!AG35</f>
        <v>3</v>
      </c>
      <c r="AK33" s="223">
        <f>'Lack of Coping Capacity'!AH35</f>
        <v>2.1</v>
      </c>
      <c r="AL33" s="223">
        <f>'Lack of Coping Capacity'!AI35</f>
        <v>5.0999999999999996</v>
      </c>
      <c r="AM33" s="223">
        <f>'Lack of Coping Capacity'!AJ35</f>
        <v>6.3</v>
      </c>
      <c r="AN33" s="115">
        <f>'Lack of Coping Capacity'!AK35</f>
        <v>6.1</v>
      </c>
      <c r="AO33" s="115">
        <f>'Lack of Coping Capacity'!AL35</f>
        <v>3.3</v>
      </c>
      <c r="AP33" s="115">
        <f>'Lack of Coping Capacity'!AM35</f>
        <v>4.9000000000000004</v>
      </c>
      <c r="AQ33" s="15" t="str">
        <f t="shared" si="6"/>
        <v>Low</v>
      </c>
      <c r="AR33" s="320">
        <f t="shared" si="7"/>
        <v>44</v>
      </c>
      <c r="AS33" s="115">
        <f t="shared" si="8"/>
        <v>5.4</v>
      </c>
      <c r="AT33" s="15" t="str">
        <f t="shared" si="9"/>
        <v>Medium</v>
      </c>
      <c r="AU33" s="320">
        <f t="shared" si="1"/>
        <v>31</v>
      </c>
      <c r="AV33" s="61"/>
    </row>
    <row r="34" spans="1:48" ht="15.75" customHeight="1" x14ac:dyDescent="0.25">
      <c r="A34" s="91" t="str">
        <f>'Indicator Data'!A44</f>
        <v>Coastal Zone</v>
      </c>
      <c r="B34" s="91" t="str">
        <f>'Indicator Data'!B44</f>
        <v>Khulna</v>
      </c>
      <c r="C34" s="91" t="str">
        <f>'Indicator Data'!C44</f>
        <v>Bagerhat</v>
      </c>
      <c r="D34" s="91">
        <f>'Indicator Data'!D44</f>
        <v>4001</v>
      </c>
      <c r="E34" s="221">
        <f>'Hazard &amp; Exposure'!AJ36</f>
        <v>9.1999999999999993</v>
      </c>
      <c r="F34" s="221">
        <f>'Hazard &amp; Exposure'!AK36</f>
        <v>6.8</v>
      </c>
      <c r="G34" s="221">
        <f>'Hazard &amp; Exposure'!AL36</f>
        <v>9.5</v>
      </c>
      <c r="H34" s="221">
        <f>'Hazard &amp; Exposure'!AM36</f>
        <v>0</v>
      </c>
      <c r="I34" s="221">
        <f>'Hazard &amp; Exposure'!AN36</f>
        <v>0</v>
      </c>
      <c r="J34" s="221">
        <f>'Hazard &amp; Exposure'!AO36</f>
        <v>3.5</v>
      </c>
      <c r="K34" s="221" t="str">
        <f>'Hazard &amp; Exposure'!AP36</f>
        <v>x</v>
      </c>
      <c r="L34" s="221">
        <f>'Hazard &amp; Exposure'!AQ36</f>
        <v>5.4</v>
      </c>
      <c r="M34" s="221">
        <f>'Hazard &amp; Exposure'!AR36</f>
        <v>4.3</v>
      </c>
      <c r="N34" s="115">
        <f>'Hazard &amp; Exposure'!AS36</f>
        <v>6.4</v>
      </c>
      <c r="O34" s="115">
        <f>'Hazard &amp; Exposure'!AT36</f>
        <v>6</v>
      </c>
      <c r="P34" s="262">
        <f t="shared" si="2"/>
        <v>6.2</v>
      </c>
      <c r="Q34" s="15" t="str">
        <f t="shared" si="3"/>
        <v>High</v>
      </c>
      <c r="R34" s="320">
        <f t="shared" si="4"/>
        <v>12</v>
      </c>
      <c r="S34" s="222">
        <f>Vulnerability!AK36</f>
        <v>7.3</v>
      </c>
      <c r="T34" s="222">
        <f>Vulnerability!AL36</f>
        <v>5.4</v>
      </c>
      <c r="U34" s="222">
        <f>Vulnerability!AM36</f>
        <v>3.5</v>
      </c>
      <c r="V34" s="115">
        <f>Vulnerability!AN36</f>
        <v>5.9</v>
      </c>
      <c r="W34" s="222">
        <f>Vulnerability!AO36</f>
        <v>8.5</v>
      </c>
      <c r="X34" s="222">
        <f>Vulnerability!AP36</f>
        <v>4</v>
      </c>
      <c r="Y34" s="222">
        <f>Vulnerability!AQ36</f>
        <v>4.0999999999999996</v>
      </c>
      <c r="Z34" s="222">
        <f>Vulnerability!AR36</f>
        <v>4.9000000000000004</v>
      </c>
      <c r="AA34" s="222">
        <f>Vulnerability!AS36</f>
        <v>6</v>
      </c>
      <c r="AB34" s="222">
        <f>Vulnerability!AT36</f>
        <v>4.8</v>
      </c>
      <c r="AC34" s="115">
        <f>Vulnerability!AU36</f>
        <v>7.1</v>
      </c>
      <c r="AD34" s="281">
        <f>Vulnerability!AV36</f>
        <v>6.5</v>
      </c>
      <c r="AE34" s="15" t="str">
        <f t="shared" si="5"/>
        <v>Very High</v>
      </c>
      <c r="AF34" s="320">
        <f t="shared" si="0"/>
        <v>5</v>
      </c>
      <c r="AG34" s="223">
        <f>'Lack of Coping Capacity'!AD36</f>
        <v>7</v>
      </c>
      <c r="AH34" s="223">
        <f>'Lack of Coping Capacity'!AE36</f>
        <v>5.3</v>
      </c>
      <c r="AI34" s="223">
        <f>'Lack of Coping Capacity'!AF36</f>
        <v>7.3</v>
      </c>
      <c r="AJ34" s="223">
        <f>'Lack of Coping Capacity'!AG36</f>
        <v>4.5999999999999996</v>
      </c>
      <c r="AK34" s="223">
        <f>'Lack of Coping Capacity'!AH36</f>
        <v>2.7</v>
      </c>
      <c r="AL34" s="223">
        <f>'Lack of Coping Capacity'!AI36</f>
        <v>4.2</v>
      </c>
      <c r="AM34" s="223">
        <f>'Lack of Coping Capacity'!AJ36</f>
        <v>5.6</v>
      </c>
      <c r="AN34" s="115">
        <f>'Lack of Coping Capacity'!AK36</f>
        <v>6.5</v>
      </c>
      <c r="AO34" s="115">
        <f>'Lack of Coping Capacity'!AL36</f>
        <v>3.4</v>
      </c>
      <c r="AP34" s="115">
        <f>'Lack of Coping Capacity'!AM36</f>
        <v>5.0999999999999996</v>
      </c>
      <c r="AQ34" s="15" t="str">
        <f t="shared" si="6"/>
        <v>Medium</v>
      </c>
      <c r="AR34" s="320">
        <f t="shared" si="7"/>
        <v>30</v>
      </c>
      <c r="AS34" s="115">
        <f t="shared" si="8"/>
        <v>5.9</v>
      </c>
      <c r="AT34" s="15" t="str">
        <f t="shared" si="9"/>
        <v>Very High</v>
      </c>
      <c r="AU34" s="320">
        <f t="shared" si="1"/>
        <v>5</v>
      </c>
      <c r="AV34" s="61"/>
    </row>
    <row r="35" spans="1:48" ht="15.75" customHeight="1" x14ac:dyDescent="0.25">
      <c r="A35" s="91" t="str">
        <f>'Indicator Data'!A45</f>
        <v>Cross Cutting Area</v>
      </c>
      <c r="B35" s="91" t="str">
        <f>'Indicator Data'!B45</f>
        <v>Khulna</v>
      </c>
      <c r="C35" s="91" t="str">
        <f>'Indicator Data'!C45</f>
        <v>Chuadanga</v>
      </c>
      <c r="D35" s="91">
        <f>'Indicator Data'!D45</f>
        <v>4018</v>
      </c>
      <c r="E35" s="221">
        <f>'Hazard &amp; Exposure'!AJ37</f>
        <v>9.1999999999999993</v>
      </c>
      <c r="F35" s="221">
        <f>'Hazard &amp; Exposure'!AK37</f>
        <v>6.4</v>
      </c>
      <c r="G35" s="221">
        <f>'Hazard &amp; Exposure'!AL37</f>
        <v>0</v>
      </c>
      <c r="H35" s="221">
        <f>'Hazard &amp; Exposure'!AM37</f>
        <v>0</v>
      </c>
      <c r="I35" s="221">
        <f>'Hazard &amp; Exposure'!AN37</f>
        <v>0</v>
      </c>
      <c r="J35" s="221">
        <f>'Hazard &amp; Exposure'!AO37</f>
        <v>4.5999999999999996</v>
      </c>
      <c r="K35" s="221">
        <f>'Hazard &amp; Exposure'!AP37</f>
        <v>0</v>
      </c>
      <c r="L35" s="221">
        <f>'Hazard &amp; Exposure'!AQ37</f>
        <v>8.5</v>
      </c>
      <c r="M35" s="221">
        <f>'Hazard &amp; Exposure'!AR37</f>
        <v>5.4</v>
      </c>
      <c r="N35" s="115">
        <f>'Hazard &amp; Exposure'!AS37</f>
        <v>6.4</v>
      </c>
      <c r="O35" s="115">
        <f>'Hazard &amp; Exposure'!AT37</f>
        <v>4.9000000000000004</v>
      </c>
      <c r="P35" s="262">
        <f t="shared" si="2"/>
        <v>5.7</v>
      </c>
      <c r="Q35" s="15" t="str">
        <f t="shared" si="3"/>
        <v>Very Low</v>
      </c>
      <c r="R35" s="320">
        <f t="shared" si="4"/>
        <v>51</v>
      </c>
      <c r="S35" s="222">
        <f>Vulnerability!AK37</f>
        <v>6.5</v>
      </c>
      <c r="T35" s="222">
        <f>Vulnerability!AL37</f>
        <v>5.8</v>
      </c>
      <c r="U35" s="222">
        <f>Vulnerability!AM37</f>
        <v>2.2000000000000002</v>
      </c>
      <c r="V35" s="115">
        <f>Vulnerability!AN37</f>
        <v>5.3</v>
      </c>
      <c r="W35" s="222">
        <f>Vulnerability!AO37</f>
        <v>4.9000000000000004</v>
      </c>
      <c r="X35" s="222">
        <f>Vulnerability!AP37</f>
        <v>4.8</v>
      </c>
      <c r="Y35" s="222">
        <f>Vulnerability!AQ37</f>
        <v>0</v>
      </c>
      <c r="Z35" s="222">
        <f>Vulnerability!AR37</f>
        <v>6</v>
      </c>
      <c r="AA35" s="222">
        <f>Vulnerability!AS37</f>
        <v>3.8</v>
      </c>
      <c r="AB35" s="222">
        <f>Vulnerability!AT37</f>
        <v>4</v>
      </c>
      <c r="AC35" s="115">
        <f>Vulnerability!AU37</f>
        <v>4.5</v>
      </c>
      <c r="AD35" s="281">
        <f>Vulnerability!AV37</f>
        <v>4.9000000000000004</v>
      </c>
      <c r="AE35" s="15" t="str">
        <f t="shared" si="5"/>
        <v>Low</v>
      </c>
      <c r="AF35" s="320">
        <f t="shared" si="0"/>
        <v>38</v>
      </c>
      <c r="AG35" s="223">
        <f>'Lack of Coping Capacity'!AD37</f>
        <v>7</v>
      </c>
      <c r="AH35" s="223">
        <f>'Lack of Coping Capacity'!AE37</f>
        <v>3</v>
      </c>
      <c r="AI35" s="223">
        <f>'Lack of Coping Capacity'!AF37</f>
        <v>9.6999999999999993</v>
      </c>
      <c r="AJ35" s="223">
        <f>'Lack of Coping Capacity'!AG37</f>
        <v>1.5</v>
      </c>
      <c r="AK35" s="223">
        <f>'Lack of Coping Capacity'!AH37</f>
        <v>1.3</v>
      </c>
      <c r="AL35" s="223">
        <f>'Lack of Coping Capacity'!AI37</f>
        <v>4.5</v>
      </c>
      <c r="AM35" s="223">
        <f>'Lack of Coping Capacity'!AJ37</f>
        <v>7</v>
      </c>
      <c r="AN35" s="115">
        <f>'Lack of Coping Capacity'!AK37</f>
        <v>6.6</v>
      </c>
      <c r="AO35" s="115">
        <f>'Lack of Coping Capacity'!AL37</f>
        <v>2.9</v>
      </c>
      <c r="AP35" s="115">
        <f>'Lack of Coping Capacity'!AM37</f>
        <v>5</v>
      </c>
      <c r="AQ35" s="15" t="str">
        <f t="shared" si="6"/>
        <v>Medium</v>
      </c>
      <c r="AR35" s="320">
        <f t="shared" si="7"/>
        <v>39</v>
      </c>
      <c r="AS35" s="115">
        <f t="shared" si="8"/>
        <v>5.2</v>
      </c>
      <c r="AT35" s="15" t="str">
        <f t="shared" si="9"/>
        <v>Low</v>
      </c>
      <c r="AU35" s="320">
        <f t="shared" si="1"/>
        <v>45</v>
      </c>
      <c r="AV35" s="61"/>
    </row>
    <row r="36" spans="1:48" ht="15.75" customHeight="1" x14ac:dyDescent="0.25">
      <c r="A36" s="91" t="str">
        <f>'Indicator Data'!A46</f>
        <v>Coastal Zone</v>
      </c>
      <c r="B36" s="91" t="str">
        <f>'Indicator Data'!B46</f>
        <v>Khulna</v>
      </c>
      <c r="C36" s="91" t="str">
        <f>'Indicator Data'!C46</f>
        <v>Jashore</v>
      </c>
      <c r="D36" s="91">
        <f>'Indicator Data'!D46</f>
        <v>4041</v>
      </c>
      <c r="E36" s="221">
        <f>'Hazard &amp; Exposure'!AJ38</f>
        <v>9.1999999999999993</v>
      </c>
      <c r="F36" s="221">
        <f>'Hazard &amp; Exposure'!AK38</f>
        <v>6.1</v>
      </c>
      <c r="G36" s="221">
        <f>'Hazard &amp; Exposure'!AL38</f>
        <v>6.1</v>
      </c>
      <c r="H36" s="221">
        <f>'Hazard &amp; Exposure'!AM38</f>
        <v>0</v>
      </c>
      <c r="I36" s="221">
        <f>'Hazard &amp; Exposure'!AN38</f>
        <v>0</v>
      </c>
      <c r="J36" s="221">
        <f>'Hazard &amp; Exposure'!AO38</f>
        <v>6.1</v>
      </c>
      <c r="K36" s="221">
        <f>'Hazard &amp; Exposure'!AP38</f>
        <v>0</v>
      </c>
      <c r="L36" s="221">
        <f>'Hazard &amp; Exposure'!AQ38</f>
        <v>7.9</v>
      </c>
      <c r="M36" s="221">
        <f>'Hazard &amp; Exposure'!AR38</f>
        <v>5.9</v>
      </c>
      <c r="N36" s="115">
        <f>'Hazard &amp; Exposure'!AS38</f>
        <v>6.4</v>
      </c>
      <c r="O36" s="115">
        <f>'Hazard &amp; Exposure'!AT38</f>
        <v>5.5</v>
      </c>
      <c r="P36" s="262">
        <f t="shared" si="2"/>
        <v>6</v>
      </c>
      <c r="Q36" s="15" t="str">
        <f t="shared" si="3"/>
        <v>Medium</v>
      </c>
      <c r="R36" s="320">
        <f t="shared" ref="R36:R67" si="10">_xlfn.RANK.EQ(P36,P$4:P$67)</f>
        <v>27</v>
      </c>
      <c r="S36" s="222">
        <f>Vulnerability!AK38</f>
        <v>5.7</v>
      </c>
      <c r="T36" s="222">
        <f>Vulnerability!AL38</f>
        <v>5.5</v>
      </c>
      <c r="U36" s="222">
        <f>Vulnerability!AM38</f>
        <v>2.5</v>
      </c>
      <c r="V36" s="115">
        <f>Vulnerability!AN38</f>
        <v>4.9000000000000004</v>
      </c>
      <c r="W36" s="222">
        <f>Vulnerability!AO38</f>
        <v>4.5999999999999996</v>
      </c>
      <c r="X36" s="222">
        <f>Vulnerability!AP38</f>
        <v>3.5</v>
      </c>
      <c r="Y36" s="222">
        <f>Vulnerability!AQ38</f>
        <v>3.4</v>
      </c>
      <c r="Z36" s="222">
        <f>Vulnerability!AR38</f>
        <v>5.4</v>
      </c>
      <c r="AA36" s="222">
        <f>Vulnerability!AS38</f>
        <v>4.3</v>
      </c>
      <c r="AB36" s="222">
        <f>Vulnerability!AT38</f>
        <v>4.2</v>
      </c>
      <c r="AC36" s="115">
        <f>Vulnerability!AU38</f>
        <v>4.4000000000000004</v>
      </c>
      <c r="AD36" s="281">
        <f>Vulnerability!AV38</f>
        <v>4.7</v>
      </c>
      <c r="AE36" s="15" t="str">
        <f t="shared" si="5"/>
        <v>Low</v>
      </c>
      <c r="AF36" s="320">
        <f t="shared" ref="AF36:AF67" si="11">_xlfn.RANK.EQ(AD36,AD$4:AD$67)</f>
        <v>46</v>
      </c>
      <c r="AG36" s="223">
        <f>'Lack of Coping Capacity'!AD38</f>
        <v>7</v>
      </c>
      <c r="AH36" s="223">
        <f>'Lack of Coping Capacity'!AE38</f>
        <v>3</v>
      </c>
      <c r="AI36" s="223">
        <f>'Lack of Coping Capacity'!AF38</f>
        <v>8.8000000000000007</v>
      </c>
      <c r="AJ36" s="223">
        <f>'Lack of Coping Capacity'!AG38</f>
        <v>1.2</v>
      </c>
      <c r="AK36" s="223">
        <f>'Lack of Coping Capacity'!AH38</f>
        <v>1.5</v>
      </c>
      <c r="AL36" s="223">
        <f>'Lack of Coping Capacity'!AI38</f>
        <v>4.2</v>
      </c>
      <c r="AM36" s="223">
        <f>'Lack of Coping Capacity'!AJ38</f>
        <v>5.0999999999999996</v>
      </c>
      <c r="AN36" s="115">
        <f>'Lack of Coping Capacity'!AK38</f>
        <v>6.3</v>
      </c>
      <c r="AO36" s="115">
        <f>'Lack of Coping Capacity'!AL38</f>
        <v>2.4</v>
      </c>
      <c r="AP36" s="115">
        <f>'Lack of Coping Capacity'!AM38</f>
        <v>4.5999999999999996</v>
      </c>
      <c r="AQ36" s="15" t="str">
        <f t="shared" si="6"/>
        <v>Low</v>
      </c>
      <c r="AR36" s="320">
        <f t="shared" ref="AR36:AR67" si="12">_xlfn.RANK.EQ(AP36,AP$4:AP$67)</f>
        <v>61</v>
      </c>
      <c r="AS36" s="115">
        <f t="shared" ref="AS36:AS67" si="13">ROUND(P36^(1/3)*AD36^(1/3)*AP36^(1/3),1)</f>
        <v>5.0999999999999996</v>
      </c>
      <c r="AT36" s="15" t="str">
        <f t="shared" si="9"/>
        <v>Low</v>
      </c>
      <c r="AU36" s="320">
        <f t="shared" ref="AU36:AU67" si="14">_xlfn.RANK.EQ(AS36,AS$4:AS$67)</f>
        <v>52</v>
      </c>
      <c r="AV36" s="61"/>
    </row>
    <row r="37" spans="1:48" ht="15.75" customHeight="1" x14ac:dyDescent="0.25">
      <c r="A37" s="91" t="str">
        <f>'Indicator Data'!A47</f>
        <v>Cross Cutting Area</v>
      </c>
      <c r="B37" s="91" t="str">
        <f>'Indicator Data'!B47</f>
        <v>Khulna</v>
      </c>
      <c r="C37" s="91" t="str">
        <f>'Indicator Data'!C47</f>
        <v>Jhenaidah</v>
      </c>
      <c r="D37" s="91">
        <f>'Indicator Data'!D47</f>
        <v>4044</v>
      </c>
      <c r="E37" s="221">
        <f>'Hazard &amp; Exposure'!AJ39</f>
        <v>9.1999999999999993</v>
      </c>
      <c r="F37" s="221">
        <f>'Hazard &amp; Exposure'!AK39</f>
        <v>7</v>
      </c>
      <c r="G37" s="221">
        <f>'Hazard &amp; Exposure'!AL39</f>
        <v>2.2999999999999998</v>
      </c>
      <c r="H37" s="221">
        <f>'Hazard &amp; Exposure'!AM39</f>
        <v>0</v>
      </c>
      <c r="I37" s="221">
        <f>'Hazard &amp; Exposure'!AN39</f>
        <v>0</v>
      </c>
      <c r="J37" s="221">
        <f>'Hazard &amp; Exposure'!AO39</f>
        <v>4.5999999999999996</v>
      </c>
      <c r="K37" s="221">
        <f>'Hazard &amp; Exposure'!AP39</f>
        <v>0</v>
      </c>
      <c r="L37" s="221">
        <f>'Hazard &amp; Exposure'!AQ39</f>
        <v>8.3000000000000007</v>
      </c>
      <c r="M37" s="221">
        <f>'Hazard &amp; Exposure'!AR39</f>
        <v>5.3</v>
      </c>
      <c r="N37" s="115">
        <f>'Hazard &amp; Exposure'!AS39</f>
        <v>6.4</v>
      </c>
      <c r="O37" s="115">
        <f>'Hazard &amp; Exposure'!AT39</f>
        <v>5.0999999999999996</v>
      </c>
      <c r="P37" s="262">
        <f t="shared" si="2"/>
        <v>5.8</v>
      </c>
      <c r="Q37" s="15" t="str">
        <f t="shared" si="3"/>
        <v>Low</v>
      </c>
      <c r="R37" s="320">
        <f t="shared" si="10"/>
        <v>46</v>
      </c>
      <c r="S37" s="222">
        <f>Vulnerability!AK39</f>
        <v>5.9</v>
      </c>
      <c r="T37" s="222">
        <f>Vulnerability!AL39</f>
        <v>5.6</v>
      </c>
      <c r="U37" s="222">
        <f>Vulnerability!AM39</f>
        <v>3</v>
      </c>
      <c r="V37" s="115">
        <f>Vulnerability!AN39</f>
        <v>5.0999999999999996</v>
      </c>
      <c r="W37" s="222">
        <f>Vulnerability!AO39</f>
        <v>1.7</v>
      </c>
      <c r="X37" s="222">
        <f>Vulnerability!AP39</f>
        <v>2.7</v>
      </c>
      <c r="Y37" s="222">
        <f>Vulnerability!AQ39</f>
        <v>0</v>
      </c>
      <c r="Z37" s="222">
        <f>Vulnerability!AR39</f>
        <v>5.6</v>
      </c>
      <c r="AA37" s="222">
        <f>Vulnerability!AS39</f>
        <v>4.3</v>
      </c>
      <c r="AB37" s="222">
        <f>Vulnerability!AT39</f>
        <v>3.4</v>
      </c>
      <c r="AC37" s="115">
        <f>Vulnerability!AU39</f>
        <v>2.6</v>
      </c>
      <c r="AD37" s="281">
        <f>Vulnerability!AV39</f>
        <v>4</v>
      </c>
      <c r="AE37" s="15" t="str">
        <f t="shared" si="5"/>
        <v>Very Low</v>
      </c>
      <c r="AF37" s="320">
        <f t="shared" si="11"/>
        <v>61</v>
      </c>
      <c r="AG37" s="223">
        <f>'Lack of Coping Capacity'!AD39</f>
        <v>7</v>
      </c>
      <c r="AH37" s="223">
        <f>'Lack of Coping Capacity'!AE39</f>
        <v>3</v>
      </c>
      <c r="AI37" s="223">
        <f>'Lack of Coping Capacity'!AF39</f>
        <v>9.1</v>
      </c>
      <c r="AJ37" s="223">
        <f>'Lack of Coping Capacity'!AG39</f>
        <v>1.8</v>
      </c>
      <c r="AK37" s="223">
        <f>'Lack of Coping Capacity'!AH39</f>
        <v>2.8</v>
      </c>
      <c r="AL37" s="223">
        <f>'Lack of Coping Capacity'!AI39</f>
        <v>4.2</v>
      </c>
      <c r="AM37" s="223">
        <f>'Lack of Coping Capacity'!AJ39</f>
        <v>5.9</v>
      </c>
      <c r="AN37" s="115">
        <f>'Lack of Coping Capacity'!AK39</f>
        <v>6.4</v>
      </c>
      <c r="AO37" s="115">
        <f>'Lack of Coping Capacity'!AL39</f>
        <v>2.9</v>
      </c>
      <c r="AP37" s="115">
        <f>'Lack of Coping Capacity'!AM39</f>
        <v>4.9000000000000004</v>
      </c>
      <c r="AQ37" s="15" t="str">
        <f t="shared" si="6"/>
        <v>Low</v>
      </c>
      <c r="AR37" s="320">
        <f t="shared" si="12"/>
        <v>44</v>
      </c>
      <c r="AS37" s="115">
        <f t="shared" si="13"/>
        <v>4.8</v>
      </c>
      <c r="AT37" s="15" t="str">
        <f t="shared" si="9"/>
        <v>Very Low</v>
      </c>
      <c r="AU37" s="320">
        <f t="shared" si="14"/>
        <v>61</v>
      </c>
      <c r="AV37" s="61"/>
    </row>
    <row r="38" spans="1:48" ht="15.75" customHeight="1" x14ac:dyDescent="0.25">
      <c r="A38" s="91" t="str">
        <f>'Indicator Data'!A48</f>
        <v>Cross Cutting Area</v>
      </c>
      <c r="B38" s="91" t="str">
        <f>'Indicator Data'!B48</f>
        <v>Khulna</v>
      </c>
      <c r="C38" s="91" t="str">
        <f>'Indicator Data'!C48</f>
        <v>Khulna</v>
      </c>
      <c r="D38" s="91">
        <f>'Indicator Data'!D48</f>
        <v>4047</v>
      </c>
      <c r="E38" s="221">
        <f>'Hazard &amp; Exposure'!AJ40</f>
        <v>9.1999999999999993</v>
      </c>
      <c r="F38" s="221">
        <f>'Hazard &amp; Exposure'!AK40</f>
        <v>6.3</v>
      </c>
      <c r="G38" s="221">
        <f>'Hazard &amp; Exposure'!AL40</f>
        <v>9.5</v>
      </c>
      <c r="H38" s="221">
        <f>'Hazard &amp; Exposure'!AM40</f>
        <v>0</v>
      </c>
      <c r="I38" s="221">
        <f>'Hazard &amp; Exposure'!AN40</f>
        <v>0</v>
      </c>
      <c r="J38" s="221">
        <f>'Hazard &amp; Exposure'!AO40</f>
        <v>1.8</v>
      </c>
      <c r="K38" s="221" t="str">
        <f>'Hazard &amp; Exposure'!AP40</f>
        <v>x</v>
      </c>
      <c r="L38" s="221">
        <f>'Hazard &amp; Exposure'!AQ40</f>
        <v>5.3</v>
      </c>
      <c r="M38" s="221">
        <f>'Hazard &amp; Exposure'!AR40</f>
        <v>6.2</v>
      </c>
      <c r="N38" s="115">
        <f>'Hazard &amp; Exposure'!AS40</f>
        <v>6.4</v>
      </c>
      <c r="O38" s="115">
        <f>'Hazard &amp; Exposure'!AT40</f>
        <v>6</v>
      </c>
      <c r="P38" s="262">
        <f t="shared" si="2"/>
        <v>6.2</v>
      </c>
      <c r="Q38" s="15" t="str">
        <f t="shared" si="3"/>
        <v>High</v>
      </c>
      <c r="R38" s="320">
        <f t="shared" si="10"/>
        <v>12</v>
      </c>
      <c r="S38" s="222">
        <f>Vulnerability!AK40</f>
        <v>6.5</v>
      </c>
      <c r="T38" s="222">
        <f>Vulnerability!AL40</f>
        <v>7.6</v>
      </c>
      <c r="U38" s="222">
        <f>Vulnerability!AM40</f>
        <v>3.1</v>
      </c>
      <c r="V38" s="115">
        <f>Vulnerability!AN40</f>
        <v>5.9</v>
      </c>
      <c r="W38" s="222">
        <f>Vulnerability!AO40</f>
        <v>6.8</v>
      </c>
      <c r="X38" s="222">
        <f>Vulnerability!AP40</f>
        <v>2.2000000000000002</v>
      </c>
      <c r="Y38" s="222">
        <f>Vulnerability!AQ40</f>
        <v>6</v>
      </c>
      <c r="Z38" s="222">
        <f>Vulnerability!AR40</f>
        <v>5.7</v>
      </c>
      <c r="AA38" s="222">
        <f>Vulnerability!AS40</f>
        <v>4.3</v>
      </c>
      <c r="AB38" s="222">
        <f>Vulnerability!AT40</f>
        <v>4.7</v>
      </c>
      <c r="AC38" s="115">
        <f>Vulnerability!AU40</f>
        <v>5.9</v>
      </c>
      <c r="AD38" s="281">
        <f>Vulnerability!AV40</f>
        <v>5.9</v>
      </c>
      <c r="AE38" s="15" t="str">
        <f t="shared" si="5"/>
        <v>High</v>
      </c>
      <c r="AF38" s="320">
        <f t="shared" si="11"/>
        <v>11</v>
      </c>
      <c r="AG38" s="223">
        <f>'Lack of Coping Capacity'!AD40</f>
        <v>7</v>
      </c>
      <c r="AH38" s="223">
        <f>'Lack of Coping Capacity'!AE40</f>
        <v>5</v>
      </c>
      <c r="AI38" s="223">
        <f>'Lack of Coping Capacity'!AF40</f>
        <v>6.6</v>
      </c>
      <c r="AJ38" s="223">
        <f>'Lack of Coping Capacity'!AG40</f>
        <v>6.2</v>
      </c>
      <c r="AK38" s="223">
        <f>'Lack of Coping Capacity'!AH40</f>
        <v>1.9</v>
      </c>
      <c r="AL38" s="223">
        <f>'Lack of Coping Capacity'!AI40</f>
        <v>4.3</v>
      </c>
      <c r="AM38" s="223">
        <f>'Lack of Coping Capacity'!AJ40</f>
        <v>5.8</v>
      </c>
      <c r="AN38" s="115">
        <f>'Lack of Coping Capacity'!AK40</f>
        <v>6.2</v>
      </c>
      <c r="AO38" s="115">
        <f>'Lack of Coping Capacity'!AL40</f>
        <v>3.6</v>
      </c>
      <c r="AP38" s="115">
        <f>'Lack of Coping Capacity'!AM40</f>
        <v>5</v>
      </c>
      <c r="AQ38" s="15" t="str">
        <f t="shared" si="6"/>
        <v>Medium</v>
      </c>
      <c r="AR38" s="320">
        <f t="shared" si="12"/>
        <v>39</v>
      </c>
      <c r="AS38" s="115">
        <f t="shared" si="13"/>
        <v>5.7</v>
      </c>
      <c r="AT38" s="15" t="str">
        <f t="shared" si="9"/>
        <v>High</v>
      </c>
      <c r="AU38" s="320">
        <f t="shared" si="14"/>
        <v>11</v>
      </c>
      <c r="AV38" s="61"/>
    </row>
    <row r="39" spans="1:48" ht="15.75" customHeight="1" x14ac:dyDescent="0.25">
      <c r="A39" s="91" t="str">
        <f>'Indicator Data'!A49</f>
        <v>Coastal Zone</v>
      </c>
      <c r="B39" s="91" t="str">
        <f>'Indicator Data'!B49</f>
        <v>Khulna</v>
      </c>
      <c r="C39" s="91" t="str">
        <f>'Indicator Data'!C49</f>
        <v>Kushtia</v>
      </c>
      <c r="D39" s="91">
        <f>'Indicator Data'!D49</f>
        <v>4050</v>
      </c>
      <c r="E39" s="221">
        <f>'Hazard &amp; Exposure'!AJ41</f>
        <v>9.1999999999999993</v>
      </c>
      <c r="F39" s="221">
        <f>'Hazard &amp; Exposure'!AK41</f>
        <v>6.6</v>
      </c>
      <c r="G39" s="221">
        <f>'Hazard &amp; Exposure'!AL41</f>
        <v>0</v>
      </c>
      <c r="H39" s="221">
        <f>'Hazard &amp; Exposure'!AM41</f>
        <v>0</v>
      </c>
      <c r="I39" s="221">
        <f>'Hazard &amp; Exposure'!AN41</f>
        <v>0</v>
      </c>
      <c r="J39" s="221">
        <f>'Hazard &amp; Exposure'!AO41</f>
        <v>6.4</v>
      </c>
      <c r="K39" s="221">
        <f>'Hazard &amp; Exposure'!AP41</f>
        <v>4.5</v>
      </c>
      <c r="L39" s="221">
        <f>'Hazard &amp; Exposure'!AQ41</f>
        <v>8.6</v>
      </c>
      <c r="M39" s="221">
        <f>'Hazard &amp; Exposure'!AR41</f>
        <v>5.8</v>
      </c>
      <c r="N39" s="115">
        <f>'Hazard &amp; Exposure'!AS41</f>
        <v>6.4</v>
      </c>
      <c r="O39" s="115">
        <f>'Hazard &amp; Exposure'!AT41</f>
        <v>5.6</v>
      </c>
      <c r="P39" s="262">
        <f t="shared" si="2"/>
        <v>6</v>
      </c>
      <c r="Q39" s="15" t="str">
        <f t="shared" si="3"/>
        <v>Medium</v>
      </c>
      <c r="R39" s="320">
        <f t="shared" si="10"/>
        <v>27</v>
      </c>
      <c r="S39" s="222">
        <f>Vulnerability!AK41</f>
        <v>5.8</v>
      </c>
      <c r="T39" s="222">
        <f>Vulnerability!AL41</f>
        <v>6.4</v>
      </c>
      <c r="U39" s="222">
        <f>Vulnerability!AM41</f>
        <v>2.1</v>
      </c>
      <c r="V39" s="115">
        <f>Vulnerability!AN41</f>
        <v>5</v>
      </c>
      <c r="W39" s="222">
        <f>Vulnerability!AO41</f>
        <v>3.7</v>
      </c>
      <c r="X39" s="222">
        <f>Vulnerability!AP41</f>
        <v>2.2000000000000002</v>
      </c>
      <c r="Y39" s="222">
        <f>Vulnerability!AQ41</f>
        <v>2.2000000000000002</v>
      </c>
      <c r="Z39" s="222">
        <f>Vulnerability!AR41</f>
        <v>6.1</v>
      </c>
      <c r="AA39" s="222">
        <f>Vulnerability!AS41</f>
        <v>3.5</v>
      </c>
      <c r="AB39" s="222">
        <f>Vulnerability!AT41</f>
        <v>3.7</v>
      </c>
      <c r="AC39" s="115">
        <f>Vulnerability!AU41</f>
        <v>3.7</v>
      </c>
      <c r="AD39" s="281">
        <f>Vulnerability!AV41</f>
        <v>4.4000000000000004</v>
      </c>
      <c r="AE39" s="15" t="str">
        <f t="shared" si="5"/>
        <v>Low</v>
      </c>
      <c r="AF39" s="320">
        <f t="shared" si="11"/>
        <v>55</v>
      </c>
      <c r="AG39" s="223">
        <f>'Lack of Coping Capacity'!AD41</f>
        <v>7</v>
      </c>
      <c r="AH39" s="223">
        <f>'Lack of Coping Capacity'!AE41</f>
        <v>3</v>
      </c>
      <c r="AI39" s="223">
        <f>'Lack of Coping Capacity'!AF41</f>
        <v>8.4</v>
      </c>
      <c r="AJ39" s="223">
        <f>'Lack of Coping Capacity'!AG41</f>
        <v>1.7</v>
      </c>
      <c r="AK39" s="223">
        <f>'Lack of Coping Capacity'!AH41</f>
        <v>1</v>
      </c>
      <c r="AL39" s="223">
        <f>'Lack of Coping Capacity'!AI41</f>
        <v>4.5</v>
      </c>
      <c r="AM39" s="223">
        <f>'Lack of Coping Capacity'!AJ41</f>
        <v>7</v>
      </c>
      <c r="AN39" s="115">
        <f>'Lack of Coping Capacity'!AK41</f>
        <v>6.1</v>
      </c>
      <c r="AO39" s="115">
        <f>'Lack of Coping Capacity'!AL41</f>
        <v>2.8</v>
      </c>
      <c r="AP39" s="115">
        <f>'Lack of Coping Capacity'!AM41</f>
        <v>4.7</v>
      </c>
      <c r="AQ39" s="15" t="str">
        <f t="shared" si="6"/>
        <v>Low</v>
      </c>
      <c r="AR39" s="320">
        <f t="shared" si="12"/>
        <v>58</v>
      </c>
      <c r="AS39" s="115">
        <f t="shared" si="13"/>
        <v>5</v>
      </c>
      <c r="AT39" s="15" t="str">
        <f t="shared" si="9"/>
        <v>Low</v>
      </c>
      <c r="AU39" s="320">
        <f t="shared" si="14"/>
        <v>56</v>
      </c>
      <c r="AV39" s="61"/>
    </row>
    <row r="40" spans="1:48" ht="15.75" customHeight="1" x14ac:dyDescent="0.25">
      <c r="A40" s="91" t="str">
        <f>'Indicator Data'!A50</f>
        <v>Cross Cutting Area</v>
      </c>
      <c r="B40" s="91" t="str">
        <f>'Indicator Data'!B50</f>
        <v>Khulna</v>
      </c>
      <c r="C40" s="91" t="str">
        <f>'Indicator Data'!C50</f>
        <v>Magura</v>
      </c>
      <c r="D40" s="91">
        <f>'Indicator Data'!D50</f>
        <v>4055</v>
      </c>
      <c r="E40" s="221">
        <f>'Hazard &amp; Exposure'!AJ42</f>
        <v>9.1999999999999993</v>
      </c>
      <c r="F40" s="221">
        <f>'Hazard &amp; Exposure'!AK42</f>
        <v>7.8</v>
      </c>
      <c r="G40" s="221">
        <f>'Hazard &amp; Exposure'!AL42</f>
        <v>0</v>
      </c>
      <c r="H40" s="221">
        <f>'Hazard &amp; Exposure'!AM42</f>
        <v>0</v>
      </c>
      <c r="I40" s="221">
        <f>'Hazard &amp; Exposure'!AN42</f>
        <v>0</v>
      </c>
      <c r="J40" s="221">
        <f>'Hazard &amp; Exposure'!AO42</f>
        <v>8.1</v>
      </c>
      <c r="K40" s="221">
        <f>'Hazard &amp; Exposure'!AP42</f>
        <v>0</v>
      </c>
      <c r="L40" s="221">
        <f>'Hazard &amp; Exposure'!AQ42</f>
        <v>7.9</v>
      </c>
      <c r="M40" s="221">
        <f>'Hazard &amp; Exposure'!AR42</f>
        <v>5.2</v>
      </c>
      <c r="N40" s="115">
        <f>'Hazard &amp; Exposure'!AS42</f>
        <v>6.4</v>
      </c>
      <c r="O40" s="115">
        <f>'Hazard &amp; Exposure'!AT42</f>
        <v>5.5</v>
      </c>
      <c r="P40" s="262">
        <f t="shared" si="2"/>
        <v>6</v>
      </c>
      <c r="Q40" s="15" t="str">
        <f t="shared" si="3"/>
        <v>Medium</v>
      </c>
      <c r="R40" s="320">
        <f t="shared" si="10"/>
        <v>27</v>
      </c>
      <c r="S40" s="222">
        <f>Vulnerability!AK42</f>
        <v>6.7</v>
      </c>
      <c r="T40" s="222">
        <f>Vulnerability!AL42</f>
        <v>5.4</v>
      </c>
      <c r="U40" s="222">
        <f>Vulnerability!AM42</f>
        <v>1.6</v>
      </c>
      <c r="V40" s="115">
        <f>Vulnerability!AN42</f>
        <v>5.0999999999999996</v>
      </c>
      <c r="W40" s="222">
        <f>Vulnerability!AO42</f>
        <v>1.3</v>
      </c>
      <c r="X40" s="222">
        <f>Vulnerability!AP42</f>
        <v>6.4</v>
      </c>
      <c r="Y40" s="222">
        <f>Vulnerability!AQ42</f>
        <v>0</v>
      </c>
      <c r="Z40" s="222">
        <f>Vulnerability!AR42</f>
        <v>5.2</v>
      </c>
      <c r="AA40" s="222">
        <f>Vulnerability!AS42</f>
        <v>4.8</v>
      </c>
      <c r="AB40" s="222">
        <f>Vulnerability!AT42</f>
        <v>4.5</v>
      </c>
      <c r="AC40" s="115">
        <f>Vulnerability!AU42</f>
        <v>3.1</v>
      </c>
      <c r="AD40" s="281">
        <f>Vulnerability!AV42</f>
        <v>4.2</v>
      </c>
      <c r="AE40" s="15" t="str">
        <f t="shared" si="5"/>
        <v>Very Low</v>
      </c>
      <c r="AF40" s="320">
        <f t="shared" si="11"/>
        <v>59</v>
      </c>
      <c r="AG40" s="223">
        <f>'Lack of Coping Capacity'!AD42</f>
        <v>7</v>
      </c>
      <c r="AH40" s="223">
        <f>'Lack of Coping Capacity'!AE42</f>
        <v>3</v>
      </c>
      <c r="AI40" s="223">
        <f>'Lack of Coping Capacity'!AF42</f>
        <v>9.6</v>
      </c>
      <c r="AJ40" s="223">
        <f>'Lack of Coping Capacity'!AG42</f>
        <v>1.1000000000000001</v>
      </c>
      <c r="AK40" s="223">
        <f>'Lack of Coping Capacity'!AH42</f>
        <v>3.1</v>
      </c>
      <c r="AL40" s="223">
        <f>'Lack of Coping Capacity'!AI42</f>
        <v>4.3</v>
      </c>
      <c r="AM40" s="223">
        <f>'Lack of Coping Capacity'!AJ42</f>
        <v>5.6</v>
      </c>
      <c r="AN40" s="115">
        <f>'Lack of Coping Capacity'!AK42</f>
        <v>6.5</v>
      </c>
      <c r="AO40" s="115">
        <f>'Lack of Coping Capacity'!AL42</f>
        <v>2.8</v>
      </c>
      <c r="AP40" s="115">
        <f>'Lack of Coping Capacity'!AM42</f>
        <v>4.9000000000000004</v>
      </c>
      <c r="AQ40" s="15" t="str">
        <f t="shared" si="6"/>
        <v>Low</v>
      </c>
      <c r="AR40" s="320">
        <f t="shared" si="12"/>
        <v>44</v>
      </c>
      <c r="AS40" s="115">
        <f t="shared" si="13"/>
        <v>5</v>
      </c>
      <c r="AT40" s="15" t="str">
        <f t="shared" si="9"/>
        <v>Low</v>
      </c>
      <c r="AU40" s="320">
        <f t="shared" si="14"/>
        <v>56</v>
      </c>
      <c r="AV40" s="61"/>
    </row>
    <row r="41" spans="1:48" ht="15.75" customHeight="1" x14ac:dyDescent="0.25">
      <c r="A41" s="91" t="str">
        <f>'Indicator Data'!A51</f>
        <v>Cross Cutting Area</v>
      </c>
      <c r="B41" s="91" t="str">
        <f>'Indicator Data'!B51</f>
        <v>Khulna</v>
      </c>
      <c r="C41" s="91" t="str">
        <f>'Indicator Data'!C51</f>
        <v>Meherpur</v>
      </c>
      <c r="D41" s="91">
        <f>'Indicator Data'!D51</f>
        <v>4057</v>
      </c>
      <c r="E41" s="221">
        <f>'Hazard &amp; Exposure'!AJ43</f>
        <v>9.1999999999999993</v>
      </c>
      <c r="F41" s="221">
        <f>'Hazard &amp; Exposure'!AK43</f>
        <v>6.9</v>
      </c>
      <c r="G41" s="221">
        <f>'Hazard &amp; Exposure'!AL43</f>
        <v>0</v>
      </c>
      <c r="H41" s="221">
        <f>'Hazard &amp; Exposure'!AM43</f>
        <v>0</v>
      </c>
      <c r="I41" s="221">
        <f>'Hazard &amp; Exposure'!AN43</f>
        <v>0</v>
      </c>
      <c r="J41" s="221">
        <f>'Hazard &amp; Exposure'!AO43</f>
        <v>5.6</v>
      </c>
      <c r="K41" s="221">
        <f>'Hazard &amp; Exposure'!AP43</f>
        <v>0</v>
      </c>
      <c r="L41" s="221">
        <f>'Hazard &amp; Exposure'!AQ43</f>
        <v>8.4</v>
      </c>
      <c r="M41" s="221">
        <f>'Hazard &amp; Exposure'!AR43</f>
        <v>5.3</v>
      </c>
      <c r="N41" s="115">
        <f>'Hazard &amp; Exposure'!AS43</f>
        <v>6.4</v>
      </c>
      <c r="O41" s="115">
        <f>'Hazard &amp; Exposure'!AT43</f>
        <v>5.0999999999999996</v>
      </c>
      <c r="P41" s="262">
        <f t="shared" si="2"/>
        <v>5.8</v>
      </c>
      <c r="Q41" s="15" t="str">
        <f t="shared" si="3"/>
        <v>Low</v>
      </c>
      <c r="R41" s="320">
        <f t="shared" si="10"/>
        <v>46</v>
      </c>
      <c r="S41" s="222">
        <f>Vulnerability!AK43</f>
        <v>6.9</v>
      </c>
      <c r="T41" s="222">
        <f>Vulnerability!AL43</f>
        <v>5.4</v>
      </c>
      <c r="U41" s="222">
        <f>Vulnerability!AM43</f>
        <v>1.6</v>
      </c>
      <c r="V41" s="115">
        <f>Vulnerability!AN43</f>
        <v>5.2</v>
      </c>
      <c r="W41" s="222">
        <f>Vulnerability!AO43</f>
        <v>3.2</v>
      </c>
      <c r="X41" s="222">
        <f>Vulnerability!AP43</f>
        <v>3.7</v>
      </c>
      <c r="Y41" s="222">
        <f>Vulnerability!AQ43</f>
        <v>0</v>
      </c>
      <c r="Z41" s="222">
        <f>Vulnerability!AR43</f>
        <v>7.7</v>
      </c>
      <c r="AA41" s="222">
        <f>Vulnerability!AS43</f>
        <v>4.8</v>
      </c>
      <c r="AB41" s="222">
        <f>Vulnerability!AT43</f>
        <v>4.5999999999999996</v>
      </c>
      <c r="AC41" s="115">
        <f>Vulnerability!AU43</f>
        <v>3.9</v>
      </c>
      <c r="AD41" s="281">
        <f>Vulnerability!AV43</f>
        <v>4.5999999999999996</v>
      </c>
      <c r="AE41" s="15" t="str">
        <f t="shared" si="5"/>
        <v>Low</v>
      </c>
      <c r="AF41" s="320">
        <f t="shared" si="11"/>
        <v>51</v>
      </c>
      <c r="AG41" s="223">
        <f>'Lack of Coping Capacity'!AD43</f>
        <v>7</v>
      </c>
      <c r="AH41" s="223">
        <f>'Lack of Coping Capacity'!AE43</f>
        <v>3</v>
      </c>
      <c r="AI41" s="223">
        <f>'Lack of Coping Capacity'!AF43</f>
        <v>9.6</v>
      </c>
      <c r="AJ41" s="223">
        <f>'Lack of Coping Capacity'!AG43</f>
        <v>2.2000000000000002</v>
      </c>
      <c r="AK41" s="223">
        <f>'Lack of Coping Capacity'!AH43</f>
        <v>1.6</v>
      </c>
      <c r="AL41" s="223">
        <f>'Lack of Coping Capacity'!AI43</f>
        <v>3.6</v>
      </c>
      <c r="AM41" s="223">
        <f>'Lack of Coping Capacity'!AJ43</f>
        <v>5.5</v>
      </c>
      <c r="AN41" s="115">
        <f>'Lack of Coping Capacity'!AK43</f>
        <v>6.5</v>
      </c>
      <c r="AO41" s="115">
        <f>'Lack of Coping Capacity'!AL43</f>
        <v>2.6</v>
      </c>
      <c r="AP41" s="115">
        <f>'Lack of Coping Capacity'!AM43</f>
        <v>4.8</v>
      </c>
      <c r="AQ41" s="15" t="str">
        <f t="shared" si="6"/>
        <v>Low</v>
      </c>
      <c r="AR41" s="320">
        <f t="shared" si="12"/>
        <v>54</v>
      </c>
      <c r="AS41" s="115">
        <f t="shared" si="13"/>
        <v>5</v>
      </c>
      <c r="AT41" s="15" t="str">
        <f t="shared" si="9"/>
        <v>Low</v>
      </c>
      <c r="AU41" s="320">
        <f t="shared" si="14"/>
        <v>56</v>
      </c>
      <c r="AV41" s="61"/>
    </row>
    <row r="42" spans="1:48" ht="15.75" customHeight="1" x14ac:dyDescent="0.25">
      <c r="A42" s="91" t="str">
        <f>'Indicator Data'!A52</f>
        <v>Cross Cutting Area</v>
      </c>
      <c r="B42" s="91" t="str">
        <f>'Indicator Data'!B52</f>
        <v>Khulna</v>
      </c>
      <c r="C42" s="91" t="str">
        <f>'Indicator Data'!C52</f>
        <v>Narail</v>
      </c>
      <c r="D42" s="91">
        <f>'Indicator Data'!D52</f>
        <v>4065</v>
      </c>
      <c r="E42" s="221">
        <f>'Hazard &amp; Exposure'!AJ44</f>
        <v>9.1999999999999993</v>
      </c>
      <c r="F42" s="221">
        <f>'Hazard &amp; Exposure'!AK44</f>
        <v>7.3</v>
      </c>
      <c r="G42" s="221">
        <f>'Hazard &amp; Exposure'!AL44</f>
        <v>4.3</v>
      </c>
      <c r="H42" s="221">
        <f>'Hazard &amp; Exposure'!AM44</f>
        <v>0</v>
      </c>
      <c r="I42" s="221">
        <f>'Hazard &amp; Exposure'!AN44</f>
        <v>0</v>
      </c>
      <c r="J42" s="221">
        <f>'Hazard &amp; Exposure'!AO44</f>
        <v>2.8</v>
      </c>
      <c r="K42" s="221">
        <f>'Hazard &amp; Exposure'!AP44</f>
        <v>0</v>
      </c>
      <c r="L42" s="221">
        <f>'Hazard &amp; Exposure'!AQ44</f>
        <v>6</v>
      </c>
      <c r="M42" s="221">
        <f>'Hazard &amp; Exposure'!AR44</f>
        <v>5.5</v>
      </c>
      <c r="N42" s="115">
        <f>'Hazard &amp; Exposure'!AS44</f>
        <v>6.4</v>
      </c>
      <c r="O42" s="115">
        <f>'Hazard &amp; Exposure'!AT44</f>
        <v>4.8</v>
      </c>
      <c r="P42" s="262">
        <f t="shared" si="2"/>
        <v>5.7</v>
      </c>
      <c r="Q42" s="15" t="str">
        <f t="shared" si="3"/>
        <v>Very Low</v>
      </c>
      <c r="R42" s="320">
        <f t="shared" si="10"/>
        <v>51</v>
      </c>
      <c r="S42" s="222">
        <f>Vulnerability!AK44</f>
        <v>5.0999999999999996</v>
      </c>
      <c r="T42" s="222">
        <f>Vulnerability!AL44</f>
        <v>5.6</v>
      </c>
      <c r="U42" s="222">
        <f>Vulnerability!AM44</f>
        <v>3.1</v>
      </c>
      <c r="V42" s="115">
        <f>Vulnerability!AN44</f>
        <v>4.7</v>
      </c>
      <c r="W42" s="222">
        <f>Vulnerability!AO44</f>
        <v>3.6</v>
      </c>
      <c r="X42" s="222">
        <f>Vulnerability!AP44</f>
        <v>5.7</v>
      </c>
      <c r="Y42" s="222">
        <f>Vulnerability!AQ44</f>
        <v>2.2999999999999998</v>
      </c>
      <c r="Z42" s="222">
        <f>Vulnerability!AR44</f>
        <v>4.5</v>
      </c>
      <c r="AA42" s="222">
        <f>Vulnerability!AS44</f>
        <v>4.5999999999999996</v>
      </c>
      <c r="AB42" s="222">
        <f>Vulnerability!AT44</f>
        <v>4.4000000000000004</v>
      </c>
      <c r="AC42" s="115">
        <f>Vulnerability!AU44</f>
        <v>4</v>
      </c>
      <c r="AD42" s="281">
        <f>Vulnerability!AV44</f>
        <v>4.4000000000000004</v>
      </c>
      <c r="AE42" s="15" t="str">
        <f t="shared" si="5"/>
        <v>Low</v>
      </c>
      <c r="AF42" s="320">
        <f t="shared" si="11"/>
        <v>55</v>
      </c>
      <c r="AG42" s="223">
        <f>'Lack of Coping Capacity'!AD44</f>
        <v>7</v>
      </c>
      <c r="AH42" s="223">
        <f>'Lack of Coping Capacity'!AE44</f>
        <v>6.5</v>
      </c>
      <c r="AI42" s="223">
        <f>'Lack of Coping Capacity'!AF44</f>
        <v>9.1</v>
      </c>
      <c r="AJ42" s="223">
        <f>'Lack of Coping Capacity'!AG44</f>
        <v>3.9</v>
      </c>
      <c r="AK42" s="223">
        <f>'Lack of Coping Capacity'!AH44</f>
        <v>1.7</v>
      </c>
      <c r="AL42" s="223">
        <f>'Lack of Coping Capacity'!AI44</f>
        <v>5</v>
      </c>
      <c r="AM42" s="223">
        <f>'Lack of Coping Capacity'!AJ44</f>
        <v>5.0999999999999996</v>
      </c>
      <c r="AN42" s="115">
        <f>'Lack of Coping Capacity'!AK44</f>
        <v>7.5</v>
      </c>
      <c r="AO42" s="115">
        <f>'Lack of Coping Capacity'!AL44</f>
        <v>3.1</v>
      </c>
      <c r="AP42" s="115">
        <f>'Lack of Coping Capacity'!AM44</f>
        <v>5.7</v>
      </c>
      <c r="AQ42" s="15" t="str">
        <f t="shared" si="6"/>
        <v>Very High</v>
      </c>
      <c r="AR42" s="320">
        <f t="shared" si="12"/>
        <v>1</v>
      </c>
      <c r="AS42" s="115">
        <f t="shared" si="13"/>
        <v>5.2</v>
      </c>
      <c r="AT42" s="15" t="str">
        <f t="shared" si="9"/>
        <v>Low</v>
      </c>
      <c r="AU42" s="320">
        <f t="shared" si="14"/>
        <v>45</v>
      </c>
      <c r="AV42" s="61"/>
    </row>
    <row r="43" spans="1:48" ht="15.75" customHeight="1" x14ac:dyDescent="0.25">
      <c r="A43" s="91" t="str">
        <f>'Indicator Data'!A53</f>
        <v>Coastal Zone</v>
      </c>
      <c r="B43" s="91" t="str">
        <f>'Indicator Data'!B53</f>
        <v>Khulna</v>
      </c>
      <c r="C43" s="91" t="str">
        <f>'Indicator Data'!C53</f>
        <v>Satkhira</v>
      </c>
      <c r="D43" s="91">
        <f>'Indicator Data'!D53</f>
        <v>4087</v>
      </c>
      <c r="E43" s="221">
        <f>'Hazard &amp; Exposure'!AJ45</f>
        <v>9.1999999999999993</v>
      </c>
      <c r="F43" s="221">
        <f>'Hazard &amp; Exposure'!AK45</f>
        <v>6.8</v>
      </c>
      <c r="G43" s="221">
        <f>'Hazard &amp; Exposure'!AL45</f>
        <v>9.9</v>
      </c>
      <c r="H43" s="221">
        <f>'Hazard &amp; Exposure'!AM45</f>
        <v>0</v>
      </c>
      <c r="I43" s="221">
        <f>'Hazard &amp; Exposure'!AN45</f>
        <v>0</v>
      </c>
      <c r="J43" s="221">
        <f>'Hazard &amp; Exposure'!AO45</f>
        <v>8.1</v>
      </c>
      <c r="K43" s="221" t="str">
        <f>'Hazard &amp; Exposure'!AP45</f>
        <v>x</v>
      </c>
      <c r="L43" s="221">
        <f>'Hazard &amp; Exposure'!AQ45</f>
        <v>7.2</v>
      </c>
      <c r="M43" s="221">
        <f>'Hazard &amp; Exposure'!AR45</f>
        <v>4.5999999999999996</v>
      </c>
      <c r="N43" s="115">
        <f>'Hazard &amp; Exposure'!AS45</f>
        <v>6.4</v>
      </c>
      <c r="O43" s="115">
        <f>'Hazard &amp; Exposure'!AT45</f>
        <v>6.9</v>
      </c>
      <c r="P43" s="262">
        <f t="shared" si="2"/>
        <v>6.7</v>
      </c>
      <c r="Q43" s="15" t="str">
        <f t="shared" si="3"/>
        <v>Very High</v>
      </c>
      <c r="R43" s="320">
        <f t="shared" si="10"/>
        <v>2</v>
      </c>
      <c r="S43" s="222">
        <f>Vulnerability!AK45</f>
        <v>6.7</v>
      </c>
      <c r="T43" s="222">
        <f>Vulnerability!AL45</f>
        <v>5.4</v>
      </c>
      <c r="U43" s="222">
        <f>Vulnerability!AM45</f>
        <v>3.3</v>
      </c>
      <c r="V43" s="115">
        <f>Vulnerability!AN45</f>
        <v>5.5</v>
      </c>
      <c r="W43" s="222">
        <f>Vulnerability!AO45</f>
        <v>5.4</v>
      </c>
      <c r="X43" s="222">
        <f>Vulnerability!AP45</f>
        <v>4</v>
      </c>
      <c r="Y43" s="222">
        <f>Vulnerability!AQ45</f>
        <v>6.2</v>
      </c>
      <c r="Z43" s="222">
        <f>Vulnerability!AR45</f>
        <v>7.4</v>
      </c>
      <c r="AA43" s="222">
        <f>Vulnerability!AS45</f>
        <v>3.9</v>
      </c>
      <c r="AB43" s="222">
        <f>Vulnerability!AT45</f>
        <v>5.6</v>
      </c>
      <c r="AC43" s="115">
        <f>Vulnerability!AU45</f>
        <v>5.5</v>
      </c>
      <c r="AD43" s="281">
        <f>Vulnerability!AV45</f>
        <v>5.5</v>
      </c>
      <c r="AE43" s="15" t="str">
        <f t="shared" si="5"/>
        <v>Medium</v>
      </c>
      <c r="AF43" s="320">
        <f t="shared" si="11"/>
        <v>23</v>
      </c>
      <c r="AG43" s="223">
        <f>'Lack of Coping Capacity'!AD45</f>
        <v>7</v>
      </c>
      <c r="AH43" s="223">
        <f>'Lack of Coping Capacity'!AE45</f>
        <v>6.2</v>
      </c>
      <c r="AI43" s="223">
        <f>'Lack of Coping Capacity'!AF45</f>
        <v>7.7</v>
      </c>
      <c r="AJ43" s="223">
        <f>'Lack of Coping Capacity'!AG45</f>
        <v>7</v>
      </c>
      <c r="AK43" s="223">
        <f>'Lack of Coping Capacity'!AH45</f>
        <v>2.1</v>
      </c>
      <c r="AL43" s="223">
        <f>'Lack of Coping Capacity'!AI45</f>
        <v>4.5999999999999996</v>
      </c>
      <c r="AM43" s="223">
        <f>'Lack of Coping Capacity'!AJ45</f>
        <v>7</v>
      </c>
      <c r="AN43" s="115">
        <f>'Lack of Coping Capacity'!AK45</f>
        <v>7</v>
      </c>
      <c r="AO43" s="115">
        <f>'Lack of Coping Capacity'!AL45</f>
        <v>4.0999999999999996</v>
      </c>
      <c r="AP43" s="115">
        <f>'Lack of Coping Capacity'!AM45</f>
        <v>5.7</v>
      </c>
      <c r="AQ43" s="15" t="str">
        <f t="shared" si="6"/>
        <v>Very High</v>
      </c>
      <c r="AR43" s="320">
        <f t="shared" si="12"/>
        <v>1</v>
      </c>
      <c r="AS43" s="115">
        <f t="shared" si="13"/>
        <v>5.9</v>
      </c>
      <c r="AT43" s="15" t="str">
        <f t="shared" si="9"/>
        <v>Very High</v>
      </c>
      <c r="AU43" s="320">
        <f t="shared" si="14"/>
        <v>5</v>
      </c>
      <c r="AV43" s="61"/>
    </row>
    <row r="44" spans="1:48" ht="15.75" customHeight="1" x14ac:dyDescent="0.25">
      <c r="A44" s="91" t="str">
        <f>'Indicator Data'!A69</f>
        <v>Barind and Drought Prone Areas</v>
      </c>
      <c r="B44" s="91" t="str">
        <f>'Indicator Data'!B54</f>
        <v>Mymensingh</v>
      </c>
      <c r="C44" s="91" t="str">
        <f>'Indicator Data'!C54</f>
        <v>Jamalpur</v>
      </c>
      <c r="D44" s="91">
        <f>'Indicator Data'!D54</f>
        <v>4539</v>
      </c>
      <c r="E44" s="221">
        <f>'Hazard &amp; Exposure'!AJ46</f>
        <v>9.1999999999999993</v>
      </c>
      <c r="F44" s="221">
        <f>'Hazard &amp; Exposure'!AK46</f>
        <v>9.1999999999999993</v>
      </c>
      <c r="G44" s="221">
        <f>'Hazard &amp; Exposure'!AL46</f>
        <v>0</v>
      </c>
      <c r="H44" s="221">
        <f>'Hazard &amp; Exposure'!AM46</f>
        <v>0</v>
      </c>
      <c r="I44" s="221">
        <f>'Hazard &amp; Exposure'!AN46</f>
        <v>0</v>
      </c>
      <c r="J44" s="221">
        <f>'Hazard &amp; Exposure'!AO46</f>
        <v>7.1</v>
      </c>
      <c r="K44" s="221">
        <f>'Hazard &amp; Exposure'!AP46</f>
        <v>6</v>
      </c>
      <c r="L44" s="221">
        <f>'Hazard &amp; Exposure'!AQ46</f>
        <v>6.6</v>
      </c>
      <c r="M44" s="221">
        <f>'Hazard &amp; Exposure'!AR46</f>
        <v>5.4</v>
      </c>
      <c r="N44" s="115">
        <f>'Hazard &amp; Exposure'!AS46</f>
        <v>6.4</v>
      </c>
      <c r="O44" s="115">
        <f>'Hazard &amp; Exposure'!AT46</f>
        <v>5.9</v>
      </c>
      <c r="P44" s="262">
        <f t="shared" si="2"/>
        <v>6.2</v>
      </c>
      <c r="Q44" s="15" t="str">
        <f t="shared" si="3"/>
        <v>High</v>
      </c>
      <c r="R44" s="320">
        <f t="shared" si="10"/>
        <v>12</v>
      </c>
      <c r="S44" s="222">
        <f>Vulnerability!AK46</f>
        <v>7.7</v>
      </c>
      <c r="T44" s="222">
        <f>Vulnerability!AL46</f>
        <v>5.2</v>
      </c>
      <c r="U44" s="222">
        <f>Vulnerability!AM46</f>
        <v>2.8</v>
      </c>
      <c r="V44" s="115">
        <f>Vulnerability!AN46</f>
        <v>5.9</v>
      </c>
      <c r="W44" s="222">
        <f>Vulnerability!AO46</f>
        <v>5.0999999999999996</v>
      </c>
      <c r="X44" s="222">
        <f>Vulnerability!AP46</f>
        <v>5.5</v>
      </c>
      <c r="Y44" s="222">
        <f>Vulnerability!AQ46</f>
        <v>7.2</v>
      </c>
      <c r="Z44" s="222">
        <f>Vulnerability!AR46</f>
        <v>7.2</v>
      </c>
      <c r="AA44" s="222">
        <f>Vulnerability!AS46</f>
        <v>3.9</v>
      </c>
      <c r="AB44" s="222">
        <f>Vulnerability!AT46</f>
        <v>6.1</v>
      </c>
      <c r="AC44" s="115">
        <f>Vulnerability!AU46</f>
        <v>5.6</v>
      </c>
      <c r="AD44" s="281">
        <f>Vulnerability!AV46</f>
        <v>5.8</v>
      </c>
      <c r="AE44" s="15" t="str">
        <f t="shared" si="5"/>
        <v>High</v>
      </c>
      <c r="AF44" s="320">
        <f t="shared" si="11"/>
        <v>13</v>
      </c>
      <c r="AG44" s="223">
        <f>'Lack of Coping Capacity'!AD46</f>
        <v>7</v>
      </c>
      <c r="AH44" s="223">
        <f>'Lack of Coping Capacity'!AE46</f>
        <v>3</v>
      </c>
      <c r="AI44" s="223">
        <f>'Lack of Coping Capacity'!AF46</f>
        <v>8.8000000000000007</v>
      </c>
      <c r="AJ44" s="223">
        <f>'Lack of Coping Capacity'!AG46</f>
        <v>3.8</v>
      </c>
      <c r="AK44" s="223">
        <f>'Lack of Coping Capacity'!AH46</f>
        <v>4</v>
      </c>
      <c r="AL44" s="223">
        <f>'Lack of Coping Capacity'!AI46</f>
        <v>7.2</v>
      </c>
      <c r="AM44" s="223">
        <f>'Lack of Coping Capacity'!AJ46</f>
        <v>8.5</v>
      </c>
      <c r="AN44" s="115">
        <f>'Lack of Coping Capacity'!AK46</f>
        <v>6.3</v>
      </c>
      <c r="AO44" s="115">
        <f>'Lack of Coping Capacity'!AL46</f>
        <v>4.7</v>
      </c>
      <c r="AP44" s="115">
        <f>'Lack of Coping Capacity'!AM46</f>
        <v>5.6</v>
      </c>
      <c r="AQ44" s="15" t="str">
        <f t="shared" si="6"/>
        <v>Very High</v>
      </c>
      <c r="AR44" s="320">
        <f t="shared" si="12"/>
        <v>7</v>
      </c>
      <c r="AS44" s="115">
        <f t="shared" si="13"/>
        <v>5.9</v>
      </c>
      <c r="AT44" s="15" t="str">
        <f t="shared" si="9"/>
        <v>Very High</v>
      </c>
      <c r="AU44" s="320">
        <f t="shared" si="14"/>
        <v>5</v>
      </c>
      <c r="AV44" s="61"/>
    </row>
    <row r="45" spans="1:48" ht="15.75" customHeight="1" x14ac:dyDescent="0.25">
      <c r="A45" s="91" t="str">
        <f>'Indicator Data'!A55</f>
        <v>Cross Cutting Area</v>
      </c>
      <c r="B45" s="91" t="str">
        <f>'Indicator Data'!B55</f>
        <v>Mymensingh</v>
      </c>
      <c r="C45" s="91" t="str">
        <f>'Indicator Data'!C55</f>
        <v>Mymensingh</v>
      </c>
      <c r="D45" s="91">
        <f>'Indicator Data'!D55</f>
        <v>4561</v>
      </c>
      <c r="E45" s="221">
        <f>'Hazard &amp; Exposure'!AJ47</f>
        <v>9.1999999999999993</v>
      </c>
      <c r="F45" s="221">
        <f>'Hazard &amp; Exposure'!AK47</f>
        <v>8.1999999999999993</v>
      </c>
      <c r="G45" s="221">
        <f>'Hazard &amp; Exposure'!AL47</f>
        <v>0</v>
      </c>
      <c r="H45" s="221">
        <f>'Hazard &amp; Exposure'!AM47</f>
        <v>0</v>
      </c>
      <c r="I45" s="221">
        <f>'Hazard &amp; Exposure'!AN47</f>
        <v>0</v>
      </c>
      <c r="J45" s="221">
        <f>'Hazard &amp; Exposure'!AO47</f>
        <v>6.9</v>
      </c>
      <c r="K45" s="221" t="str">
        <f>'Hazard &amp; Exposure'!AP47</f>
        <v>x</v>
      </c>
      <c r="L45" s="221">
        <f>'Hazard &amp; Exposure'!AQ47</f>
        <v>6</v>
      </c>
      <c r="M45" s="221">
        <f>'Hazard &amp; Exposure'!AR47</f>
        <v>6</v>
      </c>
      <c r="N45" s="115">
        <f>'Hazard &amp; Exposure'!AS47</f>
        <v>6.4</v>
      </c>
      <c r="O45" s="115">
        <f>'Hazard &amp; Exposure'!AT47</f>
        <v>5.6</v>
      </c>
      <c r="P45" s="262">
        <f t="shared" si="2"/>
        <v>6</v>
      </c>
      <c r="Q45" s="15" t="str">
        <f t="shared" si="3"/>
        <v>Medium</v>
      </c>
      <c r="R45" s="320">
        <f t="shared" si="10"/>
        <v>27</v>
      </c>
      <c r="S45" s="222">
        <f>Vulnerability!AK47</f>
        <v>6.4</v>
      </c>
      <c r="T45" s="222">
        <f>Vulnerability!AL47</f>
        <v>6</v>
      </c>
      <c r="U45" s="222">
        <f>Vulnerability!AM47</f>
        <v>3.2</v>
      </c>
      <c r="V45" s="115">
        <f>Vulnerability!AN47</f>
        <v>5.5</v>
      </c>
      <c r="W45" s="222">
        <f>Vulnerability!AO47</f>
        <v>2</v>
      </c>
      <c r="X45" s="222">
        <f>Vulnerability!AP47</f>
        <v>6</v>
      </c>
      <c r="Y45" s="222">
        <f>Vulnerability!AQ47</f>
        <v>4.5</v>
      </c>
      <c r="Z45" s="222">
        <f>Vulnerability!AR47</f>
        <v>5.2</v>
      </c>
      <c r="AA45" s="222">
        <f>Vulnerability!AS47</f>
        <v>4.7</v>
      </c>
      <c r="AB45" s="222">
        <f>Vulnerability!AT47</f>
        <v>5.0999999999999996</v>
      </c>
      <c r="AC45" s="115">
        <f>Vulnerability!AU47</f>
        <v>3.7</v>
      </c>
      <c r="AD45" s="281">
        <f>Vulnerability!AV47</f>
        <v>4.7</v>
      </c>
      <c r="AE45" s="15" t="str">
        <f t="shared" si="5"/>
        <v>Low</v>
      </c>
      <c r="AF45" s="320">
        <f t="shared" si="11"/>
        <v>46</v>
      </c>
      <c r="AG45" s="223">
        <f>'Lack of Coping Capacity'!AD47</f>
        <v>7</v>
      </c>
      <c r="AH45" s="223">
        <f>'Lack of Coping Capacity'!AE47</f>
        <v>3</v>
      </c>
      <c r="AI45" s="223">
        <f>'Lack of Coping Capacity'!AF47</f>
        <v>9.8000000000000007</v>
      </c>
      <c r="AJ45" s="223">
        <f>'Lack of Coping Capacity'!AG47</f>
        <v>2.2000000000000002</v>
      </c>
      <c r="AK45" s="223">
        <f>'Lack of Coping Capacity'!AH47</f>
        <v>4.4000000000000004</v>
      </c>
      <c r="AL45" s="223">
        <f>'Lack of Coping Capacity'!AI47</f>
        <v>6.3</v>
      </c>
      <c r="AM45" s="223">
        <f>'Lack of Coping Capacity'!AJ47</f>
        <v>7.8</v>
      </c>
      <c r="AN45" s="115">
        <f>'Lack of Coping Capacity'!AK47</f>
        <v>6.6</v>
      </c>
      <c r="AO45" s="115">
        <f>'Lack of Coping Capacity'!AL47</f>
        <v>4.0999999999999996</v>
      </c>
      <c r="AP45" s="115">
        <f>'Lack of Coping Capacity'!AM47</f>
        <v>5.5</v>
      </c>
      <c r="AQ45" s="15" t="str">
        <f t="shared" si="6"/>
        <v>Very High</v>
      </c>
      <c r="AR45" s="320">
        <f t="shared" si="12"/>
        <v>10</v>
      </c>
      <c r="AS45" s="115">
        <f t="shared" si="13"/>
        <v>5.4</v>
      </c>
      <c r="AT45" s="15" t="str">
        <f t="shared" si="9"/>
        <v>Medium</v>
      </c>
      <c r="AU45" s="320">
        <f t="shared" si="14"/>
        <v>31</v>
      </c>
      <c r="AV45" s="61"/>
    </row>
    <row r="46" spans="1:48" ht="15.75" customHeight="1" x14ac:dyDescent="0.25">
      <c r="A46" s="91" t="str">
        <f>'Indicator Data'!A56</f>
        <v>Cross Cutting Area</v>
      </c>
      <c r="B46" s="91" t="str">
        <f>'Indicator Data'!B56</f>
        <v>Mymensingh</v>
      </c>
      <c r="C46" s="91" t="str">
        <f>'Indicator Data'!C56</f>
        <v>Netrakona</v>
      </c>
      <c r="D46" s="91">
        <f>'Indicator Data'!D56</f>
        <v>4572</v>
      </c>
      <c r="E46" s="221">
        <f>'Hazard &amp; Exposure'!AJ48</f>
        <v>9.1999999999999993</v>
      </c>
      <c r="F46" s="221">
        <f>'Hazard &amp; Exposure'!AK48</f>
        <v>8.6</v>
      </c>
      <c r="G46" s="221">
        <f>'Hazard &amp; Exposure'!AL48</f>
        <v>0</v>
      </c>
      <c r="H46" s="221">
        <f>'Hazard &amp; Exposure'!AM48</f>
        <v>0</v>
      </c>
      <c r="I46" s="221">
        <f>'Hazard &amp; Exposure'!AN48</f>
        <v>0</v>
      </c>
      <c r="J46" s="221">
        <f>'Hazard &amp; Exposure'!AO48</f>
        <v>8.3000000000000007</v>
      </c>
      <c r="K46" s="221" t="str">
        <f>'Hazard &amp; Exposure'!AP48</f>
        <v>x</v>
      </c>
      <c r="L46" s="221">
        <f>'Hazard &amp; Exposure'!AQ48</f>
        <v>3.9</v>
      </c>
      <c r="M46" s="221">
        <f>'Hazard &amp; Exposure'!AR48</f>
        <v>5.5</v>
      </c>
      <c r="N46" s="115">
        <f>'Hazard &amp; Exposure'!AS48</f>
        <v>6.4</v>
      </c>
      <c r="O46" s="115">
        <f>'Hazard &amp; Exposure'!AT48</f>
        <v>5.7</v>
      </c>
      <c r="P46" s="262">
        <f t="shared" si="2"/>
        <v>6.1</v>
      </c>
      <c r="Q46" s="15" t="str">
        <f t="shared" si="3"/>
        <v>Medium</v>
      </c>
      <c r="R46" s="320">
        <f t="shared" si="10"/>
        <v>23</v>
      </c>
      <c r="S46" s="222">
        <f>Vulnerability!AK48</f>
        <v>7.2</v>
      </c>
      <c r="T46" s="222">
        <f>Vulnerability!AL48</f>
        <v>5.2</v>
      </c>
      <c r="U46" s="222">
        <f>Vulnerability!AM48</f>
        <v>2.6</v>
      </c>
      <c r="V46" s="115">
        <f>Vulnerability!AN48</f>
        <v>5.6</v>
      </c>
      <c r="W46" s="222">
        <f>Vulnerability!AO48</f>
        <v>3.3</v>
      </c>
      <c r="X46" s="222">
        <f>Vulnerability!AP48</f>
        <v>6.6</v>
      </c>
      <c r="Y46" s="222">
        <f>Vulnerability!AQ48</f>
        <v>4.8</v>
      </c>
      <c r="Z46" s="222">
        <f>Vulnerability!AR48</f>
        <v>6.4</v>
      </c>
      <c r="AA46" s="222">
        <f>Vulnerability!AS48</f>
        <v>5.0999999999999996</v>
      </c>
      <c r="AB46" s="222">
        <f>Vulnerability!AT48</f>
        <v>5.8</v>
      </c>
      <c r="AC46" s="115">
        <f>Vulnerability!AU48</f>
        <v>4.7</v>
      </c>
      <c r="AD46" s="281">
        <f>Vulnerability!AV48</f>
        <v>5.2</v>
      </c>
      <c r="AE46" s="15" t="str">
        <f t="shared" si="5"/>
        <v>Medium</v>
      </c>
      <c r="AF46" s="320">
        <f t="shared" si="11"/>
        <v>32</v>
      </c>
      <c r="AG46" s="223">
        <f>'Lack of Coping Capacity'!AD48</f>
        <v>7</v>
      </c>
      <c r="AH46" s="223">
        <f>'Lack of Coping Capacity'!AE48</f>
        <v>3</v>
      </c>
      <c r="AI46" s="223">
        <f>'Lack of Coping Capacity'!AF48</f>
        <v>9.6</v>
      </c>
      <c r="AJ46" s="223">
        <f>'Lack of Coping Capacity'!AG48</f>
        <v>3.2</v>
      </c>
      <c r="AK46" s="223">
        <f>'Lack of Coping Capacity'!AH48</f>
        <v>3.9</v>
      </c>
      <c r="AL46" s="223">
        <f>'Lack of Coping Capacity'!AI48</f>
        <v>6.5</v>
      </c>
      <c r="AM46" s="223">
        <f>'Lack of Coping Capacity'!AJ48</f>
        <v>7.7</v>
      </c>
      <c r="AN46" s="115">
        <f>'Lack of Coping Capacity'!AK48</f>
        <v>6.5</v>
      </c>
      <c r="AO46" s="115">
        <f>'Lack of Coping Capacity'!AL48</f>
        <v>4.3</v>
      </c>
      <c r="AP46" s="115">
        <f>'Lack of Coping Capacity'!AM48</f>
        <v>5.5</v>
      </c>
      <c r="AQ46" s="15" t="str">
        <f t="shared" si="6"/>
        <v>Very High</v>
      </c>
      <c r="AR46" s="320">
        <f t="shared" si="12"/>
        <v>10</v>
      </c>
      <c r="AS46" s="115">
        <f t="shared" si="13"/>
        <v>5.6</v>
      </c>
      <c r="AT46" s="15" t="str">
        <f t="shared" si="9"/>
        <v>High</v>
      </c>
      <c r="AU46" s="320">
        <f t="shared" si="14"/>
        <v>16</v>
      </c>
      <c r="AV46" s="61"/>
    </row>
    <row r="47" spans="1:48" ht="15.6" customHeight="1" x14ac:dyDescent="0.25">
      <c r="A47" s="91" t="str">
        <f>'Indicator Data'!A57</f>
        <v>Cross Cutting Area</v>
      </c>
      <c r="B47" s="91" t="str">
        <f>'Indicator Data'!B57</f>
        <v>Mymensingh</v>
      </c>
      <c r="C47" s="91" t="str">
        <f>'Indicator Data'!C57</f>
        <v>Sherpur</v>
      </c>
      <c r="D47" s="91">
        <f>'Indicator Data'!D57</f>
        <v>4589</v>
      </c>
      <c r="E47" s="221">
        <f>'Hazard &amp; Exposure'!AJ49</f>
        <v>9.1999999999999993</v>
      </c>
      <c r="F47" s="221">
        <f>'Hazard &amp; Exposure'!AK49</f>
        <v>8.5</v>
      </c>
      <c r="G47" s="221">
        <f>'Hazard &amp; Exposure'!AL49</f>
        <v>0</v>
      </c>
      <c r="H47" s="221">
        <f>'Hazard &amp; Exposure'!AM49</f>
        <v>0</v>
      </c>
      <c r="I47" s="221">
        <f>'Hazard &amp; Exposure'!AN49</f>
        <v>0</v>
      </c>
      <c r="J47" s="221">
        <f>'Hazard &amp; Exposure'!AO49</f>
        <v>6.4</v>
      </c>
      <c r="K47" s="221" t="str">
        <f>'Hazard &amp; Exposure'!AP49</f>
        <v>x</v>
      </c>
      <c r="L47" s="221">
        <f>'Hazard &amp; Exposure'!AQ49</f>
        <v>6.2</v>
      </c>
      <c r="M47" s="221">
        <f>'Hazard &amp; Exposure'!AR49</f>
        <v>5.3</v>
      </c>
      <c r="N47" s="115">
        <f>'Hazard &amp; Exposure'!AS49</f>
        <v>6.4</v>
      </c>
      <c r="O47" s="115">
        <f>'Hazard &amp; Exposure'!AT49</f>
        <v>5.5</v>
      </c>
      <c r="P47" s="262">
        <f t="shared" si="2"/>
        <v>6</v>
      </c>
      <c r="Q47" s="15" t="str">
        <f t="shared" si="3"/>
        <v>Medium</v>
      </c>
      <c r="R47" s="320">
        <f t="shared" si="10"/>
        <v>27</v>
      </c>
      <c r="S47" s="222">
        <f>Vulnerability!AK49</f>
        <v>7</v>
      </c>
      <c r="T47" s="222">
        <f>Vulnerability!AL49</f>
        <v>6.7</v>
      </c>
      <c r="U47" s="222">
        <f>Vulnerability!AM49</f>
        <v>2.9</v>
      </c>
      <c r="V47" s="115">
        <f>Vulnerability!AN49</f>
        <v>5.9</v>
      </c>
      <c r="W47" s="222">
        <f>Vulnerability!AO49</f>
        <v>2.1</v>
      </c>
      <c r="X47" s="222">
        <f>Vulnerability!AP49</f>
        <v>5.4</v>
      </c>
      <c r="Y47" s="222">
        <f>Vulnerability!AQ49</f>
        <v>3.6</v>
      </c>
      <c r="Z47" s="222">
        <f>Vulnerability!AR49</f>
        <v>6.3</v>
      </c>
      <c r="AA47" s="222">
        <f>Vulnerability!AS49</f>
        <v>4.8</v>
      </c>
      <c r="AB47" s="222">
        <f>Vulnerability!AT49</f>
        <v>5.0999999999999996</v>
      </c>
      <c r="AC47" s="115">
        <f>Vulnerability!AU49</f>
        <v>3.8</v>
      </c>
      <c r="AD47" s="281">
        <f>Vulnerability!AV49</f>
        <v>4.9000000000000004</v>
      </c>
      <c r="AE47" s="15" t="str">
        <f t="shared" si="5"/>
        <v>Low</v>
      </c>
      <c r="AF47" s="320">
        <f t="shared" si="11"/>
        <v>38</v>
      </c>
      <c r="AG47" s="223">
        <f>'Lack of Coping Capacity'!AD49</f>
        <v>7</v>
      </c>
      <c r="AH47" s="223">
        <f>'Lack of Coping Capacity'!AE49</f>
        <v>3</v>
      </c>
      <c r="AI47" s="223">
        <f>'Lack of Coping Capacity'!AF49</f>
        <v>9.1999999999999993</v>
      </c>
      <c r="AJ47" s="223">
        <f>'Lack of Coping Capacity'!AG49</f>
        <v>4.0999999999999996</v>
      </c>
      <c r="AK47" s="223">
        <f>'Lack of Coping Capacity'!AH49</f>
        <v>4.0999999999999996</v>
      </c>
      <c r="AL47" s="223">
        <f>'Lack of Coping Capacity'!AI49</f>
        <v>7.9</v>
      </c>
      <c r="AM47" s="223">
        <f>'Lack of Coping Capacity'!AJ49</f>
        <v>8</v>
      </c>
      <c r="AN47" s="115">
        <f>'Lack of Coping Capacity'!AK49</f>
        <v>6.4</v>
      </c>
      <c r="AO47" s="115">
        <f>'Lack of Coping Capacity'!AL49</f>
        <v>4.8</v>
      </c>
      <c r="AP47" s="115">
        <f>'Lack of Coping Capacity'!AM49</f>
        <v>5.7</v>
      </c>
      <c r="AQ47" s="15" t="str">
        <f t="shared" si="6"/>
        <v>Very High</v>
      </c>
      <c r="AR47" s="320">
        <f t="shared" si="12"/>
        <v>1</v>
      </c>
      <c r="AS47" s="115">
        <f t="shared" si="13"/>
        <v>5.5</v>
      </c>
      <c r="AT47" s="15" t="str">
        <f t="shared" si="9"/>
        <v>Medium</v>
      </c>
      <c r="AU47" s="320">
        <f t="shared" si="14"/>
        <v>25</v>
      </c>
      <c r="AV47" s="61"/>
    </row>
    <row r="48" spans="1:48" ht="15.75" customHeight="1" x14ac:dyDescent="0.25">
      <c r="A48" s="91" t="str">
        <f>'Indicator Data'!A58</f>
        <v>Cross Cutting Area</v>
      </c>
      <c r="B48" s="91" t="str">
        <f>'Indicator Data'!B58</f>
        <v>Rajshahi</v>
      </c>
      <c r="C48" s="91" t="str">
        <f>'Indicator Data'!C58</f>
        <v>Bogura</v>
      </c>
      <c r="D48" s="91">
        <f>'Indicator Data'!D58</f>
        <v>5010</v>
      </c>
      <c r="E48" s="221">
        <f>'Hazard &amp; Exposure'!AJ50</f>
        <v>9.1999999999999993</v>
      </c>
      <c r="F48" s="221">
        <f>'Hazard &amp; Exposure'!AK50</f>
        <v>7.5</v>
      </c>
      <c r="G48" s="221">
        <f>'Hazard &amp; Exposure'!AL50</f>
        <v>0</v>
      </c>
      <c r="H48" s="221">
        <f>'Hazard &amp; Exposure'!AM50</f>
        <v>0</v>
      </c>
      <c r="I48" s="221">
        <f>'Hazard &amp; Exposure'!AN50</f>
        <v>0</v>
      </c>
      <c r="J48" s="221">
        <f>'Hazard &amp; Exposure'!AO50</f>
        <v>8.5</v>
      </c>
      <c r="K48" s="221">
        <f>'Hazard &amp; Exposure'!AP50</f>
        <v>6.5</v>
      </c>
      <c r="L48" s="221">
        <f>'Hazard &amp; Exposure'!AQ50</f>
        <v>8.3000000000000007</v>
      </c>
      <c r="M48" s="221">
        <f>'Hazard &amp; Exposure'!AR50</f>
        <v>5.6</v>
      </c>
      <c r="N48" s="115">
        <f>'Hazard &amp; Exposure'!AS50</f>
        <v>6.4</v>
      </c>
      <c r="O48" s="115">
        <f>'Hazard &amp; Exposure'!AT50</f>
        <v>6.2</v>
      </c>
      <c r="P48" s="262">
        <f t="shared" si="2"/>
        <v>6.3</v>
      </c>
      <c r="Q48" s="15" t="str">
        <f t="shared" si="3"/>
        <v>High</v>
      </c>
      <c r="R48" s="320">
        <f t="shared" si="10"/>
        <v>5</v>
      </c>
      <c r="S48" s="222">
        <f>Vulnerability!AK50</f>
        <v>6.6</v>
      </c>
      <c r="T48" s="222">
        <f>Vulnerability!AL50</f>
        <v>5.7</v>
      </c>
      <c r="U48" s="222">
        <f>Vulnerability!AM50</f>
        <v>2.5</v>
      </c>
      <c r="V48" s="115">
        <f>Vulnerability!AN50</f>
        <v>5.4</v>
      </c>
      <c r="W48" s="222">
        <f>Vulnerability!AO50</f>
        <v>5.6</v>
      </c>
      <c r="X48" s="222">
        <f>Vulnerability!AP50</f>
        <v>5.7</v>
      </c>
      <c r="Y48" s="222">
        <f>Vulnerability!AQ50</f>
        <v>5.5</v>
      </c>
      <c r="Z48" s="222">
        <f>Vulnerability!AR50</f>
        <v>6.3</v>
      </c>
      <c r="AA48" s="222">
        <f>Vulnerability!AS50</f>
        <v>4.4000000000000004</v>
      </c>
      <c r="AB48" s="222">
        <f>Vulnerability!AT50</f>
        <v>5.5</v>
      </c>
      <c r="AC48" s="115">
        <f>Vulnerability!AU50</f>
        <v>5.6</v>
      </c>
      <c r="AD48" s="281">
        <f>Vulnerability!AV50</f>
        <v>5.5</v>
      </c>
      <c r="AE48" s="15" t="str">
        <f t="shared" si="5"/>
        <v>Medium</v>
      </c>
      <c r="AF48" s="320">
        <f t="shared" si="11"/>
        <v>23</v>
      </c>
      <c r="AG48" s="223">
        <f>'Lack of Coping Capacity'!AD50</f>
        <v>7</v>
      </c>
      <c r="AH48" s="223">
        <f>'Lack of Coping Capacity'!AE50</f>
        <v>3</v>
      </c>
      <c r="AI48" s="223">
        <f>'Lack of Coping Capacity'!AF50</f>
        <v>9</v>
      </c>
      <c r="AJ48" s="223">
        <f>'Lack of Coping Capacity'!AG50</f>
        <v>2.2999999999999998</v>
      </c>
      <c r="AK48" s="223">
        <f>'Lack of Coping Capacity'!AH50</f>
        <v>1.9</v>
      </c>
      <c r="AL48" s="223">
        <f>'Lack of Coping Capacity'!AI50</f>
        <v>4.5999999999999996</v>
      </c>
      <c r="AM48" s="223">
        <f>'Lack of Coping Capacity'!AJ50</f>
        <v>6.8</v>
      </c>
      <c r="AN48" s="115">
        <f>'Lack of Coping Capacity'!AK50</f>
        <v>6.3</v>
      </c>
      <c r="AO48" s="115">
        <f>'Lack of Coping Capacity'!AL50</f>
        <v>3.1</v>
      </c>
      <c r="AP48" s="115">
        <f>'Lack of Coping Capacity'!AM50</f>
        <v>4.9000000000000004</v>
      </c>
      <c r="AQ48" s="15" t="str">
        <f t="shared" si="6"/>
        <v>Low</v>
      </c>
      <c r="AR48" s="320">
        <f t="shared" si="12"/>
        <v>44</v>
      </c>
      <c r="AS48" s="115">
        <f t="shared" si="13"/>
        <v>5.5</v>
      </c>
      <c r="AT48" s="15" t="str">
        <f t="shared" si="9"/>
        <v>Medium</v>
      </c>
      <c r="AU48" s="320">
        <f t="shared" si="14"/>
        <v>25</v>
      </c>
      <c r="AV48" s="61"/>
    </row>
    <row r="49" spans="1:48" ht="15.75" customHeight="1" x14ac:dyDescent="0.25">
      <c r="A49" s="91" t="str">
        <f>'Indicator Data'!A59</f>
        <v>Barind and Drought Prone Areas</v>
      </c>
      <c r="B49" s="91" t="str">
        <f>'Indicator Data'!B59</f>
        <v>Rajshahi</v>
      </c>
      <c r="C49" s="91" t="str">
        <f>'Indicator Data'!C59</f>
        <v>Joypurhat</v>
      </c>
      <c r="D49" s="91">
        <f>'Indicator Data'!D59</f>
        <v>5038</v>
      </c>
      <c r="E49" s="221">
        <f>'Hazard &amp; Exposure'!AJ51</f>
        <v>9.1999999999999993</v>
      </c>
      <c r="F49" s="221">
        <f>'Hazard &amp; Exposure'!AK51</f>
        <v>3.7</v>
      </c>
      <c r="G49" s="221">
        <f>'Hazard &amp; Exposure'!AL51</f>
        <v>0</v>
      </c>
      <c r="H49" s="221">
        <f>'Hazard &amp; Exposure'!AM51</f>
        <v>0</v>
      </c>
      <c r="I49" s="221">
        <f>'Hazard &amp; Exposure'!AN51</f>
        <v>0</v>
      </c>
      <c r="J49" s="221">
        <f>'Hazard &amp; Exposure'!AO51</f>
        <v>5.6</v>
      </c>
      <c r="K49" s="221" t="str">
        <f>'Hazard &amp; Exposure'!AP51</f>
        <v>x</v>
      </c>
      <c r="L49" s="221">
        <f>'Hazard &amp; Exposure'!AQ51</f>
        <v>8.6999999999999993</v>
      </c>
      <c r="M49" s="221">
        <f>'Hazard &amp; Exposure'!AR51</f>
        <v>5.3</v>
      </c>
      <c r="N49" s="115">
        <f>'Hazard &amp; Exposure'!AS51</f>
        <v>6.4</v>
      </c>
      <c r="O49" s="115">
        <f>'Hazard &amp; Exposure'!AT51</f>
        <v>5.2</v>
      </c>
      <c r="P49" s="262">
        <f t="shared" si="2"/>
        <v>5.8</v>
      </c>
      <c r="Q49" s="15" t="str">
        <f t="shared" si="3"/>
        <v>Low</v>
      </c>
      <c r="R49" s="320">
        <f t="shared" si="10"/>
        <v>46</v>
      </c>
      <c r="S49" s="222">
        <f>Vulnerability!AK51</f>
        <v>5.9</v>
      </c>
      <c r="T49" s="222">
        <f>Vulnerability!AL51</f>
        <v>5.7</v>
      </c>
      <c r="U49" s="222">
        <f>Vulnerability!AM51</f>
        <v>2.2000000000000002</v>
      </c>
      <c r="V49" s="115">
        <f>Vulnerability!AN51</f>
        <v>4.9000000000000004</v>
      </c>
      <c r="W49" s="222">
        <f>Vulnerability!AO51</f>
        <v>2.8</v>
      </c>
      <c r="X49" s="222">
        <f>Vulnerability!AP51</f>
        <v>5.3</v>
      </c>
      <c r="Y49" s="222">
        <f>Vulnerability!AQ51</f>
        <v>1.2</v>
      </c>
      <c r="Z49" s="222">
        <f>Vulnerability!AR51</f>
        <v>7.5</v>
      </c>
      <c r="AA49" s="222">
        <f>Vulnerability!AS51</f>
        <v>4.9000000000000004</v>
      </c>
      <c r="AB49" s="222">
        <f>Vulnerability!AT51</f>
        <v>5.0999999999999996</v>
      </c>
      <c r="AC49" s="115">
        <f>Vulnerability!AU51</f>
        <v>4</v>
      </c>
      <c r="AD49" s="281">
        <f>Vulnerability!AV51</f>
        <v>4.5</v>
      </c>
      <c r="AE49" s="15" t="str">
        <f t="shared" si="5"/>
        <v>Low</v>
      </c>
      <c r="AF49" s="320">
        <f t="shared" si="11"/>
        <v>52</v>
      </c>
      <c r="AG49" s="223">
        <f>'Lack of Coping Capacity'!AD51</f>
        <v>7</v>
      </c>
      <c r="AH49" s="223">
        <f>'Lack of Coping Capacity'!AE51</f>
        <v>3</v>
      </c>
      <c r="AI49" s="223">
        <f>'Lack of Coping Capacity'!AF51</f>
        <v>9.6</v>
      </c>
      <c r="AJ49" s="223">
        <f>'Lack of Coping Capacity'!AG51</f>
        <v>5.6</v>
      </c>
      <c r="AK49" s="223">
        <f>'Lack of Coping Capacity'!AH51</f>
        <v>2.6</v>
      </c>
      <c r="AL49" s="223">
        <f>'Lack of Coping Capacity'!AI51</f>
        <v>3.8</v>
      </c>
      <c r="AM49" s="223">
        <f>'Lack of Coping Capacity'!AJ51</f>
        <v>5.8</v>
      </c>
      <c r="AN49" s="115">
        <f>'Lack of Coping Capacity'!AK51</f>
        <v>6.5</v>
      </c>
      <c r="AO49" s="115">
        <f>'Lack of Coping Capacity'!AL51</f>
        <v>3.6</v>
      </c>
      <c r="AP49" s="115">
        <f>'Lack of Coping Capacity'!AM51</f>
        <v>5.2</v>
      </c>
      <c r="AQ49" s="15" t="str">
        <f t="shared" si="6"/>
        <v>High</v>
      </c>
      <c r="AR49" s="320">
        <f t="shared" si="12"/>
        <v>25</v>
      </c>
      <c r="AS49" s="115">
        <f t="shared" si="13"/>
        <v>5.0999999999999996</v>
      </c>
      <c r="AT49" s="15" t="str">
        <f t="shared" si="9"/>
        <v>Low</v>
      </c>
      <c r="AU49" s="320">
        <f t="shared" si="14"/>
        <v>52</v>
      </c>
      <c r="AV49" s="61"/>
    </row>
    <row r="50" spans="1:48" ht="15.75" customHeight="1" x14ac:dyDescent="0.25">
      <c r="A50" s="91" t="str">
        <f>'Indicator Data'!A60</f>
        <v>Barind and Drought Prone Areas</v>
      </c>
      <c r="B50" s="91" t="str">
        <f>'Indicator Data'!B60</f>
        <v>Rajshahi</v>
      </c>
      <c r="C50" s="91" t="str">
        <f>'Indicator Data'!C60</f>
        <v>Naogaon</v>
      </c>
      <c r="D50" s="91">
        <f>'Indicator Data'!D60</f>
        <v>5064</v>
      </c>
      <c r="E50" s="221">
        <f>'Hazard &amp; Exposure'!AJ52</f>
        <v>9.1999999999999993</v>
      </c>
      <c r="F50" s="221">
        <f>'Hazard &amp; Exposure'!AK52</f>
        <v>4.7</v>
      </c>
      <c r="G50" s="221">
        <f>'Hazard &amp; Exposure'!AL52</f>
        <v>0</v>
      </c>
      <c r="H50" s="221">
        <f>'Hazard &amp; Exposure'!AM52</f>
        <v>0</v>
      </c>
      <c r="I50" s="221">
        <f>'Hazard &amp; Exposure'!AN52</f>
        <v>0</v>
      </c>
      <c r="J50" s="221">
        <f>'Hazard &amp; Exposure'!AO52</f>
        <v>6.1</v>
      </c>
      <c r="K50" s="221" t="str">
        <f>'Hazard &amp; Exposure'!AP52</f>
        <v>x</v>
      </c>
      <c r="L50" s="221">
        <f>'Hazard &amp; Exposure'!AQ52</f>
        <v>9.6999999999999993</v>
      </c>
      <c r="M50" s="221">
        <f>'Hazard &amp; Exposure'!AR52</f>
        <v>5</v>
      </c>
      <c r="N50" s="115">
        <f>'Hazard &amp; Exposure'!AS52</f>
        <v>6.4</v>
      </c>
      <c r="O50" s="115">
        <f>'Hazard &amp; Exposure'!AT52</f>
        <v>5.7</v>
      </c>
      <c r="P50" s="262">
        <f t="shared" si="2"/>
        <v>6.1</v>
      </c>
      <c r="Q50" s="15" t="str">
        <f t="shared" si="3"/>
        <v>Medium</v>
      </c>
      <c r="R50" s="320">
        <f t="shared" si="10"/>
        <v>23</v>
      </c>
      <c r="S50" s="222">
        <f>Vulnerability!AK52</f>
        <v>6.4</v>
      </c>
      <c r="T50" s="222">
        <f>Vulnerability!AL52</f>
        <v>6.1</v>
      </c>
      <c r="U50" s="222">
        <f>Vulnerability!AM52</f>
        <v>2.2000000000000002</v>
      </c>
      <c r="V50" s="115">
        <f>Vulnerability!AN52</f>
        <v>5.3</v>
      </c>
      <c r="W50" s="222">
        <f>Vulnerability!AO52</f>
        <v>4.9000000000000004</v>
      </c>
      <c r="X50" s="222">
        <f>Vulnerability!AP52</f>
        <v>6</v>
      </c>
      <c r="Y50" s="222">
        <f>Vulnerability!AQ52</f>
        <v>5.8</v>
      </c>
      <c r="Z50" s="222">
        <f>Vulnerability!AR52</f>
        <v>6.5</v>
      </c>
      <c r="AA50" s="222">
        <f>Vulnerability!AS52</f>
        <v>5.7</v>
      </c>
      <c r="AB50" s="222">
        <f>Vulnerability!AT52</f>
        <v>6</v>
      </c>
      <c r="AC50" s="115">
        <f>Vulnerability!AU52</f>
        <v>5.5</v>
      </c>
      <c r="AD50" s="281">
        <f>Vulnerability!AV52</f>
        <v>5.4</v>
      </c>
      <c r="AE50" s="15" t="str">
        <f t="shared" si="5"/>
        <v>Medium</v>
      </c>
      <c r="AF50" s="320">
        <f t="shared" si="11"/>
        <v>28</v>
      </c>
      <c r="AG50" s="223">
        <f>'Lack of Coping Capacity'!AD52</f>
        <v>7</v>
      </c>
      <c r="AH50" s="223">
        <f>'Lack of Coping Capacity'!AE52</f>
        <v>3</v>
      </c>
      <c r="AI50" s="223">
        <f>'Lack of Coping Capacity'!AF52</f>
        <v>9.6</v>
      </c>
      <c r="AJ50" s="223">
        <f>'Lack of Coping Capacity'!AG52</f>
        <v>3.9</v>
      </c>
      <c r="AK50" s="223">
        <f>'Lack of Coping Capacity'!AH52</f>
        <v>3.4</v>
      </c>
      <c r="AL50" s="223">
        <f>'Lack of Coping Capacity'!AI52</f>
        <v>4.0999999999999996</v>
      </c>
      <c r="AM50" s="223">
        <f>'Lack of Coping Capacity'!AJ52</f>
        <v>8</v>
      </c>
      <c r="AN50" s="115">
        <f>'Lack of Coping Capacity'!AK52</f>
        <v>6.5</v>
      </c>
      <c r="AO50" s="115">
        <f>'Lack of Coping Capacity'!AL52</f>
        <v>3.9</v>
      </c>
      <c r="AP50" s="115">
        <f>'Lack of Coping Capacity'!AM52</f>
        <v>5.3</v>
      </c>
      <c r="AQ50" s="15" t="str">
        <f t="shared" si="6"/>
        <v>High</v>
      </c>
      <c r="AR50" s="320">
        <f t="shared" si="12"/>
        <v>17</v>
      </c>
      <c r="AS50" s="115">
        <f t="shared" si="13"/>
        <v>5.6</v>
      </c>
      <c r="AT50" s="15" t="str">
        <f t="shared" si="9"/>
        <v>High</v>
      </c>
      <c r="AU50" s="320">
        <f t="shared" si="14"/>
        <v>16</v>
      </c>
      <c r="AV50" s="61"/>
    </row>
    <row r="51" spans="1:48" ht="15.75" customHeight="1" x14ac:dyDescent="0.25">
      <c r="A51" s="91" t="str">
        <f>'Indicator Data'!A61</f>
        <v>Barind and Drought Prone Areas</v>
      </c>
      <c r="B51" s="91" t="str">
        <f>'Indicator Data'!B61</f>
        <v>Rajshahi</v>
      </c>
      <c r="C51" s="91" t="str">
        <f>'Indicator Data'!C61</f>
        <v>Natore</v>
      </c>
      <c r="D51" s="91">
        <f>'Indicator Data'!D61</f>
        <v>5069</v>
      </c>
      <c r="E51" s="221">
        <f>'Hazard &amp; Exposure'!AJ53</f>
        <v>9.1999999999999993</v>
      </c>
      <c r="F51" s="221">
        <f>'Hazard &amp; Exposure'!AK53</f>
        <v>7.3</v>
      </c>
      <c r="G51" s="221">
        <f>'Hazard &amp; Exposure'!AL53</f>
        <v>0</v>
      </c>
      <c r="H51" s="221">
        <f>'Hazard &amp; Exposure'!AM53</f>
        <v>0</v>
      </c>
      <c r="I51" s="221">
        <f>'Hazard &amp; Exposure'!AN53</f>
        <v>0</v>
      </c>
      <c r="J51" s="221">
        <f>'Hazard &amp; Exposure'!AO53</f>
        <v>5</v>
      </c>
      <c r="K51" s="221">
        <f>'Hazard &amp; Exposure'!AP53</f>
        <v>0</v>
      </c>
      <c r="L51" s="221">
        <f>'Hazard &amp; Exposure'!AQ53</f>
        <v>8.1999999999999993</v>
      </c>
      <c r="M51" s="221">
        <f>'Hazard &amp; Exposure'!AR53</f>
        <v>5</v>
      </c>
      <c r="N51" s="115">
        <f>'Hazard &amp; Exposure'!AS53</f>
        <v>6.4</v>
      </c>
      <c r="O51" s="115">
        <f>'Hazard &amp; Exposure'!AT53</f>
        <v>5</v>
      </c>
      <c r="P51" s="262">
        <f t="shared" si="2"/>
        <v>5.7</v>
      </c>
      <c r="Q51" s="15" t="str">
        <f t="shared" si="3"/>
        <v>Very Low</v>
      </c>
      <c r="R51" s="320">
        <f t="shared" si="10"/>
        <v>51</v>
      </c>
      <c r="S51" s="222">
        <f>Vulnerability!AK53</f>
        <v>6.9</v>
      </c>
      <c r="T51" s="222">
        <f>Vulnerability!AL53</f>
        <v>5.0999999999999996</v>
      </c>
      <c r="U51" s="222">
        <f>Vulnerability!AM53</f>
        <v>2.8</v>
      </c>
      <c r="V51" s="115">
        <f>Vulnerability!AN53</f>
        <v>5.4</v>
      </c>
      <c r="W51" s="222">
        <f>Vulnerability!AO53</f>
        <v>5.4</v>
      </c>
      <c r="X51" s="222">
        <f>Vulnerability!AP53</f>
        <v>3.8</v>
      </c>
      <c r="Y51" s="222">
        <f>Vulnerability!AQ53</f>
        <v>4.3</v>
      </c>
      <c r="Z51" s="222">
        <f>Vulnerability!AR53</f>
        <v>7.9</v>
      </c>
      <c r="AA51" s="222">
        <f>Vulnerability!AS53</f>
        <v>5.0999999999999996</v>
      </c>
      <c r="AB51" s="222">
        <f>Vulnerability!AT53</f>
        <v>5.5</v>
      </c>
      <c r="AC51" s="115">
        <f>Vulnerability!AU53</f>
        <v>5.5</v>
      </c>
      <c r="AD51" s="281">
        <f>Vulnerability!AV53</f>
        <v>5.5</v>
      </c>
      <c r="AE51" s="15" t="str">
        <f t="shared" si="5"/>
        <v>Medium</v>
      </c>
      <c r="AF51" s="320">
        <f t="shared" si="11"/>
        <v>23</v>
      </c>
      <c r="AG51" s="223">
        <f>'Lack of Coping Capacity'!AD53</f>
        <v>7</v>
      </c>
      <c r="AH51" s="223">
        <f>'Lack of Coping Capacity'!AE53</f>
        <v>3</v>
      </c>
      <c r="AI51" s="223">
        <f>'Lack of Coping Capacity'!AF53</f>
        <v>9.6</v>
      </c>
      <c r="AJ51" s="223">
        <f>'Lack of Coping Capacity'!AG53</f>
        <v>1.9</v>
      </c>
      <c r="AK51" s="223">
        <f>'Lack of Coping Capacity'!AH53</f>
        <v>2.2999999999999998</v>
      </c>
      <c r="AL51" s="223">
        <f>'Lack of Coping Capacity'!AI53</f>
        <v>4.9000000000000004</v>
      </c>
      <c r="AM51" s="223">
        <f>'Lack of Coping Capacity'!AJ53</f>
        <v>7.2</v>
      </c>
      <c r="AN51" s="115">
        <f>'Lack of Coping Capacity'!AK53</f>
        <v>6.5</v>
      </c>
      <c r="AO51" s="115">
        <f>'Lack of Coping Capacity'!AL53</f>
        <v>3.3</v>
      </c>
      <c r="AP51" s="115">
        <f>'Lack of Coping Capacity'!AM53</f>
        <v>5.0999999999999996</v>
      </c>
      <c r="AQ51" s="15" t="str">
        <f t="shared" si="6"/>
        <v>Medium</v>
      </c>
      <c r="AR51" s="320">
        <f t="shared" si="12"/>
        <v>30</v>
      </c>
      <c r="AS51" s="115">
        <f t="shared" si="13"/>
        <v>5.4</v>
      </c>
      <c r="AT51" s="15" t="str">
        <f t="shared" si="9"/>
        <v>Medium</v>
      </c>
      <c r="AU51" s="320">
        <f t="shared" si="14"/>
        <v>31</v>
      </c>
      <c r="AV51" s="61"/>
    </row>
    <row r="52" spans="1:48" ht="15.75" customHeight="1" x14ac:dyDescent="0.25">
      <c r="A52" s="91" t="str">
        <f>'Indicator Data'!A62</f>
        <v>Barind and Drought Prone Areas</v>
      </c>
      <c r="B52" s="91" t="str">
        <f>'Indicator Data'!B62</f>
        <v>Rajshahi</v>
      </c>
      <c r="C52" s="91" t="str">
        <f>'Indicator Data'!C62</f>
        <v>Nawabganj</v>
      </c>
      <c r="D52" s="91">
        <f>'Indicator Data'!D62</f>
        <v>5070</v>
      </c>
      <c r="E52" s="221">
        <f>'Hazard &amp; Exposure'!AJ54</f>
        <v>9.1999999999999993</v>
      </c>
      <c r="F52" s="221">
        <f>'Hazard &amp; Exposure'!AK54</f>
        <v>7.3</v>
      </c>
      <c r="G52" s="221">
        <f>'Hazard &amp; Exposure'!AL54</f>
        <v>0</v>
      </c>
      <c r="H52" s="221">
        <f>'Hazard &amp; Exposure'!AM54</f>
        <v>0</v>
      </c>
      <c r="I52" s="221">
        <f>'Hazard &amp; Exposure'!AN54</f>
        <v>0</v>
      </c>
      <c r="J52" s="221">
        <f>'Hazard &amp; Exposure'!AO54</f>
        <v>7.5</v>
      </c>
      <c r="K52" s="221">
        <f>'Hazard &amp; Exposure'!AP54</f>
        <v>3</v>
      </c>
      <c r="L52" s="221">
        <f>'Hazard &amp; Exposure'!AQ54</f>
        <v>10</v>
      </c>
      <c r="M52" s="221">
        <f>'Hazard &amp; Exposure'!AR54</f>
        <v>5.8</v>
      </c>
      <c r="N52" s="115">
        <f>'Hazard &amp; Exposure'!AS54</f>
        <v>6.4</v>
      </c>
      <c r="O52" s="115">
        <f>'Hazard &amp; Exposure'!AT54</f>
        <v>6.2</v>
      </c>
      <c r="P52" s="262">
        <f t="shared" si="2"/>
        <v>6.3</v>
      </c>
      <c r="Q52" s="15" t="str">
        <f t="shared" si="3"/>
        <v>High</v>
      </c>
      <c r="R52" s="320">
        <f t="shared" si="10"/>
        <v>5</v>
      </c>
      <c r="S52" s="222">
        <f>Vulnerability!AK54</f>
        <v>7.2</v>
      </c>
      <c r="T52" s="222">
        <f>Vulnerability!AL54</f>
        <v>5.7</v>
      </c>
      <c r="U52" s="222">
        <f>Vulnerability!AM54</f>
        <v>1.9</v>
      </c>
      <c r="V52" s="115">
        <f>Vulnerability!AN54</f>
        <v>5.5</v>
      </c>
      <c r="W52" s="222">
        <f>Vulnerability!AO54</f>
        <v>0.9</v>
      </c>
      <c r="X52" s="222">
        <f>Vulnerability!AP54</f>
        <v>5.3</v>
      </c>
      <c r="Y52" s="222">
        <f>Vulnerability!AQ54</f>
        <v>0</v>
      </c>
      <c r="Z52" s="222">
        <f>Vulnerability!AR54</f>
        <v>8.4</v>
      </c>
      <c r="AA52" s="222">
        <f>Vulnerability!AS54</f>
        <v>4.8</v>
      </c>
      <c r="AB52" s="222">
        <f>Vulnerability!AT54</f>
        <v>5.3</v>
      </c>
      <c r="AC52" s="115">
        <f>Vulnerability!AU54</f>
        <v>3.4</v>
      </c>
      <c r="AD52" s="281">
        <f>Vulnerability!AV54</f>
        <v>4.5</v>
      </c>
      <c r="AE52" s="15" t="str">
        <f t="shared" si="5"/>
        <v>Low</v>
      </c>
      <c r="AF52" s="320">
        <f t="shared" si="11"/>
        <v>52</v>
      </c>
      <c r="AG52" s="223">
        <f>'Lack of Coping Capacity'!AD54</f>
        <v>7</v>
      </c>
      <c r="AH52" s="223">
        <f>'Lack of Coping Capacity'!AE54</f>
        <v>3</v>
      </c>
      <c r="AI52" s="223">
        <f>'Lack of Coping Capacity'!AF54</f>
        <v>9.4</v>
      </c>
      <c r="AJ52" s="223">
        <f>'Lack of Coping Capacity'!AG54</f>
        <v>5.3</v>
      </c>
      <c r="AK52" s="223">
        <f>'Lack of Coping Capacity'!AH54</f>
        <v>3.9</v>
      </c>
      <c r="AL52" s="223">
        <f>'Lack of Coping Capacity'!AI54</f>
        <v>6.9</v>
      </c>
      <c r="AM52" s="223">
        <f>'Lack of Coping Capacity'!AJ54</f>
        <v>5.7</v>
      </c>
      <c r="AN52" s="115">
        <f>'Lack of Coping Capacity'!AK54</f>
        <v>6.5</v>
      </c>
      <c r="AO52" s="115">
        <f>'Lack of Coping Capacity'!AL54</f>
        <v>4.4000000000000004</v>
      </c>
      <c r="AP52" s="115">
        <f>'Lack of Coping Capacity'!AM54</f>
        <v>5.5</v>
      </c>
      <c r="AQ52" s="15" t="str">
        <f t="shared" si="6"/>
        <v>Very High</v>
      </c>
      <c r="AR52" s="320">
        <f t="shared" si="12"/>
        <v>10</v>
      </c>
      <c r="AS52" s="115">
        <f t="shared" si="13"/>
        <v>5.4</v>
      </c>
      <c r="AT52" s="15" t="str">
        <f t="shared" si="9"/>
        <v>Medium</v>
      </c>
      <c r="AU52" s="320">
        <f t="shared" si="14"/>
        <v>31</v>
      </c>
      <c r="AV52" s="61"/>
    </row>
    <row r="53" spans="1:48" ht="15.75" customHeight="1" x14ac:dyDescent="0.25">
      <c r="A53" s="91" t="str">
        <f>'Indicator Data'!A63</f>
        <v>Barind and Drought Prone Areas</v>
      </c>
      <c r="B53" s="91" t="str">
        <f>'Indicator Data'!B63</f>
        <v>Rajshahi</v>
      </c>
      <c r="C53" s="91" t="str">
        <f>'Indicator Data'!C63</f>
        <v>Pabna</v>
      </c>
      <c r="D53" s="91">
        <f>'Indicator Data'!D63</f>
        <v>5076</v>
      </c>
      <c r="E53" s="221">
        <f>'Hazard &amp; Exposure'!AJ55</f>
        <v>9.1999999999999993</v>
      </c>
      <c r="F53" s="221">
        <f>'Hazard &amp; Exposure'!AK55</f>
        <v>8.1999999999999993</v>
      </c>
      <c r="G53" s="221">
        <f>'Hazard &amp; Exposure'!AL55</f>
        <v>0</v>
      </c>
      <c r="H53" s="221">
        <f>'Hazard &amp; Exposure'!AM55</f>
        <v>0</v>
      </c>
      <c r="I53" s="221">
        <f>'Hazard &amp; Exposure'!AN55</f>
        <v>0</v>
      </c>
      <c r="J53" s="221">
        <f>'Hazard &amp; Exposure'!AO55</f>
        <v>8.3000000000000007</v>
      </c>
      <c r="K53" s="221">
        <f>'Hazard &amp; Exposure'!AP55</f>
        <v>6.7</v>
      </c>
      <c r="L53" s="221">
        <f>'Hazard &amp; Exposure'!AQ55</f>
        <v>7.4</v>
      </c>
      <c r="M53" s="221">
        <f>'Hazard &amp; Exposure'!AR55</f>
        <v>5.6</v>
      </c>
      <c r="N53" s="115">
        <f>'Hazard &amp; Exposure'!AS55</f>
        <v>6.4</v>
      </c>
      <c r="O53" s="115">
        <f>'Hazard &amp; Exposure'!AT55</f>
        <v>6.1</v>
      </c>
      <c r="P53" s="262">
        <f t="shared" si="2"/>
        <v>6.3</v>
      </c>
      <c r="Q53" s="15" t="str">
        <f t="shared" si="3"/>
        <v>High</v>
      </c>
      <c r="R53" s="320">
        <f t="shared" si="10"/>
        <v>5</v>
      </c>
      <c r="S53" s="222">
        <f>Vulnerability!AK55</f>
        <v>6.9</v>
      </c>
      <c r="T53" s="222">
        <f>Vulnerability!AL55</f>
        <v>5.5</v>
      </c>
      <c r="U53" s="222">
        <f>Vulnerability!AM55</f>
        <v>2.7</v>
      </c>
      <c r="V53" s="115">
        <f>Vulnerability!AN55</f>
        <v>5.5</v>
      </c>
      <c r="W53" s="222">
        <f>Vulnerability!AO55</f>
        <v>0.9</v>
      </c>
      <c r="X53" s="222">
        <f>Vulnerability!AP55</f>
        <v>4.0999999999999996</v>
      </c>
      <c r="Y53" s="222">
        <f>Vulnerability!AQ55</f>
        <v>1.4</v>
      </c>
      <c r="Z53" s="222">
        <f>Vulnerability!AR55</f>
        <v>6</v>
      </c>
      <c r="AA53" s="222">
        <f>Vulnerability!AS55</f>
        <v>4.8</v>
      </c>
      <c r="AB53" s="222">
        <f>Vulnerability!AT55</f>
        <v>4.3</v>
      </c>
      <c r="AC53" s="115">
        <f>Vulnerability!AU55</f>
        <v>2.8</v>
      </c>
      <c r="AD53" s="281">
        <f>Vulnerability!AV55</f>
        <v>4.3</v>
      </c>
      <c r="AE53" s="15" t="str">
        <f t="shared" si="5"/>
        <v>Very Low</v>
      </c>
      <c r="AF53" s="320">
        <f t="shared" si="11"/>
        <v>57</v>
      </c>
      <c r="AG53" s="223">
        <f>'Lack of Coping Capacity'!AD55</f>
        <v>7</v>
      </c>
      <c r="AH53" s="223">
        <f>'Lack of Coping Capacity'!AE55</f>
        <v>3</v>
      </c>
      <c r="AI53" s="223">
        <f>'Lack of Coping Capacity'!AF55</f>
        <v>9.6</v>
      </c>
      <c r="AJ53" s="223">
        <f>'Lack of Coping Capacity'!AG55</f>
        <v>2.9</v>
      </c>
      <c r="AK53" s="223">
        <f>'Lack of Coping Capacity'!AH55</f>
        <v>2.2000000000000002</v>
      </c>
      <c r="AL53" s="223">
        <f>'Lack of Coping Capacity'!AI55</f>
        <v>6.4</v>
      </c>
      <c r="AM53" s="223">
        <f>'Lack of Coping Capacity'!AJ55</f>
        <v>7.4</v>
      </c>
      <c r="AN53" s="115">
        <f>'Lack of Coping Capacity'!AK55</f>
        <v>6.5</v>
      </c>
      <c r="AO53" s="115">
        <f>'Lack of Coping Capacity'!AL55</f>
        <v>3.8</v>
      </c>
      <c r="AP53" s="115">
        <f>'Lack of Coping Capacity'!AM55</f>
        <v>5.3</v>
      </c>
      <c r="AQ53" s="15" t="str">
        <f t="shared" si="6"/>
        <v>High</v>
      </c>
      <c r="AR53" s="320">
        <f t="shared" si="12"/>
        <v>17</v>
      </c>
      <c r="AS53" s="115">
        <f t="shared" si="13"/>
        <v>5.2</v>
      </c>
      <c r="AT53" s="15" t="str">
        <f t="shared" si="9"/>
        <v>Low</v>
      </c>
      <c r="AU53" s="320">
        <f t="shared" si="14"/>
        <v>45</v>
      </c>
      <c r="AV53" s="61"/>
    </row>
    <row r="54" spans="1:48" ht="15.75" customHeight="1" x14ac:dyDescent="0.25">
      <c r="A54" s="91" t="str">
        <f>'Indicator Data'!A64</f>
        <v>Barind and Drought Prone Areas</v>
      </c>
      <c r="B54" s="91" t="str">
        <f>'Indicator Data'!B64</f>
        <v>Rajshahi</v>
      </c>
      <c r="C54" s="91" t="str">
        <f>'Indicator Data'!C64</f>
        <v>Rajshahi</v>
      </c>
      <c r="D54" s="91">
        <f>'Indicator Data'!D64</f>
        <v>5081</v>
      </c>
      <c r="E54" s="221">
        <f>'Hazard &amp; Exposure'!AJ56</f>
        <v>9.1999999999999993</v>
      </c>
      <c r="F54" s="221">
        <f>'Hazard &amp; Exposure'!AK56</f>
        <v>6</v>
      </c>
      <c r="G54" s="221">
        <f>'Hazard &amp; Exposure'!AL56</f>
        <v>0</v>
      </c>
      <c r="H54" s="221">
        <f>'Hazard &amp; Exposure'!AM56</f>
        <v>0</v>
      </c>
      <c r="I54" s="221">
        <f>'Hazard &amp; Exposure'!AN56</f>
        <v>0</v>
      </c>
      <c r="J54" s="221">
        <f>'Hazard &amp; Exposure'!AO56</f>
        <v>7.5</v>
      </c>
      <c r="K54" s="221">
        <f>'Hazard &amp; Exposure'!AP56</f>
        <v>5.8</v>
      </c>
      <c r="L54" s="221">
        <f>'Hazard &amp; Exposure'!AQ56</f>
        <v>9.6</v>
      </c>
      <c r="M54" s="221">
        <f>'Hazard &amp; Exposure'!AR56</f>
        <v>6.3</v>
      </c>
      <c r="N54" s="115">
        <f>'Hazard &amp; Exposure'!AS56</f>
        <v>6.4</v>
      </c>
      <c r="O54" s="115">
        <f>'Hazard &amp; Exposure'!AT56</f>
        <v>6.1</v>
      </c>
      <c r="P54" s="262">
        <f t="shared" si="2"/>
        <v>6.3</v>
      </c>
      <c r="Q54" s="15" t="str">
        <f t="shared" si="3"/>
        <v>High</v>
      </c>
      <c r="R54" s="320">
        <f t="shared" si="10"/>
        <v>5</v>
      </c>
      <c r="S54" s="222">
        <f>Vulnerability!AK56</f>
        <v>5.9</v>
      </c>
      <c r="T54" s="222">
        <f>Vulnerability!AL56</f>
        <v>5.4</v>
      </c>
      <c r="U54" s="222">
        <f>Vulnerability!AM56</f>
        <v>2.4</v>
      </c>
      <c r="V54" s="115">
        <f>Vulnerability!AN56</f>
        <v>4.9000000000000004</v>
      </c>
      <c r="W54" s="222">
        <f>Vulnerability!AO56</f>
        <v>2</v>
      </c>
      <c r="X54" s="222">
        <f>Vulnerability!AP56</f>
        <v>4.0999999999999996</v>
      </c>
      <c r="Y54" s="222">
        <f>Vulnerability!AQ56</f>
        <v>2.2999999999999998</v>
      </c>
      <c r="Z54" s="222">
        <f>Vulnerability!AR56</f>
        <v>5.6</v>
      </c>
      <c r="AA54" s="222">
        <f>Vulnerability!AS56</f>
        <v>4.5999999999999996</v>
      </c>
      <c r="AB54" s="222">
        <f>Vulnerability!AT56</f>
        <v>4.2</v>
      </c>
      <c r="AC54" s="115">
        <f>Vulnerability!AU56</f>
        <v>3.2</v>
      </c>
      <c r="AD54" s="281">
        <f>Vulnerability!AV56</f>
        <v>4.0999999999999996</v>
      </c>
      <c r="AE54" s="15" t="str">
        <f t="shared" si="5"/>
        <v>Very Low</v>
      </c>
      <c r="AF54" s="320">
        <f t="shared" si="11"/>
        <v>60</v>
      </c>
      <c r="AG54" s="223">
        <f>'Lack of Coping Capacity'!AD56</f>
        <v>7</v>
      </c>
      <c r="AH54" s="223">
        <f>'Lack of Coping Capacity'!AE56</f>
        <v>3</v>
      </c>
      <c r="AI54" s="223">
        <f>'Lack of Coping Capacity'!AF56</f>
        <v>9.1999999999999993</v>
      </c>
      <c r="AJ54" s="223">
        <f>'Lack of Coping Capacity'!AG56</f>
        <v>2.9</v>
      </c>
      <c r="AK54" s="223">
        <f>'Lack of Coping Capacity'!AH56</f>
        <v>2.2999999999999998</v>
      </c>
      <c r="AL54" s="223">
        <f>'Lack of Coping Capacity'!AI56</f>
        <v>4.4000000000000004</v>
      </c>
      <c r="AM54" s="223">
        <f>'Lack of Coping Capacity'!AJ56</f>
        <v>5</v>
      </c>
      <c r="AN54" s="115">
        <f>'Lack of Coping Capacity'!AK56</f>
        <v>6.4</v>
      </c>
      <c r="AO54" s="115">
        <f>'Lack of Coping Capacity'!AL56</f>
        <v>2.9</v>
      </c>
      <c r="AP54" s="115">
        <f>'Lack of Coping Capacity'!AM56</f>
        <v>4.9000000000000004</v>
      </c>
      <c r="AQ54" s="15" t="str">
        <f t="shared" si="6"/>
        <v>Low</v>
      </c>
      <c r="AR54" s="320">
        <f t="shared" si="12"/>
        <v>44</v>
      </c>
      <c r="AS54" s="115">
        <f t="shared" si="13"/>
        <v>5</v>
      </c>
      <c r="AT54" s="15" t="str">
        <f t="shared" si="9"/>
        <v>Low</v>
      </c>
      <c r="AU54" s="320">
        <f t="shared" si="14"/>
        <v>56</v>
      </c>
      <c r="AV54" s="61"/>
    </row>
    <row r="55" spans="1:48" ht="15.75" customHeight="1" x14ac:dyDescent="0.25">
      <c r="A55" s="91" t="str">
        <f>'Indicator Data'!A65</f>
        <v>Barind and Drought Prone Areas</v>
      </c>
      <c r="B55" s="91" t="str">
        <f>'Indicator Data'!B65</f>
        <v>Rajshahi</v>
      </c>
      <c r="C55" s="91" t="str">
        <f>'Indicator Data'!C65</f>
        <v>Sirajganj</v>
      </c>
      <c r="D55" s="91">
        <f>'Indicator Data'!D65</f>
        <v>5088</v>
      </c>
      <c r="E55" s="221">
        <f>'Hazard &amp; Exposure'!AJ57</f>
        <v>9.1999999999999993</v>
      </c>
      <c r="F55" s="221">
        <f>'Hazard &amp; Exposure'!AK57</f>
        <v>8.6</v>
      </c>
      <c r="G55" s="221">
        <f>'Hazard &amp; Exposure'!AL57</f>
        <v>0</v>
      </c>
      <c r="H55" s="221">
        <f>'Hazard &amp; Exposure'!AM57</f>
        <v>0</v>
      </c>
      <c r="I55" s="221">
        <f>'Hazard &amp; Exposure'!AN57</f>
        <v>0</v>
      </c>
      <c r="J55" s="221">
        <f>'Hazard &amp; Exposure'!AO57</f>
        <v>7.4</v>
      </c>
      <c r="K55" s="221">
        <f>'Hazard &amp; Exposure'!AP57</f>
        <v>7.9</v>
      </c>
      <c r="L55" s="221">
        <f>'Hazard &amp; Exposure'!AQ57</f>
        <v>7</v>
      </c>
      <c r="M55" s="221">
        <f>'Hazard &amp; Exposure'!AR57</f>
        <v>5.5</v>
      </c>
      <c r="N55" s="115">
        <f>'Hazard &amp; Exposure'!AS57</f>
        <v>6.4</v>
      </c>
      <c r="O55" s="115">
        <f>'Hazard &amp; Exposure'!AT57</f>
        <v>6.2</v>
      </c>
      <c r="P55" s="262">
        <f t="shared" si="2"/>
        <v>6.3</v>
      </c>
      <c r="Q55" s="15" t="str">
        <f t="shared" si="3"/>
        <v>High</v>
      </c>
      <c r="R55" s="320">
        <f t="shared" si="10"/>
        <v>5</v>
      </c>
      <c r="S55" s="222">
        <f>Vulnerability!AK57</f>
        <v>7.1</v>
      </c>
      <c r="T55" s="222">
        <f>Vulnerability!AL57</f>
        <v>5.6</v>
      </c>
      <c r="U55" s="222">
        <f>Vulnerability!AM57</f>
        <v>2.2999999999999998</v>
      </c>
      <c r="V55" s="115">
        <f>Vulnerability!AN57</f>
        <v>5.5</v>
      </c>
      <c r="W55" s="222">
        <f>Vulnerability!AO57</f>
        <v>5.9</v>
      </c>
      <c r="X55" s="222">
        <f>Vulnerability!AP57</f>
        <v>6.5</v>
      </c>
      <c r="Y55" s="222">
        <f>Vulnerability!AQ57</f>
        <v>6.4</v>
      </c>
      <c r="Z55" s="222">
        <f>Vulnerability!AR57</f>
        <v>7.8</v>
      </c>
      <c r="AA55" s="222">
        <f>Vulnerability!AS57</f>
        <v>4.8</v>
      </c>
      <c r="AB55" s="222">
        <f>Vulnerability!AT57</f>
        <v>6.5</v>
      </c>
      <c r="AC55" s="115">
        <f>Vulnerability!AU57</f>
        <v>6.2</v>
      </c>
      <c r="AD55" s="281">
        <f>Vulnerability!AV57</f>
        <v>5.9</v>
      </c>
      <c r="AE55" s="15" t="str">
        <f t="shared" si="5"/>
        <v>High</v>
      </c>
      <c r="AF55" s="320">
        <f t="shared" si="11"/>
        <v>11</v>
      </c>
      <c r="AG55" s="223">
        <f>'Lack of Coping Capacity'!AD57</f>
        <v>7</v>
      </c>
      <c r="AH55" s="223">
        <f>'Lack of Coping Capacity'!AE57</f>
        <v>3</v>
      </c>
      <c r="AI55" s="223">
        <f>'Lack of Coping Capacity'!AF57</f>
        <v>8.4</v>
      </c>
      <c r="AJ55" s="223">
        <f>'Lack of Coping Capacity'!AG57</f>
        <v>4.5999999999999996</v>
      </c>
      <c r="AK55" s="223">
        <f>'Lack of Coping Capacity'!AH57</f>
        <v>2.5</v>
      </c>
      <c r="AL55" s="223">
        <f>'Lack of Coping Capacity'!AI57</f>
        <v>7.2</v>
      </c>
      <c r="AM55" s="223">
        <f>'Lack of Coping Capacity'!AJ57</f>
        <v>7.1</v>
      </c>
      <c r="AN55" s="115">
        <f>'Lack of Coping Capacity'!AK57</f>
        <v>6.1</v>
      </c>
      <c r="AO55" s="115">
        <f>'Lack of Coping Capacity'!AL57</f>
        <v>4.3</v>
      </c>
      <c r="AP55" s="115">
        <f>'Lack of Coping Capacity'!AM57</f>
        <v>5.3</v>
      </c>
      <c r="AQ55" s="15" t="str">
        <f t="shared" si="6"/>
        <v>High</v>
      </c>
      <c r="AR55" s="320">
        <f t="shared" si="12"/>
        <v>17</v>
      </c>
      <c r="AS55" s="115">
        <f t="shared" si="13"/>
        <v>5.8</v>
      </c>
      <c r="AT55" s="15" t="str">
        <f t="shared" si="9"/>
        <v>High</v>
      </c>
      <c r="AU55" s="320">
        <f t="shared" si="14"/>
        <v>8</v>
      </c>
      <c r="AV55" s="61"/>
    </row>
    <row r="56" spans="1:48" x14ac:dyDescent="0.25">
      <c r="A56" s="91" t="str">
        <f>'Indicator Data'!A66</f>
        <v>Barind and Drought Prone Areas</v>
      </c>
      <c r="B56" s="91" t="str">
        <f>'Indicator Data'!B66</f>
        <v>Rangpur</v>
      </c>
      <c r="C56" s="91" t="str">
        <f>'Indicator Data'!C66</f>
        <v>Dinajpur</v>
      </c>
      <c r="D56" s="91">
        <f>'Indicator Data'!D66</f>
        <v>5527</v>
      </c>
      <c r="E56" s="221">
        <f>'Hazard &amp; Exposure'!AJ58</f>
        <v>9.1999999999999993</v>
      </c>
      <c r="F56" s="221">
        <f>'Hazard &amp; Exposure'!AK58</f>
        <v>5.9</v>
      </c>
      <c r="G56" s="221">
        <f>'Hazard &amp; Exposure'!AL58</f>
        <v>0</v>
      </c>
      <c r="H56" s="221">
        <f>'Hazard &amp; Exposure'!AM58</f>
        <v>0</v>
      </c>
      <c r="I56" s="221">
        <f>'Hazard &amp; Exposure'!AN58</f>
        <v>0</v>
      </c>
      <c r="J56" s="221">
        <f>'Hazard &amp; Exposure'!AO58</f>
        <v>7.2</v>
      </c>
      <c r="K56" s="221" t="str">
        <f>'Hazard &amp; Exposure'!AP58</f>
        <v>x</v>
      </c>
      <c r="L56" s="221">
        <f>'Hazard &amp; Exposure'!AQ58</f>
        <v>8.6999999999999993</v>
      </c>
      <c r="M56" s="221">
        <f>'Hazard &amp; Exposure'!AR58</f>
        <v>5.9</v>
      </c>
      <c r="N56" s="115">
        <f>'Hazard &amp; Exposure'!AS58</f>
        <v>6.4</v>
      </c>
      <c r="O56" s="115">
        <f>'Hazard &amp; Exposure'!AT58</f>
        <v>5.8</v>
      </c>
      <c r="P56" s="262">
        <f t="shared" si="2"/>
        <v>6.1</v>
      </c>
      <c r="Q56" s="15" t="str">
        <f t="shared" si="3"/>
        <v>Medium</v>
      </c>
      <c r="R56" s="320">
        <f t="shared" si="10"/>
        <v>23</v>
      </c>
      <c r="S56" s="222">
        <f>Vulnerability!AK58</f>
        <v>7.8</v>
      </c>
      <c r="T56" s="222">
        <f>Vulnerability!AL58</f>
        <v>5.6</v>
      </c>
      <c r="U56" s="222">
        <f>Vulnerability!AM58</f>
        <v>2.1</v>
      </c>
      <c r="V56" s="115">
        <f>Vulnerability!AN58</f>
        <v>5.8</v>
      </c>
      <c r="W56" s="222">
        <f>Vulnerability!AO58</f>
        <v>5.5</v>
      </c>
      <c r="X56" s="222">
        <f>Vulnerability!AP58</f>
        <v>4.7</v>
      </c>
      <c r="Y56" s="222">
        <f>Vulnerability!AQ58</f>
        <v>3.5</v>
      </c>
      <c r="Z56" s="222">
        <f>Vulnerability!AR58</f>
        <v>7.8</v>
      </c>
      <c r="AA56" s="222">
        <f>Vulnerability!AS58</f>
        <v>5.8</v>
      </c>
      <c r="AB56" s="222">
        <f>Vulnerability!AT58</f>
        <v>5.7</v>
      </c>
      <c r="AC56" s="115">
        <f>Vulnerability!AU58</f>
        <v>5.6</v>
      </c>
      <c r="AD56" s="281">
        <f>Vulnerability!AV58</f>
        <v>5.7</v>
      </c>
      <c r="AE56" s="15" t="str">
        <f t="shared" si="5"/>
        <v>Medium</v>
      </c>
      <c r="AF56" s="320">
        <f t="shared" si="11"/>
        <v>15</v>
      </c>
      <c r="AG56" s="223">
        <f>'Lack of Coping Capacity'!AD58</f>
        <v>7</v>
      </c>
      <c r="AH56" s="223">
        <f>'Lack of Coping Capacity'!AE58</f>
        <v>3</v>
      </c>
      <c r="AI56" s="223">
        <f>'Lack of Coping Capacity'!AF58</f>
        <v>9.3000000000000007</v>
      </c>
      <c r="AJ56" s="223">
        <f>'Lack of Coping Capacity'!AG58</f>
        <v>1.6</v>
      </c>
      <c r="AK56" s="223">
        <f>'Lack of Coping Capacity'!AH58</f>
        <v>2.4</v>
      </c>
      <c r="AL56" s="223">
        <f>'Lack of Coping Capacity'!AI58</f>
        <v>3.9</v>
      </c>
      <c r="AM56" s="223">
        <f>'Lack of Coping Capacity'!AJ58</f>
        <v>6.4</v>
      </c>
      <c r="AN56" s="115">
        <f>'Lack of Coping Capacity'!AK58</f>
        <v>6.4</v>
      </c>
      <c r="AO56" s="115">
        <f>'Lack of Coping Capacity'!AL58</f>
        <v>2.9</v>
      </c>
      <c r="AP56" s="115">
        <f>'Lack of Coping Capacity'!AM58</f>
        <v>4.9000000000000004</v>
      </c>
      <c r="AQ56" s="15" t="str">
        <f t="shared" si="6"/>
        <v>Low</v>
      </c>
      <c r="AR56" s="320">
        <f t="shared" si="12"/>
        <v>44</v>
      </c>
      <c r="AS56" s="115">
        <f t="shared" si="13"/>
        <v>5.5</v>
      </c>
      <c r="AT56" s="15" t="str">
        <f t="shared" si="9"/>
        <v>Medium</v>
      </c>
      <c r="AU56" s="320">
        <f t="shared" si="14"/>
        <v>25</v>
      </c>
      <c r="AV56" s="61"/>
    </row>
    <row r="57" spans="1:48" ht="15.75" customHeight="1" x14ac:dyDescent="0.25">
      <c r="A57" s="91" t="str">
        <f>'Indicator Data'!A67</f>
        <v>Barind and Drought Prone Areas</v>
      </c>
      <c r="B57" s="91" t="str">
        <f>'Indicator Data'!B67</f>
        <v>Rangpur</v>
      </c>
      <c r="C57" s="91" t="str">
        <f>'Indicator Data'!C67</f>
        <v>Gaibandha</v>
      </c>
      <c r="D57" s="91">
        <f>'Indicator Data'!D67</f>
        <v>5532</v>
      </c>
      <c r="E57" s="221">
        <f>'Hazard &amp; Exposure'!AJ59</f>
        <v>9.1999999999999993</v>
      </c>
      <c r="F57" s="221">
        <f>'Hazard &amp; Exposure'!AK59</f>
        <v>8.1999999999999993</v>
      </c>
      <c r="G57" s="221">
        <f>'Hazard &amp; Exposure'!AL59</f>
        <v>0</v>
      </c>
      <c r="H57" s="221">
        <f>'Hazard &amp; Exposure'!AM59</f>
        <v>0</v>
      </c>
      <c r="I57" s="221">
        <f>'Hazard &amp; Exposure'!AN59</f>
        <v>0</v>
      </c>
      <c r="J57" s="221">
        <f>'Hazard &amp; Exposure'!AO59</f>
        <v>8.5</v>
      </c>
      <c r="K57" s="221">
        <f>'Hazard &amp; Exposure'!AP59</f>
        <v>7.7</v>
      </c>
      <c r="L57" s="221">
        <f>'Hazard &amp; Exposure'!AQ59</f>
        <v>6.4</v>
      </c>
      <c r="M57" s="221">
        <f>'Hazard &amp; Exposure'!AR59</f>
        <v>5.2</v>
      </c>
      <c r="N57" s="115">
        <f>'Hazard &amp; Exposure'!AS59</f>
        <v>6.4</v>
      </c>
      <c r="O57" s="115">
        <f>'Hazard &amp; Exposure'!AT59</f>
        <v>6.1</v>
      </c>
      <c r="P57" s="262">
        <f t="shared" si="2"/>
        <v>6.3</v>
      </c>
      <c r="Q57" s="15" t="str">
        <f t="shared" si="3"/>
        <v>High</v>
      </c>
      <c r="R57" s="320">
        <f t="shared" si="10"/>
        <v>5</v>
      </c>
      <c r="S57" s="222">
        <f>Vulnerability!AK59</f>
        <v>7.7</v>
      </c>
      <c r="T57" s="222">
        <f>Vulnerability!AL59</f>
        <v>5.6</v>
      </c>
      <c r="U57" s="222">
        <f>Vulnerability!AM59</f>
        <v>2.5</v>
      </c>
      <c r="V57" s="115">
        <f>Vulnerability!AN59</f>
        <v>5.9</v>
      </c>
      <c r="W57" s="222">
        <f>Vulnerability!AO59</f>
        <v>4.2</v>
      </c>
      <c r="X57" s="222">
        <f>Vulnerability!AP59</f>
        <v>3.9</v>
      </c>
      <c r="Y57" s="222">
        <f>Vulnerability!AQ59</f>
        <v>6.4</v>
      </c>
      <c r="Z57" s="222">
        <f>Vulnerability!AR59</f>
        <v>8.8000000000000007</v>
      </c>
      <c r="AA57" s="222">
        <f>Vulnerability!AS59</f>
        <v>4.5999999999999996</v>
      </c>
      <c r="AB57" s="222">
        <f>Vulnerability!AT59</f>
        <v>6.4</v>
      </c>
      <c r="AC57" s="115">
        <f>Vulnerability!AU59</f>
        <v>5.4</v>
      </c>
      <c r="AD57" s="281">
        <f>Vulnerability!AV59</f>
        <v>5.7</v>
      </c>
      <c r="AE57" s="15" t="str">
        <f t="shared" si="5"/>
        <v>Medium</v>
      </c>
      <c r="AF57" s="320">
        <f t="shared" si="11"/>
        <v>15</v>
      </c>
      <c r="AG57" s="223">
        <f>'Lack of Coping Capacity'!AD59</f>
        <v>7</v>
      </c>
      <c r="AH57" s="223">
        <f>'Lack of Coping Capacity'!AE59</f>
        <v>3</v>
      </c>
      <c r="AI57" s="223">
        <f>'Lack of Coping Capacity'!AF59</f>
        <v>8.8000000000000007</v>
      </c>
      <c r="AJ57" s="223">
        <f>'Lack of Coping Capacity'!AG59</f>
        <v>2.6</v>
      </c>
      <c r="AK57" s="223">
        <f>'Lack of Coping Capacity'!AH59</f>
        <v>3.3</v>
      </c>
      <c r="AL57" s="223">
        <f>'Lack of Coping Capacity'!AI59</f>
        <v>5.7</v>
      </c>
      <c r="AM57" s="223">
        <f>'Lack of Coping Capacity'!AJ59</f>
        <v>7.4</v>
      </c>
      <c r="AN57" s="115">
        <f>'Lack of Coping Capacity'!AK59</f>
        <v>6.3</v>
      </c>
      <c r="AO57" s="115">
        <f>'Lack of Coping Capacity'!AL59</f>
        <v>3.8</v>
      </c>
      <c r="AP57" s="115">
        <f>'Lack of Coping Capacity'!AM59</f>
        <v>5.2</v>
      </c>
      <c r="AQ57" s="15" t="str">
        <f t="shared" si="6"/>
        <v>High</v>
      </c>
      <c r="AR57" s="320">
        <f t="shared" si="12"/>
        <v>25</v>
      </c>
      <c r="AS57" s="115">
        <f t="shared" si="13"/>
        <v>5.7</v>
      </c>
      <c r="AT57" s="15" t="str">
        <f t="shared" si="9"/>
        <v>High</v>
      </c>
      <c r="AU57" s="320">
        <f t="shared" si="14"/>
        <v>11</v>
      </c>
      <c r="AV57" s="61"/>
    </row>
    <row r="58" spans="1:48" ht="15.75" customHeight="1" x14ac:dyDescent="0.25">
      <c r="A58" s="91" t="str">
        <f>'Indicator Data'!A68</f>
        <v>Barind and Drought Prone Areas</v>
      </c>
      <c r="B58" s="91" t="str">
        <f>'Indicator Data'!B68</f>
        <v>Rangpur</v>
      </c>
      <c r="C58" s="91" t="str">
        <f>'Indicator Data'!C68</f>
        <v>Kurigram</v>
      </c>
      <c r="D58" s="91">
        <f>'Indicator Data'!D68</f>
        <v>5549</v>
      </c>
      <c r="E58" s="221">
        <f>'Hazard &amp; Exposure'!AJ60</f>
        <v>9.1999999999999993</v>
      </c>
      <c r="F58" s="221">
        <f>'Hazard &amp; Exposure'!AK60</f>
        <v>8.8000000000000007</v>
      </c>
      <c r="G58" s="221">
        <f>'Hazard &amp; Exposure'!AL60</f>
        <v>0</v>
      </c>
      <c r="H58" s="221">
        <f>'Hazard &amp; Exposure'!AM60</f>
        <v>0</v>
      </c>
      <c r="I58" s="221">
        <f>'Hazard &amp; Exposure'!AN60</f>
        <v>0</v>
      </c>
      <c r="J58" s="221">
        <f>'Hazard &amp; Exposure'!AO60</f>
        <v>8.1</v>
      </c>
      <c r="K58" s="221">
        <f>'Hazard &amp; Exposure'!AP60</f>
        <v>7.2</v>
      </c>
      <c r="L58" s="221">
        <f>'Hazard &amp; Exposure'!AQ60</f>
        <v>5.6</v>
      </c>
      <c r="M58" s="221">
        <f>'Hazard &amp; Exposure'!AR60</f>
        <v>5.2</v>
      </c>
      <c r="N58" s="115">
        <f>'Hazard &amp; Exposure'!AS60</f>
        <v>6.4</v>
      </c>
      <c r="O58" s="115">
        <f>'Hazard &amp; Exposure'!AT60</f>
        <v>6</v>
      </c>
      <c r="P58" s="262">
        <f t="shared" si="2"/>
        <v>6.2</v>
      </c>
      <c r="Q58" s="15" t="str">
        <f t="shared" si="3"/>
        <v>High</v>
      </c>
      <c r="R58" s="320">
        <f t="shared" si="10"/>
        <v>12</v>
      </c>
      <c r="S58" s="222">
        <f>Vulnerability!AK60</f>
        <v>8.3000000000000007</v>
      </c>
      <c r="T58" s="222">
        <f>Vulnerability!AL60</f>
        <v>5.5</v>
      </c>
      <c r="U58" s="222">
        <f>Vulnerability!AM60</f>
        <v>2.2000000000000002</v>
      </c>
      <c r="V58" s="115">
        <f>Vulnerability!AN60</f>
        <v>6.1</v>
      </c>
      <c r="W58" s="222">
        <f>Vulnerability!AO60</f>
        <v>4.0999999999999996</v>
      </c>
      <c r="X58" s="222">
        <f>Vulnerability!AP60</f>
        <v>5.9</v>
      </c>
      <c r="Y58" s="222">
        <f>Vulnerability!AQ60</f>
        <v>7.2</v>
      </c>
      <c r="Z58" s="222">
        <f>Vulnerability!AR60</f>
        <v>9.6</v>
      </c>
      <c r="AA58" s="222">
        <f>Vulnerability!AS60</f>
        <v>6.1</v>
      </c>
      <c r="AB58" s="222">
        <f>Vulnerability!AT60</f>
        <v>7.6</v>
      </c>
      <c r="AC58" s="115">
        <f>Vulnerability!AU60</f>
        <v>6.1</v>
      </c>
      <c r="AD58" s="281">
        <f>Vulnerability!AV60</f>
        <v>6.1</v>
      </c>
      <c r="AE58" s="15" t="str">
        <f t="shared" si="5"/>
        <v>High</v>
      </c>
      <c r="AF58" s="320">
        <f t="shared" si="11"/>
        <v>7</v>
      </c>
      <c r="AG58" s="223">
        <f>'Lack of Coping Capacity'!AD60</f>
        <v>7</v>
      </c>
      <c r="AH58" s="223">
        <f>'Lack of Coping Capacity'!AE60</f>
        <v>3</v>
      </c>
      <c r="AI58" s="223">
        <f>'Lack of Coping Capacity'!AF60</f>
        <v>8.1</v>
      </c>
      <c r="AJ58" s="223">
        <f>'Lack of Coping Capacity'!AG60</f>
        <v>5.0999999999999996</v>
      </c>
      <c r="AK58" s="223">
        <f>'Lack of Coping Capacity'!AH60</f>
        <v>2.4</v>
      </c>
      <c r="AL58" s="223">
        <f>'Lack of Coping Capacity'!AI60</f>
        <v>6.8</v>
      </c>
      <c r="AM58" s="223">
        <f>'Lack of Coping Capacity'!AJ60</f>
        <v>7.4</v>
      </c>
      <c r="AN58" s="115">
        <f>'Lack of Coping Capacity'!AK60</f>
        <v>6</v>
      </c>
      <c r="AO58" s="115">
        <f>'Lack of Coping Capacity'!AL60</f>
        <v>4.3</v>
      </c>
      <c r="AP58" s="115">
        <f>'Lack of Coping Capacity'!AM60</f>
        <v>5.2</v>
      </c>
      <c r="AQ58" s="15" t="str">
        <f t="shared" si="6"/>
        <v>High</v>
      </c>
      <c r="AR58" s="320">
        <f t="shared" si="12"/>
        <v>25</v>
      </c>
      <c r="AS58" s="115">
        <f t="shared" si="13"/>
        <v>5.8</v>
      </c>
      <c r="AT58" s="15" t="str">
        <f t="shared" si="9"/>
        <v>High</v>
      </c>
      <c r="AU58" s="320">
        <f t="shared" si="14"/>
        <v>8</v>
      </c>
      <c r="AV58" s="61"/>
    </row>
    <row r="59" spans="1:48" ht="15.75" customHeight="1" x14ac:dyDescent="0.25">
      <c r="A59" s="91" t="str">
        <f>'Indicator Data'!A69</f>
        <v>Barind and Drought Prone Areas</v>
      </c>
      <c r="B59" s="91" t="str">
        <f>'Indicator Data'!B69</f>
        <v>Rangpur</v>
      </c>
      <c r="C59" s="91" t="str">
        <f>'Indicator Data'!C69</f>
        <v>Lalmonirhat</v>
      </c>
      <c r="D59" s="91">
        <f>'Indicator Data'!D69</f>
        <v>5552</v>
      </c>
      <c r="E59" s="221">
        <f>'Hazard &amp; Exposure'!AJ61</f>
        <v>9.1999999999999993</v>
      </c>
      <c r="F59" s="221">
        <f>'Hazard &amp; Exposure'!AK61</f>
        <v>6.6</v>
      </c>
      <c r="G59" s="221">
        <f>'Hazard &amp; Exposure'!AL61</f>
        <v>0</v>
      </c>
      <c r="H59" s="221">
        <f>'Hazard &amp; Exposure'!AM61</f>
        <v>0</v>
      </c>
      <c r="I59" s="221">
        <f>'Hazard &amp; Exposure'!AN61</f>
        <v>0</v>
      </c>
      <c r="J59" s="221">
        <f>'Hazard &amp; Exposure'!AO61</f>
        <v>6.1</v>
      </c>
      <c r="K59" s="221" t="str">
        <f>'Hazard &amp; Exposure'!AP61</f>
        <v>x</v>
      </c>
      <c r="L59" s="221">
        <f>'Hazard &amp; Exposure'!AQ61</f>
        <v>5.6</v>
      </c>
      <c r="M59" s="221">
        <f>'Hazard &amp; Exposure'!AR61</f>
        <v>5.3</v>
      </c>
      <c r="N59" s="115">
        <f>'Hazard &amp; Exposure'!AS61</f>
        <v>6.4</v>
      </c>
      <c r="O59" s="115">
        <f>'Hazard &amp; Exposure'!AT61</f>
        <v>5</v>
      </c>
      <c r="P59" s="262">
        <f t="shared" si="2"/>
        <v>5.7</v>
      </c>
      <c r="Q59" s="15" t="str">
        <f t="shared" si="3"/>
        <v>Very Low</v>
      </c>
      <c r="R59" s="320">
        <f t="shared" si="10"/>
        <v>51</v>
      </c>
      <c r="S59" s="222">
        <f>Vulnerability!AK61</f>
        <v>7.5</v>
      </c>
      <c r="T59" s="222">
        <f>Vulnerability!AL61</f>
        <v>5.6</v>
      </c>
      <c r="U59" s="222">
        <f>Vulnerability!AM61</f>
        <v>2.5</v>
      </c>
      <c r="V59" s="115">
        <f>Vulnerability!AN61</f>
        <v>5.8</v>
      </c>
      <c r="W59" s="222">
        <f>Vulnerability!AO61</f>
        <v>4.5</v>
      </c>
      <c r="X59" s="222">
        <f>Vulnerability!AP61</f>
        <v>4.7</v>
      </c>
      <c r="Y59" s="222">
        <f>Vulnerability!AQ61</f>
        <v>6.1</v>
      </c>
      <c r="Z59" s="222">
        <f>Vulnerability!AR61</f>
        <v>5.8</v>
      </c>
      <c r="AA59" s="222">
        <f>Vulnerability!AS61</f>
        <v>4</v>
      </c>
      <c r="AB59" s="222">
        <f>Vulnerability!AT61</f>
        <v>5.2</v>
      </c>
      <c r="AC59" s="115">
        <f>Vulnerability!AU61</f>
        <v>4.9000000000000004</v>
      </c>
      <c r="AD59" s="281">
        <f>Vulnerability!AV61</f>
        <v>5.4</v>
      </c>
      <c r="AE59" s="15" t="str">
        <f t="shared" si="5"/>
        <v>Medium</v>
      </c>
      <c r="AF59" s="320">
        <f t="shared" si="11"/>
        <v>28</v>
      </c>
      <c r="AG59" s="223">
        <f>'Lack of Coping Capacity'!AD61</f>
        <v>7</v>
      </c>
      <c r="AH59" s="223">
        <f>'Lack of Coping Capacity'!AE61</f>
        <v>3</v>
      </c>
      <c r="AI59" s="223">
        <f>'Lack of Coping Capacity'!AF61</f>
        <v>9</v>
      </c>
      <c r="AJ59" s="223">
        <f>'Lack of Coping Capacity'!AG61</f>
        <v>2.2000000000000002</v>
      </c>
      <c r="AK59" s="223">
        <f>'Lack of Coping Capacity'!AH61</f>
        <v>0.8</v>
      </c>
      <c r="AL59" s="223">
        <f>'Lack of Coping Capacity'!AI61</f>
        <v>6.2</v>
      </c>
      <c r="AM59" s="223">
        <f>'Lack of Coping Capacity'!AJ61</f>
        <v>8.1999999999999993</v>
      </c>
      <c r="AN59" s="115">
        <f>'Lack of Coping Capacity'!AK61</f>
        <v>6.3</v>
      </c>
      <c r="AO59" s="115">
        <f>'Lack of Coping Capacity'!AL61</f>
        <v>3.5</v>
      </c>
      <c r="AP59" s="115">
        <f>'Lack of Coping Capacity'!AM61</f>
        <v>5.0999999999999996</v>
      </c>
      <c r="AQ59" s="15" t="str">
        <f t="shared" si="6"/>
        <v>Medium</v>
      </c>
      <c r="AR59" s="320">
        <f t="shared" si="12"/>
        <v>30</v>
      </c>
      <c r="AS59" s="115">
        <f t="shared" si="13"/>
        <v>5.4</v>
      </c>
      <c r="AT59" s="15" t="str">
        <f t="shared" si="9"/>
        <v>Medium</v>
      </c>
      <c r="AU59" s="320">
        <f t="shared" si="14"/>
        <v>31</v>
      </c>
      <c r="AV59" s="61"/>
    </row>
    <row r="60" spans="1:48" ht="15.75" customHeight="1" x14ac:dyDescent="0.25">
      <c r="A60" s="91" t="str">
        <f>'Indicator Data'!A70</f>
        <v>Barind and Drought Prone Areas</v>
      </c>
      <c r="B60" s="91" t="str">
        <f>'Indicator Data'!B70</f>
        <v>Rangpur</v>
      </c>
      <c r="C60" s="91" t="str">
        <f>'Indicator Data'!C70</f>
        <v>Nilphamari</v>
      </c>
      <c r="D60" s="91">
        <f>'Indicator Data'!D70</f>
        <v>5573</v>
      </c>
      <c r="E60" s="221">
        <f>'Hazard &amp; Exposure'!AJ62</f>
        <v>9.1999999999999993</v>
      </c>
      <c r="F60" s="221">
        <f>'Hazard &amp; Exposure'!AK62</f>
        <v>5</v>
      </c>
      <c r="G60" s="221">
        <f>'Hazard &amp; Exposure'!AL62</f>
        <v>0</v>
      </c>
      <c r="H60" s="221">
        <f>'Hazard &amp; Exposure'!AM62</f>
        <v>0</v>
      </c>
      <c r="I60" s="221">
        <f>'Hazard &amp; Exposure'!AN62</f>
        <v>0</v>
      </c>
      <c r="J60" s="221">
        <f>'Hazard &amp; Exposure'!AO62</f>
        <v>5.3</v>
      </c>
      <c r="K60" s="221" t="str">
        <f>'Hazard &amp; Exposure'!AP62</f>
        <v>x</v>
      </c>
      <c r="L60" s="221">
        <f>'Hazard &amp; Exposure'!AQ62</f>
        <v>6.6</v>
      </c>
      <c r="M60" s="221">
        <f>'Hazard &amp; Exposure'!AR62</f>
        <v>5.9</v>
      </c>
      <c r="N60" s="115">
        <f>'Hazard &amp; Exposure'!AS62</f>
        <v>6.4</v>
      </c>
      <c r="O60" s="115">
        <f>'Hazard &amp; Exposure'!AT62</f>
        <v>4.9000000000000004</v>
      </c>
      <c r="P60" s="262">
        <f t="shared" si="2"/>
        <v>5.7</v>
      </c>
      <c r="Q60" s="15" t="str">
        <f t="shared" si="3"/>
        <v>Very Low</v>
      </c>
      <c r="R60" s="320">
        <f t="shared" si="10"/>
        <v>51</v>
      </c>
      <c r="S60" s="222">
        <f>Vulnerability!AK62</f>
        <v>7.2</v>
      </c>
      <c r="T60" s="222">
        <f>Vulnerability!AL62</f>
        <v>5.2</v>
      </c>
      <c r="U60" s="222">
        <f>Vulnerability!AM62</f>
        <v>2.7</v>
      </c>
      <c r="V60" s="115">
        <f>Vulnerability!AN62</f>
        <v>5.6</v>
      </c>
      <c r="W60" s="222">
        <f>Vulnerability!AO62</f>
        <v>3.1</v>
      </c>
      <c r="X60" s="222">
        <f>Vulnerability!AP62</f>
        <v>5.5</v>
      </c>
      <c r="Y60" s="222">
        <f>Vulnerability!AQ62</f>
        <v>4.8</v>
      </c>
      <c r="Z60" s="222">
        <f>Vulnerability!AR62</f>
        <v>7.4</v>
      </c>
      <c r="AA60" s="222">
        <f>Vulnerability!AS62</f>
        <v>4.0999999999999996</v>
      </c>
      <c r="AB60" s="222">
        <f>Vulnerability!AT62</f>
        <v>5.6</v>
      </c>
      <c r="AC60" s="115">
        <f>Vulnerability!AU62</f>
        <v>4.5</v>
      </c>
      <c r="AD60" s="281">
        <f>Vulnerability!AV62</f>
        <v>5.0999999999999996</v>
      </c>
      <c r="AE60" s="15" t="str">
        <f t="shared" si="5"/>
        <v>Low</v>
      </c>
      <c r="AF60" s="320">
        <f t="shared" si="11"/>
        <v>33</v>
      </c>
      <c r="AG60" s="223">
        <f>'Lack of Coping Capacity'!AD62</f>
        <v>7</v>
      </c>
      <c r="AH60" s="223">
        <f>'Lack of Coping Capacity'!AE62</f>
        <v>3</v>
      </c>
      <c r="AI60" s="223">
        <f>'Lack of Coping Capacity'!AF62</f>
        <v>8.6999999999999993</v>
      </c>
      <c r="AJ60" s="223">
        <f>'Lack of Coping Capacity'!AG62</f>
        <v>1</v>
      </c>
      <c r="AK60" s="223">
        <f>'Lack of Coping Capacity'!AH62</f>
        <v>2.2999999999999998</v>
      </c>
      <c r="AL60" s="223">
        <f>'Lack of Coping Capacity'!AI62</f>
        <v>4.9000000000000004</v>
      </c>
      <c r="AM60" s="223">
        <f>'Lack of Coping Capacity'!AJ62</f>
        <v>5.7</v>
      </c>
      <c r="AN60" s="115">
        <f>'Lack of Coping Capacity'!AK62</f>
        <v>6.2</v>
      </c>
      <c r="AO60" s="115">
        <f>'Lack of Coping Capacity'!AL62</f>
        <v>2.8</v>
      </c>
      <c r="AP60" s="115">
        <f>'Lack of Coping Capacity'!AM62</f>
        <v>4.7</v>
      </c>
      <c r="AQ60" s="15" t="str">
        <f t="shared" si="6"/>
        <v>Low</v>
      </c>
      <c r="AR60" s="320">
        <f t="shared" si="12"/>
        <v>58</v>
      </c>
      <c r="AS60" s="115">
        <f t="shared" si="13"/>
        <v>5.2</v>
      </c>
      <c r="AT60" s="15" t="str">
        <f t="shared" si="9"/>
        <v>Low</v>
      </c>
      <c r="AU60" s="320">
        <f t="shared" si="14"/>
        <v>45</v>
      </c>
      <c r="AV60" s="61"/>
    </row>
    <row r="61" spans="1:48" ht="15.75" customHeight="1" x14ac:dyDescent="0.25">
      <c r="A61" s="91" t="str">
        <f>'Indicator Data'!A71</f>
        <v>Barind and Drought Prone Areas</v>
      </c>
      <c r="B61" s="91" t="str">
        <f>'Indicator Data'!B71</f>
        <v>Rangpur</v>
      </c>
      <c r="C61" s="91" t="str">
        <f>'Indicator Data'!C71</f>
        <v>Panchagarh</v>
      </c>
      <c r="D61" s="91">
        <f>'Indicator Data'!D71</f>
        <v>5577</v>
      </c>
      <c r="E61" s="221">
        <f>'Hazard &amp; Exposure'!AJ63</f>
        <v>9.1999999999999993</v>
      </c>
      <c r="F61" s="221">
        <f>'Hazard &amp; Exposure'!AK63</f>
        <v>6</v>
      </c>
      <c r="G61" s="221">
        <f>'Hazard &amp; Exposure'!AL63</f>
        <v>0</v>
      </c>
      <c r="H61" s="221">
        <f>'Hazard &amp; Exposure'!AM63</f>
        <v>0</v>
      </c>
      <c r="I61" s="221">
        <f>'Hazard &amp; Exposure'!AN63</f>
        <v>0</v>
      </c>
      <c r="J61" s="221">
        <f>'Hazard &amp; Exposure'!AO63</f>
        <v>5</v>
      </c>
      <c r="K61" s="221" t="str">
        <f>'Hazard &amp; Exposure'!AP63</f>
        <v>x</v>
      </c>
      <c r="L61" s="221">
        <f>'Hazard &amp; Exposure'!AQ63</f>
        <v>6.4</v>
      </c>
      <c r="M61" s="221">
        <f>'Hazard &amp; Exposure'!AR63</f>
        <v>5.2</v>
      </c>
      <c r="N61" s="115">
        <f>'Hazard &amp; Exposure'!AS63</f>
        <v>6.4</v>
      </c>
      <c r="O61" s="115">
        <f>'Hazard &amp; Exposure'!AT63</f>
        <v>4.9000000000000004</v>
      </c>
      <c r="P61" s="262">
        <f t="shared" si="2"/>
        <v>5.7</v>
      </c>
      <c r="Q61" s="15" t="str">
        <f t="shared" si="3"/>
        <v>Very Low</v>
      </c>
      <c r="R61" s="320">
        <f t="shared" si="10"/>
        <v>51</v>
      </c>
      <c r="S61" s="222">
        <f>Vulnerability!AK63</f>
        <v>6.7</v>
      </c>
      <c r="T61" s="222">
        <f>Vulnerability!AL63</f>
        <v>5.2</v>
      </c>
      <c r="U61" s="222">
        <f>Vulnerability!AM63</f>
        <v>2.2000000000000002</v>
      </c>
      <c r="V61" s="115">
        <f>Vulnerability!AN63</f>
        <v>5.2</v>
      </c>
      <c r="W61" s="222">
        <f>Vulnerability!AO63</f>
        <v>2</v>
      </c>
      <c r="X61" s="222">
        <f>Vulnerability!AP63</f>
        <v>8.9</v>
      </c>
      <c r="Y61" s="222">
        <f>Vulnerability!AQ63</f>
        <v>5</v>
      </c>
      <c r="Z61" s="222">
        <f>Vulnerability!AR63</f>
        <v>5.9</v>
      </c>
      <c r="AA61" s="222">
        <f>Vulnerability!AS63</f>
        <v>4</v>
      </c>
      <c r="AB61" s="222">
        <f>Vulnerability!AT63</f>
        <v>6.4</v>
      </c>
      <c r="AC61" s="115">
        <f>Vulnerability!AU63</f>
        <v>4.5999999999999996</v>
      </c>
      <c r="AD61" s="281">
        <f>Vulnerability!AV63</f>
        <v>4.9000000000000004</v>
      </c>
      <c r="AE61" s="15" t="str">
        <f t="shared" si="5"/>
        <v>Low</v>
      </c>
      <c r="AF61" s="320">
        <f t="shared" si="11"/>
        <v>38</v>
      </c>
      <c r="AG61" s="223">
        <f>'Lack of Coping Capacity'!AD63</f>
        <v>7</v>
      </c>
      <c r="AH61" s="223">
        <f>'Lack of Coping Capacity'!AE63</f>
        <v>3</v>
      </c>
      <c r="AI61" s="223">
        <f>'Lack of Coping Capacity'!AF63</f>
        <v>9</v>
      </c>
      <c r="AJ61" s="223">
        <f>'Lack of Coping Capacity'!AG63</f>
        <v>1</v>
      </c>
      <c r="AK61" s="223">
        <f>'Lack of Coping Capacity'!AH63</f>
        <v>4.5</v>
      </c>
      <c r="AL61" s="223">
        <f>'Lack of Coping Capacity'!AI63</f>
        <v>5</v>
      </c>
      <c r="AM61" s="223">
        <f>'Lack of Coping Capacity'!AJ63</f>
        <v>6.9</v>
      </c>
      <c r="AN61" s="115">
        <f>'Lack of Coping Capacity'!AK63</f>
        <v>6.3</v>
      </c>
      <c r="AO61" s="115">
        <f>'Lack of Coping Capacity'!AL63</f>
        <v>3.5</v>
      </c>
      <c r="AP61" s="115">
        <f>'Lack of Coping Capacity'!AM63</f>
        <v>5.0999999999999996</v>
      </c>
      <c r="AQ61" s="15" t="str">
        <f t="shared" si="6"/>
        <v>Medium</v>
      </c>
      <c r="AR61" s="320">
        <f t="shared" si="12"/>
        <v>30</v>
      </c>
      <c r="AS61" s="115">
        <f t="shared" si="13"/>
        <v>5.2</v>
      </c>
      <c r="AT61" s="15" t="str">
        <f t="shared" si="9"/>
        <v>Low</v>
      </c>
      <c r="AU61" s="320">
        <f t="shared" si="14"/>
        <v>45</v>
      </c>
      <c r="AV61" s="61"/>
    </row>
    <row r="62" spans="1:48" ht="15.75" customHeight="1" x14ac:dyDescent="0.25">
      <c r="A62" s="91" t="str">
        <f>'Indicator Data'!A72</f>
        <v>Barind and Drought Prone Areas</v>
      </c>
      <c r="B62" s="91" t="str">
        <f>'Indicator Data'!B72</f>
        <v>Rangpur</v>
      </c>
      <c r="C62" s="91" t="str">
        <f>'Indicator Data'!C72</f>
        <v>Rangpur</v>
      </c>
      <c r="D62" s="91">
        <f>'Indicator Data'!D72</f>
        <v>5585</v>
      </c>
      <c r="E62" s="221">
        <f>'Hazard &amp; Exposure'!AJ64</f>
        <v>9.1999999999999993</v>
      </c>
      <c r="F62" s="221">
        <f>'Hazard &amp; Exposure'!AK64</f>
        <v>5.9</v>
      </c>
      <c r="G62" s="221">
        <f>'Hazard &amp; Exposure'!AL64</f>
        <v>0</v>
      </c>
      <c r="H62" s="221">
        <f>'Hazard &amp; Exposure'!AM64</f>
        <v>0</v>
      </c>
      <c r="I62" s="221">
        <f>'Hazard &amp; Exposure'!AN64</f>
        <v>0</v>
      </c>
      <c r="J62" s="221">
        <f>'Hazard &amp; Exposure'!AO64</f>
        <v>7.1</v>
      </c>
      <c r="K62" s="221" t="str">
        <f>'Hazard &amp; Exposure'!AP64</f>
        <v>x</v>
      </c>
      <c r="L62" s="221">
        <f>'Hazard &amp; Exposure'!AQ64</f>
        <v>6.5</v>
      </c>
      <c r="M62" s="221">
        <f>'Hazard &amp; Exposure'!AR64</f>
        <v>5.9</v>
      </c>
      <c r="N62" s="115">
        <f>'Hazard &amp; Exposure'!AS64</f>
        <v>6.4</v>
      </c>
      <c r="O62" s="115">
        <f>'Hazard &amp; Exposure'!AT64</f>
        <v>5.3</v>
      </c>
      <c r="P62" s="262">
        <f t="shared" si="2"/>
        <v>5.9</v>
      </c>
      <c r="Q62" s="15" t="str">
        <f t="shared" si="3"/>
        <v>Low</v>
      </c>
      <c r="R62" s="320">
        <f t="shared" si="10"/>
        <v>38</v>
      </c>
      <c r="S62" s="222">
        <f>Vulnerability!AK64</f>
        <v>8.1999999999999993</v>
      </c>
      <c r="T62" s="222">
        <f>Vulnerability!AL64</f>
        <v>5.7</v>
      </c>
      <c r="U62" s="222">
        <f>Vulnerability!AM64</f>
        <v>2.6</v>
      </c>
      <c r="V62" s="115">
        <f>Vulnerability!AN64</f>
        <v>6.2</v>
      </c>
      <c r="W62" s="222">
        <f>Vulnerability!AO64</f>
        <v>4.5999999999999996</v>
      </c>
      <c r="X62" s="222">
        <f>Vulnerability!AP64</f>
        <v>3.2</v>
      </c>
      <c r="Y62" s="222">
        <f>Vulnerability!AQ64</f>
        <v>4.4000000000000004</v>
      </c>
      <c r="Z62" s="222">
        <f>Vulnerability!AR64</f>
        <v>6.4</v>
      </c>
      <c r="AA62" s="222">
        <f>Vulnerability!AS64</f>
        <v>4.2</v>
      </c>
      <c r="AB62" s="222">
        <f>Vulnerability!AT64</f>
        <v>4.7</v>
      </c>
      <c r="AC62" s="115">
        <f>Vulnerability!AU64</f>
        <v>4.7</v>
      </c>
      <c r="AD62" s="281">
        <f>Vulnerability!AV64</f>
        <v>5.5</v>
      </c>
      <c r="AE62" s="15" t="str">
        <f t="shared" si="5"/>
        <v>Medium</v>
      </c>
      <c r="AF62" s="320">
        <f t="shared" si="11"/>
        <v>23</v>
      </c>
      <c r="AG62" s="223">
        <f>'Lack of Coping Capacity'!AD64</f>
        <v>7</v>
      </c>
      <c r="AH62" s="223">
        <f>'Lack of Coping Capacity'!AE64</f>
        <v>3</v>
      </c>
      <c r="AI62" s="223">
        <f>'Lack of Coping Capacity'!AF64</f>
        <v>9</v>
      </c>
      <c r="AJ62" s="223">
        <f>'Lack of Coping Capacity'!AG64</f>
        <v>0.5</v>
      </c>
      <c r="AK62" s="223">
        <f>'Lack of Coping Capacity'!AH64</f>
        <v>2.8</v>
      </c>
      <c r="AL62" s="223">
        <f>'Lack of Coping Capacity'!AI64</f>
        <v>4.5999999999999996</v>
      </c>
      <c r="AM62" s="223">
        <f>'Lack of Coping Capacity'!AJ64</f>
        <v>5.9</v>
      </c>
      <c r="AN62" s="115">
        <f>'Lack of Coping Capacity'!AK64</f>
        <v>6.3</v>
      </c>
      <c r="AO62" s="115">
        <f>'Lack of Coping Capacity'!AL64</f>
        <v>2.8</v>
      </c>
      <c r="AP62" s="115">
        <f>'Lack of Coping Capacity'!AM64</f>
        <v>4.8</v>
      </c>
      <c r="AQ62" s="15" t="str">
        <f t="shared" si="6"/>
        <v>Low</v>
      </c>
      <c r="AR62" s="320">
        <f t="shared" si="12"/>
        <v>54</v>
      </c>
      <c r="AS62" s="115">
        <f t="shared" si="13"/>
        <v>5.4</v>
      </c>
      <c r="AT62" s="15" t="str">
        <f t="shared" si="9"/>
        <v>Medium</v>
      </c>
      <c r="AU62" s="320">
        <f t="shared" si="14"/>
        <v>31</v>
      </c>
      <c r="AV62" s="61"/>
    </row>
    <row r="63" spans="1:48" ht="15.75" customHeight="1" x14ac:dyDescent="0.25">
      <c r="A63" s="91" t="str">
        <f>'Indicator Data'!A73</f>
        <v>Barind and Drought Prone Areas</v>
      </c>
      <c r="B63" s="91" t="str">
        <f>'Indicator Data'!B73</f>
        <v>Rangpur</v>
      </c>
      <c r="C63" s="91" t="str">
        <f>'Indicator Data'!C73</f>
        <v>Thakurgaon</v>
      </c>
      <c r="D63" s="91">
        <f>'Indicator Data'!D73</f>
        <v>5594</v>
      </c>
      <c r="E63" s="221">
        <f>'Hazard &amp; Exposure'!AJ65</f>
        <v>9.1999999999999993</v>
      </c>
      <c r="F63" s="221">
        <f>'Hazard &amp; Exposure'!AK65</f>
        <v>6.2</v>
      </c>
      <c r="G63" s="221">
        <f>'Hazard &amp; Exposure'!AL65</f>
        <v>0</v>
      </c>
      <c r="H63" s="221">
        <f>'Hazard &amp; Exposure'!AM65</f>
        <v>0</v>
      </c>
      <c r="I63" s="221">
        <f>'Hazard &amp; Exposure'!AN65</f>
        <v>0</v>
      </c>
      <c r="J63" s="221">
        <f>'Hazard &amp; Exposure'!AO65</f>
        <v>6.4</v>
      </c>
      <c r="K63" s="221" t="str">
        <f>'Hazard &amp; Exposure'!AP65</f>
        <v>x</v>
      </c>
      <c r="L63" s="221">
        <f>'Hazard &amp; Exposure'!AQ65</f>
        <v>8.3000000000000007</v>
      </c>
      <c r="M63" s="221">
        <f>'Hazard &amp; Exposure'!AR65</f>
        <v>6</v>
      </c>
      <c r="N63" s="115">
        <f>'Hazard &amp; Exposure'!AS65</f>
        <v>6.4</v>
      </c>
      <c r="O63" s="115">
        <f>'Hazard &amp; Exposure'!AT65</f>
        <v>5.6</v>
      </c>
      <c r="P63" s="262">
        <f t="shared" si="2"/>
        <v>6</v>
      </c>
      <c r="Q63" s="15" t="str">
        <f t="shared" si="3"/>
        <v>Medium</v>
      </c>
      <c r="R63" s="320">
        <f t="shared" si="10"/>
        <v>27</v>
      </c>
      <c r="S63" s="222">
        <f>Vulnerability!AK65</f>
        <v>6.7</v>
      </c>
      <c r="T63" s="222">
        <f>Vulnerability!AL65</f>
        <v>5.3</v>
      </c>
      <c r="U63" s="222">
        <f>Vulnerability!AM65</f>
        <v>1.6</v>
      </c>
      <c r="V63" s="115">
        <f>Vulnerability!AN65</f>
        <v>5.0999999999999996</v>
      </c>
      <c r="W63" s="222">
        <f>Vulnerability!AO65</f>
        <v>2.8</v>
      </c>
      <c r="X63" s="222">
        <f>Vulnerability!AP65</f>
        <v>4.9000000000000004</v>
      </c>
      <c r="Y63" s="222">
        <f>Vulnerability!AQ65</f>
        <v>4.3</v>
      </c>
      <c r="Z63" s="222">
        <f>Vulnerability!AR65</f>
        <v>7.3</v>
      </c>
      <c r="AA63" s="222">
        <f>Vulnerability!AS65</f>
        <v>4.4000000000000004</v>
      </c>
      <c r="AB63" s="222">
        <f>Vulnerability!AT65</f>
        <v>5.4</v>
      </c>
      <c r="AC63" s="115">
        <f>Vulnerability!AU65</f>
        <v>4.2</v>
      </c>
      <c r="AD63" s="281">
        <f>Vulnerability!AV65</f>
        <v>4.7</v>
      </c>
      <c r="AE63" s="15" t="str">
        <f t="shared" si="5"/>
        <v>Low</v>
      </c>
      <c r="AF63" s="320">
        <f t="shared" si="11"/>
        <v>46</v>
      </c>
      <c r="AG63" s="223">
        <f>'Lack of Coping Capacity'!AD65</f>
        <v>7</v>
      </c>
      <c r="AH63" s="223">
        <f>'Lack of Coping Capacity'!AE65</f>
        <v>3</v>
      </c>
      <c r="AI63" s="223">
        <f>'Lack of Coping Capacity'!AF65</f>
        <v>9.1999999999999993</v>
      </c>
      <c r="AJ63" s="223">
        <f>'Lack of Coping Capacity'!AG65</f>
        <v>3</v>
      </c>
      <c r="AK63" s="223">
        <f>'Lack of Coping Capacity'!AH65</f>
        <v>1.7</v>
      </c>
      <c r="AL63" s="223">
        <f>'Lack of Coping Capacity'!AI65</f>
        <v>6</v>
      </c>
      <c r="AM63" s="223">
        <f>'Lack of Coping Capacity'!AJ65</f>
        <v>5.3</v>
      </c>
      <c r="AN63" s="115">
        <f>'Lack of Coping Capacity'!AK65</f>
        <v>6.4</v>
      </c>
      <c r="AO63" s="115">
        <f>'Lack of Coping Capacity'!AL65</f>
        <v>3.2</v>
      </c>
      <c r="AP63" s="115">
        <f>'Lack of Coping Capacity'!AM65</f>
        <v>5</v>
      </c>
      <c r="AQ63" s="15" t="str">
        <f t="shared" si="6"/>
        <v>Medium</v>
      </c>
      <c r="AR63" s="320">
        <f t="shared" si="12"/>
        <v>39</v>
      </c>
      <c r="AS63" s="115">
        <f t="shared" si="13"/>
        <v>5.2</v>
      </c>
      <c r="AT63" s="15" t="str">
        <f t="shared" si="9"/>
        <v>Low</v>
      </c>
      <c r="AU63" s="320">
        <f t="shared" si="14"/>
        <v>45</v>
      </c>
      <c r="AV63" s="61"/>
    </row>
    <row r="64" spans="1:48" ht="15.75" customHeight="1" x14ac:dyDescent="0.25">
      <c r="A64" s="91" t="str">
        <f>'Indicator Data'!A74</f>
        <v>Barind and Drought Prone Areas</v>
      </c>
      <c r="B64" s="91" t="str">
        <f>'Indicator Data'!B74</f>
        <v>Sylhet</v>
      </c>
      <c r="C64" s="91" t="str">
        <f>'Indicator Data'!C74</f>
        <v>Habiganj</v>
      </c>
      <c r="D64" s="91">
        <f>'Indicator Data'!D74</f>
        <v>6036</v>
      </c>
      <c r="E64" s="221">
        <f>'Hazard &amp; Exposure'!AJ66</f>
        <v>9.1999999999999993</v>
      </c>
      <c r="F64" s="221">
        <f>'Hazard &amp; Exposure'!AK66</f>
        <v>9</v>
      </c>
      <c r="G64" s="221">
        <f>'Hazard &amp; Exposure'!AL66</f>
        <v>0</v>
      </c>
      <c r="H64" s="221">
        <f>'Hazard &amp; Exposure'!AM66</f>
        <v>0</v>
      </c>
      <c r="I64" s="221">
        <f>'Hazard &amp; Exposure'!AN66</f>
        <v>0</v>
      </c>
      <c r="J64" s="221">
        <f>'Hazard &amp; Exposure'!AO66</f>
        <v>10</v>
      </c>
      <c r="K64" s="221" t="str">
        <f>'Hazard &amp; Exposure'!AP66</f>
        <v>x</v>
      </c>
      <c r="L64" s="221">
        <f>'Hazard &amp; Exposure'!AQ66</f>
        <v>3.1</v>
      </c>
      <c r="M64" s="221">
        <f>'Hazard &amp; Exposure'!AR66</f>
        <v>6.1</v>
      </c>
      <c r="N64" s="115">
        <f>'Hazard &amp; Exposure'!AS66</f>
        <v>6.4</v>
      </c>
      <c r="O64" s="115">
        <f>'Hazard &amp; Exposure'!AT66</f>
        <v>6.4</v>
      </c>
      <c r="P64" s="262">
        <f t="shared" si="2"/>
        <v>6.4</v>
      </c>
      <c r="Q64" s="15" t="str">
        <f t="shared" si="3"/>
        <v>High</v>
      </c>
      <c r="R64" s="320">
        <f t="shared" si="10"/>
        <v>4</v>
      </c>
      <c r="S64" s="222">
        <f>Vulnerability!AK66</f>
        <v>6.7</v>
      </c>
      <c r="T64" s="222">
        <f>Vulnerability!AL66</f>
        <v>5.6</v>
      </c>
      <c r="U64" s="222">
        <f>Vulnerability!AM66</f>
        <v>3.2</v>
      </c>
      <c r="V64" s="115">
        <f>Vulnerability!AN66</f>
        <v>5.6</v>
      </c>
      <c r="W64" s="222">
        <f>Vulnerability!AO66</f>
        <v>2.8</v>
      </c>
      <c r="X64" s="222">
        <f>Vulnerability!AP66</f>
        <v>5.4</v>
      </c>
      <c r="Y64" s="222">
        <f>Vulnerability!AQ66</f>
        <v>4.5999999999999996</v>
      </c>
      <c r="Z64" s="222">
        <f>Vulnerability!AR66</f>
        <v>6.2</v>
      </c>
      <c r="AA64" s="222">
        <f>Vulnerability!AS66</f>
        <v>4.5</v>
      </c>
      <c r="AB64" s="222">
        <f>Vulnerability!AT66</f>
        <v>5.2</v>
      </c>
      <c r="AC64" s="115">
        <f>Vulnerability!AU66</f>
        <v>4.0999999999999996</v>
      </c>
      <c r="AD64" s="281">
        <f>Vulnerability!AV66</f>
        <v>4.9000000000000004</v>
      </c>
      <c r="AE64" s="15" t="str">
        <f t="shared" si="5"/>
        <v>Low</v>
      </c>
      <c r="AF64" s="320">
        <f t="shared" si="11"/>
        <v>38</v>
      </c>
      <c r="AG64" s="223">
        <f>'Lack of Coping Capacity'!AD66</f>
        <v>7</v>
      </c>
      <c r="AH64" s="223">
        <f>'Lack of Coping Capacity'!AE66</f>
        <v>3</v>
      </c>
      <c r="AI64" s="223">
        <f>'Lack of Coping Capacity'!AF66</f>
        <v>9.8000000000000007</v>
      </c>
      <c r="AJ64" s="223">
        <f>'Lack of Coping Capacity'!AG66</f>
        <v>5.2</v>
      </c>
      <c r="AK64" s="223">
        <f>'Lack of Coping Capacity'!AH66</f>
        <v>2.6</v>
      </c>
      <c r="AL64" s="223">
        <f>'Lack of Coping Capacity'!AI66</f>
        <v>7.3</v>
      </c>
      <c r="AM64" s="223">
        <f>'Lack of Coping Capacity'!AJ66</f>
        <v>7</v>
      </c>
      <c r="AN64" s="115">
        <f>'Lack of Coping Capacity'!AK66</f>
        <v>6.6</v>
      </c>
      <c r="AO64" s="115">
        <f>'Lack of Coping Capacity'!AL66</f>
        <v>4.4000000000000004</v>
      </c>
      <c r="AP64" s="115">
        <f>'Lack of Coping Capacity'!AM66</f>
        <v>5.6</v>
      </c>
      <c r="AQ64" s="15" t="str">
        <f t="shared" si="6"/>
        <v>Very High</v>
      </c>
      <c r="AR64" s="320">
        <f t="shared" si="12"/>
        <v>7</v>
      </c>
      <c r="AS64" s="115">
        <f t="shared" si="13"/>
        <v>5.6</v>
      </c>
      <c r="AT64" s="15" t="str">
        <f t="shared" si="9"/>
        <v>High</v>
      </c>
      <c r="AU64" s="320">
        <f t="shared" si="14"/>
        <v>16</v>
      </c>
      <c r="AV64" s="61"/>
    </row>
    <row r="65" spans="1:48" ht="15.75" customHeight="1" x14ac:dyDescent="0.25">
      <c r="A65" s="91" t="str">
        <f>'Indicator Data'!A75</f>
        <v>Haor and Flash Flood Area</v>
      </c>
      <c r="B65" s="91" t="str">
        <f>'Indicator Data'!B75</f>
        <v>Sylhet</v>
      </c>
      <c r="C65" s="91" t="str">
        <f>'Indicator Data'!C75</f>
        <v>Maulvibazar</v>
      </c>
      <c r="D65" s="91">
        <f>'Indicator Data'!D75</f>
        <v>6058</v>
      </c>
      <c r="E65" s="221">
        <f>'Hazard &amp; Exposure'!AJ67</f>
        <v>9.1999999999999993</v>
      </c>
      <c r="F65" s="221">
        <f>'Hazard &amp; Exposure'!AK67</f>
        <v>8.3000000000000007</v>
      </c>
      <c r="G65" s="221">
        <f>'Hazard &amp; Exposure'!AL67</f>
        <v>0</v>
      </c>
      <c r="H65" s="221">
        <f>'Hazard &amp; Exposure'!AM67</f>
        <v>0</v>
      </c>
      <c r="I65" s="221">
        <f>'Hazard &amp; Exposure'!AN67</f>
        <v>0</v>
      </c>
      <c r="J65" s="221">
        <f>'Hazard &amp; Exposure'!AO67</f>
        <v>7.2</v>
      </c>
      <c r="K65" s="221" t="str">
        <f>'Hazard &amp; Exposure'!AP67</f>
        <v>x</v>
      </c>
      <c r="L65" s="221">
        <f>'Hazard &amp; Exposure'!AQ67</f>
        <v>4.8</v>
      </c>
      <c r="M65" s="221">
        <f>'Hazard &amp; Exposure'!AR67</f>
        <v>5.9</v>
      </c>
      <c r="N65" s="115">
        <f>'Hazard &amp; Exposure'!AS67</f>
        <v>6.4</v>
      </c>
      <c r="O65" s="115">
        <f>'Hazard &amp; Exposure'!AT67</f>
        <v>5.5</v>
      </c>
      <c r="P65" s="262">
        <f t="shared" si="2"/>
        <v>6</v>
      </c>
      <c r="Q65" s="15" t="str">
        <f t="shared" si="3"/>
        <v>Medium</v>
      </c>
      <c r="R65" s="320">
        <f t="shared" si="10"/>
        <v>27</v>
      </c>
      <c r="S65" s="222">
        <f>Vulnerability!AK67</f>
        <v>5.5</v>
      </c>
      <c r="T65" s="222">
        <f>Vulnerability!AL67</f>
        <v>6.1</v>
      </c>
      <c r="U65" s="222">
        <f>Vulnerability!AM67</f>
        <v>3.7</v>
      </c>
      <c r="V65" s="115">
        <f>Vulnerability!AN67</f>
        <v>5.2</v>
      </c>
      <c r="W65" s="222">
        <f>Vulnerability!AO67</f>
        <v>2.5</v>
      </c>
      <c r="X65" s="222">
        <f>Vulnerability!AP67</f>
        <v>5.6</v>
      </c>
      <c r="Y65" s="222">
        <f>Vulnerability!AQ67</f>
        <v>3.2</v>
      </c>
      <c r="Z65" s="222">
        <f>Vulnerability!AR67</f>
        <v>6.2</v>
      </c>
      <c r="AA65" s="222">
        <f>Vulnerability!AS67</f>
        <v>3.2</v>
      </c>
      <c r="AB65" s="222">
        <f>Vulnerability!AT67</f>
        <v>4.7</v>
      </c>
      <c r="AC65" s="115">
        <f>Vulnerability!AU67</f>
        <v>3.7</v>
      </c>
      <c r="AD65" s="281">
        <f>Vulnerability!AV67</f>
        <v>4.5</v>
      </c>
      <c r="AE65" s="15" t="str">
        <f t="shared" si="5"/>
        <v>Low</v>
      </c>
      <c r="AF65" s="320">
        <f t="shared" si="11"/>
        <v>52</v>
      </c>
      <c r="AG65" s="223">
        <f>'Lack of Coping Capacity'!AD67</f>
        <v>7</v>
      </c>
      <c r="AH65" s="223">
        <f>'Lack of Coping Capacity'!AE67</f>
        <v>3</v>
      </c>
      <c r="AI65" s="223">
        <f>'Lack of Coping Capacity'!AF67</f>
        <v>9.5</v>
      </c>
      <c r="AJ65" s="223">
        <f>'Lack of Coping Capacity'!AG67</f>
        <v>6.3</v>
      </c>
      <c r="AK65" s="223">
        <f>'Lack of Coping Capacity'!AH67</f>
        <v>2.7</v>
      </c>
      <c r="AL65" s="223">
        <f>'Lack of Coping Capacity'!AI67</f>
        <v>6.6</v>
      </c>
      <c r="AM65" s="223">
        <f>'Lack of Coping Capacity'!AJ67</f>
        <v>5.9</v>
      </c>
      <c r="AN65" s="115">
        <f>'Lack of Coping Capacity'!AK67</f>
        <v>6.5</v>
      </c>
      <c r="AO65" s="115">
        <f>'Lack of Coping Capacity'!AL67</f>
        <v>4.3</v>
      </c>
      <c r="AP65" s="115">
        <f>'Lack of Coping Capacity'!AM67</f>
        <v>5.5</v>
      </c>
      <c r="AQ65" s="15" t="str">
        <f t="shared" si="6"/>
        <v>Very High</v>
      </c>
      <c r="AR65" s="320">
        <f t="shared" si="12"/>
        <v>10</v>
      </c>
      <c r="AS65" s="115">
        <f t="shared" si="13"/>
        <v>5.3</v>
      </c>
      <c r="AT65" s="15" t="str">
        <f t="shared" si="9"/>
        <v>Medium</v>
      </c>
      <c r="AU65" s="320">
        <f t="shared" si="14"/>
        <v>40</v>
      </c>
      <c r="AV65" s="61"/>
    </row>
    <row r="66" spans="1:48" ht="15.75" customHeight="1" x14ac:dyDescent="0.25">
      <c r="A66" s="91" t="str">
        <f>'Indicator Data'!A76</f>
        <v>Haor and Flash Flood Area</v>
      </c>
      <c r="B66" s="91" t="str">
        <f>'Indicator Data'!B76</f>
        <v>Sylhet</v>
      </c>
      <c r="C66" s="91" t="str">
        <f>'Indicator Data'!C76</f>
        <v>Sunamganj</v>
      </c>
      <c r="D66" s="91">
        <f>'Indicator Data'!D76</f>
        <v>6090</v>
      </c>
      <c r="E66" s="221">
        <f>'Hazard &amp; Exposure'!AJ68</f>
        <v>9.1999999999999993</v>
      </c>
      <c r="F66" s="221">
        <f>'Hazard &amp; Exposure'!AK68</f>
        <v>9.1999999999999993</v>
      </c>
      <c r="G66" s="221">
        <f>'Hazard &amp; Exposure'!AL68</f>
        <v>0</v>
      </c>
      <c r="H66" s="221">
        <f>'Hazard &amp; Exposure'!AM68</f>
        <v>0</v>
      </c>
      <c r="I66" s="221">
        <f>'Hazard &amp; Exposure'!AN68</f>
        <v>0</v>
      </c>
      <c r="J66" s="221">
        <f>'Hazard &amp; Exposure'!AO68</f>
        <v>9.6</v>
      </c>
      <c r="K66" s="221" t="str">
        <f>'Hazard &amp; Exposure'!AP68</f>
        <v>x</v>
      </c>
      <c r="L66" s="221">
        <f>'Hazard &amp; Exposure'!AQ68</f>
        <v>0.6</v>
      </c>
      <c r="M66" s="221">
        <f>'Hazard &amp; Exposure'!AR68</f>
        <v>6.6</v>
      </c>
      <c r="N66" s="115">
        <f>'Hazard &amp; Exposure'!AS68</f>
        <v>6.4</v>
      </c>
      <c r="O66" s="115">
        <f>'Hazard &amp; Exposure'!AT68</f>
        <v>6.2</v>
      </c>
      <c r="P66" s="262">
        <f t="shared" si="2"/>
        <v>6.3</v>
      </c>
      <c r="Q66" s="15" t="str">
        <f t="shared" si="3"/>
        <v>High</v>
      </c>
      <c r="R66" s="320">
        <f t="shared" si="10"/>
        <v>5</v>
      </c>
      <c r="S66" s="222">
        <f>Vulnerability!AK68</f>
        <v>8.4</v>
      </c>
      <c r="T66" s="222">
        <f>Vulnerability!AL68</f>
        <v>5.8</v>
      </c>
      <c r="U66" s="222">
        <f>Vulnerability!AM68</f>
        <v>3</v>
      </c>
      <c r="V66" s="115">
        <f>Vulnerability!AN68</f>
        <v>6.4</v>
      </c>
      <c r="W66" s="222">
        <f>Vulnerability!AO68</f>
        <v>5.5</v>
      </c>
      <c r="X66" s="222">
        <f>Vulnerability!AP68</f>
        <v>6.2</v>
      </c>
      <c r="Y66" s="222">
        <f>Vulnerability!AQ68</f>
        <v>6.1</v>
      </c>
      <c r="Z66" s="222">
        <f>Vulnerability!AR68</f>
        <v>7.5</v>
      </c>
      <c r="AA66" s="222">
        <f>Vulnerability!AS68</f>
        <v>4.3</v>
      </c>
      <c r="AB66" s="222">
        <f>Vulnerability!AT68</f>
        <v>6.2</v>
      </c>
      <c r="AC66" s="115">
        <f>Vulnerability!AU68</f>
        <v>5.9</v>
      </c>
      <c r="AD66" s="281">
        <f>Vulnerability!AV68</f>
        <v>6.2</v>
      </c>
      <c r="AE66" s="15" t="str">
        <f t="shared" si="5"/>
        <v>High</v>
      </c>
      <c r="AF66" s="320">
        <f t="shared" si="11"/>
        <v>6</v>
      </c>
      <c r="AG66" s="223">
        <f>'Lack of Coping Capacity'!AD68</f>
        <v>7</v>
      </c>
      <c r="AH66" s="223">
        <f>'Lack of Coping Capacity'!AE68</f>
        <v>3</v>
      </c>
      <c r="AI66" s="223">
        <f>'Lack of Coping Capacity'!AF68</f>
        <v>9</v>
      </c>
      <c r="AJ66" s="223">
        <f>'Lack of Coping Capacity'!AG68</f>
        <v>8.1999999999999993</v>
      </c>
      <c r="AK66" s="223">
        <f>'Lack of Coping Capacity'!AH68</f>
        <v>3.4</v>
      </c>
      <c r="AL66" s="223">
        <f>'Lack of Coping Capacity'!AI68</f>
        <v>5.9</v>
      </c>
      <c r="AM66" s="223">
        <f>'Lack of Coping Capacity'!AJ68</f>
        <v>7.9</v>
      </c>
      <c r="AN66" s="115">
        <f>'Lack of Coping Capacity'!AK68</f>
        <v>6.3</v>
      </c>
      <c r="AO66" s="115">
        <f>'Lack of Coping Capacity'!AL68</f>
        <v>5.0999999999999996</v>
      </c>
      <c r="AP66" s="115">
        <f>'Lack of Coping Capacity'!AM68</f>
        <v>5.7</v>
      </c>
      <c r="AQ66" s="15" t="str">
        <f t="shared" si="6"/>
        <v>Very High</v>
      </c>
      <c r="AR66" s="320">
        <f t="shared" si="12"/>
        <v>1</v>
      </c>
      <c r="AS66" s="115">
        <f t="shared" si="13"/>
        <v>6.1</v>
      </c>
      <c r="AT66" s="15" t="str">
        <f t="shared" si="9"/>
        <v>Very High</v>
      </c>
      <c r="AU66" s="320">
        <f t="shared" si="14"/>
        <v>3</v>
      </c>
      <c r="AV66" s="61"/>
    </row>
    <row r="67" spans="1:48" ht="15.75" customHeight="1" x14ac:dyDescent="0.25">
      <c r="A67" s="91" t="str">
        <f>'Indicator Data'!A77</f>
        <v>Haor and Flash Flood Area</v>
      </c>
      <c r="B67" s="91" t="str">
        <f>'Indicator Data'!B77</f>
        <v>Sylhet</v>
      </c>
      <c r="C67" s="91" t="str">
        <f>'Indicator Data'!C77</f>
        <v>Sylhet</v>
      </c>
      <c r="D67" s="91">
        <f>'Indicator Data'!D77</f>
        <v>6091</v>
      </c>
      <c r="E67" s="221">
        <f>'Hazard &amp; Exposure'!AJ69</f>
        <v>9.1999999999999993</v>
      </c>
      <c r="F67" s="221">
        <f>'Hazard &amp; Exposure'!AK69</f>
        <v>8.9</v>
      </c>
      <c r="G67" s="221">
        <f>'Hazard &amp; Exposure'!AL69</f>
        <v>0</v>
      </c>
      <c r="H67" s="221">
        <f>'Hazard &amp; Exposure'!AM69</f>
        <v>0</v>
      </c>
      <c r="I67" s="221">
        <f>'Hazard &amp; Exposure'!AN69</f>
        <v>0</v>
      </c>
      <c r="J67" s="221">
        <f>'Hazard &amp; Exposure'!AO69</f>
        <v>7.8</v>
      </c>
      <c r="K67" s="221" t="str">
        <f>'Hazard &amp; Exposure'!AP69</f>
        <v>x</v>
      </c>
      <c r="L67" s="221">
        <f>'Hazard &amp; Exposure'!AQ69</f>
        <v>4.9000000000000004</v>
      </c>
      <c r="M67" s="221">
        <f>'Hazard &amp; Exposure'!AR69</f>
        <v>7.2</v>
      </c>
      <c r="N67" s="115">
        <f>'Hazard &amp; Exposure'!AS69</f>
        <v>6.4</v>
      </c>
      <c r="O67" s="115">
        <f>'Hazard &amp; Exposure'!AT69</f>
        <v>6</v>
      </c>
      <c r="P67" s="262">
        <f t="shared" si="2"/>
        <v>6.2</v>
      </c>
      <c r="Q67" s="15" t="str">
        <f t="shared" si="3"/>
        <v>High</v>
      </c>
      <c r="R67" s="320">
        <f t="shared" si="10"/>
        <v>12</v>
      </c>
      <c r="S67" s="222">
        <f>Vulnerability!AK69</f>
        <v>5.9</v>
      </c>
      <c r="T67" s="222">
        <f>Vulnerability!AL69</f>
        <v>5.3</v>
      </c>
      <c r="U67" s="222">
        <f>Vulnerability!AM69</f>
        <v>3.5</v>
      </c>
      <c r="V67" s="115">
        <f>Vulnerability!AN69</f>
        <v>5.2</v>
      </c>
      <c r="W67" s="222">
        <f>Vulnerability!AO69</f>
        <v>6.6</v>
      </c>
      <c r="X67" s="222">
        <f>Vulnerability!AP69</f>
        <v>7.6</v>
      </c>
      <c r="Y67" s="222">
        <f>Vulnerability!AQ69</f>
        <v>5.4</v>
      </c>
      <c r="Z67" s="222">
        <f>Vulnerability!AR69</f>
        <v>4.7</v>
      </c>
      <c r="AA67" s="222">
        <f>Vulnerability!AS69</f>
        <v>4.3</v>
      </c>
      <c r="AB67" s="222">
        <f>Vulnerability!AT69</f>
        <v>5.7</v>
      </c>
      <c r="AC67" s="115">
        <f>Vulnerability!AU69</f>
        <v>6.2</v>
      </c>
      <c r="AD67" s="281">
        <f>Vulnerability!AV69</f>
        <v>5.7</v>
      </c>
      <c r="AE67" s="15" t="str">
        <f t="shared" si="5"/>
        <v>Medium</v>
      </c>
      <c r="AF67" s="320">
        <f t="shared" si="11"/>
        <v>15</v>
      </c>
      <c r="AG67" s="223">
        <f>'Lack of Coping Capacity'!AD69</f>
        <v>7</v>
      </c>
      <c r="AH67" s="223">
        <f>'Lack of Coping Capacity'!AE69</f>
        <v>3</v>
      </c>
      <c r="AI67" s="223">
        <f>'Lack of Coping Capacity'!AF69</f>
        <v>8.5</v>
      </c>
      <c r="AJ67" s="223">
        <f>'Lack of Coping Capacity'!AG69</f>
        <v>4.0999999999999996</v>
      </c>
      <c r="AK67" s="223">
        <f>'Lack of Coping Capacity'!AH69</f>
        <v>2.5</v>
      </c>
      <c r="AL67" s="223">
        <f>'Lack of Coping Capacity'!AI69</f>
        <v>5.8</v>
      </c>
      <c r="AM67" s="223">
        <f>'Lack of Coping Capacity'!AJ69</f>
        <v>6.1</v>
      </c>
      <c r="AN67" s="115">
        <f>'Lack of Coping Capacity'!AK69</f>
        <v>6.2</v>
      </c>
      <c r="AO67" s="115">
        <f>'Lack of Coping Capacity'!AL69</f>
        <v>3.7</v>
      </c>
      <c r="AP67" s="115">
        <f>'Lack of Coping Capacity'!AM69</f>
        <v>5.0999999999999996</v>
      </c>
      <c r="AQ67" s="15" t="str">
        <f t="shared" si="6"/>
        <v>Medium</v>
      </c>
      <c r="AR67" s="320">
        <f t="shared" si="12"/>
        <v>30</v>
      </c>
      <c r="AS67" s="115">
        <f t="shared" si="13"/>
        <v>5.6</v>
      </c>
      <c r="AT67" s="15" t="str">
        <f t="shared" si="9"/>
        <v>High</v>
      </c>
      <c r="AU67" s="320">
        <f t="shared" si="14"/>
        <v>16</v>
      </c>
      <c r="AV67" s="61"/>
    </row>
    <row r="68" spans="1:48" ht="15.75" customHeight="1" x14ac:dyDescent="0.25">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row>
    <row r="69" spans="1:48" ht="15.75" customHeight="1" x14ac:dyDescent="0.25">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row>
    <row r="70" spans="1:48" ht="15.75" customHeight="1" x14ac:dyDescent="0.25">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row>
    <row r="71" spans="1:48" ht="15.75" customHeight="1" x14ac:dyDescent="0.25">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row>
    <row r="72" spans="1:48" ht="15.75" customHeight="1" x14ac:dyDescent="0.25">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row>
    <row r="73" spans="1:48" ht="15.75" customHeight="1" x14ac:dyDescent="0.25">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row>
    <row r="74" spans="1:48" ht="15.75" customHeight="1" x14ac:dyDescent="0.25">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row>
    <row r="75" spans="1:48" ht="15.75" customHeight="1" x14ac:dyDescent="0.25">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row>
    <row r="76" spans="1:48" ht="15.75" customHeight="1" x14ac:dyDescent="0.25">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row>
    <row r="77" spans="1:48" ht="15.75" customHeight="1" x14ac:dyDescent="0.25">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row>
    <row r="78" spans="1:48" ht="15.75" customHeight="1" x14ac:dyDescent="0.25">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row>
    <row r="79" spans="1:48" ht="15.75" customHeight="1" x14ac:dyDescent="0.25">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row>
    <row r="80" spans="1:48" ht="15.75" customHeight="1" x14ac:dyDescent="0.25">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row>
    <row r="81" spans="4:48" ht="15.75" customHeight="1" x14ac:dyDescent="0.25">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row>
    <row r="82" spans="4:48" ht="15.75" customHeight="1" x14ac:dyDescent="0.25">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row>
    <row r="83" spans="4:48" ht="15.75" customHeight="1" x14ac:dyDescent="0.25">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row>
    <row r="84" spans="4:48" ht="15.75" customHeight="1" x14ac:dyDescent="0.25">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row>
    <row r="85" spans="4:48" ht="15.75" customHeight="1" x14ac:dyDescent="0.25">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row>
    <row r="86" spans="4:48" ht="15.75" customHeight="1" x14ac:dyDescent="0.25">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row>
    <row r="87" spans="4:48" ht="15.75" customHeight="1" x14ac:dyDescent="0.25">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row>
    <row r="88" spans="4:48" ht="15.75" customHeight="1" x14ac:dyDescent="0.25">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row>
    <row r="89" spans="4:48" ht="15.75" customHeight="1" x14ac:dyDescent="0.25">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row>
    <row r="90" spans="4:48" ht="15.75" customHeight="1" x14ac:dyDescent="0.25">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row>
    <row r="91" spans="4:48" ht="15.75" customHeight="1" x14ac:dyDescent="0.25">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row>
    <row r="92" spans="4:48" ht="15.75" customHeight="1" x14ac:dyDescent="0.25">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row>
    <row r="93" spans="4:48" ht="15.75" customHeight="1" x14ac:dyDescent="0.25">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row>
    <row r="94" spans="4:48" ht="15.75" customHeight="1" x14ac:dyDescent="0.25">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row>
    <row r="95" spans="4:48" ht="15.75" customHeight="1" x14ac:dyDescent="0.25">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row>
    <row r="96" spans="4:48" ht="15.75" customHeight="1" x14ac:dyDescent="0.25">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row>
    <row r="97" spans="4:48" ht="15.75" customHeight="1" x14ac:dyDescent="0.25">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row>
    <row r="98" spans="4:48" ht="15.75" customHeight="1" x14ac:dyDescent="0.25">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row>
    <row r="99" spans="4:48" ht="15.75" customHeight="1" x14ac:dyDescent="0.25">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row>
    <row r="100" spans="4:48" ht="15.75" customHeight="1" x14ac:dyDescent="0.25">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row>
    <row r="101" spans="4:48" ht="15.75" customHeight="1" x14ac:dyDescent="0.25">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row>
    <row r="102" spans="4:48" ht="15.75" customHeight="1" x14ac:dyDescent="0.25">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row>
    <row r="103" spans="4:48" ht="15.75" customHeight="1" x14ac:dyDescent="0.25">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row>
    <row r="104" spans="4:48" ht="15.75" customHeight="1" x14ac:dyDescent="0.25">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row>
    <row r="105" spans="4:48" ht="15.75" customHeight="1" x14ac:dyDescent="0.25">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row>
    <row r="106" spans="4:48" ht="15.75" customHeight="1" x14ac:dyDescent="0.25">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row>
    <row r="107" spans="4:48" ht="15.75" customHeight="1" x14ac:dyDescent="0.25">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row>
    <row r="108" spans="4:48" ht="15.75" customHeight="1" x14ac:dyDescent="0.25">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row>
    <row r="109" spans="4:48" ht="15.75" customHeight="1" x14ac:dyDescent="0.25">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row>
    <row r="110" spans="4:48" ht="15.75" customHeight="1" x14ac:dyDescent="0.25">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row>
    <row r="111" spans="4:48" ht="15.75" customHeight="1" x14ac:dyDescent="0.25">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row>
    <row r="112" spans="4:48" ht="15.75" customHeight="1" x14ac:dyDescent="0.25">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row>
    <row r="113" spans="4:48" ht="15.75" customHeight="1" x14ac:dyDescent="0.25">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row>
    <row r="114" spans="4:48" ht="15.75" customHeight="1" x14ac:dyDescent="0.25">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row>
    <row r="115" spans="4:48" ht="15.75" customHeight="1" x14ac:dyDescent="0.25">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row>
    <row r="116" spans="4:48" ht="15.75" customHeight="1" x14ac:dyDescent="0.25">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row>
    <row r="117" spans="4:48" ht="15.75" customHeight="1" x14ac:dyDescent="0.25">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row>
    <row r="118" spans="4:48" ht="15.75" customHeight="1" x14ac:dyDescent="0.25">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row>
    <row r="119" spans="4:48" ht="15.75" customHeight="1" x14ac:dyDescent="0.25">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row>
    <row r="120" spans="4:48" ht="15.75" customHeight="1" x14ac:dyDescent="0.25">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row>
    <row r="121" spans="4:48" ht="15.75" customHeight="1" x14ac:dyDescent="0.25">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row>
    <row r="122" spans="4:48" ht="15.75" customHeight="1" x14ac:dyDescent="0.25">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row>
    <row r="123" spans="4:48" ht="15.75" customHeight="1" x14ac:dyDescent="0.25">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row>
    <row r="124" spans="4:48" ht="15.75" customHeight="1" x14ac:dyDescent="0.25">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row>
    <row r="125" spans="4:48" ht="15.75" customHeight="1" x14ac:dyDescent="0.25">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row>
    <row r="126" spans="4:48" ht="15.75" customHeight="1" x14ac:dyDescent="0.25">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row>
    <row r="127" spans="4:48" ht="15.75" customHeight="1" x14ac:dyDescent="0.25">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row>
    <row r="128" spans="4:48" ht="15.75" customHeight="1" x14ac:dyDescent="0.25">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row>
    <row r="129" spans="4:48" ht="15.75" customHeight="1" x14ac:dyDescent="0.25">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row>
    <row r="130" spans="4:48" ht="15.75" customHeight="1" x14ac:dyDescent="0.25">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row>
    <row r="131" spans="4:48" ht="15.75" customHeight="1" x14ac:dyDescent="0.25">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row>
    <row r="132" spans="4:48" ht="15.75" customHeight="1" x14ac:dyDescent="0.25">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row>
    <row r="133" spans="4:48" ht="15.75" customHeight="1" x14ac:dyDescent="0.25">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row>
    <row r="134" spans="4:48" ht="15.75" customHeight="1" x14ac:dyDescent="0.25">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row>
    <row r="135" spans="4:48" ht="15.75" customHeight="1" x14ac:dyDescent="0.25">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row>
    <row r="136" spans="4:48" ht="15.75" customHeight="1" x14ac:dyDescent="0.25">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row>
    <row r="137" spans="4:48" ht="15.75" customHeight="1" x14ac:dyDescent="0.25">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row>
    <row r="138" spans="4:48" ht="15.75" customHeight="1" x14ac:dyDescent="0.25">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row>
    <row r="139" spans="4:48" ht="15.75" customHeight="1" x14ac:dyDescent="0.25">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row>
    <row r="140" spans="4:48" ht="15.75" customHeight="1" x14ac:dyDescent="0.25">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row>
    <row r="141" spans="4:48" ht="15.75" customHeight="1" x14ac:dyDescent="0.25">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row>
    <row r="142" spans="4:48" ht="15.75" customHeight="1" x14ac:dyDescent="0.25">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row>
    <row r="143" spans="4:48" ht="15.75" customHeight="1" x14ac:dyDescent="0.25">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row>
    <row r="144" spans="4:48" ht="15.75" customHeight="1" x14ac:dyDescent="0.25">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row>
    <row r="145" spans="4:48" ht="15.75" customHeight="1" x14ac:dyDescent="0.25">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row>
    <row r="146" spans="4:48" ht="15.75" customHeight="1" x14ac:dyDescent="0.25">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row>
    <row r="147" spans="4:48" ht="15.75" customHeight="1" x14ac:dyDescent="0.25">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row>
    <row r="148" spans="4:48" ht="15.75" customHeight="1" x14ac:dyDescent="0.25">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row>
    <row r="149" spans="4:48" ht="15.75" customHeight="1" x14ac:dyDescent="0.25">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row>
    <row r="150" spans="4:48" ht="15.75" customHeight="1" x14ac:dyDescent="0.25">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row>
    <row r="151" spans="4:48" ht="15.75" customHeight="1" x14ac:dyDescent="0.25">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row>
    <row r="152" spans="4:48" ht="15.75" customHeight="1" x14ac:dyDescent="0.25">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row>
    <row r="153" spans="4:48" ht="15.75" customHeight="1" x14ac:dyDescent="0.25">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row>
    <row r="154" spans="4:48" ht="15.75" customHeight="1" x14ac:dyDescent="0.25">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row>
    <row r="155" spans="4:48" ht="15.75" customHeight="1" x14ac:dyDescent="0.25">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row>
    <row r="156" spans="4:48" ht="15.75" customHeight="1" x14ac:dyDescent="0.25">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row>
    <row r="157" spans="4:48" ht="15.75" customHeight="1" x14ac:dyDescent="0.25">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row>
    <row r="158" spans="4:48" ht="15.75" customHeight="1" x14ac:dyDescent="0.25">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row>
    <row r="159" spans="4:48" ht="15.75" customHeight="1" x14ac:dyDescent="0.25">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row>
    <row r="160" spans="4:48" ht="15.75" customHeight="1" x14ac:dyDescent="0.25">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row>
    <row r="161" spans="4:48" ht="15.75" customHeight="1" x14ac:dyDescent="0.25">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row>
    <row r="162" spans="4:48" ht="15.75" customHeight="1" x14ac:dyDescent="0.25">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row>
    <row r="163" spans="4:48" ht="15.75" customHeight="1" x14ac:dyDescent="0.25">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row>
    <row r="164" spans="4:48" ht="15.75" customHeight="1" x14ac:dyDescent="0.25">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row>
    <row r="165" spans="4:48" ht="15.75" customHeight="1" x14ac:dyDescent="0.25">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row>
    <row r="166" spans="4:48" ht="15.75" customHeight="1" x14ac:dyDescent="0.25">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row>
    <row r="167" spans="4:48" ht="15.75" customHeight="1" x14ac:dyDescent="0.25">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row>
    <row r="168" spans="4:48" ht="15.75" customHeight="1" x14ac:dyDescent="0.25">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row>
    <row r="169" spans="4:48" ht="15.75" customHeight="1" x14ac:dyDescent="0.25">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row>
    <row r="170" spans="4:48" ht="15.75" customHeight="1" x14ac:dyDescent="0.25">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row>
    <row r="171" spans="4:48" ht="15.75" customHeight="1" x14ac:dyDescent="0.25">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row>
    <row r="172" spans="4:48" ht="15.75" customHeight="1" x14ac:dyDescent="0.25">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row>
    <row r="173" spans="4:48" ht="15.75" customHeight="1" x14ac:dyDescent="0.25">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row>
    <row r="174" spans="4:48" ht="15.75" customHeight="1" x14ac:dyDescent="0.25">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row>
    <row r="175" spans="4:48" ht="15.75" customHeight="1" x14ac:dyDescent="0.25">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row>
    <row r="176" spans="4:48" ht="15.75" customHeight="1" x14ac:dyDescent="0.25">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row>
    <row r="177" spans="4:48" ht="15.75" customHeight="1" x14ac:dyDescent="0.25">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row>
    <row r="178" spans="4:48" ht="15.75" customHeight="1" x14ac:dyDescent="0.25">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row>
    <row r="179" spans="4:48" ht="15.75" customHeight="1" x14ac:dyDescent="0.25">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row>
    <row r="180" spans="4:48" ht="15.75" customHeight="1" x14ac:dyDescent="0.25">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row>
    <row r="181" spans="4:48" ht="15.75" customHeight="1" x14ac:dyDescent="0.25">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row>
    <row r="182" spans="4:48" ht="15.75" customHeight="1" x14ac:dyDescent="0.25">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row>
    <row r="183" spans="4:48" ht="15.75" customHeight="1" x14ac:dyDescent="0.25">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row>
    <row r="184" spans="4:48" ht="15.75" customHeight="1" x14ac:dyDescent="0.25">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row>
    <row r="185" spans="4:48" ht="15.75" customHeight="1" x14ac:dyDescent="0.25">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row>
    <row r="186" spans="4:48" ht="15.75" customHeight="1" x14ac:dyDescent="0.25">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row>
    <row r="187" spans="4:48" ht="15.75" customHeight="1" x14ac:dyDescent="0.25">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row>
    <row r="188" spans="4:48" ht="15.75" customHeight="1" x14ac:dyDescent="0.25">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row>
    <row r="189" spans="4:48" ht="15.75" customHeight="1" x14ac:dyDescent="0.25">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row>
    <row r="190" spans="4:48" ht="15.75" customHeight="1" x14ac:dyDescent="0.25">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row>
    <row r="191" spans="4:48" ht="15.75" customHeight="1" x14ac:dyDescent="0.25">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row>
    <row r="192" spans="4:48" ht="15.75" customHeight="1" x14ac:dyDescent="0.25">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row>
    <row r="193" spans="4:48" ht="15.75" customHeight="1" x14ac:dyDescent="0.25">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row>
    <row r="194" spans="4:48" ht="15.75" customHeight="1" x14ac:dyDescent="0.25">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row>
    <row r="195" spans="4:48" ht="15.75" customHeight="1" x14ac:dyDescent="0.25">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row>
    <row r="196" spans="4:48" ht="15.75" customHeight="1" x14ac:dyDescent="0.25">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row>
    <row r="197" spans="4:48" ht="15.75" customHeight="1" x14ac:dyDescent="0.25">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row>
    <row r="198" spans="4:48" ht="15.75" customHeight="1" x14ac:dyDescent="0.25">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row>
    <row r="199" spans="4:48" ht="15.75" customHeight="1" x14ac:dyDescent="0.25">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row>
    <row r="200" spans="4:48" ht="15.75" customHeight="1" x14ac:dyDescent="0.25">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row>
    <row r="201" spans="4:48" ht="15.75" customHeight="1" x14ac:dyDescent="0.25">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row>
    <row r="202" spans="4:48" ht="15.75" customHeight="1" x14ac:dyDescent="0.25">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row>
    <row r="203" spans="4:48" ht="15.75" customHeight="1" x14ac:dyDescent="0.25">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row>
    <row r="204" spans="4:48" ht="15.75" customHeight="1" x14ac:dyDescent="0.25">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row>
    <row r="205" spans="4:48" ht="15.75" customHeight="1" x14ac:dyDescent="0.25">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row>
    <row r="206" spans="4:48" ht="15.75" customHeight="1" x14ac:dyDescent="0.25">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row>
    <row r="207" spans="4:48" ht="15.75" customHeight="1" x14ac:dyDescent="0.25">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row>
    <row r="208" spans="4:48" ht="15.75" customHeight="1" x14ac:dyDescent="0.25">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row>
    <row r="209" spans="4:48" ht="15.75" customHeight="1" x14ac:dyDescent="0.25">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row>
    <row r="210" spans="4:48" ht="15.75" customHeight="1" x14ac:dyDescent="0.25">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row>
    <row r="211" spans="4:48" ht="15.75" customHeight="1" x14ac:dyDescent="0.25">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row>
    <row r="212" spans="4:48" ht="15.75" customHeight="1" x14ac:dyDescent="0.25">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row>
    <row r="213" spans="4:48" ht="15.75" customHeight="1" x14ac:dyDescent="0.25">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row>
    <row r="214" spans="4:48" ht="15.75" customHeight="1" x14ac:dyDescent="0.25">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row>
    <row r="215" spans="4:48" ht="15.75" customHeight="1" x14ac:dyDescent="0.25">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row>
    <row r="216" spans="4:48" ht="15.75" customHeight="1" x14ac:dyDescent="0.25">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row>
    <row r="217" spans="4:48" ht="15.75" customHeight="1" x14ac:dyDescent="0.25">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row>
    <row r="218" spans="4:48" ht="15.75" customHeight="1" x14ac:dyDescent="0.25">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row>
    <row r="219" spans="4:48" ht="15.75" customHeight="1" x14ac:dyDescent="0.25">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row>
    <row r="220" spans="4:48" ht="15.75" customHeight="1" x14ac:dyDescent="0.25">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row>
    <row r="221" spans="4:48" ht="15.75" customHeight="1" x14ac:dyDescent="0.25">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row>
    <row r="222" spans="4:48" ht="15.75" customHeight="1" x14ac:dyDescent="0.25">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row>
    <row r="223" spans="4:48" ht="15.75" customHeight="1" x14ac:dyDescent="0.25">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row>
    <row r="224" spans="4:48" ht="15.75" customHeight="1" x14ac:dyDescent="0.25">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row>
    <row r="225" spans="4:48" ht="15.75" customHeight="1" x14ac:dyDescent="0.25">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row>
    <row r="226" spans="4:48" ht="15.75" customHeight="1" x14ac:dyDescent="0.25">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row>
    <row r="227" spans="4:48" ht="15.75" customHeight="1" x14ac:dyDescent="0.25">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row>
    <row r="228" spans="4:48" ht="15.75" customHeight="1" x14ac:dyDescent="0.25">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row>
    <row r="229" spans="4:48" ht="15.75" customHeight="1" x14ac:dyDescent="0.25">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row>
    <row r="230" spans="4:48" ht="15.75" customHeight="1" x14ac:dyDescent="0.25">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row>
    <row r="231" spans="4:48" ht="15.75" customHeight="1" x14ac:dyDescent="0.25">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row>
    <row r="232" spans="4:48" ht="15.75" customHeight="1" x14ac:dyDescent="0.25">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row>
    <row r="233" spans="4:48" ht="15.75" customHeight="1" x14ac:dyDescent="0.25">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row>
    <row r="234" spans="4:48" ht="15.75" customHeight="1" x14ac:dyDescent="0.25">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row>
    <row r="235" spans="4:48" ht="15.75" customHeight="1" x14ac:dyDescent="0.25">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row>
    <row r="236" spans="4:48" ht="15.75" customHeight="1" x14ac:dyDescent="0.25">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row>
    <row r="237" spans="4:48" ht="15.75" customHeight="1" x14ac:dyDescent="0.25">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row>
    <row r="238" spans="4:48" ht="15.75" customHeight="1" x14ac:dyDescent="0.25">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row>
    <row r="239" spans="4:48" ht="15.75" customHeight="1" x14ac:dyDescent="0.25">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row>
    <row r="240" spans="4:48" ht="15.75" customHeight="1" x14ac:dyDescent="0.25">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row>
    <row r="241" spans="4:48" ht="15.75" customHeight="1" x14ac:dyDescent="0.25">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row>
    <row r="242" spans="4:48" ht="15.75" customHeight="1" x14ac:dyDescent="0.25">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row>
    <row r="243" spans="4:48" ht="15.75" customHeight="1" x14ac:dyDescent="0.25">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row>
    <row r="244" spans="4:48" ht="15.75" customHeight="1" x14ac:dyDescent="0.25">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row>
    <row r="245" spans="4:48" ht="15.75" customHeight="1" x14ac:dyDescent="0.25">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row>
    <row r="246" spans="4:48" ht="15.75" customHeight="1" x14ac:dyDescent="0.25">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row>
    <row r="247" spans="4:48" ht="15.75" customHeight="1" x14ac:dyDescent="0.25">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row>
    <row r="248" spans="4:48" ht="15.75" customHeight="1" x14ac:dyDescent="0.25">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row>
    <row r="249" spans="4:48" ht="15.75" customHeight="1" x14ac:dyDescent="0.25">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row>
    <row r="250" spans="4:48" ht="15.75" customHeight="1" x14ac:dyDescent="0.25">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row>
    <row r="251" spans="4:48" ht="15.75" customHeight="1" x14ac:dyDescent="0.25">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row>
    <row r="252" spans="4:48" ht="15.75" customHeight="1" x14ac:dyDescent="0.25">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row>
    <row r="253" spans="4:48" ht="15.75" customHeight="1" x14ac:dyDescent="0.25">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row>
    <row r="254" spans="4:48" ht="15.75" customHeight="1" x14ac:dyDescent="0.25">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row>
    <row r="255" spans="4:48" ht="15.75" customHeight="1" x14ac:dyDescent="0.25">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row>
    <row r="256" spans="4:48" ht="15.75" customHeight="1" x14ac:dyDescent="0.25">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row>
    <row r="257" spans="4:48" ht="15.75" customHeight="1" x14ac:dyDescent="0.25">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row>
    <row r="258" spans="4:48" ht="15.75" customHeight="1" x14ac:dyDescent="0.25">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row>
    <row r="259" spans="4:48" ht="15.75" customHeight="1" x14ac:dyDescent="0.25">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row>
    <row r="260" spans="4:48" ht="15.75" customHeight="1" x14ac:dyDescent="0.25">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row>
    <row r="261" spans="4:48" ht="15.75" customHeight="1" x14ac:dyDescent="0.25">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row>
    <row r="262" spans="4:48" ht="15.75" customHeight="1" x14ac:dyDescent="0.25">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row>
    <row r="263" spans="4:48" ht="15.75" customHeight="1" x14ac:dyDescent="0.25">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row>
    <row r="264" spans="4:48" ht="15.75" customHeight="1" x14ac:dyDescent="0.25">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row>
    <row r="265" spans="4:48" ht="15.75" customHeight="1" x14ac:dyDescent="0.25">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row>
    <row r="266" spans="4:48" ht="15.75" customHeight="1" x14ac:dyDescent="0.25">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row>
    <row r="267" spans="4:48" ht="15.75" customHeight="1" x14ac:dyDescent="0.25">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row>
    <row r="268" spans="4:48" ht="15.75" customHeight="1" x14ac:dyDescent="0.25">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row>
    <row r="269" spans="4:48" ht="15.75" customHeight="1" x14ac:dyDescent="0.25">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row>
    <row r="270" spans="4:48" ht="15.75" customHeight="1" x14ac:dyDescent="0.25">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row>
    <row r="271" spans="4:48" ht="15.75" customHeight="1" x14ac:dyDescent="0.25">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row>
    <row r="272" spans="4:48" ht="15.75" customHeight="1" x14ac:dyDescent="0.25">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row>
    <row r="273" spans="4:48" ht="15.75" customHeight="1" x14ac:dyDescent="0.25">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row>
    <row r="274" spans="4:48" ht="15.75" customHeight="1" x14ac:dyDescent="0.25">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row>
    <row r="275" spans="4:48" ht="15.75" customHeight="1" x14ac:dyDescent="0.25">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row>
    <row r="276" spans="4:48" ht="15.75" customHeight="1" x14ac:dyDescent="0.25">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row>
    <row r="277" spans="4:48" ht="15.75" customHeight="1" x14ac:dyDescent="0.25">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row>
    <row r="278" spans="4:48" ht="15.75" customHeight="1" x14ac:dyDescent="0.25">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row>
    <row r="279" spans="4:48" ht="15.75" customHeight="1" x14ac:dyDescent="0.25">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row>
    <row r="280" spans="4:48" ht="15.75" customHeight="1" x14ac:dyDescent="0.25">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row>
    <row r="281" spans="4:48" ht="15.75" customHeight="1" x14ac:dyDescent="0.25">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row>
    <row r="282" spans="4:48" ht="15.75" customHeight="1" x14ac:dyDescent="0.25">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row>
    <row r="283" spans="4:48" ht="15.75" customHeight="1" x14ac:dyDescent="0.25">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row>
    <row r="284" spans="4:48" ht="15.75" customHeight="1" x14ac:dyDescent="0.25">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row>
    <row r="285" spans="4:48" ht="15.75" customHeight="1" x14ac:dyDescent="0.25">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row>
    <row r="286" spans="4:48" ht="15.75" customHeight="1" x14ac:dyDescent="0.25">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row>
    <row r="287" spans="4:48" ht="15.75" customHeight="1" x14ac:dyDescent="0.25">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row>
    <row r="288" spans="4:48" ht="15.75" customHeight="1" x14ac:dyDescent="0.25">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row>
    <row r="289" spans="4:48" ht="15.75" customHeight="1" x14ac:dyDescent="0.25">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row>
    <row r="290" spans="4:48" ht="15.75" customHeight="1" x14ac:dyDescent="0.25">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row>
    <row r="291" spans="4:48" ht="15.75" customHeight="1" x14ac:dyDescent="0.25">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row>
    <row r="292" spans="4:48" ht="15.75" customHeight="1" x14ac:dyDescent="0.25">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row>
    <row r="293" spans="4:48" ht="15.75" customHeight="1" x14ac:dyDescent="0.25">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row>
    <row r="294" spans="4:48" ht="15.75" customHeight="1" x14ac:dyDescent="0.25">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row>
    <row r="295" spans="4:48" ht="15.75" customHeight="1" x14ac:dyDescent="0.25">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row>
    <row r="296" spans="4:48" ht="15.75" customHeight="1" x14ac:dyDescent="0.25">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row>
    <row r="297" spans="4:48" ht="15.75" customHeight="1" x14ac:dyDescent="0.25">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row>
    <row r="298" spans="4:48" ht="15.75" customHeight="1" x14ac:dyDescent="0.25">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row>
    <row r="299" spans="4:48" ht="15.75" customHeight="1" x14ac:dyDescent="0.25">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row>
    <row r="300" spans="4:48" ht="15.75" customHeight="1" x14ac:dyDescent="0.25">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row>
    <row r="301" spans="4:48" ht="15.75" customHeight="1" x14ac:dyDescent="0.25">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row>
    <row r="302" spans="4:48" ht="15.75" customHeight="1" x14ac:dyDescent="0.25">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row>
    <row r="303" spans="4:48" ht="15.75" customHeight="1" x14ac:dyDescent="0.25">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row>
    <row r="304" spans="4:48" ht="15.75" customHeight="1" x14ac:dyDescent="0.25">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row>
    <row r="305" spans="4:48" ht="15.75" customHeight="1" x14ac:dyDescent="0.25">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row>
    <row r="306" spans="4:48" ht="15.75" customHeight="1" x14ac:dyDescent="0.25">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row>
    <row r="307" spans="4:48" ht="15.75" customHeight="1" x14ac:dyDescent="0.25">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row>
    <row r="308" spans="4:48" ht="15.75" customHeight="1" x14ac:dyDescent="0.25">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row>
    <row r="309" spans="4:48" ht="15.75" customHeight="1" x14ac:dyDescent="0.25">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row>
    <row r="310" spans="4:48" ht="15.75" customHeight="1" x14ac:dyDescent="0.25">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row>
    <row r="311" spans="4:48" ht="15.75" customHeight="1" x14ac:dyDescent="0.25">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row>
    <row r="312" spans="4:48" ht="15.75" customHeight="1" x14ac:dyDescent="0.25">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row>
    <row r="313" spans="4:48" ht="15.75" customHeight="1" x14ac:dyDescent="0.25">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row>
    <row r="314" spans="4:48" ht="15.75" customHeight="1" x14ac:dyDescent="0.25">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row>
    <row r="315" spans="4:48" ht="15.75" customHeight="1" x14ac:dyDescent="0.25">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row>
    <row r="316" spans="4:48" ht="15.75" customHeight="1" x14ac:dyDescent="0.25">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row>
    <row r="317" spans="4:48" ht="15.75" customHeight="1" x14ac:dyDescent="0.25">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row>
    <row r="318" spans="4:48" ht="15.75" customHeight="1" x14ac:dyDescent="0.25">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row>
    <row r="319" spans="4:48" ht="15.75" customHeight="1" x14ac:dyDescent="0.25">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row>
    <row r="320" spans="4:48" ht="15.75" customHeight="1" x14ac:dyDescent="0.25">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row>
    <row r="321" spans="4:48" ht="15.75" customHeight="1" x14ac:dyDescent="0.25">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row>
    <row r="322" spans="4:48" ht="15.75" customHeight="1" x14ac:dyDescent="0.25">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row>
    <row r="323" spans="4:48" ht="15.75" customHeight="1" x14ac:dyDescent="0.25">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row>
    <row r="324" spans="4:48" ht="15.75" customHeight="1" x14ac:dyDescent="0.25">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row>
    <row r="325" spans="4:48" ht="15.75" customHeight="1" x14ac:dyDescent="0.25">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row>
    <row r="326" spans="4:48" ht="15.75" customHeight="1" x14ac:dyDescent="0.25">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row>
    <row r="327" spans="4:48" ht="15.75" customHeight="1" x14ac:dyDescent="0.25">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row>
    <row r="328" spans="4:48" ht="15.75" customHeight="1" x14ac:dyDescent="0.25">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row>
    <row r="329" spans="4:48" ht="15.75" customHeight="1" x14ac:dyDescent="0.25">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row>
    <row r="330" spans="4:48" ht="15.75" customHeight="1" x14ac:dyDescent="0.25">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row>
    <row r="331" spans="4:48" ht="15.75" customHeight="1" x14ac:dyDescent="0.25">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row>
    <row r="332" spans="4:48" ht="15.75" customHeight="1" x14ac:dyDescent="0.25">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row>
    <row r="333" spans="4:48" ht="15.75" customHeight="1" x14ac:dyDescent="0.25">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row>
    <row r="334" spans="4:48" ht="15.75" customHeight="1" x14ac:dyDescent="0.25">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row>
    <row r="335" spans="4:48" ht="15.75" customHeight="1" x14ac:dyDescent="0.25">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row>
    <row r="336" spans="4:48" ht="15.75" customHeight="1" x14ac:dyDescent="0.25">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row>
    <row r="337" spans="4:48" ht="15.75" customHeight="1" x14ac:dyDescent="0.25">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row>
    <row r="338" spans="4:48" ht="15.75" customHeight="1" x14ac:dyDescent="0.25">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row>
    <row r="339" spans="4:48" ht="15.75" customHeight="1" x14ac:dyDescent="0.25">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row>
  </sheetData>
  <autoFilter ref="A3:AV67" xr:uid="{00000000-0001-0000-0200-000000000000}"/>
  <sortState xmlns:xlrd2="http://schemas.microsoft.com/office/spreadsheetml/2017/richdata2" ref="A4:AU67">
    <sortCondition ref="D5:D67"/>
  </sortState>
  <mergeCells count="1">
    <mergeCell ref="D1:AU1"/>
  </mergeCells>
  <conditionalFormatting sqref="N4:O67">
    <cfRule type="cellIs" dxfId="69" priority="142" stopIfTrue="1" operator="between">
      <formula>0</formula>
      <formula>4.6</formula>
    </cfRule>
    <cfRule type="cellIs" dxfId="68" priority="141" stopIfTrue="1" operator="between">
      <formula>4.8</formula>
      <formula>5.2</formula>
    </cfRule>
    <cfRule type="cellIs" dxfId="67" priority="140" stopIfTrue="1" operator="between">
      <formula>5.3</formula>
      <formula>5.7</formula>
    </cfRule>
    <cfRule type="cellIs" dxfId="66" priority="139" stopIfTrue="1" operator="between">
      <formula>5.8</formula>
      <formula>6.4</formula>
    </cfRule>
    <cfRule type="cellIs" dxfId="65" priority="138" stopIfTrue="1" operator="between">
      <formula>6.7</formula>
      <formula>10</formula>
    </cfRule>
  </conditionalFormatting>
  <conditionalFormatting sqref="P4:P67">
    <cfRule type="cellIs" dxfId="64" priority="24" stopIfTrue="1" operator="between">
      <formula>6.2</formula>
      <formula>6.4</formula>
    </cfRule>
    <cfRule type="cellIs" dxfId="63" priority="23" stopIfTrue="1" operator="between">
      <formula>6.6</formula>
      <formula>10</formula>
    </cfRule>
    <cfRule type="cellIs" dxfId="62" priority="25" stopIfTrue="1" operator="between">
      <formula>6</formula>
      <formula>6.1</formula>
    </cfRule>
    <cfRule type="cellIs" dxfId="61" priority="26" stopIfTrue="1" operator="between">
      <formula>5.8</formula>
      <formula>5.9</formula>
    </cfRule>
    <cfRule type="cellIs" dxfId="60" priority="27" stopIfTrue="1" operator="between">
      <formula>0</formula>
      <formula>5.7</formula>
    </cfRule>
  </conditionalFormatting>
  <conditionalFormatting sqref="Q4:Q67">
    <cfRule type="cellIs" dxfId="59" priority="107" stopIfTrue="1" operator="equal">
      <formula>"Very Low"</formula>
    </cfRule>
    <cfRule type="cellIs" dxfId="58" priority="106" stopIfTrue="1" operator="equal">
      <formula>"Low"</formula>
    </cfRule>
    <cfRule type="cellIs" dxfId="57" priority="105" stopIfTrue="1" operator="equal">
      <formula>"Medium"</formula>
    </cfRule>
    <cfRule type="cellIs" dxfId="56" priority="104" stopIfTrue="1" operator="equal">
      <formula>"High"</formula>
    </cfRule>
    <cfRule type="cellIs" dxfId="55" priority="103" stopIfTrue="1" operator="equal">
      <formula>"Very High"</formula>
    </cfRule>
  </conditionalFormatting>
  <conditionalFormatting sqref="V4:V67">
    <cfRule type="cellIs" dxfId="54" priority="94" stopIfTrue="1" operator="between">
      <formula>5.2</formula>
      <formula>5.6</formula>
    </cfRule>
    <cfRule type="cellIs" dxfId="53" priority="93" stopIfTrue="1" operator="between">
      <formula>5.8</formula>
      <formula>10</formula>
    </cfRule>
    <cfRule type="cellIs" dxfId="52" priority="97" stopIfTrue="1" operator="between">
      <formula>0</formula>
      <formula>3.9</formula>
    </cfRule>
    <cfRule type="cellIs" dxfId="51" priority="96" stopIfTrue="1" operator="between">
      <formula>4.1</formula>
      <formula>4.5</formula>
    </cfRule>
    <cfRule type="cellIs" dxfId="50" priority="95" stopIfTrue="1" operator="between">
      <formula>4.7</formula>
      <formula>5.1</formula>
    </cfRule>
  </conditionalFormatting>
  <conditionalFormatting sqref="AC4:AC67">
    <cfRule type="cellIs" dxfId="49" priority="2" stopIfTrue="1" operator="between">
      <formula>5.4</formula>
      <formula>6.4</formula>
    </cfRule>
    <cfRule type="cellIs" dxfId="48" priority="3" stopIfTrue="1" operator="between">
      <formula>4.4</formula>
      <formula>5.2</formula>
    </cfRule>
    <cfRule type="cellIs" dxfId="47" priority="4" stopIfTrue="1" operator="between">
      <formula>3.4</formula>
      <formula>4.2</formula>
    </cfRule>
    <cfRule type="cellIs" dxfId="46" priority="5" stopIfTrue="1" operator="between">
      <formula>0</formula>
      <formula>3.2</formula>
    </cfRule>
    <cfRule type="cellIs" dxfId="45" priority="1" stopIfTrue="1" operator="between">
      <formula>6.9</formula>
      <formula>10</formula>
    </cfRule>
  </conditionalFormatting>
  <conditionalFormatting sqref="AD4:AD67">
    <cfRule type="cellIs" dxfId="44" priority="18" operator="between">
      <formula>4.4</formula>
      <formula>5.1</formula>
    </cfRule>
    <cfRule type="cellIs" dxfId="43" priority="17" operator="between">
      <formula>0</formula>
      <formula>4.3</formula>
    </cfRule>
    <cfRule type="cellIs" dxfId="42" priority="19" operator="between">
      <formula>5.2</formula>
      <formula>5.7</formula>
    </cfRule>
    <cfRule type="cellIs" dxfId="41" priority="20" operator="between">
      <formula>5.8</formula>
      <formula>6.2</formula>
    </cfRule>
    <cfRule type="cellIs" dxfId="40" priority="22" stopIfTrue="1" operator="between">
      <formula>6.5</formula>
      <formula>10</formula>
    </cfRule>
  </conditionalFormatting>
  <conditionalFormatting sqref="AE4:AE67">
    <cfRule type="cellIs" dxfId="39" priority="169" stopIfTrue="1" operator="equal">
      <formula>"High"</formula>
    </cfRule>
    <cfRule type="cellIs" dxfId="38" priority="168" stopIfTrue="1" operator="equal">
      <formula>"Very High"</formula>
    </cfRule>
    <cfRule type="cellIs" dxfId="37" priority="170" stopIfTrue="1" operator="equal">
      <formula>"Medium"</formula>
    </cfRule>
    <cfRule type="cellIs" dxfId="36" priority="171" stopIfTrue="1" operator="equal">
      <formula>"Low"</formula>
    </cfRule>
    <cfRule type="cellIs" dxfId="35" priority="172" stopIfTrue="1" operator="equal">
      <formula>"Very Low"</formula>
    </cfRule>
  </conditionalFormatting>
  <conditionalFormatting sqref="AN4:AN67">
    <cfRule type="cellIs" dxfId="34" priority="7" stopIfTrue="1" operator="between">
      <formula>5.5</formula>
      <formula>5.8</formula>
    </cfRule>
    <cfRule type="cellIs" dxfId="33" priority="8" stopIfTrue="1" operator="between">
      <formula>6</formula>
      <formula>6.3</formula>
    </cfRule>
    <cfRule type="cellIs" dxfId="32" priority="11" stopIfTrue="1" operator="between">
      <formula>6.9</formula>
      <formula>10</formula>
    </cfRule>
    <cfRule type="cellIs" dxfId="31" priority="6" stopIfTrue="1" operator="between">
      <formula>0</formula>
      <formula>5.3</formula>
    </cfRule>
    <cfRule type="cellIs" dxfId="30" priority="10" stopIfTrue="1" operator="between">
      <formula>6.4</formula>
      <formula>6.7</formula>
    </cfRule>
  </conditionalFormatting>
  <conditionalFormatting sqref="AO4:AO67">
    <cfRule type="cellIs" dxfId="29" priority="62" stopIfTrue="1" operator="between">
      <formula>0</formula>
      <formula>2.9</formula>
    </cfRule>
    <cfRule type="cellIs" dxfId="28" priority="61" stopIfTrue="1" operator="between">
      <formula>3.1</formula>
      <formula>3.4</formula>
    </cfRule>
    <cfRule type="cellIs" dxfId="27" priority="60" stopIfTrue="1" operator="between">
      <formula>3.5</formula>
      <formula>4</formula>
    </cfRule>
    <cfRule type="cellIs" dxfId="26" priority="59" stopIfTrue="1" operator="between">
      <formula>4.1</formula>
      <formula>4.8</formula>
    </cfRule>
    <cfRule type="cellIs" dxfId="25" priority="58" stopIfTrue="1" operator="between">
      <formula>5.1</formula>
      <formula>10</formula>
    </cfRule>
  </conditionalFormatting>
  <conditionalFormatting sqref="AP4:AP67">
    <cfRule type="cellIs" dxfId="24" priority="52" stopIfTrue="1" operator="between">
      <formula>0</formula>
      <formula>4.6</formula>
    </cfRule>
    <cfRule type="cellIs" dxfId="23" priority="51" stopIfTrue="1" operator="between">
      <formula>4.7</formula>
      <formula>4.9</formula>
    </cfRule>
    <cfRule type="cellIs" dxfId="22" priority="50" stopIfTrue="1" operator="between">
      <formula>5</formula>
      <formula>5.1</formula>
    </cfRule>
    <cfRule type="cellIs" dxfId="21" priority="49" stopIfTrue="1" operator="between">
      <formula>5.2</formula>
      <formula>5.4</formula>
    </cfRule>
    <cfRule type="cellIs" dxfId="20" priority="48" stopIfTrue="1" operator="between">
      <formula>5.5</formula>
      <formula>10</formula>
    </cfRule>
  </conditionalFormatting>
  <conditionalFormatting sqref="AQ4:AQ67">
    <cfRule type="cellIs" dxfId="19" priority="166" stopIfTrue="1" operator="equal">
      <formula>"Low"</formula>
    </cfRule>
    <cfRule type="cellIs" dxfId="18" priority="167" stopIfTrue="1" operator="equal">
      <formula>"Very Low"</formula>
    </cfRule>
    <cfRule type="cellIs" dxfId="17" priority="165" stopIfTrue="1" operator="equal">
      <formula>"Medium"</formula>
    </cfRule>
    <cfRule type="cellIs" dxfId="16" priority="163" stopIfTrue="1" operator="equal">
      <formula>"Very High"</formula>
    </cfRule>
    <cfRule type="cellIs" dxfId="15" priority="164" stopIfTrue="1" operator="equal">
      <formula>"High"</formula>
    </cfRule>
  </conditionalFormatting>
  <conditionalFormatting sqref="AS4:AS67">
    <cfRule type="cellIs" dxfId="14" priority="32" stopIfTrue="1" operator="between">
      <formula>0</formula>
      <formula>4.8</formula>
    </cfRule>
    <cfRule type="cellIs" dxfId="13" priority="28" stopIfTrue="1" operator="between">
      <formula>5.9</formula>
      <formula>10</formula>
    </cfRule>
    <cfRule type="cellIs" dxfId="12" priority="31" stopIfTrue="1" operator="between">
      <formula>5</formula>
      <formula>5.2</formula>
    </cfRule>
    <cfRule type="cellIs" dxfId="11" priority="30" stopIfTrue="1" operator="between">
      <formula>5.3</formula>
      <formula>5.5</formula>
    </cfRule>
    <cfRule type="cellIs" dxfId="10" priority="29" stopIfTrue="1" operator="between">
      <formula>5.6</formula>
      <formula>5.8</formula>
    </cfRule>
  </conditionalFormatting>
  <conditionalFormatting sqref="AS5:AS67">
    <cfRule type="cellIs" dxfId="9" priority="233" stopIfTrue="1" operator="between">
      <formula>0</formula>
      <formula>2</formula>
    </cfRule>
    <cfRule type="cellIs" dxfId="8" priority="229" stopIfTrue="1" operator="between">
      <formula>6.5</formula>
      <formula>10</formula>
    </cfRule>
    <cfRule type="cellIs" dxfId="7" priority="230" stopIfTrue="1" operator="between">
      <formula>5</formula>
      <formula>6.5</formula>
    </cfRule>
    <cfRule type="cellIs" dxfId="6" priority="231" stopIfTrue="1" operator="between">
      <formula>3.5</formula>
      <formula>5</formula>
    </cfRule>
    <cfRule type="cellIs" dxfId="5" priority="232" stopIfTrue="1" operator="between">
      <formula>2</formula>
      <formula>3.5</formula>
    </cfRule>
  </conditionalFormatting>
  <conditionalFormatting sqref="AT4:AT67">
    <cfRule type="cellIs" dxfId="4" priority="224" stopIfTrue="1" operator="equal">
      <formula>"Very High"</formula>
    </cfRule>
    <cfRule type="cellIs" dxfId="3" priority="226" stopIfTrue="1" operator="equal">
      <formula>"Medium"</formula>
    </cfRule>
    <cfRule type="cellIs" dxfId="2" priority="227" stopIfTrue="1" operator="equal">
      <formula>"Low"</formula>
    </cfRule>
    <cfRule type="cellIs" dxfId="1" priority="228" stopIfTrue="1" operator="equal">
      <formula>"Very Low"</formula>
    </cfRule>
    <cfRule type="cellIs" dxfId="0" priority="225" stopIfTrue="1" operator="equal">
      <formula>"High"</formula>
    </cfRule>
  </conditionalFormatting>
  <pageMargins left="0.70866141732283472" right="0.70866141732283472" top="0.74803149606299213" bottom="0.74803149606299213" header="0" footer="0"/>
  <pageSetup paperSize="9" fitToHeight="0" orientation="landscape" r:id="rId1"/>
  <ignoredErrors>
    <ignoredError sqref="AP4 E4:M67 N4:P67 V4:V67 S4:U67 W4:AA67 AB4:AD67 AN4:AO67 AG4:AM67 AP5:AP67 AS4:AS67" unlocked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4833F"/>
  </sheetPr>
  <dimension ref="A1:AZ297"/>
  <sheetViews>
    <sheetView showGridLines="0" zoomScale="70" zoomScaleNormal="70" workbookViewId="0">
      <pane xSplit="4" ySplit="4" topLeftCell="E5" activePane="bottomRight" state="frozen"/>
      <selection pane="topRight" activeCell="D1" sqref="D1"/>
      <selection pane="bottomLeft" activeCell="A5" sqref="A5"/>
      <selection pane="bottomRight" activeCell="E18" sqref="E18"/>
    </sheetView>
  </sheetViews>
  <sheetFormatPr defaultColWidth="14.42578125" defaultRowHeight="15" customHeight="1" x14ac:dyDescent="0.25"/>
  <cols>
    <col min="1" max="2" width="17.42578125" customWidth="1"/>
    <col min="3" max="3" width="18.5703125" customWidth="1"/>
    <col min="4" max="4" width="9.140625" customWidth="1"/>
    <col min="5" max="5" width="8.28515625" bestFit="1" customWidth="1"/>
    <col min="6" max="9" width="8.28515625" customWidth="1"/>
    <col min="10" max="10" width="8.140625" customWidth="1"/>
    <col min="11" max="11" width="8.28515625" bestFit="1" customWidth="1"/>
    <col min="12" max="12" width="5.7109375" bestFit="1" customWidth="1"/>
    <col min="13" max="13" width="8.28515625" bestFit="1" customWidth="1"/>
    <col min="14" max="14" width="10.42578125" customWidth="1"/>
    <col min="15" max="15" width="8.28515625" bestFit="1" customWidth="1"/>
    <col min="16" max="17" width="9" customWidth="1"/>
    <col min="18" max="18" width="11.5703125" customWidth="1"/>
    <col min="19" max="20" width="9" customWidth="1"/>
    <col min="21" max="21" width="11.5703125" customWidth="1"/>
    <col min="22" max="22" width="9.5703125" customWidth="1"/>
    <col min="23" max="23" width="9.7109375" customWidth="1"/>
    <col min="24" max="24" width="8.28515625" bestFit="1" customWidth="1"/>
    <col min="25" max="28" width="7.140625" customWidth="1"/>
    <col min="29" max="32" width="8.5703125" customWidth="1"/>
    <col min="33" max="35" width="5.7109375" bestFit="1" customWidth="1"/>
    <col min="36" max="36" width="7.140625" customWidth="1"/>
    <col min="37" max="37" width="8.85546875" customWidth="1"/>
    <col min="38" max="38" width="7.140625" customWidth="1"/>
    <col min="39" max="39" width="10" customWidth="1"/>
    <col min="40" max="42" width="7.140625" customWidth="1"/>
    <col min="43" max="43" width="6.85546875" customWidth="1"/>
    <col min="44" max="45" width="7.140625" customWidth="1"/>
    <col min="46" max="46" width="6.7109375" bestFit="1" customWidth="1"/>
    <col min="47" max="47" width="9.140625" customWidth="1"/>
    <col min="48" max="52" width="8.7109375" customWidth="1"/>
  </cols>
  <sheetData>
    <row r="1" spans="1:52" x14ac:dyDescent="0.25">
      <c r="D1" s="338"/>
      <c r="E1" s="338"/>
      <c r="F1" s="338"/>
      <c r="G1" s="338"/>
      <c r="H1" s="338"/>
      <c r="I1" s="338"/>
      <c r="J1" s="338"/>
      <c r="K1" s="338"/>
      <c r="L1" s="338"/>
      <c r="M1" s="338"/>
      <c r="N1" s="338"/>
      <c r="O1" s="338"/>
      <c r="P1" s="338"/>
      <c r="Q1" s="338"/>
      <c r="R1" s="338"/>
      <c r="S1" s="338"/>
      <c r="T1" s="338"/>
      <c r="U1" s="338"/>
      <c r="V1" s="338"/>
      <c r="W1" s="338"/>
      <c r="X1" s="338"/>
      <c r="Y1" s="338"/>
      <c r="Z1" s="338"/>
      <c r="AA1" s="338"/>
      <c r="AB1" s="338"/>
      <c r="AC1" s="338"/>
      <c r="AD1" s="338"/>
      <c r="AE1" s="338"/>
      <c r="AF1" s="338"/>
      <c r="AG1" s="338"/>
      <c r="AH1" s="338"/>
      <c r="AI1" s="338"/>
      <c r="AJ1" s="338"/>
      <c r="AK1" s="338"/>
      <c r="AL1" s="338"/>
      <c r="AM1" s="338"/>
      <c r="AN1" s="338"/>
      <c r="AO1" s="338"/>
      <c r="AP1" s="338"/>
      <c r="AQ1" s="338"/>
      <c r="AR1" s="338"/>
      <c r="AS1" s="338"/>
      <c r="AT1" s="338"/>
      <c r="AU1" s="61"/>
      <c r="AV1" s="61"/>
      <c r="AW1" s="61"/>
      <c r="AX1" s="61"/>
      <c r="AY1" s="61"/>
      <c r="AZ1" s="61"/>
    </row>
    <row r="2" spans="1:52" ht="117.75" customHeight="1" x14ac:dyDescent="0.25">
      <c r="A2" s="292" t="s">
        <v>0</v>
      </c>
      <c r="B2" s="292" t="s">
        <v>1</v>
      </c>
      <c r="C2" s="292" t="s">
        <v>2</v>
      </c>
      <c r="D2" s="283" t="s">
        <v>156</v>
      </c>
      <c r="E2" s="215" t="str">
        <f>'Indicator Data'!E2</f>
        <v>Physical Exposure to Earthquake MMI VI</v>
      </c>
      <c r="F2" s="215" t="str">
        <f>'Indicator Data'!F2</f>
        <v>Physical Exposure to Earthquake MMI VIII</v>
      </c>
      <c r="G2" s="216" t="str">
        <f>'Indicator Data'!G2</f>
        <v>Physical Exposure to Earthquake MMI VI (relative)</v>
      </c>
      <c r="H2" s="216" t="str">
        <f>'Indicator Data'!H2</f>
        <v>Physical Exposure to Earthquake MMI VIII (relative)</v>
      </c>
      <c r="I2" s="215" t="str">
        <f>'Indicator Data'!I2</f>
        <v>Physical Exposure to Extensive River flood  (relative)</v>
      </c>
      <c r="J2" s="215" t="str">
        <f>'Indicator Data'!J2</f>
        <v>Physical Extent of Intensive River Flood Inundation (absolute)</v>
      </c>
      <c r="K2" s="215" t="str">
        <f>'Indicator Data'!K2</f>
        <v>Physical Exposure to Extensive Flash Flood  (relative)</v>
      </c>
      <c r="L2" s="215" t="str">
        <f>'Indicator Data'!L2</f>
        <v>Intensive  Inundation (monsoon season)</v>
      </c>
      <c r="M2" s="215" t="str">
        <f>'Indicator Data'!M2</f>
        <v xml:space="preserve">Physical Extent to Extensive Storm Surge Area  (relative) </v>
      </c>
      <c r="N2" s="215" t="str">
        <f>'Indicator Data'!N2</f>
        <v xml:space="preserve">Physical Exposure to Intensive Storm Surge   (absolute)  </v>
      </c>
      <c r="O2" s="215" t="str">
        <f>'Indicator Data'!O2</f>
        <v>Physical Exposure to Intensive Landslide (relative)</v>
      </c>
      <c r="P2" s="215" t="str">
        <f>'Indicator Data'!P2</f>
        <v>Physical Exposure to Extensive Landslide (relative)</v>
      </c>
      <c r="Q2" s="215" t="str">
        <f>'Indicator Data'!Q2</f>
        <v>Physical Exposure to Extensive Salinity (relative)</v>
      </c>
      <c r="R2" s="215" t="str">
        <f>'Indicator Data'!R2</f>
        <v>Physical Exposure to Intensive Lightning  (absolute)</v>
      </c>
      <c r="S2" s="215" t="str">
        <f>'Indicator Data'!S2</f>
        <v xml:space="preserve">Physical Exposure to Intensive Riverbank Erosion (absolute) </v>
      </c>
      <c r="T2" s="215" t="str">
        <f>'Indicator Data'!T2</f>
        <v>Physical Exposure to Extensive Drought- Kharip (relative)</v>
      </c>
      <c r="U2" s="215" t="str">
        <f>'Indicator Data'!U2</f>
        <v>Physical Exposure to Extensive Drought-Rabi  (relative)</v>
      </c>
      <c r="V2" s="215" t="str">
        <f>'Indicator Data'!V2</f>
        <v>Incidents of COVID-19 Infections</v>
      </c>
      <c r="W2" s="215" t="str">
        <f>'Indicator Data'!W2</f>
        <v>Population Exposed to Dengue (vector borne)</v>
      </c>
      <c r="X2" s="215" t="str">
        <f>'Indicator Data'!X2</f>
        <v>Population Density</v>
      </c>
      <c r="Y2" s="215" t="str">
        <f>'Indicator Data'!Y2</f>
        <v>Average Household Size</v>
      </c>
      <c r="Z2" s="215" t="str">
        <f>'Indicator Data'!Z2</f>
        <v>Urban Population Growth</v>
      </c>
      <c r="AA2" s="215" t="str">
        <f>'Indicator Data'!AA2</f>
        <v>Population Living in Urban Areas</v>
      </c>
      <c r="AB2" s="215" t="str">
        <f>'Indicator Data'!AB2</f>
        <v xml:space="preserve">Population Living in Slums </v>
      </c>
      <c r="AC2" s="215" t="str">
        <f>'Indicator Data'!AC2</f>
        <v>Open Defecation</v>
      </c>
      <c r="AD2" s="215" t="str">
        <f>'Indicator Data'!AD2</f>
        <v>Children Under 5 (% of population)</v>
      </c>
      <c r="AE2" s="215" t="str">
        <f>'Indicator Data'!AE2</f>
        <v>IHR Capacity Score: Food Safety</v>
      </c>
      <c r="AF2" s="215" t="str">
        <f>'Indicator Data'!AF2</f>
        <v>Violent Conflict Probability</v>
      </c>
      <c r="AG2" s="215" t="str">
        <f>'Indicator Data'!AG2</f>
        <v>Highly Violent Conflict Probability</v>
      </c>
      <c r="AH2" s="215" t="str">
        <f>'Indicator Data'!AH2</f>
        <v>National Power Conflict Intensity (Highly Violent)</v>
      </c>
      <c r="AI2" s="215" t="str">
        <f>'Indicator Data'!AI2</f>
        <v>Subnational Conflict Intensity (Highly Violent)</v>
      </c>
      <c r="AJ2" s="217" t="s">
        <v>4</v>
      </c>
      <c r="AK2" s="217" t="s">
        <v>5</v>
      </c>
      <c r="AL2" s="217" t="s">
        <v>6</v>
      </c>
      <c r="AM2" s="217" t="s">
        <v>7</v>
      </c>
      <c r="AN2" s="217" t="s">
        <v>8</v>
      </c>
      <c r="AO2" s="217" t="s">
        <v>9</v>
      </c>
      <c r="AP2" s="217" t="s">
        <v>10</v>
      </c>
      <c r="AQ2" s="217" t="s">
        <v>11</v>
      </c>
      <c r="AR2" s="217" t="s">
        <v>12</v>
      </c>
      <c r="AS2" s="220" t="s">
        <v>13</v>
      </c>
      <c r="AT2" s="220" t="s">
        <v>14</v>
      </c>
      <c r="AU2" s="61"/>
      <c r="AV2" s="61"/>
      <c r="AW2" s="61"/>
      <c r="AX2" s="61"/>
      <c r="AY2" s="61"/>
      <c r="AZ2" s="61"/>
    </row>
    <row r="3" spans="1:52" s="212" customFormat="1" ht="15" customHeight="1" x14ac:dyDescent="0.25">
      <c r="A3" s="285"/>
      <c r="B3" s="285"/>
      <c r="C3" s="285"/>
      <c r="D3" s="284" t="s">
        <v>157</v>
      </c>
      <c r="E3" s="209">
        <v>5</v>
      </c>
      <c r="F3" s="209">
        <v>4</v>
      </c>
      <c r="G3" s="210">
        <v>2E-3</v>
      </c>
      <c r="H3" s="210">
        <v>1E-3</v>
      </c>
      <c r="I3" s="209">
        <v>1.6742588277211607</v>
      </c>
      <c r="J3" s="209">
        <v>1.6535190696248276</v>
      </c>
      <c r="K3" s="209">
        <v>1.4916993608386555</v>
      </c>
      <c r="L3" s="209">
        <v>0.97088964904262953</v>
      </c>
      <c r="M3" s="209">
        <v>1.8608335180950331</v>
      </c>
      <c r="N3" s="209">
        <v>1.2208173242846221</v>
      </c>
      <c r="O3" s="209">
        <v>4.7253329585337367</v>
      </c>
      <c r="P3" s="209">
        <v>4.9301322453054679</v>
      </c>
      <c r="Q3" s="209">
        <v>1.5122064713798296</v>
      </c>
      <c r="R3" s="209">
        <v>1.6989700043360187</v>
      </c>
      <c r="S3" s="209">
        <v>2.8135809885681922</v>
      </c>
      <c r="T3" s="209">
        <v>1.9452682231796605</v>
      </c>
      <c r="U3" s="209">
        <v>1.9517468596392555</v>
      </c>
      <c r="V3" s="209">
        <v>3.7769994434432408</v>
      </c>
      <c r="W3" s="209">
        <v>2.368657976953334</v>
      </c>
      <c r="X3" s="209">
        <v>4.0510474530934601</v>
      </c>
      <c r="Y3" s="209">
        <v>0.76051878736944156</v>
      </c>
      <c r="Z3" s="209">
        <v>0.71683772329952444</v>
      </c>
      <c r="AA3" s="209">
        <v>1.6541176219794806</v>
      </c>
      <c r="AB3" s="209">
        <v>0.84059151675442767</v>
      </c>
      <c r="AC3" s="209">
        <v>1.5740312677277188</v>
      </c>
      <c r="AD3" s="209">
        <v>1.1583624920952496</v>
      </c>
      <c r="AE3" s="209">
        <v>1.7781512503836436</v>
      </c>
      <c r="AF3" s="209">
        <v>-3.9993694566077161E-2</v>
      </c>
      <c r="AG3" s="209">
        <v>-0.34128954988576887</v>
      </c>
      <c r="AH3" s="209">
        <v>0</v>
      </c>
      <c r="AI3" s="209"/>
      <c r="AJ3" s="211"/>
      <c r="AK3" s="211"/>
      <c r="AL3" s="211"/>
      <c r="AM3" s="211"/>
      <c r="AN3" s="211"/>
      <c r="AO3" s="211"/>
      <c r="AP3" s="211"/>
      <c r="AQ3" s="211"/>
      <c r="AR3" s="211"/>
      <c r="AS3" s="211"/>
      <c r="AT3" s="321"/>
      <c r="AU3" s="322"/>
      <c r="AV3" s="322"/>
      <c r="AW3" s="322"/>
      <c r="AX3" s="322"/>
      <c r="AY3" s="322"/>
      <c r="AZ3" s="322"/>
    </row>
    <row r="4" spans="1:52" s="212" customFormat="1" x14ac:dyDescent="0.25">
      <c r="A4" s="285"/>
      <c r="B4" s="285"/>
      <c r="C4" s="285"/>
      <c r="D4" s="284" t="s">
        <v>158</v>
      </c>
      <c r="E4" s="209">
        <v>1</v>
      </c>
      <c r="F4" s="209">
        <v>1</v>
      </c>
      <c r="G4" s="210">
        <v>0</v>
      </c>
      <c r="H4" s="210">
        <v>0</v>
      </c>
      <c r="I4" s="209">
        <v>-2.1360544677725142</v>
      </c>
      <c r="J4" s="209">
        <v>-1.6620109353568704</v>
      </c>
      <c r="K4" s="209">
        <v>-2.5010332599773637</v>
      </c>
      <c r="L4" s="209">
        <v>-2.091870089090011</v>
      </c>
      <c r="M4" s="209">
        <v>-1.8107313733702732</v>
      </c>
      <c r="N4" s="209">
        <v>-2.6620109353568702</v>
      </c>
      <c r="O4" s="209">
        <v>2.1675631481809687</v>
      </c>
      <c r="P4" s="209">
        <v>2.4314715339439443</v>
      </c>
      <c r="Q4" s="209">
        <v>-2.234514704872169</v>
      </c>
      <c r="R4" s="209">
        <v>0</v>
      </c>
      <c r="S4" s="209">
        <v>0.69897000433601886</v>
      </c>
      <c r="T4" s="209">
        <v>0.50114596529078437</v>
      </c>
      <c r="U4" s="209">
        <v>0.90438522970333535</v>
      </c>
      <c r="V4" s="209">
        <v>2.3215326799698102</v>
      </c>
      <c r="W4" s="209">
        <v>-0.10077457709192114</v>
      </c>
      <c r="X4" s="209">
        <v>2.0413583764128131</v>
      </c>
      <c r="Y4" s="209">
        <v>0.57602392302247951</v>
      </c>
      <c r="Z4" s="209">
        <v>-1.6989700043360187</v>
      </c>
      <c r="AA4" s="209">
        <v>0.67317361791970332</v>
      </c>
      <c r="AB4" s="209">
        <v>-2.2789720716934769</v>
      </c>
      <c r="AC4" s="209">
        <v>-0.3979400086720376</v>
      </c>
      <c r="AD4" s="209">
        <v>0.91907809237607396</v>
      </c>
      <c r="AE4" s="209">
        <v>1.7781512503836436</v>
      </c>
      <c r="AF4" s="209">
        <v>-3.9993694566077161E-2</v>
      </c>
      <c r="AG4" s="209">
        <v>-0.34128954988576887</v>
      </c>
      <c r="AH4" s="209">
        <v>0</v>
      </c>
      <c r="AI4" s="209"/>
      <c r="AJ4" s="211"/>
      <c r="AK4" s="211"/>
      <c r="AL4" s="211"/>
      <c r="AM4" s="211"/>
      <c r="AN4" s="211"/>
      <c r="AO4" s="211"/>
      <c r="AP4" s="211"/>
      <c r="AQ4" s="211"/>
      <c r="AR4" s="211"/>
      <c r="AS4" s="211"/>
      <c r="AT4" s="321"/>
      <c r="AU4" s="322"/>
      <c r="AV4" s="322"/>
      <c r="AW4" s="322"/>
      <c r="AX4" s="322"/>
      <c r="AY4" s="322"/>
      <c r="AZ4" s="322"/>
    </row>
    <row r="5" spans="1:52" x14ac:dyDescent="0.25">
      <c r="D5" s="206"/>
      <c r="E5" s="195"/>
      <c r="F5" s="195"/>
      <c r="G5" s="19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c r="AG5" s="195"/>
      <c r="AH5" s="195"/>
      <c r="AI5" s="195"/>
      <c r="AJ5" s="205"/>
      <c r="AK5" s="205"/>
      <c r="AL5" s="205"/>
      <c r="AM5" s="205"/>
      <c r="AN5" s="205"/>
      <c r="AO5" s="205"/>
      <c r="AP5" s="205"/>
      <c r="AQ5" s="205"/>
      <c r="AR5" s="205"/>
      <c r="AS5" s="205"/>
      <c r="AT5" s="207"/>
      <c r="AU5" s="208"/>
      <c r="AV5" s="208"/>
      <c r="AW5" s="208"/>
      <c r="AX5" s="208"/>
      <c r="AY5" s="208"/>
      <c r="AZ5" s="208"/>
    </row>
    <row r="6" spans="1:52" x14ac:dyDescent="0.25">
      <c r="A6" t="str">
        <f>'Indicator Data'!A14</f>
        <v>Coastal Zone</v>
      </c>
      <c r="B6" t="str">
        <f>'Indicator Data'!B14</f>
        <v>Barishal</v>
      </c>
      <c r="C6" t="str">
        <f>'Indicator Data'!C14</f>
        <v>Barguna</v>
      </c>
      <c r="D6">
        <f>'Indicator Data'!D14</f>
        <v>1004</v>
      </c>
      <c r="E6" s="213">
        <v>10</v>
      </c>
      <c r="F6" s="213">
        <v>10</v>
      </c>
      <c r="G6" s="214">
        <v>10</v>
      </c>
      <c r="H6" s="214">
        <v>2</v>
      </c>
      <c r="I6" s="213">
        <f>ROUND(IF('Indicator Data'!I14=0,0,IF(LOG('Indicator Data'!I14)&gt;I$3,10,IF(LOG('Indicator Data'!I14)&lt;I$4,0,((LOG('Indicator Data'!I14)-I$4))/(I$3-I$4)*10))),1)</f>
        <v>0</v>
      </c>
      <c r="J6" s="213">
        <f>ROUND(IF('Indicator Data'!J14=0,0,IF(LOG('Indicator Data'!J14)&gt;J$3,10,IF(LOG('Indicator Data'!J14)&lt;J$4,0,((LOG('Indicator Data'!J14)-J$4))/(J$3-J$4)*10))),1)</f>
        <v>5.6</v>
      </c>
      <c r="K6" s="213">
        <f>ROUND(IF('Indicator Data'!K14=0,0,IF(LOG('Indicator Data'!K14)&gt;K$3,10,IF(LOG('Indicator Data'!K14)&lt;K$4,0,((LOG('Indicator Data'!K14)-K$4))/(K$3-K$4)*10))),1)</f>
        <v>0</v>
      </c>
      <c r="L6" s="213">
        <f>ROUND(IF('Indicator Data'!L14=0,0,IF(LOG('Indicator Data'!L14)&gt;L$3,10,IF(LOG('Indicator Data'!L14)&lt;L$4,0,((LOG('Indicator Data'!L14)-L$4))/(L$3-L$4)*10))),1)</f>
        <v>8.4</v>
      </c>
      <c r="M6" s="213">
        <f>ROUND(IF('Indicator Data'!M14=0,0,IF(LOG('Indicator Data'!M14)&gt;M$3,10,IF(LOG('Indicator Data'!M14)&lt;M$4,0,((LOG('Indicator Data'!M14)-M$4))/(M$3-M$4)*10))),1)</f>
        <v>10</v>
      </c>
      <c r="N6" s="213">
        <f>ROUND(IF('Indicator Data'!N14=0,0,IF(LOG('Indicator Data'!N14)&gt;N$3,10,IF(LOG('Indicator Data'!N14)&lt;N$4,0,((LOG('Indicator Data'!N14)-N$4))/(N$3-N$4)*10))),1)</f>
        <v>9.6</v>
      </c>
      <c r="O6" s="213">
        <f>ROUND(IF('Indicator Data'!O14=0,0,IF(LOG('Indicator Data'!O14)&gt;O$3,10,IF(LOG('Indicator Data'!O14)&lt;O$4,0,((LOG('Indicator Data'!O14)-O$4))/(O$3-O$4)*10))),1)</f>
        <v>0</v>
      </c>
      <c r="P6" s="213">
        <f>ROUND(IF('Indicator Data'!P14=0,0,IF(LOG('Indicator Data'!P14)&gt;P$3,10,IF(LOG('Indicator Data'!P14)&lt;P$4,0,((LOG('Indicator Data'!P14)-P$4))/(P$3-P$4)*10))),1)</f>
        <v>0</v>
      </c>
      <c r="Q6" s="213">
        <f>ROUND(IF('Indicator Data'!Q14=0,0,IF(LOG('Indicator Data'!Q14)&gt;Q$3,10,IF(LOG('Indicator Data'!Q14)&lt;Q$4,0,((LOG('Indicator Data'!Q14)-Q$4))/(Q$3-Q$4)*10))),1)</f>
        <v>9.9</v>
      </c>
      <c r="R6" s="213">
        <f>ROUND(IF('Indicator Data'!R14=0,0,IF(LOG('Indicator Data'!R14)&gt;R$3,10,IF(LOG('Indicator Data'!R14)&lt;R$4,0,((LOG('Indicator Data'!R14)-R$4))/(R$3-R$4)*10))),1)</f>
        <v>4.0999999999999996</v>
      </c>
      <c r="S6" s="213" t="str">
        <f>IF('Indicator Data'!S14="No data","x",ROUND(IF('Indicator Data'!S14=0,0,IF(LOG('Indicator Data'!S14)&gt;S$3,10,IF(LOG('Indicator Data'!S14)&lt;S$4,0,((LOG('Indicator Data'!S14)-S$4))/(S$3-S$4)*10))),1))</f>
        <v>x</v>
      </c>
      <c r="T6" s="213">
        <f>ROUND(IF('Indicator Data'!T14=0,0,IF(LOG('Indicator Data'!T14)&gt;T$3,10,IF(LOG('Indicator Data'!T14)&lt;T$4,0,((LOG('Indicator Data'!T14)-T$4))/(T$3-T$4)*10))),1)</f>
        <v>7.1</v>
      </c>
      <c r="U6" s="213">
        <f>ROUND(IF('Indicator Data'!U14=0,0,IF(LOG('Indicator Data'!U14)&gt;U$3,10,IF(LOG('Indicator Data'!U14)&lt;U$4,0,((LOG('Indicator Data'!U14)-U$4))/(U$3-U$4)*10))),1)</f>
        <v>4.0999999999999996</v>
      </c>
      <c r="V6" s="213">
        <f>ROUND(IF('Indicator Data'!V14=0,0,IF(LOG('Indicator Data'!V14)&gt;V$3,10,IF(LOG('Indicator Data'!V14)&lt;V$4,0,((LOG('Indicator Data'!V14)-V$4))/(V$3-V$4)*10))),1)</f>
        <v>2.5</v>
      </c>
      <c r="W6" s="213">
        <f>ROUND(IF('Indicator Data'!W14=0,0,IF(LOG('Indicator Data'!W14)&gt;W$3,10,IF(LOG('Indicator Data'!W14)&lt;W$4,0,((LOG('Indicator Data'!W14)-W$4))/(W$3-W$4)*10))),1)</f>
        <v>6.8</v>
      </c>
      <c r="X6" s="213">
        <f>ROUND(IF('Indicator Data'!X14=0,0,IF(LOG('Indicator Data'!X14)&gt;X$3,10,IF(LOG('Indicator Data'!X14)&lt;X$4,0,((LOG('Indicator Data'!X14)-X$4))/(X$3-X$4)*10))),1)</f>
        <v>3.3</v>
      </c>
      <c r="Y6" s="213">
        <f>ROUND(IF('Indicator Data'!Y14=0,0,IF(LOG('Indicator Data'!Y14)&gt;Y$3,10,IF(LOG('Indicator Data'!Y14)&lt;Y$4,0,((LOG('Indicator Data'!Y14)-Y$4))/(Y$3-Y$4)*10))),1)</f>
        <v>2.2000000000000002</v>
      </c>
      <c r="Z6" s="213">
        <f>ROUND(IF('Indicator Data'!Z14=0,0,IF(LOG('Indicator Data'!Z14)&gt;Z$3,10,IF(LOG('Indicator Data'!Z14)&lt;Z$4,0,((LOG('Indicator Data'!Z14)-Z$4))/(Z$3-Z$4)*10))),1)</f>
        <v>5.8</v>
      </c>
      <c r="AA6" s="213">
        <f>ROUND(IF('Indicator Data'!AA14=0,0,IF(LOG('Indicator Data'!AA14)&gt;AA$3,10,IF(LOG('Indicator Data'!AA14)&lt;AA$4,0,((LOG('Indicator Data'!AA14)-AA$4))/(AA$3-AA$4)*10))),1)</f>
        <v>2.5</v>
      </c>
      <c r="AB6" s="213">
        <f>ROUND(IF('Indicator Data'!AB14=0,0,IF(LOG('Indicator Data'!AB14)&gt;AB$3,10,IF(LOG('Indicator Data'!AB14)&lt;AB$4,0,((LOG('Indicator Data'!AB14)-AB$4))/(AB$3-AB$4)*10))),1)</f>
        <v>6</v>
      </c>
      <c r="AC6" s="213">
        <f>ROUND(IF('Indicator Data'!AC14=0,0,IF(LOG('Indicator Data'!AC14)&gt;AC$3,10,IF(LOG('Indicator Data'!AC14)&lt;AC$4,0,((LOG('Indicator Data'!AC14)-AC$4))/(AC$3-AC$4)*10))),1)</f>
        <v>4</v>
      </c>
      <c r="AD6" s="213">
        <f>ROUND(IF('Indicator Data'!AD14=0,0,IF(LOG('Indicator Data'!AD14)&gt;AD$3,10,IF(LOG('Indicator Data'!AD14)&lt;AD$4,0,((LOG('Indicator Data'!AD14)-AD$4))/(AD$3-AD$4)*10))),1)</f>
        <v>3.2</v>
      </c>
      <c r="AE6" s="213">
        <f>9.4</f>
        <v>9.4</v>
      </c>
      <c r="AF6" s="213">
        <v>9.6</v>
      </c>
      <c r="AG6" s="213">
        <v>8.4</v>
      </c>
      <c r="AH6" s="213">
        <f>ROUND(IF('Indicator Data'!AI14=0,0,IF(LOG('Indicator Data'!AI14)&gt;AH$3,10,IF(LOG('Indicator Data'!AI14)&lt;AH$4,0,((LOG('Indicator Data'!AI14)-AH$4))/(AH$3-AH$4)*10))),1)</f>
        <v>0</v>
      </c>
      <c r="AI6" s="213">
        <f>ROUND(IF('Indicator Data'!AJ14=0,0,IF(LOG('Indicator Data'!AJ14)&gt;AI$3,10,IF(LOG('Indicator Data'!AJ14)&lt;AI$4,0,((LOG('Indicator Data'!AJ14)-AI$4))/(AI$3-AI$4)*10))),1)</f>
        <v>0</v>
      </c>
      <c r="AJ6" s="218">
        <f>IF(AND(E6="x",F6="x",G6="x",H6="x"),"x",ROUND((10-GEOMEAN(((10-E6)/10*9+1),((10-F6)/10*9+1),((10-G6)/10*9+1),((10-H6)/10*9+1)))/9*10,1))</f>
        <v>9.1999999999999993</v>
      </c>
      <c r="AK6" s="218">
        <f>IF(AND(I6="x",J6="x",K6="x",L6="x"),"x",ROUND((10-GEOMEAN(((10-I6)/10*9+1),((10-J6)/10*9+1),((10-K6)/10*9+1),((10-L6)/10*9+1)))/9*10,1))</f>
        <v>4.5999999999999996</v>
      </c>
      <c r="AL6" s="218">
        <f>IF(AND(M6="x",N6="x"),"x",ROUND((10-GEOMEAN(((10-M6)/10*9+1),((10-N6)/10*9+1)))/9*10,1))</f>
        <v>9.8000000000000007</v>
      </c>
      <c r="AM6" s="218">
        <f>IF(AND(O6="x",P6="x"),"x",ROUND((10-GEOMEAN(((10-O6)/10*9+1),((10-P6)/10*9+1)))/9*10,1))</f>
        <v>0</v>
      </c>
      <c r="AN6" s="218">
        <f>Q6</f>
        <v>9.9</v>
      </c>
      <c r="AO6" s="218">
        <f>R6</f>
        <v>4.0999999999999996</v>
      </c>
      <c r="AP6" s="218" t="str">
        <f>S6</f>
        <v>x</v>
      </c>
      <c r="AQ6" s="218">
        <f>IF(AND(T6="x",U6="x"),"x",ROUND((10-GEOMEAN(((10-T6)/10*9+1),((10-U6)/10*9+1)))/9*10,1))</f>
        <v>5.8</v>
      </c>
      <c r="AR6" s="218">
        <f>IF(AND(U6="x",V6="x",W6="x",X6="x",Y6="x",Z6="x",AA6="x",AB6="x",AC6="x",AD6="x",AE6="x"),"x",ROUND((10-GEOMEAN(((10-V6)/10*9+1),((10-V6)/10*9+1),((10-W6)/10*9+1),((10-X6)/10*9+1),((10-Y6)/10*9+1),((10-Z6)/10*9+1),((10-AA6)/10*9+1),((10-AB6)/10*9+1),((10-AC6)/10*9+1),((10-AD6)/10*9+1),((10-AE6)/10*9+1)))/9*10,1))</f>
        <v>4.9000000000000004</v>
      </c>
      <c r="AS6" s="219">
        <f>IF(AND(AF6="x",AG6="x",AH6="x",AI6="x"),"x",ROUND((10-GEOMEAN(((10-AF6)/10*9+1),((10-AG6)/10*9+1),((10-AH6)/10*9+1),((10-AI6)/10*9+1)))/9*10,1))</f>
        <v>6.4</v>
      </c>
      <c r="AT6" s="219">
        <f>IF(ROUND(IF(AP6="x",(10-GEOMEAN(((10-AJ6)/10*9+1),((10-AR6)/10*9+1),((10-AQ6)/10*9+1),((10-AK6)/10*9+1),((10-AO6)/10*9+1),((10-AL6)/10*9+1),((10-AN6)/10*9+1),((10-AM6)/10*9+1)))/9*10,(10-GEOMEAN(((10-AJ6)/10*9+1),((10-AR6)/10*9+1),((10-AK6)/10*9+1),((10-AQ6)/10*9+1),((10-AL6)/10*9+1),((10-AP6)/10*9+1),((10-AM6)/10*9+1),((10-AO6)/10*9+1),((10-AN6)/10*9+1)))/9*10),1)=0,0.1,ROUND(IF(AP6="x",(10-GEOMEAN(((10-AJ6)/10*9+1),((10-AR6)/10*9+1),((10-AQ6)/10*9+1),((10-AK6)/10*9+1),((10-AO6)/10*9+1),((10-AL6)/10*9+1),((10-AN6)/10*9+1),((10-AM6)/10*9+1)))/9*10,(10-GEOMEAN(((10-AJ6)/10*9+1),((10-AR6)/10*9+1),((10-AK6)/10*9+1),((10-AQ6)/10*9+1),((10-AL6)/10*9+1),((10-AP6)/10*9+1),((10-AM6)/10*9+1),((10-AO6)/10*9+1),((10-AN6)/10*9+1)))/9*10),1))</f>
        <v>7.2</v>
      </c>
      <c r="AU6" s="61"/>
      <c r="AV6" s="61"/>
      <c r="AW6" s="61"/>
      <c r="AX6" s="61"/>
      <c r="AY6" s="61"/>
      <c r="AZ6" s="61"/>
    </row>
    <row r="7" spans="1:52" x14ac:dyDescent="0.25">
      <c r="A7" t="str">
        <f>'Indicator Data'!A15</f>
        <v>Coastal Zone</v>
      </c>
      <c r="B7" t="str">
        <f>'Indicator Data'!B15</f>
        <v>Barishal</v>
      </c>
      <c r="C7" t="str">
        <f>'Indicator Data'!C15</f>
        <v>Barishal</v>
      </c>
      <c r="D7">
        <f>'Indicator Data'!D15</f>
        <v>1006</v>
      </c>
      <c r="E7" s="213">
        <v>10</v>
      </c>
      <c r="F7" s="213">
        <v>10</v>
      </c>
      <c r="G7" s="214">
        <v>10</v>
      </c>
      <c r="H7" s="214">
        <v>2</v>
      </c>
      <c r="I7" s="213">
        <f>ROUND(IF('Indicator Data'!I15=0,0,IF(LOG('Indicator Data'!I15)&gt;I$3,10,IF(LOG('Indicator Data'!I15)&lt;I$4,0,((LOG('Indicator Data'!I15)-I$4))/(I$3-I$4)*10))),1)</f>
        <v>2.7</v>
      </c>
      <c r="J7" s="213">
        <f>ROUND(IF('Indicator Data'!J15=0,0,IF(LOG('Indicator Data'!J15)&gt;J$3,10,IF(LOG('Indicator Data'!J15)&lt;J$4,0,((LOG('Indicator Data'!J15)-J$4))/(J$3-J$4)*10))),1)</f>
        <v>7.9</v>
      </c>
      <c r="K7" s="213">
        <f>ROUND(IF('Indicator Data'!K15=0,0,IF(LOG('Indicator Data'!K15)&gt;K$3,10,IF(LOG('Indicator Data'!K15)&lt;K$4,0,((LOG('Indicator Data'!K15)-K$4))/(K$3-K$4)*10))),1)</f>
        <v>0</v>
      </c>
      <c r="L7" s="213">
        <f>ROUND(IF('Indicator Data'!L15=0,0,IF(LOG('Indicator Data'!L15)&gt;L$3,10,IF(LOG('Indicator Data'!L15)&lt;L$4,0,((LOG('Indicator Data'!L15)-L$4))/(L$3-L$4)*10))),1)</f>
        <v>2.6</v>
      </c>
      <c r="M7" s="213">
        <f>ROUND(IF('Indicator Data'!M15=0,0,IF(LOG('Indicator Data'!M15)&gt;M$3,10,IF(LOG('Indicator Data'!M15)&lt;M$4,0,((LOG('Indicator Data'!M15)-M$4))/(M$3-M$4)*10))),1)</f>
        <v>8</v>
      </c>
      <c r="N7" s="213">
        <f>ROUND(IF('Indicator Data'!N15=0,0,IF(LOG('Indicator Data'!N15)&gt;N$3,10,IF(LOG('Indicator Data'!N15)&lt;N$4,0,((LOG('Indicator Data'!N15)-N$4))/(N$3-N$4)*10))),1)</f>
        <v>7.5</v>
      </c>
      <c r="O7" s="213">
        <f>ROUND(IF('Indicator Data'!O15=0,0,IF(LOG('Indicator Data'!O15)&gt;O$3,10,IF(LOG('Indicator Data'!O15)&lt;O$4,0,((LOG('Indicator Data'!O15)-O$4))/(O$3-O$4)*10))),1)</f>
        <v>0</v>
      </c>
      <c r="P7" s="213">
        <f>ROUND(IF('Indicator Data'!P15=0,0,IF(LOG('Indicator Data'!P15)&gt;P$3,10,IF(LOG('Indicator Data'!P15)&lt;P$4,0,((LOG('Indicator Data'!P15)-P$4))/(P$3-P$4)*10))),1)</f>
        <v>0</v>
      </c>
      <c r="Q7" s="213">
        <f>ROUND(IF('Indicator Data'!Q15=0,0,IF(LOG('Indicator Data'!Q15)&gt;Q$3,10,IF(LOG('Indicator Data'!Q15)&lt;Q$4,0,((LOG('Indicator Data'!Q15)-Q$4))/(Q$3-Q$4)*10))),1)</f>
        <v>7.1</v>
      </c>
      <c r="R7" s="213">
        <f>ROUND(IF('Indicator Data'!R15=0,0,IF(LOG('Indicator Data'!R15)&gt;R$3,10,IF(LOG('Indicator Data'!R15)&lt;R$4,0,((LOG('Indicator Data'!R15)-R$4))/(R$3-R$4)*10))),1)</f>
        <v>1.8</v>
      </c>
      <c r="S7" s="213" t="str">
        <f>IF('Indicator Data'!S15="No data","x",ROUND(IF('Indicator Data'!S15=0,0,IF(LOG('Indicator Data'!S15)&gt;S$3,10,IF(LOG('Indicator Data'!S15)&lt;S$4,0,((LOG('Indicator Data'!S15)-S$4))/(S$3-S$4)*10))),1))</f>
        <v>x</v>
      </c>
      <c r="T7" s="213">
        <f>ROUND(IF('Indicator Data'!T15=0,0,IF(LOG('Indicator Data'!T15)&gt;T$3,10,IF(LOG('Indicator Data'!T15)&lt;T$4,0,((LOG('Indicator Data'!T15)-T$4))/(T$3-T$4)*10))),1)</f>
        <v>5.9</v>
      </c>
      <c r="U7" s="213">
        <f>ROUND(IF('Indicator Data'!U15=0,0,IF(LOG('Indicator Data'!U15)&gt;U$3,10,IF(LOG('Indicator Data'!U15)&lt;U$4,0,((LOG('Indicator Data'!U15)-U$4))/(U$3-U$4)*10))),1)</f>
        <v>3.2</v>
      </c>
      <c r="V7" s="213">
        <f>ROUND(IF('Indicator Data'!V15=0,0,IF(LOG('Indicator Data'!V15)&gt;V$3,10,IF(LOG('Indicator Data'!V15)&lt;V$4,0,((LOG('Indicator Data'!V15)-V$4))/(V$3-V$4)*10))),1)</f>
        <v>4.4000000000000004</v>
      </c>
      <c r="W7" s="213">
        <f>ROUND(IF('Indicator Data'!W15=0,0,IF(LOG('Indicator Data'!W15)&gt;W$3,10,IF(LOG('Indicator Data'!W15)&lt;W$4,0,((LOG('Indicator Data'!W15)-W$4))/(W$3-W$4)*10))),1)</f>
        <v>8.1999999999999993</v>
      </c>
      <c r="X7" s="213">
        <f>ROUND(IF('Indicator Data'!X15=0,0,IF(LOG('Indicator Data'!X15)&gt;X$3,10,IF(LOG('Indicator Data'!X15)&lt;X$4,0,((LOG('Indicator Data'!X15)-X$4))/(X$3-X$4)*10))),1)</f>
        <v>4.4000000000000004</v>
      </c>
      <c r="Y7" s="213">
        <f>ROUND(IF('Indicator Data'!Y15=0,0,IF(LOG('Indicator Data'!Y15)&gt;Y$3,10,IF(LOG('Indicator Data'!Y15)&lt;Y$4,0,((LOG('Indicator Data'!Y15)-Y$4))/(Y$3-Y$4)*10))),1)</f>
        <v>4.3</v>
      </c>
      <c r="Z7" s="213">
        <v>0</v>
      </c>
      <c r="AA7" s="213">
        <f>ROUND(IF('Indicator Data'!AA15=0,0,IF(LOG('Indicator Data'!AA15)&gt;AA$3,10,IF(LOG('Indicator Data'!AA15)&lt;AA$4,0,((LOG('Indicator Data'!AA15)-AA$4))/(AA$3-AA$4)*10))),1)</f>
        <v>6.3</v>
      </c>
      <c r="AB7" s="213">
        <f>ROUND(IF('Indicator Data'!AB15=0,0,IF(LOG('Indicator Data'!AB15)&gt;AB$3,10,IF(LOG('Indicator Data'!AB15)&lt;AB$4,0,((LOG('Indicator Data'!AB15)-AB$4))/(AB$3-AB$4)*10))),1)</f>
        <v>8.3000000000000007</v>
      </c>
      <c r="AC7" s="213">
        <f>ROUND(IF('Indicator Data'!AC15=0,0,IF(LOG('Indicator Data'!AC15)&gt;AC$3,10,IF(LOG('Indicator Data'!AC15)&lt;AC$4,0,((LOG('Indicator Data'!AC15)-AC$4))/(AC$3-AC$4)*10))),1)</f>
        <v>2.8</v>
      </c>
      <c r="AD7" s="213">
        <f>ROUND(IF('Indicator Data'!AD15=0,0,IF(LOG('Indicator Data'!AD15)&gt;AD$3,10,IF(LOG('Indicator Data'!AD15)&lt;AD$4,0,((LOG('Indicator Data'!AD15)-AD$4))/(AD$3-AD$4)*10))),1)</f>
        <v>3</v>
      </c>
      <c r="AE7" s="213">
        <f t="shared" ref="AE7:AE69" si="0">9.4</f>
        <v>9.4</v>
      </c>
      <c r="AF7" s="213">
        <v>9.6</v>
      </c>
      <c r="AG7" s="213">
        <v>8.4</v>
      </c>
      <c r="AH7" s="213">
        <f>ROUND(IF('Indicator Data'!AI15=0,0,IF(LOG('Indicator Data'!AI15)&gt;AH$3,10,IF(LOG('Indicator Data'!AI15)&lt;AH$4,0,((LOG('Indicator Data'!AI15)-AH$4))/(AH$3-AH$4)*10))),1)</f>
        <v>0</v>
      </c>
      <c r="AI7" s="213">
        <f>ROUND(IF('Indicator Data'!AJ15=0,0,IF(LOG('Indicator Data'!AJ15)&gt;AI$3,10,IF(LOG('Indicator Data'!AJ15)&lt;AI$4,0,((LOG('Indicator Data'!AJ15)-AI$4))/(AI$3-AI$4)*10))),1)</f>
        <v>0</v>
      </c>
      <c r="AJ7" s="218">
        <f t="shared" ref="AJ7:AJ69" si="1">IF(AND(E7="x",F7="x",G7="x",H7="x"),"x",ROUND((10-GEOMEAN(((10-E7)/10*9+1),((10-F7)/10*9+1),((10-G7)/10*9+1),((10-H7)/10*9+1)))/9*10,1))</f>
        <v>9.1999999999999993</v>
      </c>
      <c r="AK7" s="218">
        <f t="shared" ref="AK7:AK69" si="2">IF(AND(I7="x",J7="x",K7="x",L7="x"),"x",ROUND((10-GEOMEAN(((10-I7)/10*9+1),((10-J7)/10*9+1),((10-K7)/10*9+1),((10-L7)/10*9+1)))/9*10,1))</f>
        <v>4</v>
      </c>
      <c r="AL7" s="218">
        <f t="shared" ref="AL7:AL69" si="3">IF(AND(M7="x",N7="x"),"x",ROUND((10-GEOMEAN(((10-M7)/10*9+1),((10-N7)/10*9+1)))/9*10,1))</f>
        <v>7.8</v>
      </c>
      <c r="AM7" s="218">
        <f t="shared" ref="AM7:AM69" si="4">IF(AND(O7="x",P7="x"),"x",ROUND((10-GEOMEAN(((10-O7)/10*9+1),((10-P7)/10*9+1)))/9*10,1))</f>
        <v>0</v>
      </c>
      <c r="AN7" s="218">
        <f t="shared" ref="AN7:AN69" si="5">P7</f>
        <v>0</v>
      </c>
      <c r="AO7" s="218">
        <f t="shared" ref="AO7:AO69" si="6">R7</f>
        <v>1.8</v>
      </c>
      <c r="AP7" s="218" t="str">
        <f t="shared" ref="AP7:AP69" si="7">S7</f>
        <v>x</v>
      </c>
      <c r="AQ7" s="218">
        <f t="shared" ref="AQ7:AQ69" si="8">IF(AND(T7="x",U7="x"),"x",ROUND((10-GEOMEAN(((10-T7)/10*9+1),((10-U7)/10*9+1)))/9*10,1))</f>
        <v>4.7</v>
      </c>
      <c r="AR7" s="218">
        <f t="shared" ref="AR7:AR69" si="9">IF(AND(U7="x",V7="x",W7="x",X7="x",Y7="x",Z7="x",AA7="x",AB7="x",AC7="x",AD7="x",AE7="x"),"x",ROUND((10-GEOMEAN(((10-V7)/10*9+1),((10-V7)/10*9+1),((10-W7)/10*9+1),((10-X7)/10*9+1),((10-Y7)/10*9+1),((10-Z7)/10*9+1),((10-AA7)/10*9+1),((10-AB7)/10*9+1),((10-AC7)/10*9+1),((10-AD7)/10*9+1),((10-AE7)/10*9+1)))/9*10,1))</f>
        <v>5.8</v>
      </c>
      <c r="AS7" s="219">
        <f t="shared" ref="AS7:AS69" si="10">IF(AND(AF7="x",AG7="x",AH7="x",AI7="x"),"x",ROUND((10-GEOMEAN(((10-AF7)/10*9+1),((10-AG7)/10*9+1),((10-AH7)/10*9+1),((10-AI7)/10*9+1)))/9*10,1))</f>
        <v>6.4</v>
      </c>
      <c r="AT7" s="219">
        <f t="shared" ref="AT7:AT69" si="11">IF(ROUND(IF(AP7="x",(10-GEOMEAN(((10-AJ7)/10*9+1),((10-AR7)/10*9+1),((10-AQ7)/10*9+1),((10-AK7)/10*9+1),((10-AO7)/10*9+1),((10-AL7)/10*9+1),((10-AN7)/10*9+1),((10-AM7)/10*9+1)))/9*10,(10-GEOMEAN(((10-AJ7)/10*9+1),((10-AR7)/10*9+1),((10-AK7)/10*9+1),((10-AQ7)/10*9+1),((10-AL7)/10*9+1),((10-AP7)/10*9+1),((10-AM7)/10*9+1),((10-AO7)/10*9+1),((10-AN7)/10*9+1)))/9*10),1)=0,0.1,ROUND(IF(AP7="x",(10-GEOMEAN(((10-AJ7)/10*9+1),((10-AR7)/10*9+1),((10-AQ7)/10*9+1),((10-AK7)/10*9+1),((10-AO7)/10*9+1),((10-AL7)/10*9+1),((10-AN7)/10*9+1),((10-AM7)/10*9+1)))/9*10,(10-GEOMEAN(((10-AJ7)/10*9+1),((10-AR7)/10*9+1),((10-AK7)/10*9+1),((10-AQ7)/10*9+1),((10-AL7)/10*9+1),((10-AP7)/10*9+1),((10-AM7)/10*9+1),((10-AO7)/10*9+1),((10-AN7)/10*9+1)))/9*10),1))</f>
        <v>5.0999999999999996</v>
      </c>
      <c r="AU7" s="61"/>
      <c r="AV7" s="61"/>
      <c r="AW7" s="61"/>
      <c r="AX7" s="61"/>
      <c r="AY7" s="61"/>
      <c r="AZ7" s="61"/>
    </row>
    <row r="8" spans="1:52" ht="15" customHeight="1" x14ac:dyDescent="0.25">
      <c r="A8" t="str">
        <f>'Indicator Data'!A16</f>
        <v>Coastal Zone</v>
      </c>
      <c r="B8" t="str">
        <f>'Indicator Data'!B16</f>
        <v>Barishal</v>
      </c>
      <c r="C8" t="str">
        <f>'Indicator Data'!C16</f>
        <v>Bhola</v>
      </c>
      <c r="D8">
        <f>'Indicator Data'!D16</f>
        <v>1009</v>
      </c>
      <c r="E8" s="213">
        <v>10</v>
      </c>
      <c r="F8" s="213">
        <v>10</v>
      </c>
      <c r="G8" s="214">
        <v>10</v>
      </c>
      <c r="H8" s="214">
        <v>2</v>
      </c>
      <c r="I8" s="213">
        <f>ROUND(IF('Indicator Data'!I16=0,0,IF(LOG('Indicator Data'!I16)&gt;I$3,10,IF(LOG('Indicator Data'!I16)&lt;I$4,0,((LOG('Indicator Data'!I16)-I$4))/(I$3-I$4)*10))),1)</f>
        <v>0</v>
      </c>
      <c r="J8" s="213">
        <f>ROUND(IF('Indicator Data'!J16=0,0,IF(LOG('Indicator Data'!J16)&gt;J$3,10,IF(LOG('Indicator Data'!J16)&lt;J$4,0,((LOG('Indicator Data'!J16)-J$4))/(J$3-J$4)*10))),1)</f>
        <v>7.7</v>
      </c>
      <c r="K8" s="213">
        <f>ROUND(IF('Indicator Data'!K16=0,0,IF(LOG('Indicator Data'!K16)&gt;K$3,10,IF(LOG('Indicator Data'!K16)&lt;K$4,0,((LOG('Indicator Data'!K16)-K$4))/(K$3-K$4)*10))),1)</f>
        <v>0</v>
      </c>
      <c r="L8" s="213">
        <f>ROUND(IF('Indicator Data'!L16=0,0,IF(LOG('Indicator Data'!L16)&gt;L$3,10,IF(LOG('Indicator Data'!L16)&lt;L$4,0,((LOG('Indicator Data'!L16)-L$4))/(L$3-L$4)*10))),1)</f>
        <v>0</v>
      </c>
      <c r="M8" s="213">
        <f>ROUND(IF('Indicator Data'!M16=0,0,IF(LOG('Indicator Data'!M16)&gt;M$3,10,IF(LOG('Indicator Data'!M16)&lt;M$4,0,((LOG('Indicator Data'!M16)-M$4))/(M$3-M$4)*10))),1)</f>
        <v>8.8000000000000007</v>
      </c>
      <c r="N8" s="213">
        <f>ROUND(IF('Indicator Data'!N16=0,0,IF(LOG('Indicator Data'!N16)&gt;N$3,10,IF(LOG('Indicator Data'!N16)&lt;N$4,0,((LOG('Indicator Data'!N16)-N$4))/(N$3-N$4)*10))),1)</f>
        <v>9.1</v>
      </c>
      <c r="O8" s="213">
        <f>ROUND(IF('Indicator Data'!O16=0,0,IF(LOG('Indicator Data'!O16)&gt;O$3,10,IF(LOG('Indicator Data'!O16)&lt;O$4,0,((LOG('Indicator Data'!O16)-O$4))/(O$3-O$4)*10))),1)</f>
        <v>0</v>
      </c>
      <c r="P8" s="213">
        <f>ROUND(IF('Indicator Data'!P16=0,0,IF(LOG('Indicator Data'!P16)&gt;P$3,10,IF(LOG('Indicator Data'!P16)&lt;P$4,0,((LOG('Indicator Data'!P16)-P$4))/(P$3-P$4)*10))),1)</f>
        <v>0</v>
      </c>
      <c r="Q8" s="213">
        <f>ROUND(IF('Indicator Data'!Q16=0,0,IF(LOG('Indicator Data'!Q16)&gt;Q$3,10,IF(LOG('Indicator Data'!Q16)&lt;Q$4,0,((LOG('Indicator Data'!Q16)-Q$4))/(Q$3-Q$4)*10))),1)</f>
        <v>9.6</v>
      </c>
      <c r="R8" s="213">
        <f>ROUND(IF('Indicator Data'!R16=0,0,IF(LOG('Indicator Data'!R16)&gt;R$3,10,IF(LOG('Indicator Data'!R16)&lt;R$4,0,((LOG('Indicator Data'!R16)-R$4))/(R$3-R$4)*10))),1)</f>
        <v>0</v>
      </c>
      <c r="S8" s="213" t="str">
        <f>IF('Indicator Data'!S16="No data","x",ROUND(IF('Indicator Data'!S16=0,0,IF(LOG('Indicator Data'!S16)&gt;S$3,10,IF(LOG('Indicator Data'!S16)&lt;S$4,0,((LOG('Indicator Data'!S16)-S$4))/(S$3-S$4)*10))),1))</f>
        <v>x</v>
      </c>
      <c r="T8" s="213">
        <f>ROUND(IF('Indicator Data'!T16=0,0,IF(LOG('Indicator Data'!T16)&gt;T$3,10,IF(LOG('Indicator Data'!T16)&lt;T$4,0,((LOG('Indicator Data'!T16)-T$4))/(T$3-T$4)*10))),1)</f>
        <v>4.2</v>
      </c>
      <c r="U8" s="213">
        <f>ROUND(IF('Indicator Data'!U16=0,0,IF(LOG('Indicator Data'!U16)&gt;U$3,10,IF(LOG('Indicator Data'!U16)&lt;U$4,0,((LOG('Indicator Data'!U16)-U$4))/(U$3-U$4)*10))),1)</f>
        <v>2.2000000000000002</v>
      </c>
      <c r="V8" s="213">
        <f>ROUND(IF('Indicator Data'!V16=0,0,IF(LOG('Indicator Data'!V16)&gt;V$3,10,IF(LOG('Indicator Data'!V16)&lt;V$4,0,((LOG('Indicator Data'!V16)-V$4))/(V$3-V$4)*10))),1)</f>
        <v>2.1</v>
      </c>
      <c r="W8" s="213">
        <f>ROUND(IF('Indicator Data'!W16=0,0,IF(LOG('Indicator Data'!W16)&gt;W$3,10,IF(LOG('Indicator Data'!W16)&lt;W$4,0,((LOG('Indicator Data'!W16)-W$4))/(W$3-W$4)*10))),1)</f>
        <v>5.8</v>
      </c>
      <c r="X8" s="213">
        <f>ROUND(IF('Indicator Data'!X16=0,0,IF(LOG('Indicator Data'!X16)&gt;X$3,10,IF(LOG('Indicator Data'!X16)&lt;X$4,0,((LOG('Indicator Data'!X16)-X$4))/(X$3-X$4)*10))),1)</f>
        <v>3.4</v>
      </c>
      <c r="Y8" s="213">
        <f>ROUND(IF('Indicator Data'!Y16=0,0,IF(LOG('Indicator Data'!Y16)&gt;Y$3,10,IF(LOG('Indicator Data'!Y16)&lt;Y$4,0,((LOG('Indicator Data'!Y16)-Y$4))/(Y$3-Y$4)*10))),1)</f>
        <v>5.5</v>
      </c>
      <c r="Z8" s="213">
        <f>ROUND(IF('Indicator Data'!Z16=0,0,IF(LOG('Indicator Data'!Z16)&gt;Z$3,10,IF(LOG('Indicator Data'!Z16)&lt;Z$4,0,((LOG('Indicator Data'!Z16)-Z$4))/(Z$3-Z$4)*10))),1)</f>
        <v>5.5</v>
      </c>
      <c r="AA8" s="213">
        <f>ROUND(IF('Indicator Data'!AA16=0,0,IF(LOG('Indicator Data'!AA16)&gt;AA$3,10,IF(LOG('Indicator Data'!AA16)&lt;AA$4,0,((LOG('Indicator Data'!AA16)-AA$4))/(AA$3-AA$4)*10))),1)</f>
        <v>1.3</v>
      </c>
      <c r="AB8" s="213">
        <f>ROUND(IF('Indicator Data'!AB16=0,0,IF(LOG('Indicator Data'!AB16)&gt;AB$3,10,IF(LOG('Indicator Data'!AB16)&lt;AB$4,0,((LOG('Indicator Data'!AB16)-AB$4))/(AB$3-AB$4)*10))),1)</f>
        <v>5.2</v>
      </c>
      <c r="AC8" s="213">
        <f>ROUND(IF('Indicator Data'!AC16=0,0,IF(LOG('Indicator Data'!AC16)&gt;AC$3,10,IF(LOG('Indicator Data'!AC16)&lt;AC$4,0,((LOG('Indicator Data'!AC16)-AC$4))/(AC$3-AC$4)*10))),1)</f>
        <v>6</v>
      </c>
      <c r="AD8" s="213">
        <f>ROUND(IF('Indicator Data'!AD16=0,0,IF(LOG('Indicator Data'!AD16)&gt;AD$3,10,IF(LOG('Indicator Data'!AD16)&lt;AD$4,0,((LOG('Indicator Data'!AD16)-AD$4))/(AD$3-AD$4)*10))),1)</f>
        <v>6.8</v>
      </c>
      <c r="AE8" s="213">
        <f t="shared" si="0"/>
        <v>9.4</v>
      </c>
      <c r="AF8" s="213">
        <v>9.6</v>
      </c>
      <c r="AG8" s="213">
        <v>8.4</v>
      </c>
      <c r="AH8" s="213">
        <f>ROUND(IF('Indicator Data'!AI16=0,0,IF(LOG('Indicator Data'!AI16)&gt;AH$3,10,IF(LOG('Indicator Data'!AI16)&lt;AH$4,0,((LOG('Indicator Data'!AI16)-AH$4))/(AH$3-AH$4)*10))),1)</f>
        <v>0</v>
      </c>
      <c r="AI8" s="213">
        <f>ROUND(IF('Indicator Data'!AJ16=0,0,IF(LOG('Indicator Data'!AJ16)&gt;AI$3,10,IF(LOG('Indicator Data'!AJ16)&lt;AI$4,0,((LOG('Indicator Data'!AJ16)-AI$4))/(AI$3-AI$4)*10))),1)</f>
        <v>0</v>
      </c>
      <c r="AJ8" s="218">
        <f t="shared" si="1"/>
        <v>9.1999999999999993</v>
      </c>
      <c r="AK8" s="218">
        <f t="shared" si="2"/>
        <v>2.8</v>
      </c>
      <c r="AL8" s="218">
        <f t="shared" si="3"/>
        <v>9</v>
      </c>
      <c r="AM8" s="218">
        <f t="shared" si="4"/>
        <v>0</v>
      </c>
      <c r="AN8" s="218">
        <f t="shared" si="5"/>
        <v>0</v>
      </c>
      <c r="AO8" s="218">
        <f t="shared" si="6"/>
        <v>0</v>
      </c>
      <c r="AP8" s="218" t="str">
        <f t="shared" si="7"/>
        <v>x</v>
      </c>
      <c r="AQ8" s="218">
        <f t="shared" si="8"/>
        <v>3.3</v>
      </c>
      <c r="AR8" s="218">
        <f t="shared" si="9"/>
        <v>5.4</v>
      </c>
      <c r="AS8" s="219">
        <f t="shared" si="10"/>
        <v>6.4</v>
      </c>
      <c r="AT8" s="219">
        <f t="shared" si="11"/>
        <v>5</v>
      </c>
      <c r="AU8" s="61"/>
      <c r="AV8" s="61"/>
      <c r="AW8" s="61"/>
      <c r="AX8" s="61"/>
      <c r="AY8" s="61"/>
      <c r="AZ8" s="61"/>
    </row>
    <row r="9" spans="1:52" ht="13.9" customHeight="1" x14ac:dyDescent="0.25">
      <c r="A9" t="str">
        <f>'Indicator Data'!A17</f>
        <v>Coastal Zone</v>
      </c>
      <c r="B9" t="str">
        <f>'Indicator Data'!B17</f>
        <v>Barishal</v>
      </c>
      <c r="C9" t="str">
        <f>'Indicator Data'!C17</f>
        <v>Jhalokati</v>
      </c>
      <c r="D9">
        <f>'Indicator Data'!D17</f>
        <v>1042</v>
      </c>
      <c r="E9" s="213">
        <v>10</v>
      </c>
      <c r="F9" s="213">
        <v>10</v>
      </c>
      <c r="G9" s="214">
        <v>10</v>
      </c>
      <c r="H9" s="214">
        <v>2</v>
      </c>
      <c r="I9" s="213">
        <f>ROUND(IF('Indicator Data'!I17=0,0,IF(LOG('Indicator Data'!I17)&gt;I$3,10,IF(LOG('Indicator Data'!I17)&lt;I$4,0,((LOG('Indicator Data'!I17)-I$4))/(I$3-I$4)*10))),1)</f>
        <v>0</v>
      </c>
      <c r="J9" s="213">
        <f>ROUND(IF('Indicator Data'!J17=0,0,IF(LOG('Indicator Data'!J17)&gt;J$3,10,IF(LOG('Indicator Data'!J17)&lt;J$4,0,((LOG('Indicator Data'!J17)-J$4))/(J$3-J$4)*10))),1)</f>
        <v>7.6</v>
      </c>
      <c r="K9" s="213">
        <f>ROUND(IF('Indicator Data'!K17=0,0,IF(LOG('Indicator Data'!K17)&gt;K$3,10,IF(LOG('Indicator Data'!K17)&lt;K$4,0,((LOG('Indicator Data'!K17)-K$4))/(K$3-K$4)*10))),1)</f>
        <v>0</v>
      </c>
      <c r="L9" s="213">
        <f>ROUND(IF('Indicator Data'!L17=0,0,IF(LOG('Indicator Data'!L17)&gt;L$3,10,IF(LOG('Indicator Data'!L17)&lt;L$4,0,((LOG('Indicator Data'!L17)-L$4))/(L$3-L$4)*10))),1)</f>
        <v>0</v>
      </c>
      <c r="M9" s="213">
        <f>ROUND(IF('Indicator Data'!M17=0,0,IF(LOG('Indicator Data'!M17)&gt;M$3,10,IF(LOG('Indicator Data'!M17)&lt;M$4,0,((LOG('Indicator Data'!M17)-M$4))/(M$3-M$4)*10))),1)</f>
        <v>9.6999999999999993</v>
      </c>
      <c r="N9" s="213">
        <f>ROUND(IF('Indicator Data'!N17=0,0,IF(LOG('Indicator Data'!N17)&gt;N$3,10,IF(LOG('Indicator Data'!N17)&lt;N$4,0,((LOG('Indicator Data'!N17)-N$4))/(N$3-N$4)*10))),1)</f>
        <v>9.1</v>
      </c>
      <c r="O9" s="213">
        <f>ROUND(IF('Indicator Data'!O17=0,0,IF(LOG('Indicator Data'!O17)&gt;O$3,10,IF(LOG('Indicator Data'!O17)&lt;O$4,0,((LOG('Indicator Data'!O17)-O$4))/(O$3-O$4)*10))),1)</f>
        <v>0</v>
      </c>
      <c r="P9" s="213">
        <f>ROUND(IF('Indicator Data'!P17=0,0,IF(LOG('Indicator Data'!P17)&gt;P$3,10,IF(LOG('Indicator Data'!P17)&lt;P$4,0,((LOG('Indicator Data'!P17)-P$4))/(P$3-P$4)*10))),1)</f>
        <v>0</v>
      </c>
      <c r="Q9" s="213">
        <f>ROUND(IF('Indicator Data'!Q17=0,0,IF(LOG('Indicator Data'!Q17)&gt;Q$3,10,IF(LOG('Indicator Data'!Q17)&lt;Q$4,0,((LOG('Indicator Data'!Q17)-Q$4))/(Q$3-Q$4)*10))),1)</f>
        <v>7.6</v>
      </c>
      <c r="R9" s="213">
        <f>ROUND(IF('Indicator Data'!R17=0,0,IF(LOG('Indicator Data'!R17)&gt;R$3,10,IF(LOG('Indicator Data'!R17)&lt;R$4,0,((LOG('Indicator Data'!R17)-R$4))/(R$3-R$4)*10))),1)</f>
        <v>2.8</v>
      </c>
      <c r="S9" s="213" t="str">
        <f>IF('Indicator Data'!S17="No data","x",ROUND(IF('Indicator Data'!S17=0,0,IF(LOG('Indicator Data'!S17)&gt;S$3,10,IF(LOG('Indicator Data'!S17)&lt;S$4,0,((LOG('Indicator Data'!S17)-S$4))/(S$3-S$4)*10))),1))</f>
        <v>x</v>
      </c>
      <c r="T9" s="213">
        <f>ROUND(IF('Indicator Data'!T17=0,0,IF(LOG('Indicator Data'!T17)&gt;T$3,10,IF(LOG('Indicator Data'!T17)&lt;T$4,0,((LOG('Indicator Data'!T17)-T$4))/(T$3-T$4)*10))),1)</f>
        <v>8.4</v>
      </c>
      <c r="U9" s="213">
        <f>ROUND(IF('Indicator Data'!U17=0,0,IF(LOG('Indicator Data'!U17)&gt;U$3,10,IF(LOG('Indicator Data'!U17)&lt;U$4,0,((LOG('Indicator Data'!U17)-U$4))/(U$3-U$4)*10))),1)</f>
        <v>5.0999999999999996</v>
      </c>
      <c r="V9" s="213">
        <f>ROUND(IF('Indicator Data'!V17=0,0,IF(LOG('Indicator Data'!V17)&gt;V$3,10,IF(LOG('Indicator Data'!V17)&lt;V$4,0,((LOG('Indicator Data'!V17)-V$4))/(V$3-V$4)*10))),1)</f>
        <v>4.0999999999999996</v>
      </c>
      <c r="W9" s="213">
        <f>ROUND(IF('Indicator Data'!W17=0,0,IF(LOG('Indicator Data'!W17)&gt;W$3,10,IF(LOG('Indicator Data'!W17)&lt;W$4,0,((LOG('Indicator Data'!W17)-W$4))/(W$3-W$4)*10))),1)</f>
        <v>4.5999999999999996</v>
      </c>
      <c r="X9" s="213">
        <f>ROUND(IF('Indicator Data'!X17=0,0,IF(LOG('Indicator Data'!X17)&gt;X$3,10,IF(LOG('Indicator Data'!X17)&lt;X$4,0,((LOG('Indicator Data'!X17)-X$4))/(X$3-X$4)*10))),1)</f>
        <v>4.7</v>
      </c>
      <c r="Y9" s="213">
        <f>ROUND(IF('Indicator Data'!Y17=0,0,IF(LOG('Indicator Data'!Y17)&gt;Y$3,10,IF(LOG('Indicator Data'!Y17)&lt;Y$4,0,((LOG('Indicator Data'!Y17)-Y$4))/(Y$3-Y$4)*10))),1)</f>
        <v>3.2</v>
      </c>
      <c r="Z9" s="213">
        <v>0</v>
      </c>
      <c r="AA9" s="213">
        <f>ROUND(IF('Indicator Data'!AA17=0,0,IF(LOG('Indicator Data'!AA17)&gt;AA$3,10,IF(LOG('Indicator Data'!AA17)&lt;AA$4,0,((LOG('Indicator Data'!AA17)-AA$4))/(AA$3-AA$4)*10))),1)</f>
        <v>4.4000000000000004</v>
      </c>
      <c r="AB9" s="213">
        <f>ROUND(IF('Indicator Data'!AB17=0,0,IF(LOG('Indicator Data'!AB17)&gt;AB$3,10,IF(LOG('Indicator Data'!AB17)&lt;AB$4,0,((LOG('Indicator Data'!AB17)-AB$4))/(AB$3-AB$4)*10))),1)</f>
        <v>4.0999999999999996</v>
      </c>
      <c r="AC9" s="213">
        <f>ROUND(IF('Indicator Data'!AC17=0,0,IF(LOG('Indicator Data'!AC17)&gt;AC$3,10,IF(LOG('Indicator Data'!AC17)&lt;AC$4,0,((LOG('Indicator Data'!AC17)-AC$4))/(AC$3-AC$4)*10))),1)</f>
        <v>2.2000000000000002</v>
      </c>
      <c r="AD9" s="213">
        <f>ROUND(IF('Indicator Data'!AD17=0,0,IF(LOG('Indicator Data'!AD17)&gt;AD$3,10,IF(LOG('Indicator Data'!AD17)&lt;AD$4,0,((LOG('Indicator Data'!AD17)-AD$4))/(AD$3-AD$4)*10))),1)</f>
        <v>2.1</v>
      </c>
      <c r="AE9" s="213">
        <f t="shared" si="0"/>
        <v>9.4</v>
      </c>
      <c r="AF9" s="213">
        <v>9.6</v>
      </c>
      <c r="AG9" s="213">
        <v>8.4</v>
      </c>
      <c r="AH9" s="213">
        <f>ROUND(IF('Indicator Data'!AI17=0,0,IF(LOG('Indicator Data'!AI17)&gt;AH$3,10,IF(LOG('Indicator Data'!AI17)&lt;AH$4,0,((LOG('Indicator Data'!AI17)-AH$4))/(AH$3-AH$4)*10))),1)</f>
        <v>0</v>
      </c>
      <c r="AI9" s="213">
        <f>ROUND(IF('Indicator Data'!AJ17=0,0,IF(LOG('Indicator Data'!AJ17)&gt;AI$3,10,IF(LOG('Indicator Data'!AJ17)&lt;AI$4,0,((LOG('Indicator Data'!AJ17)-AI$4))/(AI$3-AI$4)*10))),1)</f>
        <v>0</v>
      </c>
      <c r="AJ9" s="218">
        <f t="shared" si="1"/>
        <v>9.1999999999999993</v>
      </c>
      <c r="AK9" s="218">
        <f t="shared" si="2"/>
        <v>2.8</v>
      </c>
      <c r="AL9" s="218">
        <f t="shared" si="3"/>
        <v>9.4</v>
      </c>
      <c r="AM9" s="218">
        <f t="shared" si="4"/>
        <v>0</v>
      </c>
      <c r="AN9" s="218">
        <f t="shared" si="5"/>
        <v>0</v>
      </c>
      <c r="AO9" s="218">
        <f t="shared" si="6"/>
        <v>2.8</v>
      </c>
      <c r="AP9" s="218" t="str">
        <f t="shared" si="7"/>
        <v>x</v>
      </c>
      <c r="AQ9" s="218">
        <f t="shared" si="8"/>
        <v>7.1</v>
      </c>
      <c r="AR9" s="218">
        <f t="shared" si="9"/>
        <v>4.4000000000000004</v>
      </c>
      <c r="AS9" s="219">
        <f t="shared" si="10"/>
        <v>6.4</v>
      </c>
      <c r="AT9" s="219">
        <f t="shared" si="11"/>
        <v>5.7</v>
      </c>
      <c r="AU9" s="61"/>
      <c r="AV9" s="61"/>
      <c r="AW9" s="61"/>
      <c r="AX9" s="61"/>
      <c r="AY9" s="61"/>
      <c r="AZ9" s="61"/>
    </row>
    <row r="10" spans="1:52" x14ac:dyDescent="0.25">
      <c r="A10" t="str">
        <f>'Indicator Data'!A18</f>
        <v>Coastal Zone</v>
      </c>
      <c r="B10" t="str">
        <f>'Indicator Data'!B18</f>
        <v>Barishal</v>
      </c>
      <c r="C10" t="str">
        <f>'Indicator Data'!C18</f>
        <v>Patuakhali</v>
      </c>
      <c r="D10">
        <f>'Indicator Data'!D18</f>
        <v>1078</v>
      </c>
      <c r="E10" s="213">
        <v>10</v>
      </c>
      <c r="F10" s="213">
        <v>10</v>
      </c>
      <c r="G10" s="214">
        <v>10</v>
      </c>
      <c r="H10" s="214">
        <v>2</v>
      </c>
      <c r="I10" s="213">
        <f>ROUND(IF('Indicator Data'!I18=0,0,IF(LOG('Indicator Data'!I18)&gt;I$3,10,IF(LOG('Indicator Data'!I18)&lt;I$4,0,((LOG('Indicator Data'!I18)-I$4))/(I$3-I$4)*10))),1)</f>
        <v>0</v>
      </c>
      <c r="J10" s="213">
        <f>ROUND(IF('Indicator Data'!J18=0,0,IF(LOG('Indicator Data'!J18)&gt;J$3,10,IF(LOG('Indicator Data'!J18)&lt;J$4,0,((LOG('Indicator Data'!J18)-J$4))/(J$3-J$4)*10))),1)</f>
        <v>7</v>
      </c>
      <c r="K10" s="213">
        <f>ROUND(IF('Indicator Data'!K18=0,0,IF(LOG('Indicator Data'!K18)&gt;K$3,10,IF(LOG('Indicator Data'!K18)&lt;K$4,0,((LOG('Indicator Data'!K18)-K$4))/(K$3-K$4)*10))),1)</f>
        <v>0</v>
      </c>
      <c r="L10" s="213">
        <f>ROUND(IF('Indicator Data'!L18=0,0,IF(LOG('Indicator Data'!L18)&gt;L$3,10,IF(LOG('Indicator Data'!L18)&lt;L$4,0,((LOG('Indicator Data'!L18)-L$4))/(L$3-L$4)*10))),1)</f>
        <v>0</v>
      </c>
      <c r="M10" s="213">
        <f>ROUND(IF('Indicator Data'!M18=0,0,IF(LOG('Indicator Data'!M18)&gt;M$3,10,IF(LOG('Indicator Data'!M18)&lt;M$4,0,((LOG('Indicator Data'!M18)-M$4))/(M$3-M$4)*10))),1)</f>
        <v>9.8000000000000007</v>
      </c>
      <c r="N10" s="213">
        <f>ROUND(IF('Indicator Data'!N18=0,0,IF(LOG('Indicator Data'!N18)&gt;N$3,10,IF(LOG('Indicator Data'!N18)&lt;N$4,0,((LOG('Indicator Data'!N18)-N$4))/(N$3-N$4)*10))),1)</f>
        <v>9</v>
      </c>
      <c r="O10" s="213">
        <f>ROUND(IF('Indicator Data'!O18=0,0,IF(LOG('Indicator Data'!O18)&gt;O$3,10,IF(LOG('Indicator Data'!O18)&lt;O$4,0,((LOG('Indicator Data'!O18)-O$4))/(O$3-O$4)*10))),1)</f>
        <v>0</v>
      </c>
      <c r="P10" s="213">
        <f>ROUND(IF('Indicator Data'!P18=0,0,IF(LOG('Indicator Data'!P18)&gt;P$3,10,IF(LOG('Indicator Data'!P18)&lt;P$4,0,((LOG('Indicator Data'!P18)-P$4))/(P$3-P$4)*10))),1)</f>
        <v>0</v>
      </c>
      <c r="Q10" s="213">
        <f>ROUND(IF('Indicator Data'!Q18=0,0,IF(LOG('Indicator Data'!Q18)&gt;Q$3,10,IF(LOG('Indicator Data'!Q18)&lt;Q$4,0,((LOG('Indicator Data'!Q18)-Q$4))/(Q$3-Q$4)*10))),1)</f>
        <v>9.9</v>
      </c>
      <c r="R10" s="213">
        <f>ROUND(IF('Indicator Data'!R18=0,0,IF(LOG('Indicator Data'!R18)&gt;R$3,10,IF(LOG('Indicator Data'!R18)&lt;R$4,0,((LOG('Indicator Data'!R18)-R$4))/(R$3-R$4)*10))),1)</f>
        <v>4.0999999999999996</v>
      </c>
      <c r="S10" s="213" t="str">
        <f>IF('Indicator Data'!S18="No data","x",ROUND(IF('Indicator Data'!S18=0,0,IF(LOG('Indicator Data'!S18)&gt;S$3,10,IF(LOG('Indicator Data'!S18)&lt;S$4,0,((LOG('Indicator Data'!S18)-S$4))/(S$3-S$4)*10))),1))</f>
        <v>x</v>
      </c>
      <c r="T10" s="213">
        <f>ROUND(IF('Indicator Data'!T18=0,0,IF(LOG('Indicator Data'!T18)&gt;T$3,10,IF(LOG('Indicator Data'!T18)&lt;T$4,0,((LOG('Indicator Data'!T18)-T$4))/(T$3-T$4)*10))),1)</f>
        <v>7.2</v>
      </c>
      <c r="U10" s="213">
        <f>ROUND(IF('Indicator Data'!U18=0,0,IF(LOG('Indicator Data'!U18)&gt;U$3,10,IF(LOG('Indicator Data'!U18)&lt;U$4,0,((LOG('Indicator Data'!U18)-U$4))/(U$3-U$4)*10))),1)</f>
        <v>3.3</v>
      </c>
      <c r="V10" s="213">
        <f>ROUND(IF('Indicator Data'!V18=0,0,IF(LOG('Indicator Data'!V18)&gt;V$3,10,IF(LOG('Indicator Data'!V18)&lt;V$4,0,((LOG('Indicator Data'!V18)-V$4))/(V$3-V$4)*10))),1)</f>
        <v>2.2000000000000002</v>
      </c>
      <c r="W10" s="213">
        <f>ROUND(IF('Indicator Data'!W18=0,0,IF(LOG('Indicator Data'!W18)&gt;W$3,10,IF(LOG('Indicator Data'!W18)&lt;W$4,0,((LOG('Indicator Data'!W18)-W$4))/(W$3-W$4)*10))),1)</f>
        <v>6.4</v>
      </c>
      <c r="X10" s="213">
        <f>ROUND(IF('Indicator Data'!X18=0,0,IF(LOG('Indicator Data'!X18)&gt;X$3,10,IF(LOG('Indicator Data'!X18)&lt;X$4,0,((LOG('Indicator Data'!X18)-X$4))/(X$3-X$4)*10))),1)</f>
        <v>3.3</v>
      </c>
      <c r="Y10" s="213">
        <f>ROUND(IF('Indicator Data'!Y18=0,0,IF(LOG('Indicator Data'!Y18)&gt;Y$3,10,IF(LOG('Indicator Data'!Y18)&lt;Y$4,0,((LOG('Indicator Data'!Y18)-Y$4))/(Y$3-Y$4)*10))),1)</f>
        <v>3.8</v>
      </c>
      <c r="Z10" s="213">
        <f>ROUND(IF('Indicator Data'!Z18=0,0,IF(LOG('Indicator Data'!Z18)&gt;Z$3,10,IF(LOG('Indicator Data'!Z18)&lt;Z$4,0,((LOG('Indicator Data'!Z18)-Z$4))/(Z$3-Z$4)*10))),1)</f>
        <v>5.8</v>
      </c>
      <c r="AA10" s="213">
        <f>ROUND(IF('Indicator Data'!AA18=0,0,IF(LOG('Indicator Data'!AA18)&gt;AA$3,10,IF(LOG('Indicator Data'!AA18)&lt;AA$4,0,((LOG('Indicator Data'!AA18)-AA$4))/(AA$3-AA$4)*10))),1)</f>
        <v>2.2000000000000002</v>
      </c>
      <c r="AB10" s="213">
        <f>ROUND(IF('Indicator Data'!AB18=0,0,IF(LOG('Indicator Data'!AB18)&gt;AB$3,10,IF(LOG('Indicator Data'!AB18)&lt;AB$4,0,((LOG('Indicator Data'!AB18)-AB$4))/(AB$3-AB$4)*10))),1)</f>
        <v>4.5999999999999996</v>
      </c>
      <c r="AC10" s="213">
        <f>ROUND(IF('Indicator Data'!AC18=0,0,IF(LOG('Indicator Data'!AC18)&gt;AC$3,10,IF(LOG('Indicator Data'!AC18)&lt;AC$4,0,((LOG('Indicator Data'!AC18)-AC$4))/(AC$3-AC$4)*10))),1)</f>
        <v>4.7</v>
      </c>
      <c r="AD10" s="213">
        <f>ROUND(IF('Indicator Data'!AD18=0,0,IF(LOG('Indicator Data'!AD18)&gt;AD$3,10,IF(LOG('Indicator Data'!AD18)&lt;AD$4,0,((LOG('Indicator Data'!AD18)-AD$4))/(AD$3-AD$4)*10))),1)</f>
        <v>4.0999999999999996</v>
      </c>
      <c r="AE10" s="213">
        <f t="shared" si="0"/>
        <v>9.4</v>
      </c>
      <c r="AF10" s="213">
        <v>9.6</v>
      </c>
      <c r="AG10" s="213">
        <v>8.4</v>
      </c>
      <c r="AH10" s="213">
        <f>ROUND(IF('Indicator Data'!AI18=0,0,IF(LOG('Indicator Data'!AI18)&gt;AH$3,10,IF(LOG('Indicator Data'!AI18)&lt;AH$4,0,((LOG('Indicator Data'!AI18)-AH$4))/(AH$3-AH$4)*10))),1)</f>
        <v>0</v>
      </c>
      <c r="AI10" s="213">
        <f>ROUND(IF('Indicator Data'!AJ18=0,0,IF(LOG('Indicator Data'!AJ18)&gt;AI$3,10,IF(LOG('Indicator Data'!AJ18)&lt;AI$4,0,((LOG('Indicator Data'!AJ18)-AI$4))/(AI$3-AI$4)*10))),1)</f>
        <v>0</v>
      </c>
      <c r="AJ10" s="218">
        <f t="shared" si="1"/>
        <v>9.1999999999999993</v>
      </c>
      <c r="AK10" s="218">
        <f t="shared" si="2"/>
        <v>2.4</v>
      </c>
      <c r="AL10" s="218">
        <f t="shared" si="3"/>
        <v>9.4</v>
      </c>
      <c r="AM10" s="218">
        <f t="shared" si="4"/>
        <v>0</v>
      </c>
      <c r="AN10" s="218">
        <f t="shared" si="5"/>
        <v>0</v>
      </c>
      <c r="AO10" s="218">
        <f t="shared" si="6"/>
        <v>4.0999999999999996</v>
      </c>
      <c r="AP10" s="218" t="str">
        <f t="shared" si="7"/>
        <v>x</v>
      </c>
      <c r="AQ10" s="218">
        <f t="shared" si="8"/>
        <v>5.6</v>
      </c>
      <c r="AR10" s="218">
        <f t="shared" si="9"/>
        <v>4.9000000000000004</v>
      </c>
      <c r="AS10" s="219">
        <f t="shared" si="10"/>
        <v>6.4</v>
      </c>
      <c r="AT10" s="219">
        <f t="shared" si="11"/>
        <v>5.6</v>
      </c>
      <c r="AU10" s="61"/>
      <c r="AV10" s="61"/>
      <c r="AW10" s="61"/>
      <c r="AX10" s="61"/>
      <c r="AY10" s="61"/>
      <c r="AZ10" s="61"/>
    </row>
    <row r="11" spans="1:52" x14ac:dyDescent="0.25">
      <c r="A11" t="str">
        <f>'Indicator Data'!A19</f>
        <v>Coastal Zone</v>
      </c>
      <c r="B11" t="str">
        <f>'Indicator Data'!B19</f>
        <v>Barishal</v>
      </c>
      <c r="C11" t="str">
        <f>'Indicator Data'!C19</f>
        <v>Pirojpur</v>
      </c>
      <c r="D11">
        <f>'Indicator Data'!D19</f>
        <v>1079</v>
      </c>
      <c r="E11" s="213">
        <v>10</v>
      </c>
      <c r="F11" s="213">
        <v>10</v>
      </c>
      <c r="G11" s="214">
        <v>10</v>
      </c>
      <c r="H11" s="214">
        <v>2</v>
      </c>
      <c r="I11" s="213">
        <f>ROUND(IF('Indicator Data'!I19=0,0,IF(LOG('Indicator Data'!I19)&gt;I$3,10,IF(LOG('Indicator Data'!I19)&lt;I$4,0,((LOG('Indicator Data'!I19)-I$4))/(I$3-I$4)*10))),1)</f>
        <v>1.8</v>
      </c>
      <c r="J11" s="213">
        <f>ROUND(IF('Indicator Data'!J19=0,0,IF(LOG('Indicator Data'!J19)&gt;J$3,10,IF(LOG('Indicator Data'!J19)&lt;J$4,0,((LOG('Indicator Data'!J19)-J$4))/(J$3-J$4)*10))),1)</f>
        <v>6.6</v>
      </c>
      <c r="K11" s="213">
        <f>ROUND(IF('Indicator Data'!K19=0,0,IF(LOG('Indicator Data'!K19)&gt;K$3,10,IF(LOG('Indicator Data'!K19)&lt;K$4,0,((LOG('Indicator Data'!K19)-K$4))/(K$3-K$4)*10))),1)</f>
        <v>0</v>
      </c>
      <c r="L11" s="213">
        <f>ROUND(IF('Indicator Data'!L19=0,0,IF(LOG('Indicator Data'!L19)&gt;L$3,10,IF(LOG('Indicator Data'!L19)&lt;L$4,0,((LOG('Indicator Data'!L19)-L$4))/(L$3-L$4)*10))),1)</f>
        <v>1.6</v>
      </c>
      <c r="M11" s="213">
        <f>ROUND(IF('Indicator Data'!M19=0,0,IF(LOG('Indicator Data'!M19)&gt;M$3,10,IF(LOG('Indicator Data'!M19)&lt;M$4,0,((LOG('Indicator Data'!M19)-M$4))/(M$3-M$4)*10))),1)</f>
        <v>9.6999999999999993</v>
      </c>
      <c r="N11" s="213">
        <f>ROUND(IF('Indicator Data'!N19=0,0,IF(LOG('Indicator Data'!N19)&gt;N$3,10,IF(LOG('Indicator Data'!N19)&lt;N$4,0,((LOG('Indicator Data'!N19)-N$4))/(N$3-N$4)*10))),1)</f>
        <v>8.6999999999999993</v>
      </c>
      <c r="O11" s="213">
        <f>ROUND(IF('Indicator Data'!O19=0,0,IF(LOG('Indicator Data'!O19)&gt;O$3,10,IF(LOG('Indicator Data'!O19)&lt;O$4,0,((LOG('Indicator Data'!O19)-O$4))/(O$3-O$4)*10))),1)</f>
        <v>0</v>
      </c>
      <c r="P11" s="213">
        <f>ROUND(IF('Indicator Data'!P19=0,0,IF(LOG('Indicator Data'!P19)&gt;P$3,10,IF(LOG('Indicator Data'!P19)&lt;P$4,0,((LOG('Indicator Data'!P19)-P$4))/(P$3-P$4)*10))),1)</f>
        <v>0</v>
      </c>
      <c r="Q11" s="213">
        <f>ROUND(IF('Indicator Data'!Q19=0,0,IF(LOG('Indicator Data'!Q19)&gt;Q$3,10,IF(LOG('Indicator Data'!Q19)&lt;Q$4,0,((LOG('Indicator Data'!Q19)-Q$4))/(Q$3-Q$4)*10))),1)</f>
        <v>8.9</v>
      </c>
      <c r="R11" s="213">
        <f>ROUND(IF('Indicator Data'!R19=0,0,IF(LOG('Indicator Data'!R19)&gt;R$3,10,IF(LOG('Indicator Data'!R19)&lt;R$4,0,((LOG('Indicator Data'!R19)-R$4))/(R$3-R$4)*10))),1)</f>
        <v>0</v>
      </c>
      <c r="S11" s="213" t="str">
        <f>IF('Indicator Data'!S19="No data","x",ROUND(IF('Indicator Data'!S19=0,0,IF(LOG('Indicator Data'!S19)&gt;S$3,10,IF(LOG('Indicator Data'!S19)&lt;S$4,0,((LOG('Indicator Data'!S19)-S$4))/(S$3-S$4)*10))),1))</f>
        <v>x</v>
      </c>
      <c r="T11" s="213">
        <f>ROUND(IF('Indicator Data'!T19=0,0,IF(LOG('Indicator Data'!T19)&gt;T$3,10,IF(LOG('Indicator Data'!T19)&lt;T$4,0,((LOG('Indicator Data'!T19)-T$4))/(T$3-T$4)*10))),1)</f>
        <v>7.3</v>
      </c>
      <c r="U11" s="213">
        <f>ROUND(IF('Indicator Data'!U19=0,0,IF(LOG('Indicator Data'!U19)&gt;U$3,10,IF(LOG('Indicator Data'!U19)&lt;U$4,0,((LOG('Indicator Data'!U19)-U$4))/(U$3-U$4)*10))),1)</f>
        <v>5.7</v>
      </c>
      <c r="V11" s="213">
        <f>ROUND(IF('Indicator Data'!V19=0,0,IF(LOG('Indicator Data'!V19)&gt;V$3,10,IF(LOG('Indicator Data'!V19)&lt;V$4,0,((LOG('Indicator Data'!V19)-V$4))/(V$3-V$4)*10))),1)</f>
        <v>3</v>
      </c>
      <c r="W11" s="213">
        <f>ROUND(IF('Indicator Data'!W19=0,0,IF(LOG('Indicator Data'!W19)&gt;W$3,10,IF(LOG('Indicator Data'!W19)&lt;W$4,0,((LOG('Indicator Data'!W19)-W$4))/(W$3-W$4)*10))),1)</f>
        <v>7.5</v>
      </c>
      <c r="X11" s="213">
        <f>ROUND(IF('Indicator Data'!X19=0,0,IF(LOG('Indicator Data'!X19)&gt;X$3,10,IF(LOG('Indicator Data'!X19)&lt;X$4,0,((LOG('Indicator Data'!X19)-X$4))/(X$3-X$4)*10))),1)</f>
        <v>4.5</v>
      </c>
      <c r="Y11" s="213">
        <f>ROUND(IF('Indicator Data'!Y19=0,0,IF(LOG('Indicator Data'!Y19)&gt;Y$3,10,IF(LOG('Indicator Data'!Y19)&lt;Y$4,0,((LOG('Indicator Data'!Y19)-Y$4))/(Y$3-Y$4)*10))),1)</f>
        <v>3.4</v>
      </c>
      <c r="Z11" s="213">
        <f>ROUND(IF('Indicator Data'!Z19=0,0,IF(LOG('Indicator Data'!Z19)&gt;Z$3,10,IF(LOG('Indicator Data'!Z19)&lt;Z$4,0,((LOG('Indicator Data'!Z19)-Z$4))/(Z$3-Z$4)*10))),1)</f>
        <v>0</v>
      </c>
      <c r="AA11" s="213">
        <f>ROUND(IF('Indicator Data'!AA19=0,0,IF(LOG('Indicator Data'!AA19)&gt;AA$3,10,IF(LOG('Indicator Data'!AA19)&lt;AA$4,0,((LOG('Indicator Data'!AA19)-AA$4))/(AA$3-AA$4)*10))),1)</f>
        <v>2.8</v>
      </c>
      <c r="AB11" s="213">
        <f>ROUND(IF('Indicator Data'!AB19=0,0,IF(LOG('Indicator Data'!AB19)&gt;AB$3,10,IF(LOG('Indicator Data'!AB19)&lt;AB$4,0,((LOG('Indicator Data'!AB19)-AB$4))/(AB$3-AB$4)*10))),1)</f>
        <v>0</v>
      </c>
      <c r="AC11" s="213">
        <f>ROUND(IF('Indicator Data'!AC19=0,0,IF(LOG('Indicator Data'!AC19)&gt;AC$3,10,IF(LOG('Indicator Data'!AC19)&lt;AC$4,0,((LOG('Indicator Data'!AC19)-AC$4))/(AC$3-AC$4)*10))),1)</f>
        <v>2.8</v>
      </c>
      <c r="AD11" s="213">
        <f>ROUND(IF('Indicator Data'!AD19=0,0,IF(LOG('Indicator Data'!AD19)&gt;AD$3,10,IF(LOG('Indicator Data'!AD19)&lt;AD$4,0,((LOG('Indicator Data'!AD19)-AD$4))/(AD$3-AD$4)*10))),1)</f>
        <v>2.6</v>
      </c>
      <c r="AE11" s="213">
        <f t="shared" si="0"/>
        <v>9.4</v>
      </c>
      <c r="AF11" s="213">
        <v>9.6</v>
      </c>
      <c r="AG11" s="213">
        <v>8.4</v>
      </c>
      <c r="AH11" s="213">
        <f>ROUND(IF('Indicator Data'!AI19=0,0,IF(LOG('Indicator Data'!AI19)&gt;AH$3,10,IF(LOG('Indicator Data'!AI19)&lt;AH$4,0,((LOG('Indicator Data'!AI19)-AH$4))/(AH$3-AH$4)*10))),1)</f>
        <v>0</v>
      </c>
      <c r="AI11" s="213">
        <f>ROUND(IF('Indicator Data'!AJ19=0,0,IF(LOG('Indicator Data'!AJ19)&gt;AI$3,10,IF(LOG('Indicator Data'!AJ19)&lt;AI$4,0,((LOG('Indicator Data'!AJ19)-AI$4))/(AI$3-AI$4)*10))),1)</f>
        <v>0</v>
      </c>
      <c r="AJ11" s="218">
        <f t="shared" si="1"/>
        <v>9.1999999999999993</v>
      </c>
      <c r="AK11" s="218">
        <f t="shared" si="2"/>
        <v>2.9</v>
      </c>
      <c r="AL11" s="218">
        <f t="shared" si="3"/>
        <v>9.3000000000000007</v>
      </c>
      <c r="AM11" s="218">
        <f t="shared" si="4"/>
        <v>0</v>
      </c>
      <c r="AN11" s="218">
        <f t="shared" si="5"/>
        <v>0</v>
      </c>
      <c r="AO11" s="218">
        <f t="shared" si="6"/>
        <v>0</v>
      </c>
      <c r="AP11" s="218" t="str">
        <f t="shared" si="7"/>
        <v>x</v>
      </c>
      <c r="AQ11" s="218">
        <f t="shared" si="8"/>
        <v>6.6</v>
      </c>
      <c r="AR11" s="218">
        <f t="shared" si="9"/>
        <v>4.3</v>
      </c>
      <c r="AS11" s="219">
        <f t="shared" si="10"/>
        <v>6.4</v>
      </c>
      <c r="AT11" s="219">
        <f>IF(ROUND(IF(AP11="x",(10-GEOMEAN(((10-AJ11)/10*9+1),((10-AR11)/10*9+1),((10-AQ11)/10*9+1),((10-AK11)/10*9+1),((10-AO11)/10*9+1),((10-AL11)/10*9+1),((10-AN11)/10*9+1),((10-AM11)/10*9+1)))/9*10,(10-GEOMEAN(((10-AJ11)/10*9+1),((10-AR11)/10*9+1),((10-AK11)/10*9+1),((10-AQ11)/10*9+1),((10-AL11)/10*9+1),((10-AP11)/10*9+1),((10-AM11)/10*9+1),((10-AO11)/10*9+1),((10-AN11)/10*9+1)))/9*10),1)=0,0.1,ROUND(IF(AP11="x",(10-GEOMEAN(((10-AJ11)/10*9+1),((10-AR11)/10*9+1),((10-AQ11)/10*9+1),((10-AK11)/10*9+1),((10-AO11)/10*9+1),((10-AL11)/10*9+1),((10-AN11)/10*9+1),((10-AM11)/10*9+1)))/9*10,(10-GEOMEAN(((10-AJ11)/10*9+1),((10-AR11)/10*9+1),((10-AK11)/10*9+1),((10-AQ11)/10*9+1),((10-AL11)/10*9+1),((10-AP11)/10*9+1),((10-AM11)/10*9+1),((10-AO11)/10*9+1),((10-AN11)/10*9+1)))/9*10),1))</f>
        <v>5.4</v>
      </c>
      <c r="AU11" s="61"/>
      <c r="AV11" s="61"/>
      <c r="AW11" s="61"/>
      <c r="AX11" s="61"/>
      <c r="AY11" s="61"/>
      <c r="AZ11" s="61"/>
    </row>
    <row r="12" spans="1:52" x14ac:dyDescent="0.25">
      <c r="A12" t="str">
        <f>'Indicator Data'!A20</f>
        <v>Chittagong Hill Tract and Coast</v>
      </c>
      <c r="B12" t="str">
        <f>'Indicator Data'!B20</f>
        <v>Chattogram</v>
      </c>
      <c r="C12" t="str">
        <f>'Indicator Data'!C20</f>
        <v>Bandarban</v>
      </c>
      <c r="D12">
        <f>'Indicator Data'!D20</f>
        <v>2003</v>
      </c>
      <c r="E12" s="213">
        <v>10</v>
      </c>
      <c r="F12" s="213">
        <v>10</v>
      </c>
      <c r="G12" s="214">
        <v>10</v>
      </c>
      <c r="H12" s="214">
        <v>2</v>
      </c>
      <c r="I12" s="213">
        <f>ROUND(IF('Indicator Data'!I20=0,0,IF(LOG('Indicator Data'!I20)&gt;I$3,10,IF(LOG('Indicator Data'!I20)&lt;I$4,0,((LOG('Indicator Data'!I20)-I$4))/(I$3-I$4)*10))),1)</f>
        <v>0</v>
      </c>
      <c r="J12" s="213">
        <f>ROUND(IF('Indicator Data'!J20=0,0,IF(LOG('Indicator Data'!J20)&gt;J$3,10,IF(LOG('Indicator Data'!J20)&lt;J$4,0,((LOG('Indicator Data'!J20)-J$4))/(J$3-J$4)*10))),1)</f>
        <v>0</v>
      </c>
      <c r="K12" s="213">
        <f>ROUND(IF('Indicator Data'!K20=0,0,IF(LOG('Indicator Data'!K20)&gt;K$3,10,IF(LOG('Indicator Data'!K20)&lt;K$4,0,((LOG('Indicator Data'!K20)-K$4))/(K$3-K$4)*10))),1)</f>
        <v>3.9</v>
      </c>
      <c r="L12" s="213">
        <f>ROUND(IF('Indicator Data'!L20=0,0,IF(LOG('Indicator Data'!L20)&gt;L$3,10,IF(LOG('Indicator Data'!L20)&lt;L$4,0,((LOG('Indicator Data'!L20)-L$4))/(L$3-L$4)*10))),1)</f>
        <v>0</v>
      </c>
      <c r="M12" s="213">
        <f>ROUND(IF('Indicator Data'!M20=0,0,IF(LOG('Indicator Data'!M20)&gt;M$3,10,IF(LOG('Indicator Data'!M20)&lt;M$4,0,((LOG('Indicator Data'!M20)-M$4))/(M$3-M$4)*10))),1)</f>
        <v>1.2</v>
      </c>
      <c r="N12" s="213">
        <f>ROUND(IF('Indicator Data'!N20=0,0,IF(LOG('Indicator Data'!N20)&gt;N$3,10,IF(LOG('Indicator Data'!N20)&lt;N$4,0,((LOG('Indicator Data'!N20)-N$4))/(N$3-N$4)*10))),1)</f>
        <v>0</v>
      </c>
      <c r="O12" s="213">
        <f>ROUND(IF('Indicator Data'!O20=0,0,IF(LOG('Indicator Data'!O20)&gt;O$3,10,IF(LOG('Indicator Data'!O20)&lt;O$4,0,((LOG('Indicator Data'!O20)-O$4))/(O$3-O$4)*10))),1)</f>
        <v>10</v>
      </c>
      <c r="P12" s="213">
        <f>ROUND(IF('Indicator Data'!P20=0,0,IF(LOG('Indicator Data'!P20)&gt;P$3,10,IF(LOG('Indicator Data'!P20)&lt;P$4,0,((LOG('Indicator Data'!P20)-P$4))/(P$3-P$4)*10))),1)</f>
        <v>10</v>
      </c>
      <c r="Q12" s="213">
        <f>ROUND(IF('Indicator Data'!Q20=0,0,IF(LOG('Indicator Data'!Q20)&gt;Q$3,10,IF(LOG('Indicator Data'!Q20)&lt;Q$4,0,((LOG('Indicator Data'!Q20)-Q$4))/(Q$3-Q$4)*10))),1)</f>
        <v>0</v>
      </c>
      <c r="R12" s="213">
        <f>ROUND(IF('Indicator Data'!R20=0,0,IF(LOG('Indicator Data'!R20)&gt;R$3,10,IF(LOG('Indicator Data'!R20)&lt;R$4,0,((LOG('Indicator Data'!R20)-R$4))/(R$3-R$4)*10))),1)</f>
        <v>1.8</v>
      </c>
      <c r="S12" s="213">
        <f>IF('Indicator Data'!S20="No data","x",ROUND(IF('Indicator Data'!S20=0,0,IF(LOG('Indicator Data'!S20)&gt;S$3,10,IF(LOG('Indicator Data'!S20)&lt;S$4,0,((LOG('Indicator Data'!S20)-S$4))/(S$3-S$4)*10))),1))</f>
        <v>0</v>
      </c>
      <c r="T12" s="213">
        <f>ROUND(IF('Indicator Data'!T20=0,0,IF(LOG('Indicator Data'!T20)&gt;T$3,10,IF(LOG('Indicator Data'!T20)&lt;T$4,0,((LOG('Indicator Data'!T20)-T$4))/(T$3-T$4)*10))),1)</f>
        <v>0</v>
      </c>
      <c r="U12" s="213">
        <f>ROUND(IF('Indicator Data'!U20=0,0,IF(LOG('Indicator Data'!U20)&gt;U$3,10,IF(LOG('Indicator Data'!U20)&lt;U$4,0,((LOG('Indicator Data'!U20)-U$4))/(U$3-U$4)*10))),1)</f>
        <v>7.7</v>
      </c>
      <c r="V12" s="213">
        <f>ROUND(IF('Indicator Data'!V20=0,0,IF(LOG('Indicator Data'!V20)&gt;V$3,10,IF(LOG('Indicator Data'!V20)&lt;V$4,0,((LOG('Indicator Data'!V20)-V$4))/(V$3-V$4)*10))),1)</f>
        <v>3.4</v>
      </c>
      <c r="W12" s="213">
        <f>ROUND(IF('Indicator Data'!W20=0,0,IF(LOG('Indicator Data'!W20)&gt;W$3,10,IF(LOG('Indicator Data'!W20)&lt;W$4,0,((LOG('Indicator Data'!W20)-W$4))/(W$3-W$4)*10))),1)</f>
        <v>6.3</v>
      </c>
      <c r="X12" s="213">
        <f>ROUND(IF('Indicator Data'!X20=0,0,IF(LOG('Indicator Data'!X20)&gt;X$3,10,IF(LOG('Indicator Data'!X20)&lt;X$4,0,((LOG('Indicator Data'!X20)-X$4))/(X$3-X$4)*10))),1)</f>
        <v>0</v>
      </c>
      <c r="Y12" s="213">
        <f>ROUND(IF('Indicator Data'!Y20=0,0,IF(LOG('Indicator Data'!Y20)&gt;Y$3,10,IF(LOG('Indicator Data'!Y20)&lt;Y$4,0,((LOG('Indicator Data'!Y20)-Y$4))/(Y$3-Y$4)*10))),1)</f>
        <v>5.9</v>
      </c>
      <c r="Z12" s="213">
        <f>ROUND(IF('Indicator Data'!Z20=0,0,IF(LOG('Indicator Data'!Z20)&gt;Z$3,10,IF(LOG('Indicator Data'!Z20)&lt;Z$4,0,((LOG('Indicator Data'!Z20)-Z$4))/(Z$3-Z$4)*10))),1)</f>
        <v>8.8000000000000007</v>
      </c>
      <c r="AA12" s="213">
        <f>ROUND(IF('Indicator Data'!AA20=0,0,IF(LOG('Indicator Data'!AA20)&gt;AA$3,10,IF(LOG('Indicator Data'!AA20)&lt;AA$4,0,((LOG('Indicator Data'!AA20)-AA$4))/(AA$3-AA$4)*10))),1)</f>
        <v>4.3</v>
      </c>
      <c r="AB12" s="213">
        <f>ROUND(IF('Indicator Data'!AB20=0,0,IF(LOG('Indicator Data'!AB20)&gt;AB$3,10,IF(LOG('Indicator Data'!AB20)&lt;AB$4,0,((LOG('Indicator Data'!AB20)-AB$4))/(AB$3-AB$4)*10))),1)</f>
        <v>7.1</v>
      </c>
      <c r="AC12" s="213">
        <f>ROUND(IF('Indicator Data'!AC20=0,0,IF(LOG('Indicator Data'!AC20)&gt;AC$3,10,IF(LOG('Indicator Data'!AC20)&lt;AC$4,0,((LOG('Indicator Data'!AC20)-AC$4))/(AC$3-AC$4)*10))),1)</f>
        <v>10</v>
      </c>
      <c r="AD12" s="213">
        <f>ROUND(IF('Indicator Data'!AD20=0,0,IF(LOG('Indicator Data'!AD20)&gt;AD$3,10,IF(LOG('Indicator Data'!AD20)&lt;AD$4,0,((LOG('Indicator Data'!AD20)-AD$4))/(AD$3-AD$4)*10))),1)</f>
        <v>8.4</v>
      </c>
      <c r="AE12" s="213">
        <f t="shared" si="0"/>
        <v>9.4</v>
      </c>
      <c r="AF12" s="213">
        <v>9.6</v>
      </c>
      <c r="AG12" s="213">
        <v>8.4</v>
      </c>
      <c r="AH12" s="213">
        <f>ROUND(IF('Indicator Data'!AI20=0,0,IF(LOG('Indicator Data'!AI20)&gt;AH$3,10,IF(LOG('Indicator Data'!AI20)&lt;AH$4,0,((LOG('Indicator Data'!AI20)-AH$4))/(AH$3-AH$4)*10))),1)</f>
        <v>0</v>
      </c>
      <c r="AI12" s="213">
        <f>ROUND(IF('Indicator Data'!AJ20=0,0,IF(LOG('Indicator Data'!AJ20)&gt;AI$3,10,IF(LOG('Indicator Data'!AJ20)&lt;AI$4,0,((LOG('Indicator Data'!AJ20)-AI$4))/(AI$3-AI$4)*10))),1)</f>
        <v>0</v>
      </c>
      <c r="AJ12" s="218">
        <f t="shared" si="1"/>
        <v>9.1999999999999993</v>
      </c>
      <c r="AK12" s="218">
        <f t="shared" si="2"/>
        <v>1.1000000000000001</v>
      </c>
      <c r="AL12" s="218">
        <f t="shared" si="3"/>
        <v>0.6</v>
      </c>
      <c r="AM12" s="218">
        <f t="shared" si="4"/>
        <v>10</v>
      </c>
      <c r="AN12" s="218">
        <f t="shared" si="5"/>
        <v>10</v>
      </c>
      <c r="AO12" s="218">
        <f t="shared" si="6"/>
        <v>1.8</v>
      </c>
      <c r="AP12" s="218">
        <f t="shared" si="7"/>
        <v>0</v>
      </c>
      <c r="AQ12" s="218">
        <f t="shared" si="8"/>
        <v>5</v>
      </c>
      <c r="AR12" s="218">
        <f t="shared" si="9"/>
        <v>7</v>
      </c>
      <c r="AS12" s="219">
        <f t="shared" si="10"/>
        <v>6.4</v>
      </c>
      <c r="AT12" s="219">
        <f t="shared" si="11"/>
        <v>6.7</v>
      </c>
      <c r="AU12" s="61"/>
      <c r="AV12" s="61"/>
      <c r="AW12" s="61"/>
      <c r="AX12" s="61"/>
      <c r="AY12" s="61"/>
      <c r="AZ12" s="61"/>
    </row>
    <row r="13" spans="1:52" x14ac:dyDescent="0.25">
      <c r="A13" t="str">
        <f>'Indicator Data'!A21</f>
        <v>Chittagong Hill Tract and Coast</v>
      </c>
      <c r="B13" t="str">
        <f>'Indicator Data'!B21</f>
        <v>Chattogram</v>
      </c>
      <c r="C13" t="str">
        <f>'Indicator Data'!C21</f>
        <v>Brahmanbaria</v>
      </c>
      <c r="D13">
        <f>'Indicator Data'!D21</f>
        <v>2012</v>
      </c>
      <c r="E13" s="213">
        <v>10</v>
      </c>
      <c r="F13" s="213">
        <v>10</v>
      </c>
      <c r="G13" s="214">
        <v>10</v>
      </c>
      <c r="H13" s="214">
        <v>2</v>
      </c>
      <c r="I13" s="213">
        <f>ROUND(IF('Indicator Data'!I21=0,0,IF(LOG('Indicator Data'!I21)&gt;I$3,10,IF(LOG('Indicator Data'!I21)&lt;I$4,0,((LOG('Indicator Data'!I21)-I$4))/(I$3-I$4)*10))),1)</f>
        <v>8.1999999999999993</v>
      </c>
      <c r="J13" s="213">
        <f>ROUND(IF('Indicator Data'!J21=0,0,IF(LOG('Indicator Data'!J21)&gt;J$3,10,IF(LOG('Indicator Data'!J21)&lt;J$4,0,((LOG('Indicator Data'!J21)-J$4))/(J$3-J$4)*10))),1)</f>
        <v>8.1</v>
      </c>
      <c r="K13" s="213">
        <f>ROUND(IF('Indicator Data'!K21=0,0,IF(LOG('Indicator Data'!K21)&gt;K$3,10,IF(LOG('Indicator Data'!K21)&lt;K$4,0,((LOG('Indicator Data'!K21)-K$4))/(K$3-K$4)*10))),1)</f>
        <v>9</v>
      </c>
      <c r="L13" s="213">
        <f>ROUND(IF('Indicator Data'!L21=0,0,IF(LOG('Indicator Data'!L21)&gt;L$3,10,IF(LOG('Indicator Data'!L21)&lt;L$4,0,((LOG('Indicator Data'!L21)-L$4))/(L$3-L$4)*10))),1)</f>
        <v>9.4</v>
      </c>
      <c r="M13" s="213">
        <f>ROUND(IF('Indicator Data'!M21=0,0,IF(LOG('Indicator Data'!M21)&gt;M$3,10,IF(LOG('Indicator Data'!M21)&lt;M$4,0,((LOG('Indicator Data'!M21)-M$4))/(M$3-M$4)*10))),1)</f>
        <v>1.3</v>
      </c>
      <c r="N13" s="213">
        <f>ROUND(IF('Indicator Data'!N21=0,0,IF(LOG('Indicator Data'!N21)&gt;N$3,10,IF(LOG('Indicator Data'!N21)&lt;N$4,0,((LOG('Indicator Data'!N21)-N$4))/(N$3-N$4)*10))),1)</f>
        <v>0</v>
      </c>
      <c r="O13" s="213">
        <f>ROUND(IF('Indicator Data'!O21=0,0,IF(LOG('Indicator Data'!O21)&gt;O$3,10,IF(LOG('Indicator Data'!O21)&lt;O$4,0,((LOG('Indicator Data'!O21)-O$4))/(O$3-O$4)*10))),1)</f>
        <v>0</v>
      </c>
      <c r="P13" s="213">
        <f>ROUND(IF('Indicator Data'!P21=0,0,IF(LOG('Indicator Data'!P21)&gt;P$3,10,IF(LOG('Indicator Data'!P21)&lt;P$4,0,((LOG('Indicator Data'!P21)-P$4))/(P$3-P$4)*10))),1)</f>
        <v>0</v>
      </c>
      <c r="Q13" s="213">
        <f>ROUND(IF('Indicator Data'!Q21=0,0,IF(LOG('Indicator Data'!Q21)&gt;Q$3,10,IF(LOG('Indicator Data'!Q21)&lt;Q$4,0,((LOG('Indicator Data'!Q21)-Q$4))/(Q$3-Q$4)*10))),1)</f>
        <v>0</v>
      </c>
      <c r="R13" s="213">
        <f>ROUND(IF('Indicator Data'!R21=0,0,IF(LOG('Indicator Data'!R21)&gt;R$3,10,IF(LOG('Indicator Data'!R21)&lt;R$4,0,((LOG('Indicator Data'!R21)-R$4))/(R$3-R$4)*10))),1)</f>
        <v>6.1</v>
      </c>
      <c r="S13" s="213" t="str">
        <f>IF('Indicator Data'!S21="No data","x",ROUND(IF('Indicator Data'!S21=0,0,IF(LOG('Indicator Data'!S21)&gt;S$3,10,IF(LOG('Indicator Data'!S21)&lt;S$4,0,((LOG('Indicator Data'!S21)-S$4))/(S$3-S$4)*10))),1))</f>
        <v>x</v>
      </c>
      <c r="T13" s="213">
        <f>ROUND(IF('Indicator Data'!T21=0,0,IF(LOG('Indicator Data'!T21)&gt;T$3,10,IF(LOG('Indicator Data'!T21)&lt;T$4,0,((LOG('Indicator Data'!T21)-T$4))/(T$3-T$4)*10))),1)</f>
        <v>3.3</v>
      </c>
      <c r="U13" s="213">
        <f>ROUND(IF('Indicator Data'!U21=0,0,IF(LOG('Indicator Data'!U21)&gt;U$3,10,IF(LOG('Indicator Data'!U21)&lt;U$4,0,((LOG('Indicator Data'!U21)-U$4))/(U$3-U$4)*10))),1)</f>
        <v>3.4</v>
      </c>
      <c r="V13" s="213">
        <f>ROUND(IF('Indicator Data'!V21=0,0,IF(LOG('Indicator Data'!V21)&gt;V$3,10,IF(LOG('Indicator Data'!V21)&lt;V$4,0,((LOG('Indicator Data'!V21)-V$4))/(V$3-V$4)*10))),1)</f>
        <v>2</v>
      </c>
      <c r="W13" s="213">
        <f>ROUND(IF('Indicator Data'!W21=0,0,IF(LOG('Indicator Data'!W21)&gt;W$3,10,IF(LOG('Indicator Data'!W21)&lt;W$4,0,((LOG('Indicator Data'!W21)-W$4))/(W$3-W$4)*10))),1)</f>
        <v>3.8</v>
      </c>
      <c r="X13" s="213">
        <f>ROUND(IF('Indicator Data'!X21=0,0,IF(LOG('Indicator Data'!X21)&gt;X$3,10,IF(LOG('Indicator Data'!X21)&lt;X$4,0,((LOG('Indicator Data'!X21)-X$4))/(X$3-X$4)*10))),1)</f>
        <v>6</v>
      </c>
      <c r="Y13" s="213">
        <f>ROUND(IF('Indicator Data'!Y21=0,0,IF(LOG('Indicator Data'!Y21)&gt;Y$3,10,IF(LOG('Indicator Data'!Y21)&lt;Y$4,0,((LOG('Indicator Data'!Y21)-Y$4))/(Y$3-Y$4)*10))),1)</f>
        <v>7.9</v>
      </c>
      <c r="Z13" s="213">
        <f>ROUND(IF('Indicator Data'!Z21=0,0,IF(LOG('Indicator Data'!Z21)&gt;Z$3,10,IF(LOG('Indicator Data'!Z21)&lt;Z$4,0,((LOG('Indicator Data'!Z21)-Z$4))/(Z$3-Z$4)*10))),1)</f>
        <v>8</v>
      </c>
      <c r="AA13" s="213">
        <f>ROUND(IF('Indicator Data'!AA21=0,0,IF(LOG('Indicator Data'!AA21)&gt;AA$3,10,IF(LOG('Indicator Data'!AA21)&lt;AA$4,0,((LOG('Indicator Data'!AA21)-AA$4))/(AA$3-AA$4)*10))),1)</f>
        <v>2.9</v>
      </c>
      <c r="AB13" s="213">
        <f>ROUND(IF('Indicator Data'!AB21=0,0,IF(LOG('Indicator Data'!AB21)&gt;AB$3,10,IF(LOG('Indicator Data'!AB21)&lt;AB$4,0,((LOG('Indicator Data'!AB21)-AB$4))/(AB$3-AB$4)*10))),1)</f>
        <v>4.4000000000000004</v>
      </c>
      <c r="AC13" s="213">
        <f>ROUND(IF('Indicator Data'!AC21=0,0,IF(LOG('Indicator Data'!AC21)&gt;AC$3,10,IF(LOG('Indicator Data'!AC21)&lt;AC$4,0,((LOG('Indicator Data'!AC21)-AC$4))/(AC$3-AC$4)*10))),1)</f>
        <v>4.5999999999999996</v>
      </c>
      <c r="AD13" s="213">
        <f>ROUND(IF('Indicator Data'!AD21=0,0,IF(LOG('Indicator Data'!AD21)&gt;AD$3,10,IF(LOG('Indicator Data'!AD21)&lt;AD$4,0,((LOG('Indicator Data'!AD21)-AD$4))/(AD$3-AD$4)*10))),1)</f>
        <v>9.1</v>
      </c>
      <c r="AE13" s="213">
        <f t="shared" si="0"/>
        <v>9.4</v>
      </c>
      <c r="AF13" s="213">
        <v>9.6</v>
      </c>
      <c r="AG13" s="213">
        <v>8.4</v>
      </c>
      <c r="AH13" s="213">
        <f>ROUND(IF('Indicator Data'!AI21=0,0,IF(LOG('Indicator Data'!AI21)&gt;AH$3,10,IF(LOG('Indicator Data'!AI21)&lt;AH$4,0,((LOG('Indicator Data'!AI21)-AH$4))/(AH$3-AH$4)*10))),1)</f>
        <v>0</v>
      </c>
      <c r="AI13" s="213">
        <f>ROUND(IF('Indicator Data'!AJ21=0,0,IF(LOG('Indicator Data'!AJ21)&gt;AI$3,10,IF(LOG('Indicator Data'!AJ21)&lt;AI$4,0,((LOG('Indicator Data'!AJ21)-AI$4))/(AI$3-AI$4)*10))),1)</f>
        <v>0</v>
      </c>
      <c r="AJ13" s="218">
        <f t="shared" si="1"/>
        <v>9.1999999999999993</v>
      </c>
      <c r="AK13" s="218">
        <f t="shared" si="2"/>
        <v>8.6999999999999993</v>
      </c>
      <c r="AL13" s="218">
        <f t="shared" si="3"/>
        <v>0.7</v>
      </c>
      <c r="AM13" s="218">
        <f t="shared" si="4"/>
        <v>0</v>
      </c>
      <c r="AN13" s="218">
        <f t="shared" si="5"/>
        <v>0</v>
      </c>
      <c r="AO13" s="218">
        <f t="shared" si="6"/>
        <v>6.1</v>
      </c>
      <c r="AP13" s="218" t="str">
        <f t="shared" si="7"/>
        <v>x</v>
      </c>
      <c r="AQ13" s="218">
        <f t="shared" si="8"/>
        <v>3.4</v>
      </c>
      <c r="AR13" s="218">
        <f t="shared" si="9"/>
        <v>6.2</v>
      </c>
      <c r="AS13" s="219">
        <f t="shared" si="10"/>
        <v>6.4</v>
      </c>
      <c r="AT13" s="219">
        <f t="shared" si="11"/>
        <v>5.4</v>
      </c>
      <c r="AU13" s="61"/>
      <c r="AV13" s="61"/>
      <c r="AW13" s="61"/>
      <c r="AX13" s="61"/>
      <c r="AY13" s="61"/>
      <c r="AZ13" s="61"/>
    </row>
    <row r="14" spans="1:52" x14ac:dyDescent="0.25">
      <c r="A14" t="str">
        <f>'Indicator Data'!A22</f>
        <v>Chittagong Hill Tract and Coast</v>
      </c>
      <c r="B14" t="str">
        <f>'Indicator Data'!B22</f>
        <v>Chattogram</v>
      </c>
      <c r="C14" t="str">
        <f>'Indicator Data'!C22</f>
        <v>Chandpur</v>
      </c>
      <c r="D14">
        <f>'Indicator Data'!D22</f>
        <v>2013</v>
      </c>
      <c r="E14" s="213">
        <v>10</v>
      </c>
      <c r="F14" s="213">
        <v>10</v>
      </c>
      <c r="G14" s="214">
        <v>10</v>
      </c>
      <c r="H14" s="214">
        <v>2</v>
      </c>
      <c r="I14" s="213">
        <f>ROUND(IF('Indicator Data'!I22=0,0,IF(LOG('Indicator Data'!I22)&gt;I$3,10,IF(LOG('Indicator Data'!I22)&lt;I$4,0,((LOG('Indicator Data'!I22)-I$4))/(I$3-I$4)*10))),1)</f>
        <v>8.4</v>
      </c>
      <c r="J14" s="213">
        <f>ROUND(IF('Indicator Data'!J22=0,0,IF(LOG('Indicator Data'!J22)&gt;J$3,10,IF(LOG('Indicator Data'!J22)&lt;J$4,0,((LOG('Indicator Data'!J22)-J$4))/(J$3-J$4)*10))),1)</f>
        <v>6.7</v>
      </c>
      <c r="K14" s="213">
        <f>ROUND(IF('Indicator Data'!K22=0,0,IF(LOG('Indicator Data'!K22)&gt;K$3,10,IF(LOG('Indicator Data'!K22)&lt;K$4,0,((LOG('Indicator Data'!K22)-K$4))/(K$3-K$4)*10))),1)</f>
        <v>0</v>
      </c>
      <c r="L14" s="213">
        <f>ROUND(IF('Indicator Data'!L22=0,0,IF(LOG('Indicator Data'!L22)&gt;L$3,10,IF(LOG('Indicator Data'!L22)&lt;L$4,0,((LOG('Indicator Data'!L22)-L$4))/(L$3-L$4)*10))),1)</f>
        <v>6.8</v>
      </c>
      <c r="M14" s="213">
        <f>ROUND(IF('Indicator Data'!M22=0,0,IF(LOG('Indicator Data'!M22)&gt;M$3,10,IF(LOG('Indicator Data'!M22)&lt;M$4,0,((LOG('Indicator Data'!M22)-M$4))/(M$3-M$4)*10))),1)</f>
        <v>4.0999999999999996</v>
      </c>
      <c r="N14" s="213">
        <f>ROUND(IF('Indicator Data'!N22=0,0,IF(LOG('Indicator Data'!N22)&gt;N$3,10,IF(LOG('Indicator Data'!N22)&lt;N$4,0,((LOG('Indicator Data'!N22)-N$4))/(N$3-N$4)*10))),1)</f>
        <v>8.6999999999999993</v>
      </c>
      <c r="O14" s="213">
        <f>ROUND(IF('Indicator Data'!O22=0,0,IF(LOG('Indicator Data'!O22)&gt;O$3,10,IF(LOG('Indicator Data'!O22)&lt;O$4,0,((LOG('Indicator Data'!O22)-O$4))/(O$3-O$4)*10))),1)</f>
        <v>0</v>
      </c>
      <c r="P14" s="213">
        <f>ROUND(IF('Indicator Data'!P22=0,0,IF(LOG('Indicator Data'!P22)&gt;P$3,10,IF(LOG('Indicator Data'!P22)&lt;P$4,0,((LOG('Indicator Data'!P22)-P$4))/(P$3-P$4)*10))),1)</f>
        <v>0</v>
      </c>
      <c r="Q14" s="213">
        <f>ROUND(IF('Indicator Data'!Q22=0,0,IF(LOG('Indicator Data'!Q22)&gt;Q$3,10,IF(LOG('Indicator Data'!Q22)&lt;Q$4,0,((LOG('Indicator Data'!Q22)-Q$4))/(Q$3-Q$4)*10))),1)</f>
        <v>0</v>
      </c>
      <c r="R14" s="213">
        <f>ROUND(IF('Indicator Data'!R22=0,0,IF(LOG('Indicator Data'!R22)&gt;R$3,10,IF(LOG('Indicator Data'!R22)&lt;R$4,0,((LOG('Indicator Data'!R22)-R$4))/(R$3-R$4)*10))),1)</f>
        <v>4.5999999999999996</v>
      </c>
      <c r="S14" s="213" t="str">
        <f>IF('Indicator Data'!S22="No data","x",ROUND(IF('Indicator Data'!S22=0,0,IF(LOG('Indicator Data'!S22)&gt;S$3,10,IF(LOG('Indicator Data'!S22)&lt;S$4,0,((LOG('Indicator Data'!S22)-S$4))/(S$3-S$4)*10))),1))</f>
        <v>x</v>
      </c>
      <c r="T14" s="213">
        <f>ROUND(IF('Indicator Data'!T22=0,0,IF(LOG('Indicator Data'!T22)&gt;T$3,10,IF(LOG('Indicator Data'!T22)&lt;T$4,0,((LOG('Indicator Data'!T22)-T$4))/(T$3-T$4)*10))),1)</f>
        <v>2.2999999999999998</v>
      </c>
      <c r="U14" s="213">
        <f>ROUND(IF('Indicator Data'!U22=0,0,IF(LOG('Indicator Data'!U22)&gt;U$3,10,IF(LOG('Indicator Data'!U22)&lt;U$4,0,((LOG('Indicator Data'!U22)-U$4))/(U$3-U$4)*10))),1)</f>
        <v>4.2</v>
      </c>
      <c r="V14" s="213">
        <f>ROUND(IF('Indicator Data'!V22=0,0,IF(LOG('Indicator Data'!V22)&gt;V$3,10,IF(LOG('Indicator Data'!V22)&lt;V$4,0,((LOG('Indicator Data'!V22)-V$4))/(V$3-V$4)*10))),1)</f>
        <v>3.5</v>
      </c>
      <c r="W14" s="213">
        <f>ROUND(IF('Indicator Data'!W22=0,0,IF(LOG('Indicator Data'!W22)&gt;W$3,10,IF(LOG('Indicator Data'!W22)&lt;W$4,0,((LOG('Indicator Data'!W22)-W$4))/(W$3-W$4)*10))),1)</f>
        <v>6.4</v>
      </c>
      <c r="X14" s="213">
        <f>ROUND(IF('Indicator Data'!X22=0,0,IF(LOG('Indicator Data'!X22)&gt;X$3,10,IF(LOG('Indicator Data'!X22)&lt;X$4,0,((LOG('Indicator Data'!X22)-X$4))/(X$3-X$4)*10))),1)</f>
        <v>5.7</v>
      </c>
      <c r="Y14" s="213">
        <f>ROUND(IF('Indicator Data'!Y22=0,0,IF(LOG('Indicator Data'!Y22)&gt;Y$3,10,IF(LOG('Indicator Data'!Y22)&lt;Y$4,0,((LOG('Indicator Data'!Y22)-Y$4))/(Y$3-Y$4)*10))),1)</f>
        <v>5.6</v>
      </c>
      <c r="Z14" s="213">
        <f>ROUND(IF('Indicator Data'!Z22=0,0,IF(LOG('Indicator Data'!Z22)&gt;Z$3,10,IF(LOG('Indicator Data'!Z22)&lt;Z$4,0,((LOG('Indicator Data'!Z22)-Z$4))/(Z$3-Z$4)*10))),1)</f>
        <v>6.1</v>
      </c>
      <c r="AA14" s="213">
        <f>ROUND(IF('Indicator Data'!AA22=0,0,IF(LOG('Indicator Data'!AA22)&gt;AA$3,10,IF(LOG('Indicator Data'!AA22)&lt;AA$4,0,((LOG('Indicator Data'!AA22)-AA$4))/(AA$3-AA$4)*10))),1)</f>
        <v>5.4</v>
      </c>
      <c r="AB14" s="213">
        <f>ROUND(IF('Indicator Data'!AB22=0,0,IF(LOG('Indicator Data'!AB22)&gt;AB$3,10,IF(LOG('Indicator Data'!AB22)&lt;AB$4,0,((LOG('Indicator Data'!AB22)-AB$4))/(AB$3-AB$4)*10))),1)</f>
        <v>7.2</v>
      </c>
      <c r="AC14" s="213">
        <f>ROUND(IF('Indicator Data'!AC22=0,0,IF(LOG('Indicator Data'!AC22)&gt;AC$3,10,IF(LOG('Indicator Data'!AC22)&lt;AC$4,0,((LOG('Indicator Data'!AC22)-AC$4))/(AC$3-AC$4)*10))),1)</f>
        <v>4.0999999999999996</v>
      </c>
      <c r="AD14" s="213">
        <f>ROUND(IF('Indicator Data'!AD22=0,0,IF(LOG('Indicator Data'!AD22)&gt;AD$3,10,IF(LOG('Indicator Data'!AD22)&lt;AD$4,0,((LOG('Indicator Data'!AD22)-AD$4))/(AD$3-AD$4)*10))),1)</f>
        <v>4.9000000000000004</v>
      </c>
      <c r="AE14" s="213">
        <f t="shared" si="0"/>
        <v>9.4</v>
      </c>
      <c r="AF14" s="213">
        <v>9.6</v>
      </c>
      <c r="AG14" s="213">
        <v>8.4</v>
      </c>
      <c r="AH14" s="213">
        <f>ROUND(IF('Indicator Data'!AI22=0,0,IF(LOG('Indicator Data'!AI22)&gt;AH$3,10,IF(LOG('Indicator Data'!AI22)&lt;AH$4,0,((LOG('Indicator Data'!AI22)-AH$4))/(AH$3-AH$4)*10))),1)</f>
        <v>0</v>
      </c>
      <c r="AI14" s="213">
        <f>ROUND(IF('Indicator Data'!AJ22=0,0,IF(LOG('Indicator Data'!AJ22)&gt;AI$3,10,IF(LOG('Indicator Data'!AJ22)&lt;AI$4,0,((LOG('Indicator Data'!AJ22)-AI$4))/(AI$3-AI$4)*10))),1)</f>
        <v>0</v>
      </c>
      <c r="AJ14" s="218">
        <f t="shared" si="1"/>
        <v>9.1999999999999993</v>
      </c>
      <c r="AK14" s="218">
        <f t="shared" si="2"/>
        <v>6.2</v>
      </c>
      <c r="AL14" s="218">
        <f t="shared" si="3"/>
        <v>7</v>
      </c>
      <c r="AM14" s="218">
        <f t="shared" si="4"/>
        <v>0</v>
      </c>
      <c r="AN14" s="218">
        <f t="shared" si="5"/>
        <v>0</v>
      </c>
      <c r="AO14" s="218">
        <f t="shared" si="6"/>
        <v>4.5999999999999996</v>
      </c>
      <c r="AP14" s="218" t="str">
        <f t="shared" si="7"/>
        <v>x</v>
      </c>
      <c r="AQ14" s="218">
        <f t="shared" si="8"/>
        <v>3.3</v>
      </c>
      <c r="AR14" s="218">
        <f t="shared" si="9"/>
        <v>6</v>
      </c>
      <c r="AS14" s="219">
        <f t="shared" si="10"/>
        <v>6.4</v>
      </c>
      <c r="AT14" s="219">
        <f t="shared" si="11"/>
        <v>5.3</v>
      </c>
      <c r="AU14" s="61"/>
      <c r="AV14" s="61"/>
      <c r="AW14" s="61"/>
      <c r="AX14" s="61"/>
      <c r="AY14" s="61"/>
      <c r="AZ14" s="61"/>
    </row>
    <row r="15" spans="1:52" x14ac:dyDescent="0.25">
      <c r="A15" t="str">
        <f>'Indicator Data'!A23</f>
        <v>Chittagong Hill Tract and Coast</v>
      </c>
      <c r="B15" t="str">
        <f>'Indicator Data'!B23</f>
        <v>Chattogram</v>
      </c>
      <c r="C15" t="str">
        <f>'Indicator Data'!C23</f>
        <v>Chattogram</v>
      </c>
      <c r="D15">
        <f>'Indicator Data'!D23</f>
        <v>2015</v>
      </c>
      <c r="E15" s="213">
        <v>10</v>
      </c>
      <c r="F15" s="213">
        <v>10</v>
      </c>
      <c r="G15" s="214">
        <v>10</v>
      </c>
      <c r="H15" s="214">
        <v>2</v>
      </c>
      <c r="I15" s="213">
        <f>ROUND(IF('Indicator Data'!I23=0,0,IF(LOG('Indicator Data'!I23)&gt;I$3,10,IF(LOG('Indicator Data'!I23)&lt;I$4,0,((LOG('Indicator Data'!I23)-I$4))/(I$3-I$4)*10))),1)</f>
        <v>0</v>
      </c>
      <c r="J15" s="213">
        <f>ROUND(IF('Indicator Data'!J23=0,0,IF(LOG('Indicator Data'!J23)&gt;J$3,10,IF(LOG('Indicator Data'!J23)&lt;J$4,0,((LOG('Indicator Data'!J23)-J$4))/(J$3-J$4)*10))),1)</f>
        <v>7.3</v>
      </c>
      <c r="K15" s="213">
        <f>ROUND(IF('Indicator Data'!K23=0,0,IF(LOG('Indicator Data'!K23)&gt;K$3,10,IF(LOG('Indicator Data'!K23)&lt;K$4,0,((LOG('Indicator Data'!K23)-K$4))/(K$3-K$4)*10))),1)</f>
        <v>9.1999999999999993</v>
      </c>
      <c r="L15" s="213">
        <f>ROUND(IF('Indicator Data'!L23=0,0,IF(LOG('Indicator Data'!L23)&gt;L$3,10,IF(LOG('Indicator Data'!L23)&lt;L$4,0,((LOG('Indicator Data'!L23)-L$4))/(L$3-L$4)*10))),1)</f>
        <v>4.5</v>
      </c>
      <c r="M15" s="213">
        <f>ROUND(IF('Indicator Data'!M23=0,0,IF(LOG('Indicator Data'!M23)&gt;M$3,10,IF(LOG('Indicator Data'!M23)&lt;M$4,0,((LOG('Indicator Data'!M23)-M$4))/(M$3-M$4)*10))),1)</f>
        <v>7.9</v>
      </c>
      <c r="N15" s="213">
        <f>ROUND(IF('Indicator Data'!N23=0,0,IF(LOG('Indicator Data'!N23)&gt;N$3,10,IF(LOG('Indicator Data'!N23)&lt;N$4,0,((LOG('Indicator Data'!N23)-N$4))/(N$3-N$4)*10))),1)</f>
        <v>8.1999999999999993</v>
      </c>
      <c r="O15" s="213">
        <f>ROUND(IF('Indicator Data'!O23=0,0,IF(LOG('Indicator Data'!O23)&gt;O$3,10,IF(LOG('Indicator Data'!O23)&lt;O$4,0,((LOG('Indicator Data'!O23)-O$4))/(O$3-O$4)*10))),1)</f>
        <v>1.5</v>
      </c>
      <c r="P15" s="213">
        <f>ROUND(IF('Indicator Data'!P23=0,0,IF(LOG('Indicator Data'!P23)&gt;P$3,10,IF(LOG('Indicator Data'!P23)&lt;P$4,0,((LOG('Indicator Data'!P23)-P$4))/(P$3-P$4)*10))),1)</f>
        <v>2.7</v>
      </c>
      <c r="Q15" s="213">
        <f>ROUND(IF('Indicator Data'!Q23=0,0,IF(LOG('Indicator Data'!Q23)&gt;Q$3,10,IF(LOG('Indicator Data'!Q23)&lt;Q$4,0,((LOG('Indicator Data'!Q23)-Q$4))/(Q$3-Q$4)*10))),1)</f>
        <v>7.3</v>
      </c>
      <c r="R15" s="213">
        <f>ROUND(IF('Indicator Data'!R23=0,0,IF(LOG('Indicator Data'!R23)&gt;R$3,10,IF(LOG('Indicator Data'!R23)&lt;R$4,0,((LOG('Indicator Data'!R23)-R$4))/(R$3-R$4)*10))),1)</f>
        <v>0</v>
      </c>
      <c r="S15" s="213">
        <f>IF('Indicator Data'!S23="No data","x",ROUND(IF('Indicator Data'!S23=0,0,IF(LOG('Indicator Data'!S23)&gt;S$3,10,IF(LOG('Indicator Data'!S23)&lt;S$4,0,((LOG('Indicator Data'!S23)-S$4))/(S$3-S$4)*10))),1))</f>
        <v>0</v>
      </c>
      <c r="T15" s="213">
        <f>ROUND(IF('Indicator Data'!T23=0,0,IF(LOG('Indicator Data'!T23)&gt;T$3,10,IF(LOG('Indicator Data'!T23)&lt;T$4,0,((LOG('Indicator Data'!T23)-T$4))/(T$3-T$4)*10))),1)</f>
        <v>3.3</v>
      </c>
      <c r="U15" s="213">
        <f>ROUND(IF('Indicator Data'!U23=0,0,IF(LOG('Indicator Data'!U23)&gt;U$3,10,IF(LOG('Indicator Data'!U23)&lt;U$4,0,((LOG('Indicator Data'!U23)-U$4))/(U$3-U$4)*10))),1)</f>
        <v>5.7</v>
      </c>
      <c r="V15" s="213">
        <f>ROUND(IF('Indicator Data'!V23=0,0,IF(LOG('Indicator Data'!V23)&gt;V$3,10,IF(LOG('Indicator Data'!V23)&lt;V$4,0,((LOG('Indicator Data'!V23)-V$4))/(V$3-V$4)*10))),1)</f>
        <v>5.8</v>
      </c>
      <c r="W15" s="213">
        <f>ROUND(IF('Indicator Data'!W23=0,0,IF(LOG('Indicator Data'!W23)&gt;W$3,10,IF(LOG('Indicator Data'!W23)&lt;W$4,0,((LOG('Indicator Data'!W23)-W$4))/(W$3-W$4)*10))),1)</f>
        <v>5.5</v>
      </c>
      <c r="X15" s="213">
        <f>ROUND(IF('Indicator Data'!X23=0,0,IF(LOG('Indicator Data'!X23)&gt;X$3,10,IF(LOG('Indicator Data'!X23)&lt;X$4,0,((LOG('Indicator Data'!X23)-X$4))/(X$3-X$4)*10))),1)</f>
        <v>5.8</v>
      </c>
      <c r="Y15" s="213">
        <f>ROUND(IF('Indicator Data'!Y23=0,0,IF(LOG('Indicator Data'!Y23)&gt;Y$3,10,IF(LOG('Indicator Data'!Y23)&lt;Y$4,0,((LOG('Indicator Data'!Y23)-Y$4))/(Y$3-Y$4)*10))),1)</f>
        <v>6.5</v>
      </c>
      <c r="Z15" s="213">
        <f>ROUND(IF('Indicator Data'!Z23=0,0,IF(LOG('Indicator Data'!Z23)&gt;Z$3,10,IF(LOG('Indicator Data'!Z23)&lt;Z$4,0,((LOG('Indicator Data'!Z23)-Z$4))/(Z$3-Z$4)*10))),1)</f>
        <v>7.6</v>
      </c>
      <c r="AA15" s="213">
        <f>ROUND(IF('Indicator Data'!AA23=0,0,IF(LOG('Indicator Data'!AA23)&gt;AA$3,10,IF(LOG('Indicator Data'!AA23)&lt;AA$4,0,((LOG('Indicator Data'!AA23)-AA$4))/(AA$3-AA$4)*10))),1)</f>
        <v>8.8000000000000007</v>
      </c>
      <c r="AB15" s="213">
        <f>ROUND(IF('Indicator Data'!AB23=0,0,IF(LOG('Indicator Data'!AB23)&gt;AB$3,10,IF(LOG('Indicator Data'!AB23)&lt;AB$4,0,((LOG('Indicator Data'!AB23)-AB$4))/(AB$3-AB$4)*10))),1)</f>
        <v>10</v>
      </c>
      <c r="AC15" s="213">
        <f>ROUND(IF('Indicator Data'!AC23=0,0,IF(LOG('Indicator Data'!AC23)&gt;AC$3,10,IF(LOG('Indicator Data'!AC23)&lt;AC$4,0,((LOG('Indicator Data'!AC23)-AC$4))/(AC$3-AC$4)*10))),1)</f>
        <v>3.9</v>
      </c>
      <c r="AD15" s="213">
        <f>ROUND(IF('Indicator Data'!AD23=0,0,IF(LOG('Indicator Data'!AD23)&gt;AD$3,10,IF(LOG('Indicator Data'!AD23)&lt;AD$4,0,((LOG('Indicator Data'!AD23)-AD$4))/(AD$3-AD$4)*10))),1)</f>
        <v>3.4</v>
      </c>
      <c r="AE15" s="213">
        <f t="shared" si="0"/>
        <v>9.4</v>
      </c>
      <c r="AF15" s="213">
        <v>9.6</v>
      </c>
      <c r="AG15" s="213">
        <v>8.4</v>
      </c>
      <c r="AH15" s="213">
        <f>ROUND(IF('Indicator Data'!AI23=0,0,IF(LOG('Indicator Data'!AI23)&gt;AH$3,10,IF(LOG('Indicator Data'!AI23)&lt;AH$4,0,((LOG('Indicator Data'!AI23)-AH$4))/(AH$3-AH$4)*10))),1)</f>
        <v>0</v>
      </c>
      <c r="AI15" s="213">
        <f>ROUND(IF('Indicator Data'!AJ23=0,0,IF(LOG('Indicator Data'!AJ23)&gt;AI$3,10,IF(LOG('Indicator Data'!AJ23)&lt;AI$4,0,((LOG('Indicator Data'!AJ23)-AI$4))/(AI$3-AI$4)*10))),1)</f>
        <v>0</v>
      </c>
      <c r="AJ15" s="218">
        <f t="shared" si="1"/>
        <v>9.1999999999999993</v>
      </c>
      <c r="AK15" s="218">
        <f t="shared" si="2"/>
        <v>6.3</v>
      </c>
      <c r="AL15" s="218">
        <f t="shared" si="3"/>
        <v>8.1</v>
      </c>
      <c r="AM15" s="218">
        <f t="shared" si="4"/>
        <v>2.1</v>
      </c>
      <c r="AN15" s="218">
        <f t="shared" si="5"/>
        <v>2.7</v>
      </c>
      <c r="AO15" s="218">
        <f t="shared" si="6"/>
        <v>0</v>
      </c>
      <c r="AP15" s="218">
        <f t="shared" si="7"/>
        <v>0</v>
      </c>
      <c r="AQ15" s="218">
        <f t="shared" si="8"/>
        <v>4.5999999999999996</v>
      </c>
      <c r="AR15" s="218">
        <f t="shared" si="9"/>
        <v>7.2</v>
      </c>
      <c r="AS15" s="219">
        <f t="shared" si="10"/>
        <v>6.4</v>
      </c>
      <c r="AT15" s="219">
        <f t="shared" si="11"/>
        <v>5.4</v>
      </c>
      <c r="AU15" s="61"/>
      <c r="AV15" s="61"/>
      <c r="AW15" s="61"/>
      <c r="AX15" s="61"/>
      <c r="AY15" s="61"/>
      <c r="AZ15" s="61"/>
    </row>
    <row r="16" spans="1:52" x14ac:dyDescent="0.25">
      <c r="A16" t="str">
        <f>'Indicator Data'!A24</f>
        <v>Cross Cutting Area</v>
      </c>
      <c r="B16" t="str">
        <f>'Indicator Data'!B24</f>
        <v>Chattogram</v>
      </c>
      <c r="C16" t="str">
        <f>'Indicator Data'!C24</f>
        <v>Cumilla</v>
      </c>
      <c r="D16">
        <f>'Indicator Data'!D24</f>
        <v>2019</v>
      </c>
      <c r="E16" s="213">
        <v>10</v>
      </c>
      <c r="F16" s="213">
        <v>10</v>
      </c>
      <c r="G16" s="214">
        <v>10</v>
      </c>
      <c r="H16" s="214">
        <v>2</v>
      </c>
      <c r="I16" s="213">
        <f>ROUND(IF('Indicator Data'!I24=0,0,IF(LOG('Indicator Data'!I24)&gt;I$3,10,IF(LOG('Indicator Data'!I24)&lt;I$4,0,((LOG('Indicator Data'!I24)-I$4))/(I$3-I$4)*10))),1)</f>
        <v>8.8000000000000007</v>
      </c>
      <c r="J16" s="213">
        <f>ROUND(IF('Indicator Data'!J24=0,0,IF(LOG('Indicator Data'!J24)&gt;J$3,10,IF(LOG('Indicator Data'!J24)&lt;J$4,0,((LOG('Indicator Data'!J24)-J$4))/(J$3-J$4)*10))),1)</f>
        <v>7.7</v>
      </c>
      <c r="K16" s="213">
        <f>ROUND(IF('Indicator Data'!K24=0,0,IF(LOG('Indicator Data'!K24)&gt;K$3,10,IF(LOG('Indicator Data'!K24)&lt;K$4,0,((LOG('Indicator Data'!K24)-K$4))/(K$3-K$4)*10))),1)</f>
        <v>8.1999999999999993</v>
      </c>
      <c r="L16" s="213">
        <f>ROUND(IF('Indicator Data'!L24=0,0,IF(LOG('Indicator Data'!L24)&gt;L$3,10,IF(LOG('Indicator Data'!L24)&lt;L$4,0,((LOG('Indicator Data'!L24)-L$4))/(L$3-L$4)*10))),1)</f>
        <v>7.6</v>
      </c>
      <c r="M16" s="213">
        <f>ROUND(IF('Indicator Data'!M24=0,0,IF(LOG('Indicator Data'!M24)&gt;M$3,10,IF(LOG('Indicator Data'!M24)&lt;M$4,0,((LOG('Indicator Data'!M24)-M$4))/(M$3-M$4)*10))),1)</f>
        <v>3.3</v>
      </c>
      <c r="N16" s="213">
        <f>ROUND(IF('Indicator Data'!N24=0,0,IF(LOG('Indicator Data'!N24)&gt;N$3,10,IF(LOG('Indicator Data'!N24)&lt;N$4,0,((LOG('Indicator Data'!N24)-N$4))/(N$3-N$4)*10))),1)</f>
        <v>7.8</v>
      </c>
      <c r="O16" s="213">
        <f>ROUND(IF('Indicator Data'!O24=0,0,IF(LOG('Indicator Data'!O24)&gt;O$3,10,IF(LOG('Indicator Data'!O24)&lt;O$4,0,((LOG('Indicator Data'!O24)-O$4))/(O$3-O$4)*10))),1)</f>
        <v>0</v>
      </c>
      <c r="P16" s="213">
        <f>ROUND(IF('Indicator Data'!P24=0,0,IF(LOG('Indicator Data'!P24)&gt;P$3,10,IF(LOG('Indicator Data'!P24)&lt;P$4,0,((LOG('Indicator Data'!P24)-P$4))/(P$3-P$4)*10))),1)</f>
        <v>0</v>
      </c>
      <c r="Q16" s="213">
        <f>ROUND(IF('Indicator Data'!Q24=0,0,IF(LOG('Indicator Data'!Q24)&gt;Q$3,10,IF(LOG('Indicator Data'!Q24)&lt;Q$4,0,((LOG('Indicator Data'!Q24)-Q$4))/(Q$3-Q$4)*10))),1)</f>
        <v>0</v>
      </c>
      <c r="R16" s="213">
        <f>ROUND(IF('Indicator Data'!R24=0,0,IF(LOG('Indicator Data'!R24)&gt;R$3,10,IF(LOG('Indicator Data'!R24)&lt;R$4,0,((LOG('Indicator Data'!R24)-R$4))/(R$3-R$4)*10))),1)</f>
        <v>7.7</v>
      </c>
      <c r="S16" s="213">
        <f>IF('Indicator Data'!S24="No data","x",ROUND(IF('Indicator Data'!S24=0,0,IF(LOG('Indicator Data'!S24)&gt;S$3,10,IF(LOG('Indicator Data'!S24)&lt;S$4,0,((LOG('Indicator Data'!S24)-S$4))/(S$3-S$4)*10))),1))</f>
        <v>0</v>
      </c>
      <c r="T16" s="213">
        <f>ROUND(IF('Indicator Data'!T24=0,0,IF(LOG('Indicator Data'!T24)&gt;T$3,10,IF(LOG('Indicator Data'!T24)&lt;T$4,0,((LOG('Indicator Data'!T24)-T$4))/(T$3-T$4)*10))),1)</f>
        <v>4.8</v>
      </c>
      <c r="U16" s="213">
        <f>ROUND(IF('Indicator Data'!U24=0,0,IF(LOG('Indicator Data'!U24)&gt;U$3,10,IF(LOG('Indicator Data'!U24)&lt;U$4,0,((LOG('Indicator Data'!U24)-U$4))/(U$3-U$4)*10))),1)</f>
        <v>4.5</v>
      </c>
      <c r="V16" s="213">
        <f>ROUND(IF('Indicator Data'!V24=0,0,IF(LOG('Indicator Data'!V24)&gt;V$3,10,IF(LOG('Indicator Data'!V24)&lt;V$4,0,((LOG('Indicator Data'!V24)-V$4))/(V$3-V$4)*10))),1)</f>
        <v>3.6</v>
      </c>
      <c r="W16" s="213">
        <f>ROUND(IF('Indicator Data'!W24=0,0,IF(LOG('Indicator Data'!W24)&gt;W$3,10,IF(LOG('Indicator Data'!W24)&lt;W$4,0,((LOG('Indicator Data'!W24)-W$4))/(W$3-W$4)*10))),1)</f>
        <v>4.7</v>
      </c>
      <c r="X16" s="213">
        <f>ROUND(IF('Indicator Data'!X24=0,0,IF(LOG('Indicator Data'!X24)&gt;X$3,10,IF(LOG('Indicator Data'!X24)&lt;X$4,0,((LOG('Indicator Data'!X24)-X$4))/(X$3-X$4)*10))),1)</f>
        <v>6.2</v>
      </c>
      <c r="Y16" s="213">
        <f>ROUND(IF('Indicator Data'!Y24=0,0,IF(LOG('Indicator Data'!Y24)&gt;Y$3,10,IF(LOG('Indicator Data'!Y24)&lt;Y$4,0,((LOG('Indicator Data'!Y24)-Y$4))/(Y$3-Y$4)*10))),1)</f>
        <v>7.2</v>
      </c>
      <c r="Z16" s="213">
        <f>ROUND(IF('Indicator Data'!Z24=0,0,IF(LOG('Indicator Data'!Z24)&gt;Z$3,10,IF(LOG('Indicator Data'!Z24)&lt;Z$4,0,((LOG('Indicator Data'!Z24)-Z$4))/(Z$3-Z$4)*10))),1)</f>
        <v>7.9</v>
      </c>
      <c r="AA16" s="213">
        <f>ROUND(IF('Indicator Data'!AA24=0,0,IF(LOG('Indicator Data'!AA24)&gt;AA$3,10,IF(LOG('Indicator Data'!AA24)&lt;AA$4,0,((LOG('Indicator Data'!AA24)-AA$4))/(AA$3-AA$4)*10))),1)</f>
        <v>3.9</v>
      </c>
      <c r="AB16" s="213">
        <f>ROUND(IF('Indicator Data'!AB24=0,0,IF(LOG('Indicator Data'!AB24)&gt;AB$3,10,IF(LOG('Indicator Data'!AB24)&lt;AB$4,0,((LOG('Indicator Data'!AB24)-AB$4))/(AB$3-AB$4)*10))),1)</f>
        <v>5.0999999999999996</v>
      </c>
      <c r="AC16" s="213">
        <f>ROUND(IF('Indicator Data'!AC24=0,0,IF(LOG('Indicator Data'!AC24)&gt;AC$3,10,IF(LOG('Indicator Data'!AC24)&lt;AC$4,0,((LOG('Indicator Data'!AC24)-AC$4))/(AC$3-AC$4)*10))),1)</f>
        <v>4.5</v>
      </c>
      <c r="AD16" s="213">
        <f>ROUND(IF('Indicator Data'!AD24=0,0,IF(LOG('Indicator Data'!AD24)&gt;AD$3,10,IF(LOG('Indicator Data'!AD24)&lt;AD$4,0,((LOG('Indicator Data'!AD24)-AD$4))/(AD$3-AD$4)*10))),1)</f>
        <v>5.9</v>
      </c>
      <c r="AE16" s="213">
        <f t="shared" si="0"/>
        <v>9.4</v>
      </c>
      <c r="AF16" s="213">
        <v>9.6</v>
      </c>
      <c r="AG16" s="213">
        <v>8.4</v>
      </c>
      <c r="AH16" s="213">
        <f>ROUND(IF('Indicator Data'!AI24=0,0,IF(LOG('Indicator Data'!AI24)&gt;AH$3,10,IF(LOG('Indicator Data'!AI24)&lt;AH$4,0,((LOG('Indicator Data'!AI24)-AH$4))/(AH$3-AH$4)*10))),1)</f>
        <v>0</v>
      </c>
      <c r="AI16" s="213">
        <f>ROUND(IF('Indicator Data'!AJ24=0,0,IF(LOG('Indicator Data'!AJ24)&gt;AI$3,10,IF(LOG('Indicator Data'!AJ24)&lt;AI$4,0,((LOG('Indicator Data'!AJ24)-AI$4))/(AI$3-AI$4)*10))),1)</f>
        <v>0</v>
      </c>
      <c r="AJ16" s="218">
        <f t="shared" si="1"/>
        <v>9.1999999999999993</v>
      </c>
      <c r="AK16" s="218">
        <f t="shared" si="2"/>
        <v>8.1</v>
      </c>
      <c r="AL16" s="218">
        <f t="shared" si="3"/>
        <v>6</v>
      </c>
      <c r="AM16" s="218">
        <f t="shared" si="4"/>
        <v>0</v>
      </c>
      <c r="AN16" s="218">
        <f t="shared" si="5"/>
        <v>0</v>
      </c>
      <c r="AO16" s="218">
        <f t="shared" si="6"/>
        <v>7.7</v>
      </c>
      <c r="AP16" s="218">
        <f t="shared" si="7"/>
        <v>0</v>
      </c>
      <c r="AQ16" s="218">
        <f t="shared" si="8"/>
        <v>4.7</v>
      </c>
      <c r="AR16" s="218">
        <f t="shared" si="9"/>
        <v>6</v>
      </c>
      <c r="AS16" s="219">
        <f t="shared" si="10"/>
        <v>6.4</v>
      </c>
      <c r="AT16" s="219">
        <f t="shared" si="11"/>
        <v>5.6</v>
      </c>
      <c r="AU16" s="61"/>
      <c r="AV16" s="61"/>
      <c r="AW16" s="61"/>
      <c r="AX16" s="61"/>
      <c r="AY16" s="61"/>
      <c r="AZ16" s="61"/>
    </row>
    <row r="17" spans="1:52" x14ac:dyDescent="0.25">
      <c r="A17" t="str">
        <f>'Indicator Data'!A25</f>
        <v>Chittagong Hill Tract and Coast</v>
      </c>
      <c r="B17" t="str">
        <f>'Indicator Data'!B25</f>
        <v>Chattogram</v>
      </c>
      <c r="C17" t="str">
        <f>'Indicator Data'!C25</f>
        <v>Cox's Bazar</v>
      </c>
      <c r="D17">
        <f>'Indicator Data'!D25</f>
        <v>2022</v>
      </c>
      <c r="E17" s="213">
        <v>10</v>
      </c>
      <c r="F17" s="213">
        <v>10</v>
      </c>
      <c r="G17" s="214">
        <v>10</v>
      </c>
      <c r="H17" s="214">
        <v>2</v>
      </c>
      <c r="I17" s="213">
        <f>ROUND(IF('Indicator Data'!I25=0,0,IF(LOG('Indicator Data'!I25)&gt;I$3,10,IF(LOG('Indicator Data'!I25)&lt;I$4,0,((LOG('Indicator Data'!I25)-I$4))/(I$3-I$4)*10))),1)</f>
        <v>0</v>
      </c>
      <c r="J17" s="213">
        <f>ROUND(IF('Indicator Data'!J25=0,0,IF(LOG('Indicator Data'!J25)&gt;J$3,10,IF(LOG('Indicator Data'!J25)&lt;J$4,0,((LOG('Indicator Data'!J25)-J$4))/(J$3-J$4)*10))),1)</f>
        <v>8.1999999999999993</v>
      </c>
      <c r="K17" s="213">
        <f>ROUND(IF('Indicator Data'!K25=0,0,IF(LOG('Indicator Data'!K25)&gt;K$3,10,IF(LOG('Indicator Data'!K25)&lt;K$4,0,((LOG('Indicator Data'!K25)-K$4))/(K$3-K$4)*10))),1)</f>
        <v>7.8</v>
      </c>
      <c r="L17" s="213">
        <f>ROUND(IF('Indicator Data'!L25=0,0,IF(LOG('Indicator Data'!L25)&gt;L$3,10,IF(LOG('Indicator Data'!L25)&lt;L$4,0,((LOG('Indicator Data'!L25)-L$4))/(L$3-L$4)*10))),1)</f>
        <v>3.9</v>
      </c>
      <c r="M17" s="213">
        <f>ROUND(IF('Indicator Data'!M25=0,0,IF(LOG('Indicator Data'!M25)&gt;M$3,10,IF(LOG('Indicator Data'!M25)&lt;M$4,0,((LOG('Indicator Data'!M25)-M$4))/(M$3-M$4)*10))),1)</f>
        <v>8.6</v>
      </c>
      <c r="N17" s="213">
        <f>ROUND(IF('Indicator Data'!N25=0,0,IF(LOG('Indicator Data'!N25)&gt;N$3,10,IF(LOG('Indicator Data'!N25)&lt;N$4,0,((LOG('Indicator Data'!N25)-N$4))/(N$3-N$4)*10))),1)</f>
        <v>10</v>
      </c>
      <c r="O17" s="213">
        <f>ROUND(IF('Indicator Data'!O25=0,0,IF(LOG('Indicator Data'!O25)&gt;O$3,10,IF(LOG('Indicator Data'!O25)&lt;O$4,0,((LOG('Indicator Data'!O25)-O$4))/(O$3-O$4)*10))),1)</f>
        <v>0</v>
      </c>
      <c r="P17" s="213">
        <f>ROUND(IF('Indicator Data'!P25=0,0,IF(LOG('Indicator Data'!P25)&gt;P$3,10,IF(LOG('Indicator Data'!P25)&lt;P$4,0,((LOG('Indicator Data'!P25)-P$4))/(P$3-P$4)*10))),1)</f>
        <v>0</v>
      </c>
      <c r="Q17" s="213">
        <f>ROUND(IF('Indicator Data'!Q25=0,0,IF(LOG('Indicator Data'!Q25)&gt;Q$3,10,IF(LOG('Indicator Data'!Q25)&lt;Q$4,0,((LOG('Indicator Data'!Q25)-Q$4))/(Q$3-Q$4)*10))),1)</f>
        <v>8.8000000000000007</v>
      </c>
      <c r="R17" s="213">
        <f>ROUND(IF('Indicator Data'!R25=0,0,IF(LOG('Indicator Data'!R25)&gt;R$3,10,IF(LOG('Indicator Data'!R25)&lt;R$4,0,((LOG('Indicator Data'!R25)-R$4))/(R$3-R$4)*10))),1)</f>
        <v>5.9</v>
      </c>
      <c r="S17" s="213">
        <f>IF('Indicator Data'!S25="No data","x",ROUND(IF('Indicator Data'!S25=0,0,IF(LOG('Indicator Data'!S25)&gt;S$3,10,IF(LOG('Indicator Data'!S25)&lt;S$4,0,((LOG('Indicator Data'!S25)-S$4))/(S$3-S$4)*10))),1))</f>
        <v>0</v>
      </c>
      <c r="T17" s="213">
        <f>ROUND(IF('Indicator Data'!T25=0,0,IF(LOG('Indicator Data'!T25)&gt;T$3,10,IF(LOG('Indicator Data'!T25)&lt;T$4,0,((LOG('Indicator Data'!T25)-T$4))/(T$3-T$4)*10))),1)</f>
        <v>3.9</v>
      </c>
      <c r="U17" s="213">
        <f>ROUND(IF('Indicator Data'!U25=0,0,IF(LOG('Indicator Data'!U25)&gt;U$3,10,IF(LOG('Indicator Data'!U25)&lt;U$4,0,((LOG('Indicator Data'!U25)-U$4))/(U$3-U$4)*10))),1)</f>
        <v>6.4</v>
      </c>
      <c r="V17" s="213">
        <f>ROUND(IF('Indicator Data'!V25=0,0,IF(LOG('Indicator Data'!V25)&gt;V$3,10,IF(LOG('Indicator Data'!V25)&lt;V$4,0,((LOG('Indicator Data'!V25)-V$4))/(V$3-V$4)*10))),1)</f>
        <v>5.0999999999999996</v>
      </c>
      <c r="W17" s="213">
        <f>ROUND(IF('Indicator Data'!W25=0,0,IF(LOG('Indicator Data'!W25)&gt;W$3,10,IF(LOG('Indicator Data'!W25)&lt;W$4,0,((LOG('Indicator Data'!W25)-W$4))/(W$3-W$4)*10))),1)</f>
        <v>4.9000000000000004</v>
      </c>
      <c r="X17" s="213">
        <f>ROUND(IF('Indicator Data'!X25=0,0,IF(LOG('Indicator Data'!X25)&gt;X$3,10,IF(LOG('Indicator Data'!X25)&lt;X$4,0,((LOG('Indicator Data'!X25)-X$4))/(X$3-X$4)*10))),1)</f>
        <v>5.0999999999999996</v>
      </c>
      <c r="Y17" s="213">
        <f>ROUND(IF('Indicator Data'!Y25=0,0,IF(LOG('Indicator Data'!Y25)&gt;Y$3,10,IF(LOG('Indicator Data'!Y25)&lt;Y$4,0,((LOG('Indicator Data'!Y25)-Y$4))/(Y$3-Y$4)*10))),1)</f>
        <v>8.9</v>
      </c>
      <c r="Z17" s="213">
        <f>ROUND(IF('Indicator Data'!Z25=0,0,IF(LOG('Indicator Data'!Z25)&gt;Z$3,10,IF(LOG('Indicator Data'!Z25)&lt;Z$4,0,((LOG('Indicator Data'!Z25)-Z$4))/(Z$3-Z$4)*10))),1)</f>
        <v>8.6999999999999993</v>
      </c>
      <c r="AA17" s="213">
        <f>ROUND(IF('Indicator Data'!AA25=0,0,IF(LOG('Indicator Data'!AA25)&gt;AA$3,10,IF(LOG('Indicator Data'!AA25)&lt;AA$4,0,((LOG('Indicator Data'!AA25)-AA$4))/(AA$3-AA$4)*10))),1)</f>
        <v>3.4</v>
      </c>
      <c r="AB17" s="213">
        <f>ROUND(IF('Indicator Data'!AB25=0,0,IF(LOG('Indicator Data'!AB25)&gt;AB$3,10,IF(LOG('Indicator Data'!AB25)&lt;AB$4,0,((LOG('Indicator Data'!AB25)-AB$4))/(AB$3-AB$4)*10))),1)</f>
        <v>8.1999999999999993</v>
      </c>
      <c r="AC17" s="213">
        <f>ROUND(IF('Indicator Data'!AC25=0,0,IF(LOG('Indicator Data'!AC25)&gt;AC$3,10,IF(LOG('Indicator Data'!AC25)&lt;AC$4,0,((LOG('Indicator Data'!AC25)-AC$4))/(AC$3-AC$4)*10))),1)</f>
        <v>7.4</v>
      </c>
      <c r="AD17" s="213">
        <f>ROUND(IF('Indicator Data'!AD25=0,0,IF(LOG('Indicator Data'!AD25)&gt;AD$3,10,IF(LOG('Indicator Data'!AD25)&lt;AD$4,0,((LOG('Indicator Data'!AD25)-AD$4))/(AD$3-AD$4)*10))),1)</f>
        <v>8.6</v>
      </c>
      <c r="AE17" s="213">
        <f t="shared" si="0"/>
        <v>9.4</v>
      </c>
      <c r="AF17" s="213">
        <v>9.6</v>
      </c>
      <c r="AG17" s="213">
        <v>8.4</v>
      </c>
      <c r="AH17" s="213">
        <f>ROUND(IF('Indicator Data'!AI25=0,0,IF(LOG('Indicator Data'!AI25)&gt;AH$3,10,IF(LOG('Indicator Data'!AI25)&lt;AH$4,0,((LOG('Indicator Data'!AI25)-AH$4))/(AH$3-AH$4)*10))),1)</f>
        <v>0</v>
      </c>
      <c r="AI17" s="213">
        <f>ROUND(IF('Indicator Data'!AJ25=0,0,IF(LOG('Indicator Data'!AJ25)&gt;AI$3,10,IF(LOG('Indicator Data'!AJ25)&lt;AI$4,0,((LOG('Indicator Data'!AJ25)-AI$4))/(AI$3-AI$4)*10))),1)</f>
        <v>0</v>
      </c>
      <c r="AJ17" s="218">
        <f t="shared" si="1"/>
        <v>9.1999999999999993</v>
      </c>
      <c r="AK17" s="218">
        <f t="shared" si="2"/>
        <v>5.8</v>
      </c>
      <c r="AL17" s="218">
        <f t="shared" si="3"/>
        <v>9.4</v>
      </c>
      <c r="AM17" s="218">
        <f t="shared" si="4"/>
        <v>0</v>
      </c>
      <c r="AN17" s="218">
        <f t="shared" si="5"/>
        <v>0</v>
      </c>
      <c r="AO17" s="218">
        <f t="shared" si="6"/>
        <v>5.9</v>
      </c>
      <c r="AP17" s="218">
        <f t="shared" si="7"/>
        <v>0</v>
      </c>
      <c r="AQ17" s="218">
        <f t="shared" si="8"/>
        <v>5.3</v>
      </c>
      <c r="AR17" s="218">
        <f t="shared" si="9"/>
        <v>7.3</v>
      </c>
      <c r="AS17" s="219">
        <f t="shared" si="10"/>
        <v>6.4</v>
      </c>
      <c r="AT17" s="219">
        <f t="shared" si="11"/>
        <v>5.9</v>
      </c>
      <c r="AU17" s="61"/>
      <c r="AV17" s="61"/>
      <c r="AW17" s="61"/>
      <c r="AX17" s="61"/>
      <c r="AY17" s="61"/>
      <c r="AZ17" s="61"/>
    </row>
    <row r="18" spans="1:52" x14ac:dyDescent="0.25">
      <c r="A18" t="str">
        <f>'Indicator Data'!A26</f>
        <v>Cross Cutting Area</v>
      </c>
      <c r="B18" t="str">
        <f>'Indicator Data'!B26</f>
        <v>Chattogram</v>
      </c>
      <c r="C18" t="str">
        <f>'Indicator Data'!C26</f>
        <v>Feni</v>
      </c>
      <c r="D18">
        <f>'Indicator Data'!D26</f>
        <v>2030</v>
      </c>
      <c r="E18" s="213">
        <v>10</v>
      </c>
      <c r="F18" s="213">
        <v>10</v>
      </c>
      <c r="G18" s="214">
        <v>10</v>
      </c>
      <c r="H18" s="214">
        <v>2</v>
      </c>
      <c r="I18" s="213">
        <f>ROUND(IF('Indicator Data'!I26=0,0,IF(LOG('Indicator Data'!I26)&gt;I$3,10,IF(LOG('Indicator Data'!I26)&lt;I$4,0,((LOG('Indicator Data'!I26)-I$4))/(I$3-I$4)*10))),1)</f>
        <v>7.5</v>
      </c>
      <c r="J18" s="213">
        <f>ROUND(IF('Indicator Data'!J26=0,0,IF(LOG('Indicator Data'!J26)&gt;J$3,10,IF(LOG('Indicator Data'!J26)&lt;J$4,0,((LOG('Indicator Data'!J26)-J$4))/(J$3-J$4)*10))),1)</f>
        <v>7.8</v>
      </c>
      <c r="K18" s="213">
        <f>ROUND(IF('Indicator Data'!K26=0,0,IF(LOG('Indicator Data'!K26)&gt;K$3,10,IF(LOG('Indicator Data'!K26)&lt;K$4,0,((LOG('Indicator Data'!K26)-K$4))/(K$3-K$4)*10))),1)</f>
        <v>9.1999999999999993</v>
      </c>
      <c r="L18" s="213">
        <f>ROUND(IF('Indicator Data'!L26=0,0,IF(LOG('Indicator Data'!L26)&gt;L$3,10,IF(LOG('Indicator Data'!L26)&lt;L$4,0,((LOG('Indicator Data'!L26)-L$4))/(L$3-L$4)*10))),1)</f>
        <v>4.5</v>
      </c>
      <c r="M18" s="213">
        <f>ROUND(IF('Indicator Data'!M26=0,0,IF(LOG('Indicator Data'!M26)&gt;M$3,10,IF(LOG('Indicator Data'!M26)&lt;M$4,0,((LOG('Indicator Data'!M26)-M$4))/(M$3-M$4)*10))),1)</f>
        <v>8.6999999999999993</v>
      </c>
      <c r="N18" s="213">
        <f>ROUND(IF('Indicator Data'!N26=0,0,IF(LOG('Indicator Data'!N26)&gt;N$3,10,IF(LOG('Indicator Data'!N26)&lt;N$4,0,((LOG('Indicator Data'!N26)-N$4))/(N$3-N$4)*10))),1)</f>
        <v>0</v>
      </c>
      <c r="O18" s="213">
        <f>ROUND(IF('Indicator Data'!O26=0,0,IF(LOG('Indicator Data'!O26)&gt;O$3,10,IF(LOG('Indicator Data'!O26)&lt;O$4,0,((LOG('Indicator Data'!O26)-O$4))/(O$3-O$4)*10))),1)</f>
        <v>0</v>
      </c>
      <c r="P18" s="213">
        <f>ROUND(IF('Indicator Data'!P26=0,0,IF(LOG('Indicator Data'!P26)&gt;P$3,10,IF(LOG('Indicator Data'!P26)&lt;P$4,0,((LOG('Indicator Data'!P26)-P$4))/(P$3-P$4)*10))),1)</f>
        <v>0</v>
      </c>
      <c r="Q18" s="213">
        <f>ROUND(IF('Indicator Data'!Q26=0,0,IF(LOG('Indicator Data'!Q26)&gt;Q$3,10,IF(LOG('Indicator Data'!Q26)&lt;Q$4,0,((LOG('Indicator Data'!Q26)-Q$4))/(Q$3-Q$4)*10))),1)</f>
        <v>6.4</v>
      </c>
      <c r="R18" s="213">
        <f>ROUND(IF('Indicator Data'!R26=0,0,IF(LOG('Indicator Data'!R26)&gt;R$3,10,IF(LOG('Indicator Data'!R26)&lt;R$4,0,((LOG('Indicator Data'!R26)-R$4))/(R$3-R$4)*10))),1)</f>
        <v>4.5999999999999996</v>
      </c>
      <c r="S18" s="213" t="str">
        <f>IF('Indicator Data'!S26="No data","x",ROUND(IF('Indicator Data'!S26=0,0,IF(LOG('Indicator Data'!S26)&gt;S$3,10,IF(LOG('Indicator Data'!S26)&lt;S$4,0,((LOG('Indicator Data'!S26)-S$4))/(S$3-S$4)*10))),1))</f>
        <v>x</v>
      </c>
      <c r="T18" s="213">
        <f>ROUND(IF('Indicator Data'!T26=0,0,IF(LOG('Indicator Data'!T26)&gt;T$3,10,IF(LOG('Indicator Data'!T26)&lt;T$4,0,((LOG('Indicator Data'!T26)-T$4))/(T$3-T$4)*10))),1)</f>
        <v>5.5</v>
      </c>
      <c r="U18" s="213">
        <f>ROUND(IF('Indicator Data'!U26=0,0,IF(LOG('Indicator Data'!U26)&gt;U$3,10,IF(LOG('Indicator Data'!U26)&lt;U$4,0,((LOG('Indicator Data'!U26)-U$4))/(U$3-U$4)*10))),1)</f>
        <v>4.0999999999999996</v>
      </c>
      <c r="V18" s="213">
        <f>ROUND(IF('Indicator Data'!V26=0,0,IF(LOG('Indicator Data'!V26)&gt;V$3,10,IF(LOG('Indicator Data'!V26)&lt;V$4,0,((LOG('Indicator Data'!V26)-V$4))/(V$3-V$4)*10))),1)</f>
        <v>3.8</v>
      </c>
      <c r="W18" s="213">
        <f>ROUND(IF('Indicator Data'!W26=0,0,IF(LOG('Indicator Data'!W26)&gt;W$3,10,IF(LOG('Indicator Data'!W26)&lt;W$4,0,((LOG('Indicator Data'!W26)-W$4))/(W$3-W$4)*10))),1)</f>
        <v>5.7</v>
      </c>
      <c r="X18" s="213">
        <f>ROUND(IF('Indicator Data'!X26=0,0,IF(LOG('Indicator Data'!X26)&gt;X$3,10,IF(LOG('Indicator Data'!X26)&lt;X$4,0,((LOG('Indicator Data'!X26)-X$4))/(X$3-X$4)*10))),1)</f>
        <v>5.9</v>
      </c>
      <c r="Y18" s="213">
        <f>ROUND(IF('Indicator Data'!Y26=0,0,IF(LOG('Indicator Data'!Y26)&gt;Y$3,10,IF(LOG('Indicator Data'!Y26)&lt;Y$4,0,((LOG('Indicator Data'!Y26)-Y$4))/(Y$3-Y$4)*10))),1)</f>
        <v>7.5</v>
      </c>
      <c r="Z18" s="213">
        <f>ROUND(IF('Indicator Data'!Z26=0,0,IF(LOG('Indicator Data'!Z26)&gt;Z$3,10,IF(LOG('Indicator Data'!Z26)&lt;Z$4,0,((LOG('Indicator Data'!Z26)-Z$4))/(Z$3-Z$4)*10))),1)</f>
        <v>7.7</v>
      </c>
      <c r="AA18" s="213">
        <f>ROUND(IF('Indicator Data'!AA26=0,0,IF(LOG('Indicator Data'!AA26)&gt;AA$3,10,IF(LOG('Indicator Data'!AA26)&lt;AA$4,0,((LOG('Indicator Data'!AA26)-AA$4))/(AA$3-AA$4)*10))),1)</f>
        <v>5.8</v>
      </c>
      <c r="AB18" s="213">
        <f>ROUND(IF('Indicator Data'!AB26=0,0,IF(LOG('Indicator Data'!AB26)&gt;AB$3,10,IF(LOG('Indicator Data'!AB26)&lt;AB$4,0,((LOG('Indicator Data'!AB26)-AB$4))/(AB$3-AB$4)*10))),1)</f>
        <v>7.4</v>
      </c>
      <c r="AC18" s="213">
        <f>ROUND(IF('Indicator Data'!AC26=0,0,IF(LOG('Indicator Data'!AC26)&gt;AC$3,10,IF(LOG('Indicator Data'!AC26)&lt;AC$4,0,((LOG('Indicator Data'!AC26)-AC$4))/(AC$3-AC$4)*10))),1)</f>
        <v>3.3</v>
      </c>
      <c r="AD18" s="213">
        <f>ROUND(IF('Indicator Data'!AD26=0,0,IF(LOG('Indicator Data'!AD26)&gt;AD$3,10,IF(LOG('Indicator Data'!AD26)&lt;AD$4,0,((LOG('Indicator Data'!AD26)-AD$4))/(AD$3-AD$4)*10))),1)</f>
        <v>4.4000000000000004</v>
      </c>
      <c r="AE18" s="213">
        <f t="shared" si="0"/>
        <v>9.4</v>
      </c>
      <c r="AF18" s="213">
        <v>9.6</v>
      </c>
      <c r="AG18" s="213">
        <v>8.4</v>
      </c>
      <c r="AH18" s="213">
        <f>ROUND(IF('Indicator Data'!AI26=0,0,IF(LOG('Indicator Data'!AI26)&gt;AH$3,10,IF(LOG('Indicator Data'!AI26)&lt;AH$4,0,((LOG('Indicator Data'!AI26)-AH$4))/(AH$3-AH$4)*10))),1)</f>
        <v>0</v>
      </c>
      <c r="AI18" s="213">
        <f>ROUND(IF('Indicator Data'!AJ26=0,0,IF(LOG('Indicator Data'!AJ26)&gt;AI$3,10,IF(LOG('Indicator Data'!AJ26)&lt;AI$4,0,((LOG('Indicator Data'!AJ26)-AI$4))/(AI$3-AI$4)*10))),1)</f>
        <v>0</v>
      </c>
      <c r="AJ18" s="218">
        <f t="shared" si="1"/>
        <v>9.1999999999999993</v>
      </c>
      <c r="AK18" s="218">
        <f t="shared" si="2"/>
        <v>7.6</v>
      </c>
      <c r="AL18" s="218">
        <f t="shared" si="3"/>
        <v>5.9</v>
      </c>
      <c r="AM18" s="218">
        <f t="shared" si="4"/>
        <v>0</v>
      </c>
      <c r="AN18" s="218">
        <f t="shared" si="5"/>
        <v>0</v>
      </c>
      <c r="AO18" s="218">
        <f t="shared" si="6"/>
        <v>4.5999999999999996</v>
      </c>
      <c r="AP18" s="218" t="str">
        <f t="shared" si="7"/>
        <v>x</v>
      </c>
      <c r="AQ18" s="218">
        <f t="shared" si="8"/>
        <v>4.8</v>
      </c>
      <c r="AR18" s="218">
        <f t="shared" si="9"/>
        <v>6.3</v>
      </c>
      <c r="AS18" s="219">
        <f t="shared" si="10"/>
        <v>6.4</v>
      </c>
      <c r="AT18" s="219">
        <f t="shared" si="11"/>
        <v>5.6</v>
      </c>
      <c r="AU18" s="61"/>
      <c r="AV18" s="61"/>
      <c r="AW18" s="61"/>
      <c r="AX18" s="61"/>
      <c r="AY18" s="61"/>
      <c r="AZ18" s="61"/>
    </row>
    <row r="19" spans="1:52" x14ac:dyDescent="0.25">
      <c r="A19" t="str">
        <f>'Indicator Data'!A27</f>
        <v>Chittagong Hill Tract and Coast</v>
      </c>
      <c r="B19" t="str">
        <f>'Indicator Data'!B27</f>
        <v>Chattogram</v>
      </c>
      <c r="C19" t="str">
        <f>'Indicator Data'!C27</f>
        <v>Khagrachhari</v>
      </c>
      <c r="D19">
        <f>'Indicator Data'!D27</f>
        <v>2046</v>
      </c>
      <c r="E19" s="213">
        <v>10</v>
      </c>
      <c r="F19" s="213">
        <v>10</v>
      </c>
      <c r="G19" s="214">
        <v>10</v>
      </c>
      <c r="H19" s="214">
        <v>2</v>
      </c>
      <c r="I19" s="213">
        <f>ROUND(IF('Indicator Data'!I27=0,0,IF(LOG('Indicator Data'!I27)&gt;I$3,10,IF(LOG('Indicator Data'!I27)&lt;I$4,0,((LOG('Indicator Data'!I27)-I$4))/(I$3-I$4)*10))),1)</f>
        <v>0</v>
      </c>
      <c r="J19" s="213">
        <f>ROUND(IF('Indicator Data'!J27=0,0,IF(LOG('Indicator Data'!J27)&gt;J$3,10,IF(LOG('Indicator Data'!J27)&lt;J$4,0,((LOG('Indicator Data'!J27)-J$4))/(J$3-J$4)*10))),1)</f>
        <v>3.4</v>
      </c>
      <c r="K19" s="213">
        <f>ROUND(IF('Indicator Data'!K27=0,0,IF(LOG('Indicator Data'!K27)&gt;K$3,10,IF(LOG('Indicator Data'!K27)&lt;K$4,0,((LOG('Indicator Data'!K27)-K$4))/(K$3-K$4)*10))),1)</f>
        <v>1.1000000000000001</v>
      </c>
      <c r="L19" s="213">
        <f>ROUND(IF('Indicator Data'!L27=0,0,IF(LOG('Indicator Data'!L27)&gt;L$3,10,IF(LOG('Indicator Data'!L27)&lt;L$4,0,((LOG('Indicator Data'!L27)-L$4))/(L$3-L$4)*10))),1)</f>
        <v>0</v>
      </c>
      <c r="M19" s="213">
        <f>ROUND(IF('Indicator Data'!M27=0,0,IF(LOG('Indicator Data'!M27)&gt;M$3,10,IF(LOG('Indicator Data'!M27)&lt;M$4,0,((LOG('Indicator Data'!M27)-M$4))/(M$3-M$4)*10))),1)</f>
        <v>0</v>
      </c>
      <c r="N19" s="213">
        <f>ROUND(IF('Indicator Data'!N27=0,0,IF(LOG('Indicator Data'!N27)&gt;N$3,10,IF(LOG('Indicator Data'!N27)&lt;N$4,0,((LOG('Indicator Data'!N27)-N$4))/(N$3-N$4)*10))),1)</f>
        <v>0</v>
      </c>
      <c r="O19" s="213">
        <f>ROUND(IF('Indicator Data'!O27=0,0,IF(LOG('Indicator Data'!O27)&gt;O$3,10,IF(LOG('Indicator Data'!O27)&lt;O$4,0,((LOG('Indicator Data'!O27)-O$4))/(O$3-O$4)*10))),1)</f>
        <v>1.6</v>
      </c>
      <c r="P19" s="213">
        <f>ROUND(IF('Indicator Data'!P27=0,0,IF(LOG('Indicator Data'!P27)&gt;P$3,10,IF(LOG('Indicator Data'!P27)&lt;P$4,0,((LOG('Indicator Data'!P27)-P$4))/(P$3-P$4)*10))),1)</f>
        <v>2.9</v>
      </c>
      <c r="Q19" s="213">
        <f>ROUND(IF('Indicator Data'!Q27=0,0,IF(LOG('Indicator Data'!Q27)&gt;Q$3,10,IF(LOG('Indicator Data'!Q27)&lt;Q$4,0,((LOG('Indicator Data'!Q27)-Q$4))/(Q$3-Q$4)*10))),1)</f>
        <v>0</v>
      </c>
      <c r="R19" s="213">
        <f>ROUND(IF('Indicator Data'!R27=0,0,IF(LOG('Indicator Data'!R27)&gt;R$3,10,IF(LOG('Indicator Data'!R27)&lt;R$4,0,((LOG('Indicator Data'!R27)-R$4))/(R$3-R$4)*10))),1)</f>
        <v>5.3</v>
      </c>
      <c r="S19" s="213">
        <f>IF('Indicator Data'!S27="No data","x",ROUND(IF('Indicator Data'!S27=0,0,IF(LOG('Indicator Data'!S27)&gt;S$3,10,IF(LOG('Indicator Data'!S27)&lt;S$4,0,((LOG('Indicator Data'!S27)-S$4))/(S$3-S$4)*10))),1))</f>
        <v>0</v>
      </c>
      <c r="T19" s="213">
        <f>ROUND(IF('Indicator Data'!T27=0,0,IF(LOG('Indicator Data'!T27)&gt;T$3,10,IF(LOG('Indicator Data'!T27)&lt;T$4,0,((LOG('Indicator Data'!T27)-T$4))/(T$3-T$4)*10))),1)</f>
        <v>0</v>
      </c>
      <c r="U19" s="213">
        <f>ROUND(IF('Indicator Data'!U27=0,0,IF(LOG('Indicator Data'!U27)&gt;U$3,10,IF(LOG('Indicator Data'!U27)&lt;U$4,0,((LOG('Indicator Data'!U27)-U$4))/(U$3-U$4)*10))),1)</f>
        <v>7.8</v>
      </c>
      <c r="V19" s="213">
        <f>ROUND(IF('Indicator Data'!V27=0,0,IF(LOG('Indicator Data'!V27)&gt;V$3,10,IF(LOG('Indicator Data'!V27)&lt;V$4,0,((LOG('Indicator Data'!V27)-V$4))/(V$3-V$4)*10))),1)</f>
        <v>2.7</v>
      </c>
      <c r="W19" s="213">
        <f>ROUND(IF('Indicator Data'!W27=0,0,IF(LOG('Indicator Data'!W27)&gt;W$3,10,IF(LOG('Indicator Data'!W27)&lt;W$4,0,((LOG('Indicator Data'!W27)-W$4))/(W$3-W$4)*10))),1)</f>
        <v>5.2</v>
      </c>
      <c r="X19" s="213">
        <f>ROUND(IF('Indicator Data'!X27=0,0,IF(LOG('Indicator Data'!X27)&gt;X$3,10,IF(LOG('Indicator Data'!X27)&lt;X$4,0,((LOG('Indicator Data'!X27)-X$4))/(X$3-X$4)*10))),1)</f>
        <v>1.8</v>
      </c>
      <c r="Y19" s="213">
        <f>ROUND(IF('Indicator Data'!Y27=0,0,IF(LOG('Indicator Data'!Y27)&gt;Y$3,10,IF(LOG('Indicator Data'!Y27)&lt;Y$4,0,((LOG('Indicator Data'!Y27)-Y$4))/(Y$3-Y$4)*10))),1)</f>
        <v>4.5999999999999996</v>
      </c>
      <c r="Z19" s="213">
        <f>ROUND(IF('Indicator Data'!Z27=0,0,IF(LOG('Indicator Data'!Z27)&gt;Z$3,10,IF(LOG('Indicator Data'!Z27)&lt;Z$4,0,((LOG('Indicator Data'!Z27)-Z$4))/(Z$3-Z$4)*10))),1)</f>
        <v>7.8</v>
      </c>
      <c r="AA19" s="213">
        <f>ROUND(IF('Indicator Data'!AA27=0,0,IF(LOG('Indicator Data'!AA27)&gt;AA$3,10,IF(LOG('Indicator Data'!AA27)&lt;AA$4,0,((LOG('Indicator Data'!AA27)-AA$4))/(AA$3-AA$4)*10))),1)</f>
        <v>4.7</v>
      </c>
      <c r="AB19" s="213">
        <f>ROUND(IF('Indicator Data'!AB27=0,0,IF(LOG('Indicator Data'!AB27)&gt;AB$3,10,IF(LOG('Indicator Data'!AB27)&lt;AB$4,0,((LOG('Indicator Data'!AB27)-AB$4))/(AB$3-AB$4)*10))),1)</f>
        <v>6.2</v>
      </c>
      <c r="AC19" s="213">
        <f>ROUND(IF('Indicator Data'!AC27=0,0,IF(LOG('Indicator Data'!AC27)&gt;AC$3,10,IF(LOG('Indicator Data'!AC27)&lt;AC$4,0,((LOG('Indicator Data'!AC27)-AC$4))/(AC$3-AC$4)*10))),1)</f>
        <v>6.8</v>
      </c>
      <c r="AD19" s="213">
        <f>ROUND(IF('Indicator Data'!AD27=0,0,IF(LOG('Indicator Data'!AD27)&gt;AD$3,10,IF(LOG('Indicator Data'!AD27)&lt;AD$4,0,((LOG('Indicator Data'!AD27)-AD$4))/(AD$3-AD$4)*10))),1)</f>
        <v>5.8</v>
      </c>
      <c r="AE19" s="213">
        <f t="shared" si="0"/>
        <v>9.4</v>
      </c>
      <c r="AF19" s="213">
        <v>9.6</v>
      </c>
      <c r="AG19" s="213">
        <v>8.4</v>
      </c>
      <c r="AH19" s="213">
        <f>ROUND(IF('Indicator Data'!AI27=0,0,IF(LOG('Indicator Data'!AI27)&gt;AH$3,10,IF(LOG('Indicator Data'!AI27)&lt;AH$4,0,((LOG('Indicator Data'!AI27)-AH$4))/(AH$3-AH$4)*10))),1)</f>
        <v>0</v>
      </c>
      <c r="AI19" s="213">
        <f>ROUND(IF('Indicator Data'!AJ27=0,0,IF(LOG('Indicator Data'!AJ27)&gt;AI$3,10,IF(LOG('Indicator Data'!AJ27)&lt;AI$4,0,((LOG('Indicator Data'!AJ27)-AI$4))/(AI$3-AI$4)*10))),1)</f>
        <v>0</v>
      </c>
      <c r="AJ19" s="218">
        <f t="shared" si="1"/>
        <v>9.1999999999999993</v>
      </c>
      <c r="AK19" s="218">
        <f t="shared" si="2"/>
        <v>1.2</v>
      </c>
      <c r="AL19" s="218">
        <f t="shared" si="3"/>
        <v>0</v>
      </c>
      <c r="AM19" s="218">
        <f t="shared" si="4"/>
        <v>2.2999999999999998</v>
      </c>
      <c r="AN19" s="218">
        <f t="shared" si="5"/>
        <v>2.9</v>
      </c>
      <c r="AO19" s="218">
        <f t="shared" si="6"/>
        <v>5.3</v>
      </c>
      <c r="AP19" s="218">
        <f t="shared" si="7"/>
        <v>0</v>
      </c>
      <c r="AQ19" s="218">
        <f t="shared" si="8"/>
        <v>5</v>
      </c>
      <c r="AR19" s="218">
        <f t="shared" si="9"/>
        <v>5.8</v>
      </c>
      <c r="AS19" s="219">
        <f t="shared" si="10"/>
        <v>6.4</v>
      </c>
      <c r="AT19" s="219">
        <f t="shared" si="11"/>
        <v>4.3</v>
      </c>
      <c r="AU19" s="61"/>
      <c r="AV19" s="61"/>
      <c r="AW19" s="61"/>
      <c r="AX19" s="61"/>
      <c r="AY19" s="61"/>
      <c r="AZ19" s="61"/>
    </row>
    <row r="20" spans="1:52" x14ac:dyDescent="0.25">
      <c r="A20" t="str">
        <f>'Indicator Data'!A28</f>
        <v>Coastal Zone</v>
      </c>
      <c r="B20" t="str">
        <f>'Indicator Data'!B28</f>
        <v>Chattogram</v>
      </c>
      <c r="C20" t="str">
        <f>'Indicator Data'!C28</f>
        <v>Lakshmipur</v>
      </c>
      <c r="D20">
        <f>'Indicator Data'!D28</f>
        <v>2051</v>
      </c>
      <c r="E20" s="213">
        <v>10</v>
      </c>
      <c r="F20" s="213">
        <v>10</v>
      </c>
      <c r="G20" s="214">
        <v>10</v>
      </c>
      <c r="H20" s="214">
        <v>2</v>
      </c>
      <c r="I20" s="213">
        <f>ROUND(IF('Indicator Data'!I28=0,0,IF(LOG('Indicator Data'!I28)&gt;I$3,10,IF(LOG('Indicator Data'!I28)&lt;I$4,0,((LOG('Indicator Data'!I28)-I$4))/(I$3-I$4)*10))),1)</f>
        <v>7</v>
      </c>
      <c r="J20" s="213">
        <f>ROUND(IF('Indicator Data'!J28=0,0,IF(LOG('Indicator Data'!J28)&gt;J$3,10,IF(LOG('Indicator Data'!J28)&lt;J$4,0,((LOG('Indicator Data'!J28)-J$4))/(J$3-J$4)*10))),1)</f>
        <v>8.1</v>
      </c>
      <c r="K20" s="213">
        <f>ROUND(IF('Indicator Data'!K28=0,0,IF(LOG('Indicator Data'!K28)&gt;K$3,10,IF(LOG('Indicator Data'!K28)&lt;K$4,0,((LOG('Indicator Data'!K28)-K$4))/(K$3-K$4)*10))),1)</f>
        <v>0</v>
      </c>
      <c r="L20" s="213">
        <f>ROUND(IF('Indicator Data'!L28=0,0,IF(LOG('Indicator Data'!L28)&gt;L$3,10,IF(LOG('Indicator Data'!L28)&lt;L$4,0,((LOG('Indicator Data'!L28)-L$4))/(L$3-L$4)*10))),1)</f>
        <v>7.2</v>
      </c>
      <c r="M20" s="213">
        <f>ROUND(IF('Indicator Data'!M28=0,0,IF(LOG('Indicator Data'!M28)&gt;M$3,10,IF(LOG('Indicator Data'!M28)&lt;M$4,0,((LOG('Indicator Data'!M28)-M$4))/(M$3-M$4)*10))),1)</f>
        <v>9.6999999999999993</v>
      </c>
      <c r="N20" s="213">
        <f>ROUND(IF('Indicator Data'!N28=0,0,IF(LOG('Indicator Data'!N28)&gt;N$3,10,IF(LOG('Indicator Data'!N28)&lt;N$4,0,((LOG('Indicator Data'!N28)-N$4))/(N$3-N$4)*10))),1)</f>
        <v>8.6999999999999993</v>
      </c>
      <c r="O20" s="213">
        <f>ROUND(IF('Indicator Data'!O28=0,0,IF(LOG('Indicator Data'!O28)&gt;O$3,10,IF(LOG('Indicator Data'!O28)&lt;O$4,0,((LOG('Indicator Data'!O28)-O$4))/(O$3-O$4)*10))),1)</f>
        <v>0</v>
      </c>
      <c r="P20" s="213">
        <f>ROUND(IF('Indicator Data'!P28=0,0,IF(LOG('Indicator Data'!P28)&gt;P$3,10,IF(LOG('Indicator Data'!P28)&lt;P$4,0,((LOG('Indicator Data'!P28)-P$4))/(P$3-P$4)*10))),1)</f>
        <v>0</v>
      </c>
      <c r="Q20" s="213">
        <f>ROUND(IF('Indicator Data'!Q28=0,0,IF(LOG('Indicator Data'!Q28)&gt;Q$3,10,IF(LOG('Indicator Data'!Q28)&lt;Q$4,0,((LOG('Indicator Data'!Q28)-Q$4))/(Q$3-Q$4)*10))),1)</f>
        <v>9.1</v>
      </c>
      <c r="R20" s="213">
        <f>ROUND(IF('Indicator Data'!R28=0,0,IF(LOG('Indicator Data'!R28)&gt;R$3,10,IF(LOG('Indicator Data'!R28)&lt;R$4,0,((LOG('Indicator Data'!R28)-R$4))/(R$3-R$4)*10))),1)</f>
        <v>4.5999999999999996</v>
      </c>
      <c r="S20" s="213" t="str">
        <f>IF('Indicator Data'!S28="No data","x",ROUND(IF('Indicator Data'!S28=0,0,IF(LOG('Indicator Data'!S28)&gt;S$3,10,IF(LOG('Indicator Data'!S28)&lt;S$4,0,((LOG('Indicator Data'!S28)-S$4))/(S$3-S$4)*10))),1))</f>
        <v>x</v>
      </c>
      <c r="T20" s="213">
        <f>ROUND(IF('Indicator Data'!T28=0,0,IF(LOG('Indicator Data'!T28)&gt;T$3,10,IF(LOG('Indicator Data'!T28)&lt;T$4,0,((LOG('Indicator Data'!T28)-T$4))/(T$3-T$4)*10))),1)</f>
        <v>5</v>
      </c>
      <c r="U20" s="213">
        <f>ROUND(IF('Indicator Data'!U28=0,0,IF(LOG('Indicator Data'!U28)&gt;U$3,10,IF(LOG('Indicator Data'!U28)&lt;U$4,0,((LOG('Indicator Data'!U28)-U$4))/(U$3-U$4)*10))),1)</f>
        <v>4.0999999999999996</v>
      </c>
      <c r="V20" s="213">
        <f>ROUND(IF('Indicator Data'!V28=0,0,IF(LOG('Indicator Data'!V28)&gt;V$3,10,IF(LOG('Indicator Data'!V28)&lt;V$4,0,((LOG('Indicator Data'!V28)-V$4))/(V$3-V$4)*10))),1)</f>
        <v>2.4</v>
      </c>
      <c r="W20" s="213">
        <f>ROUND(IF('Indicator Data'!W28=0,0,IF(LOG('Indicator Data'!W28)&gt;W$3,10,IF(LOG('Indicator Data'!W28)&lt;W$4,0,((LOG('Indicator Data'!W28)-W$4))/(W$3-W$4)*10))),1)</f>
        <v>4.8</v>
      </c>
      <c r="X20" s="213">
        <f>ROUND(IF('Indicator Data'!X28=0,0,IF(LOG('Indicator Data'!X28)&gt;X$3,10,IF(LOG('Indicator Data'!X28)&lt;X$4,0,((LOG('Indicator Data'!X28)-X$4))/(X$3-X$4)*10))),1)</f>
        <v>5.5</v>
      </c>
      <c r="Y20" s="213">
        <f>ROUND(IF('Indicator Data'!Y28=0,0,IF(LOG('Indicator Data'!Y28)&gt;Y$3,10,IF(LOG('Indicator Data'!Y28)&lt;Y$4,0,((LOG('Indicator Data'!Y28)-Y$4))/(Y$3-Y$4)*10))),1)</f>
        <v>5.4</v>
      </c>
      <c r="Z20" s="213">
        <f>ROUND(IF('Indicator Data'!Z28=0,0,IF(LOG('Indicator Data'!Z28)&gt;Z$3,10,IF(LOG('Indicator Data'!Z28)&lt;Z$4,0,((LOG('Indicator Data'!Z28)-Z$4))/(Z$3-Z$4)*10))),1)</f>
        <v>7.7</v>
      </c>
      <c r="AA20" s="213">
        <f>ROUND(IF('Indicator Data'!AA28=0,0,IF(LOG('Indicator Data'!AA28)&gt;AA$3,10,IF(LOG('Indicator Data'!AA28)&lt;AA$4,0,((LOG('Indicator Data'!AA28)-AA$4))/(AA$3-AA$4)*10))),1)</f>
        <v>3</v>
      </c>
      <c r="AB20" s="213">
        <f>ROUND(IF('Indicator Data'!AB28=0,0,IF(LOG('Indicator Data'!AB28)&gt;AB$3,10,IF(LOG('Indicator Data'!AB28)&lt;AB$4,0,((LOG('Indicator Data'!AB28)-AB$4))/(AB$3-AB$4)*10))),1)</f>
        <v>0</v>
      </c>
      <c r="AC20" s="213">
        <f>ROUND(IF('Indicator Data'!AC28=0,0,IF(LOG('Indicator Data'!AC28)&gt;AC$3,10,IF(LOG('Indicator Data'!AC28)&lt;AC$4,0,((LOG('Indicator Data'!AC28)-AC$4))/(AC$3-AC$4)*10))),1)</f>
        <v>5.0999999999999996</v>
      </c>
      <c r="AD20" s="213">
        <f>ROUND(IF('Indicator Data'!AD28=0,0,IF(LOG('Indicator Data'!AD28)&gt;AD$3,10,IF(LOG('Indicator Data'!AD28)&lt;AD$4,0,((LOG('Indicator Data'!AD28)-AD$4))/(AD$3-AD$4)*10))),1)</f>
        <v>6.5</v>
      </c>
      <c r="AE20" s="213">
        <f t="shared" si="0"/>
        <v>9.4</v>
      </c>
      <c r="AF20" s="213">
        <v>9.6</v>
      </c>
      <c r="AG20" s="213">
        <v>8.4</v>
      </c>
      <c r="AH20" s="213">
        <f>ROUND(IF('Indicator Data'!AI28=0,0,IF(LOG('Indicator Data'!AI28)&gt;AH$3,10,IF(LOG('Indicator Data'!AI28)&lt;AH$4,0,((LOG('Indicator Data'!AI28)-AH$4))/(AH$3-AH$4)*10))),1)</f>
        <v>0</v>
      </c>
      <c r="AI20" s="213">
        <f>ROUND(IF('Indicator Data'!AJ28=0,0,IF(LOG('Indicator Data'!AJ28)&gt;AI$3,10,IF(LOG('Indicator Data'!AJ28)&lt;AI$4,0,((LOG('Indicator Data'!AJ28)-AI$4))/(AI$3-AI$4)*10))),1)</f>
        <v>0</v>
      </c>
      <c r="AJ20" s="218">
        <f t="shared" si="1"/>
        <v>9.1999999999999993</v>
      </c>
      <c r="AK20" s="218">
        <f t="shared" si="2"/>
        <v>6.3</v>
      </c>
      <c r="AL20" s="218">
        <f t="shared" si="3"/>
        <v>9.3000000000000007</v>
      </c>
      <c r="AM20" s="218">
        <f t="shared" si="4"/>
        <v>0</v>
      </c>
      <c r="AN20" s="218">
        <f t="shared" si="5"/>
        <v>0</v>
      </c>
      <c r="AO20" s="218">
        <f t="shared" si="6"/>
        <v>4.5999999999999996</v>
      </c>
      <c r="AP20" s="218" t="str">
        <f t="shared" si="7"/>
        <v>x</v>
      </c>
      <c r="AQ20" s="218">
        <f t="shared" si="8"/>
        <v>4.5999999999999996</v>
      </c>
      <c r="AR20" s="218">
        <f t="shared" si="9"/>
        <v>5.4</v>
      </c>
      <c r="AS20" s="219">
        <f t="shared" si="10"/>
        <v>6.4</v>
      </c>
      <c r="AT20" s="219">
        <f t="shared" si="11"/>
        <v>6</v>
      </c>
      <c r="AU20" s="61"/>
      <c r="AV20" s="61"/>
      <c r="AW20" s="61"/>
      <c r="AX20" s="61"/>
      <c r="AY20" s="61"/>
      <c r="AZ20" s="61"/>
    </row>
    <row r="21" spans="1:52" x14ac:dyDescent="0.25">
      <c r="A21" t="str">
        <f>'Indicator Data'!A29</f>
        <v>Coastal Zone</v>
      </c>
      <c r="B21" t="str">
        <f>'Indicator Data'!B29</f>
        <v>Chattogram</v>
      </c>
      <c r="C21" t="str">
        <f>'Indicator Data'!C29</f>
        <v>Noakhali</v>
      </c>
      <c r="D21">
        <f>'Indicator Data'!D29</f>
        <v>2075</v>
      </c>
      <c r="E21" s="213">
        <v>10</v>
      </c>
      <c r="F21" s="213">
        <v>10</v>
      </c>
      <c r="G21" s="214">
        <v>10</v>
      </c>
      <c r="H21" s="214">
        <v>2</v>
      </c>
      <c r="I21" s="213">
        <f>ROUND(IF('Indicator Data'!I29=0,0,IF(LOG('Indicator Data'!I29)&gt;I$3,10,IF(LOG('Indicator Data'!I29)&lt;I$4,0,((LOG('Indicator Data'!I29)-I$4))/(I$3-I$4)*10))),1)</f>
        <v>6.5</v>
      </c>
      <c r="J21" s="213">
        <f>ROUND(IF('Indicator Data'!J29=0,0,IF(LOG('Indicator Data'!J29)&gt;J$3,10,IF(LOG('Indicator Data'!J29)&lt;J$4,0,((LOG('Indicator Data'!J29)-J$4))/(J$3-J$4)*10))),1)</f>
        <v>7.5</v>
      </c>
      <c r="K21" s="213">
        <f>ROUND(IF('Indicator Data'!K29=0,0,IF(LOG('Indicator Data'!K29)&gt;K$3,10,IF(LOG('Indicator Data'!K29)&lt;K$4,0,((LOG('Indicator Data'!K29)-K$4))/(K$3-K$4)*10))),1)</f>
        <v>0</v>
      </c>
      <c r="L21" s="213">
        <f>ROUND(IF('Indicator Data'!L29=0,0,IF(LOG('Indicator Data'!L29)&gt;L$3,10,IF(LOG('Indicator Data'!L29)&lt;L$4,0,((LOG('Indicator Data'!L29)-L$4))/(L$3-L$4)*10))),1)</f>
        <v>5.0999999999999996</v>
      </c>
      <c r="M21" s="213">
        <f>ROUND(IF('Indicator Data'!M29=0,0,IF(LOG('Indicator Data'!M29)&gt;M$3,10,IF(LOG('Indicator Data'!M29)&lt;M$4,0,((LOG('Indicator Data'!M29)-M$4))/(M$3-M$4)*10))),1)</f>
        <v>9.5</v>
      </c>
      <c r="N21" s="213">
        <f>ROUND(IF('Indicator Data'!N29=0,0,IF(LOG('Indicator Data'!N29)&gt;N$3,10,IF(LOG('Indicator Data'!N29)&lt;N$4,0,((LOG('Indicator Data'!N29)-N$4))/(N$3-N$4)*10))),1)</f>
        <v>8.8000000000000007</v>
      </c>
      <c r="O21" s="213">
        <f>ROUND(IF('Indicator Data'!O29=0,0,IF(LOG('Indicator Data'!O29)&gt;O$3,10,IF(LOG('Indicator Data'!O29)&lt;O$4,0,((LOG('Indicator Data'!O29)-O$4))/(O$3-O$4)*10))),1)</f>
        <v>0</v>
      </c>
      <c r="P21" s="213">
        <f>ROUND(IF('Indicator Data'!P29=0,0,IF(LOG('Indicator Data'!P29)&gt;P$3,10,IF(LOG('Indicator Data'!P29)&lt;P$4,0,((LOG('Indicator Data'!P29)-P$4))/(P$3-P$4)*10))),1)</f>
        <v>0</v>
      </c>
      <c r="Q21" s="213">
        <f>ROUND(IF('Indicator Data'!Q29=0,0,IF(LOG('Indicator Data'!Q29)&gt;Q$3,10,IF(LOG('Indicator Data'!Q29)&lt;Q$4,0,((LOG('Indicator Data'!Q29)-Q$4))/(Q$3-Q$4)*10))),1)</f>
        <v>9.4</v>
      </c>
      <c r="R21" s="213">
        <f>ROUND(IF('Indicator Data'!R29=0,0,IF(LOG('Indicator Data'!R29)&gt;R$3,10,IF(LOG('Indicator Data'!R29)&lt;R$4,0,((LOG('Indicator Data'!R29)-R$4))/(R$3-R$4)*10))),1)</f>
        <v>5.6</v>
      </c>
      <c r="S21" s="213" t="str">
        <f>IF('Indicator Data'!S29="No data","x",ROUND(IF('Indicator Data'!S29=0,0,IF(LOG('Indicator Data'!S29)&gt;S$3,10,IF(LOG('Indicator Data'!S29)&lt;S$4,0,((LOG('Indicator Data'!S29)-S$4))/(S$3-S$4)*10))),1))</f>
        <v>x</v>
      </c>
      <c r="T21" s="213">
        <f>ROUND(IF('Indicator Data'!T29=0,0,IF(LOG('Indicator Data'!T29)&gt;T$3,10,IF(LOG('Indicator Data'!T29)&lt;T$4,0,((LOG('Indicator Data'!T29)-T$4))/(T$3-T$4)*10))),1)</f>
        <v>4</v>
      </c>
      <c r="U21" s="213">
        <f>ROUND(IF('Indicator Data'!U29=0,0,IF(LOG('Indicator Data'!U29)&gt;U$3,10,IF(LOG('Indicator Data'!U29)&lt;U$4,0,((LOG('Indicator Data'!U29)-U$4))/(U$3-U$4)*10))),1)</f>
        <v>3</v>
      </c>
      <c r="V21" s="213">
        <f>ROUND(IF('Indicator Data'!V29=0,0,IF(LOG('Indicator Data'!V29)&gt;V$3,10,IF(LOG('Indicator Data'!V29)&lt;V$4,0,((LOG('Indicator Data'!V29)-V$4))/(V$3-V$4)*10))),1)</f>
        <v>3.3</v>
      </c>
      <c r="W21" s="213">
        <f>ROUND(IF('Indicator Data'!W29=0,0,IF(LOG('Indicator Data'!W29)&gt;W$3,10,IF(LOG('Indicator Data'!W29)&lt;W$4,0,((LOG('Indicator Data'!W29)-W$4))/(W$3-W$4)*10))),1)</f>
        <v>4.4000000000000004</v>
      </c>
      <c r="X21" s="213">
        <f>ROUND(IF('Indicator Data'!X29=0,0,IF(LOG('Indicator Data'!X29)&gt;X$3,10,IF(LOG('Indicator Data'!X29)&lt;X$4,0,((LOG('Indicator Data'!X29)-X$4))/(X$3-X$4)*10))),1)</f>
        <v>4.8</v>
      </c>
      <c r="Y21" s="213">
        <f>ROUND(IF('Indicator Data'!Y29=0,0,IF(LOG('Indicator Data'!Y29)&gt;Y$3,10,IF(LOG('Indicator Data'!Y29)&lt;Y$4,0,((LOG('Indicator Data'!Y29)-Y$4))/(Y$3-Y$4)*10))),1)</f>
        <v>7.7</v>
      </c>
      <c r="Z21" s="213">
        <f>ROUND(IF('Indicator Data'!Z29=0,0,IF(LOG('Indicator Data'!Z29)&gt;Z$3,10,IF(LOG('Indicator Data'!Z29)&lt;Z$4,0,((LOG('Indicator Data'!Z29)-Z$4))/(Z$3-Z$4)*10))),1)</f>
        <v>8.1</v>
      </c>
      <c r="AA21" s="213">
        <f>ROUND(IF('Indicator Data'!AA29=0,0,IF(LOG('Indicator Data'!AA29)&gt;AA$3,10,IF(LOG('Indicator Data'!AA29)&lt;AA$4,0,((LOG('Indicator Data'!AA29)-AA$4))/(AA$3-AA$4)*10))),1)</f>
        <v>3.3</v>
      </c>
      <c r="AB21" s="213">
        <f>ROUND(IF('Indicator Data'!AB29=0,0,IF(LOG('Indicator Data'!AB29)&gt;AB$3,10,IF(LOG('Indicator Data'!AB29)&lt;AB$4,0,((LOG('Indicator Data'!AB29)-AB$4))/(AB$3-AB$4)*10))),1)</f>
        <v>4.2</v>
      </c>
      <c r="AC21" s="213">
        <f>ROUND(IF('Indicator Data'!AC29=0,0,IF(LOG('Indicator Data'!AC29)&gt;AC$3,10,IF(LOG('Indicator Data'!AC29)&lt;AC$4,0,((LOG('Indicator Data'!AC29)-AC$4))/(AC$3-AC$4)*10))),1)</f>
        <v>5.8</v>
      </c>
      <c r="AD21" s="213">
        <f>ROUND(IF('Indicator Data'!AD29=0,0,IF(LOG('Indicator Data'!AD29)&gt;AD$3,10,IF(LOG('Indicator Data'!AD29)&lt;AD$4,0,((LOG('Indicator Data'!AD29)-AD$4))/(AD$3-AD$4)*10))),1)</f>
        <v>7.1</v>
      </c>
      <c r="AE21" s="213">
        <f t="shared" si="0"/>
        <v>9.4</v>
      </c>
      <c r="AF21" s="213">
        <v>9.6</v>
      </c>
      <c r="AG21" s="213">
        <v>8.4</v>
      </c>
      <c r="AH21" s="213">
        <f>ROUND(IF('Indicator Data'!AI29=0,0,IF(LOG('Indicator Data'!AI29)&gt;AH$3,10,IF(LOG('Indicator Data'!AI29)&lt;AH$4,0,((LOG('Indicator Data'!AI29)-AH$4))/(AH$3-AH$4)*10))),1)</f>
        <v>0</v>
      </c>
      <c r="AI21" s="213">
        <f>ROUND(IF('Indicator Data'!AJ29=0,0,IF(LOG('Indicator Data'!AJ29)&gt;AI$3,10,IF(LOG('Indicator Data'!AJ29)&lt;AI$4,0,((LOG('Indicator Data'!AJ29)-AI$4))/(AI$3-AI$4)*10))),1)</f>
        <v>0</v>
      </c>
      <c r="AJ21" s="218">
        <f t="shared" si="1"/>
        <v>9.1999999999999993</v>
      </c>
      <c r="AK21" s="218">
        <f t="shared" si="2"/>
        <v>5.3</v>
      </c>
      <c r="AL21" s="218">
        <f t="shared" si="3"/>
        <v>9.1999999999999993</v>
      </c>
      <c r="AM21" s="218">
        <f t="shared" si="4"/>
        <v>0</v>
      </c>
      <c r="AN21" s="218">
        <f t="shared" si="5"/>
        <v>0</v>
      </c>
      <c r="AO21" s="218">
        <f t="shared" si="6"/>
        <v>5.6</v>
      </c>
      <c r="AP21" s="218" t="str">
        <f t="shared" si="7"/>
        <v>x</v>
      </c>
      <c r="AQ21" s="218">
        <f t="shared" si="8"/>
        <v>3.5</v>
      </c>
      <c r="AR21" s="218">
        <f t="shared" si="9"/>
        <v>6.1</v>
      </c>
      <c r="AS21" s="219">
        <f t="shared" si="10"/>
        <v>6.4</v>
      </c>
      <c r="AT21" s="219">
        <f t="shared" si="11"/>
        <v>5.9</v>
      </c>
      <c r="AU21" s="61"/>
      <c r="AV21" s="61"/>
      <c r="AW21" s="61"/>
      <c r="AX21" s="61"/>
      <c r="AY21" s="61"/>
      <c r="AZ21" s="61"/>
    </row>
    <row r="22" spans="1:52" ht="15.75" customHeight="1" x14ac:dyDescent="0.25">
      <c r="A22" t="str">
        <f>'Indicator Data'!A30</f>
        <v>Chittagong Hill Tract and Coast</v>
      </c>
      <c r="B22" t="str">
        <f>'Indicator Data'!B30</f>
        <v>Chattogram</v>
      </c>
      <c r="C22" t="str">
        <f>'Indicator Data'!C30</f>
        <v>Rangamati</v>
      </c>
      <c r="D22">
        <f>'Indicator Data'!D30</f>
        <v>2084</v>
      </c>
      <c r="E22" s="213">
        <v>10</v>
      </c>
      <c r="F22" s="213">
        <v>10</v>
      </c>
      <c r="G22" s="214">
        <v>10</v>
      </c>
      <c r="H22" s="214">
        <v>2</v>
      </c>
      <c r="I22" s="213">
        <f>ROUND(IF('Indicator Data'!I30=0,0,IF(LOG('Indicator Data'!I30)&gt;I$3,10,IF(LOG('Indicator Data'!I30)&lt;I$4,0,((LOG('Indicator Data'!I30)-I$4))/(I$3-I$4)*10))),1)</f>
        <v>0</v>
      </c>
      <c r="J22" s="213">
        <f>ROUND(IF('Indicator Data'!J30=0,0,IF(LOG('Indicator Data'!J30)&gt;J$3,10,IF(LOG('Indicator Data'!J30)&lt;J$4,0,((LOG('Indicator Data'!J30)-J$4))/(J$3-J$4)*10))),1)</f>
        <v>4.9000000000000004</v>
      </c>
      <c r="K22" s="213">
        <f>ROUND(IF('Indicator Data'!K30=0,0,IF(LOG('Indicator Data'!K30)&gt;K$3,10,IF(LOG('Indicator Data'!K30)&lt;K$4,0,((LOG('Indicator Data'!K30)-K$4))/(K$3-K$4)*10))),1)</f>
        <v>2</v>
      </c>
      <c r="L22" s="213">
        <f>ROUND(IF('Indicator Data'!L30=0,0,IF(LOG('Indicator Data'!L30)&gt;L$3,10,IF(LOG('Indicator Data'!L30)&lt;L$4,0,((LOG('Indicator Data'!L30)-L$4))/(L$3-L$4)*10))),1)</f>
        <v>0</v>
      </c>
      <c r="M22" s="213">
        <f>ROUND(IF('Indicator Data'!M30=0,0,IF(LOG('Indicator Data'!M30)&gt;M$3,10,IF(LOG('Indicator Data'!M30)&lt;M$4,0,((LOG('Indicator Data'!M30)-M$4))/(M$3-M$4)*10))),1)</f>
        <v>0</v>
      </c>
      <c r="N22" s="213">
        <f>ROUND(IF('Indicator Data'!N30=0,0,IF(LOG('Indicator Data'!N30)&gt;N$3,10,IF(LOG('Indicator Data'!N30)&lt;N$4,0,((LOG('Indicator Data'!N30)-N$4))/(N$3-N$4)*10))),1)</f>
        <v>0</v>
      </c>
      <c r="O22" s="213">
        <f>ROUND(IF('Indicator Data'!O30=0,0,IF(LOG('Indicator Data'!O30)&gt;O$3,10,IF(LOG('Indicator Data'!O30)&lt;O$4,0,((LOG('Indicator Data'!O30)-O$4))/(O$3-O$4)*10))),1)</f>
        <v>7.5</v>
      </c>
      <c r="P22" s="213">
        <f>ROUND(IF('Indicator Data'!P30=0,0,IF(LOG('Indicator Data'!P30)&gt;P$3,10,IF(LOG('Indicator Data'!P30)&lt;P$4,0,((LOG('Indicator Data'!P30)-P$4))/(P$3-P$4)*10))),1)</f>
        <v>8</v>
      </c>
      <c r="Q22" s="213">
        <f>ROUND(IF('Indicator Data'!Q30=0,0,IF(LOG('Indicator Data'!Q30)&gt;Q$3,10,IF(LOG('Indicator Data'!Q30)&lt;Q$4,0,((LOG('Indicator Data'!Q30)-Q$4))/(Q$3-Q$4)*10))),1)</f>
        <v>0</v>
      </c>
      <c r="R22" s="213">
        <f>ROUND(IF('Indicator Data'!R30=0,0,IF(LOG('Indicator Data'!R30)&gt;R$3,10,IF(LOG('Indicator Data'!R30)&lt;R$4,0,((LOG('Indicator Data'!R30)-R$4))/(R$3-R$4)*10))),1)</f>
        <v>1.8</v>
      </c>
      <c r="S22" s="213">
        <f>IF('Indicator Data'!S30="No data","x",ROUND(IF('Indicator Data'!S30=0,0,IF(LOG('Indicator Data'!S30)&gt;S$3,10,IF(LOG('Indicator Data'!S30)&lt;S$4,0,((LOG('Indicator Data'!S30)-S$4))/(S$3-S$4)*10))),1))</f>
        <v>0</v>
      </c>
      <c r="T22" s="213">
        <f>ROUND(IF('Indicator Data'!T30=0,0,IF(LOG('Indicator Data'!T30)&gt;T$3,10,IF(LOG('Indicator Data'!T30)&lt;T$4,0,((LOG('Indicator Data'!T30)-T$4))/(T$3-T$4)*10))),1)</f>
        <v>0</v>
      </c>
      <c r="U22" s="213">
        <f>ROUND(IF('Indicator Data'!U30=0,0,IF(LOG('Indicator Data'!U30)&gt;U$3,10,IF(LOG('Indicator Data'!U30)&lt;U$4,0,((LOG('Indicator Data'!U30)-U$4))/(U$3-U$4)*10))),1)</f>
        <v>6.9</v>
      </c>
      <c r="V22" s="213">
        <f>ROUND(IF('Indicator Data'!V30=0,0,IF(LOG('Indicator Data'!V30)&gt;V$3,10,IF(LOG('Indicator Data'!V30)&lt;V$4,0,((LOG('Indicator Data'!V30)-V$4))/(V$3-V$4)*10))),1)</f>
        <v>3.9</v>
      </c>
      <c r="W22" s="213">
        <f>ROUND(IF('Indicator Data'!W30=0,0,IF(LOG('Indicator Data'!W30)&gt;W$3,10,IF(LOG('Indicator Data'!W30)&lt;W$4,0,((LOG('Indicator Data'!W30)-W$4))/(W$3-W$4)*10))),1)</f>
        <v>3.9</v>
      </c>
      <c r="X22" s="213">
        <f>ROUND(IF('Indicator Data'!X30=0,0,IF(LOG('Indicator Data'!X30)&gt;X$3,10,IF(LOG('Indicator Data'!X30)&lt;X$4,0,((LOG('Indicator Data'!X30)-X$4))/(X$3-X$4)*10))),1)</f>
        <v>0</v>
      </c>
      <c r="Y22" s="213">
        <f>ROUND(IF('Indicator Data'!Y30=0,0,IF(LOG('Indicator Data'!Y30)&gt;Y$3,10,IF(LOG('Indicator Data'!Y30)&lt;Y$4,0,((LOG('Indicator Data'!Y30)-Y$4))/(Y$3-Y$4)*10))),1)</f>
        <v>4.9000000000000004</v>
      </c>
      <c r="Z22" s="213">
        <f>ROUND(IF('Indicator Data'!Z30=0,0,IF(LOG('Indicator Data'!Z30)&gt;Z$3,10,IF(LOG('Indicator Data'!Z30)&lt;Z$4,0,((LOG('Indicator Data'!Z30)-Z$4))/(Z$3-Z$4)*10))),1)</f>
        <v>7.9</v>
      </c>
      <c r="AA22" s="213">
        <f>ROUND(IF('Indicator Data'!AA30=0,0,IF(LOG('Indicator Data'!AA30)&gt;AA$3,10,IF(LOG('Indicator Data'!AA30)&lt;AA$4,0,((LOG('Indicator Data'!AA30)-AA$4))/(AA$3-AA$4)*10))),1)</f>
        <v>4.9000000000000004</v>
      </c>
      <c r="AB22" s="213">
        <f>ROUND(IF('Indicator Data'!AB30=0,0,IF(LOG('Indicator Data'!AB30)&gt;AB$3,10,IF(LOG('Indicator Data'!AB30)&lt;AB$4,0,((LOG('Indicator Data'!AB30)-AB$4))/(AB$3-AB$4)*10))),1)</f>
        <v>9</v>
      </c>
      <c r="AC22" s="213">
        <f>ROUND(IF('Indicator Data'!AC30=0,0,IF(LOG('Indicator Data'!AC30)&gt;AC$3,10,IF(LOG('Indicator Data'!AC30)&lt;AC$4,0,((LOG('Indicator Data'!AC30)-AC$4))/(AC$3-AC$4)*10))),1)</f>
        <v>6.7</v>
      </c>
      <c r="AD22" s="213">
        <f>ROUND(IF('Indicator Data'!AD30=0,0,IF(LOG('Indicator Data'!AD30)&gt;AD$3,10,IF(LOG('Indicator Data'!AD30)&lt;AD$4,0,((LOG('Indicator Data'!AD30)-AD$4))/(AD$3-AD$4)*10))),1)</f>
        <v>4.3</v>
      </c>
      <c r="AE22" s="213">
        <f t="shared" si="0"/>
        <v>9.4</v>
      </c>
      <c r="AF22" s="213">
        <v>9.6</v>
      </c>
      <c r="AG22" s="213">
        <v>8.4</v>
      </c>
      <c r="AH22" s="213">
        <f>ROUND(IF('Indicator Data'!AI30=0,0,IF(LOG('Indicator Data'!AI30)&gt;AH$3,10,IF(LOG('Indicator Data'!AI30)&lt;AH$4,0,((LOG('Indicator Data'!AI30)-AH$4))/(AH$3-AH$4)*10))),1)</f>
        <v>0</v>
      </c>
      <c r="AI22" s="213">
        <f>ROUND(IF('Indicator Data'!AJ30=0,0,IF(LOG('Indicator Data'!AJ30)&gt;AI$3,10,IF(LOG('Indicator Data'!AJ30)&lt;AI$4,0,((LOG('Indicator Data'!AJ30)-AI$4))/(AI$3-AI$4)*10))),1)</f>
        <v>0</v>
      </c>
      <c r="AJ22" s="218">
        <f t="shared" si="1"/>
        <v>9.1999999999999993</v>
      </c>
      <c r="AK22" s="218">
        <f t="shared" si="2"/>
        <v>2</v>
      </c>
      <c r="AL22" s="218">
        <f t="shared" si="3"/>
        <v>0</v>
      </c>
      <c r="AM22" s="218">
        <f t="shared" si="4"/>
        <v>7.8</v>
      </c>
      <c r="AN22" s="218">
        <f t="shared" si="5"/>
        <v>8</v>
      </c>
      <c r="AO22" s="218">
        <f t="shared" si="6"/>
        <v>1.8</v>
      </c>
      <c r="AP22" s="218">
        <f t="shared" si="7"/>
        <v>0</v>
      </c>
      <c r="AQ22" s="218">
        <f t="shared" si="8"/>
        <v>4.3</v>
      </c>
      <c r="AR22" s="218">
        <f t="shared" si="9"/>
        <v>6</v>
      </c>
      <c r="AS22" s="219">
        <f t="shared" si="10"/>
        <v>6.4</v>
      </c>
      <c r="AT22" s="219">
        <f t="shared" si="11"/>
        <v>5.3</v>
      </c>
      <c r="AU22" s="61"/>
      <c r="AV22" s="61"/>
      <c r="AW22" s="61"/>
      <c r="AX22" s="61"/>
      <c r="AY22" s="61"/>
      <c r="AZ22" s="61"/>
    </row>
    <row r="23" spans="1:52" ht="15.75" customHeight="1" x14ac:dyDescent="0.25">
      <c r="A23" t="str">
        <f>'Indicator Data'!A31</f>
        <v>Cross Cutting Area</v>
      </c>
      <c r="B23" t="str">
        <f>'Indicator Data'!B31</f>
        <v>Dhaka</v>
      </c>
      <c r="C23" t="str">
        <f>'Indicator Data'!C31</f>
        <v>Dhaka</v>
      </c>
      <c r="D23">
        <f>'Indicator Data'!D31</f>
        <v>3026</v>
      </c>
      <c r="E23" s="213">
        <v>10</v>
      </c>
      <c r="F23" s="213">
        <v>10</v>
      </c>
      <c r="G23" s="214">
        <v>10</v>
      </c>
      <c r="H23" s="214">
        <v>2</v>
      </c>
      <c r="I23" s="213">
        <f>ROUND(IF('Indicator Data'!I31=0,0,IF(LOG('Indicator Data'!I31)&gt;I$3,10,IF(LOG('Indicator Data'!I31)&lt;I$4,0,((LOG('Indicator Data'!I31)-I$4))/(I$3-I$4)*10))),1)</f>
        <v>8.6999999999999993</v>
      </c>
      <c r="J23" s="213">
        <f>ROUND(IF('Indicator Data'!J31=0,0,IF(LOG('Indicator Data'!J31)&gt;J$3,10,IF(LOG('Indicator Data'!J31)&lt;J$4,0,((LOG('Indicator Data'!J31)-J$4))/(J$3-J$4)*10))),1)</f>
        <v>8.3000000000000007</v>
      </c>
      <c r="K23" s="213">
        <f>ROUND(IF('Indicator Data'!K31=0,0,IF(LOG('Indicator Data'!K31)&gt;K$3,10,IF(LOG('Indicator Data'!K31)&lt;K$4,0,((LOG('Indicator Data'!K31)-K$4))/(K$3-K$4)*10))),1)</f>
        <v>0</v>
      </c>
      <c r="L23" s="213">
        <f>ROUND(IF('Indicator Data'!L31=0,0,IF(LOG('Indicator Data'!L31)&gt;L$3,10,IF(LOG('Indicator Data'!L31)&lt;L$4,0,((LOG('Indicator Data'!L31)-L$4))/(L$3-L$4)*10))),1)</f>
        <v>8.9</v>
      </c>
      <c r="M23" s="213">
        <f>ROUND(IF('Indicator Data'!M31=0,0,IF(LOG('Indicator Data'!M31)&gt;M$3,10,IF(LOG('Indicator Data'!M31)&lt;M$4,0,((LOG('Indicator Data'!M31)-M$4))/(M$3-M$4)*10))),1)</f>
        <v>0</v>
      </c>
      <c r="N23" s="213">
        <f>ROUND(IF('Indicator Data'!N31=0,0,IF(LOG('Indicator Data'!N31)&gt;N$3,10,IF(LOG('Indicator Data'!N31)&lt;N$4,0,((LOG('Indicator Data'!N31)-N$4))/(N$3-N$4)*10))),1)</f>
        <v>0</v>
      </c>
      <c r="O23" s="213">
        <f>ROUND(IF('Indicator Data'!O31=0,0,IF(LOG('Indicator Data'!O31)&gt;O$3,10,IF(LOG('Indicator Data'!O31)&lt;O$4,0,((LOG('Indicator Data'!O31)-O$4))/(O$3-O$4)*10))),1)</f>
        <v>0</v>
      </c>
      <c r="P23" s="213">
        <f>ROUND(IF('Indicator Data'!P31=0,0,IF(LOG('Indicator Data'!P31)&gt;P$3,10,IF(LOG('Indicator Data'!P31)&lt;P$4,0,((LOG('Indicator Data'!P31)-P$4))/(P$3-P$4)*10))),1)</f>
        <v>0</v>
      </c>
      <c r="Q23" s="213">
        <f>ROUND(IF('Indicator Data'!Q31=0,0,IF(LOG('Indicator Data'!Q31)&gt;Q$3,10,IF(LOG('Indicator Data'!Q31)&lt;Q$4,0,((LOG('Indicator Data'!Q31)-Q$4))/(Q$3-Q$4)*10))),1)</f>
        <v>0</v>
      </c>
      <c r="R23" s="213">
        <f>ROUND(IF('Indicator Data'!R31=0,0,IF(LOG('Indicator Data'!R31)&gt;R$3,10,IF(LOG('Indicator Data'!R31)&lt;R$4,0,((LOG('Indicator Data'!R31)-R$4))/(R$3-R$4)*10))),1)</f>
        <v>0</v>
      </c>
      <c r="S23" s="213">
        <f>IF('Indicator Data'!S31="No data","x",ROUND(IF('Indicator Data'!S31=0,0,IF(LOG('Indicator Data'!S31)&gt;S$3,10,IF(LOG('Indicator Data'!S31)&lt;S$4,0,((LOG('Indicator Data'!S31)-S$4))/(S$3-S$4)*10))),1))</f>
        <v>1.4</v>
      </c>
      <c r="T23" s="213">
        <f>ROUND(IF('Indicator Data'!T31=0,0,IF(LOG('Indicator Data'!T31)&gt;T$3,10,IF(LOG('Indicator Data'!T31)&lt;T$4,0,((LOG('Indicator Data'!T31)-T$4))/(T$3-T$4)*10))),1)</f>
        <v>6</v>
      </c>
      <c r="U23" s="213">
        <f>ROUND(IF('Indicator Data'!U31=0,0,IF(LOG('Indicator Data'!U31)&gt;U$3,10,IF(LOG('Indicator Data'!U31)&lt;U$4,0,((LOG('Indicator Data'!U31)-U$4))/(U$3-U$4)*10))),1)</f>
        <v>5</v>
      </c>
      <c r="V23" s="213">
        <f>ROUND(IF('Indicator Data'!V31=0,0,IF(LOG('Indicator Data'!V31)&gt;V$3,10,IF(LOG('Indicator Data'!V31)&lt;V$4,0,((LOG('Indicator Data'!V31)-V$4))/(V$3-V$4)*10))),1)</f>
        <v>10</v>
      </c>
      <c r="W23" s="213">
        <f>ROUND(IF('Indicator Data'!W31=0,0,IF(LOG('Indicator Data'!W31)&gt;W$3,10,IF(LOG('Indicator Data'!W31)&lt;W$4,0,((LOG('Indicator Data'!W31)-W$4))/(W$3-W$4)*10))),1)</f>
        <v>10</v>
      </c>
      <c r="X23" s="213">
        <f>ROUND(IF('Indicator Data'!X31=0,0,IF(LOG('Indicator Data'!X31)&gt;X$3,10,IF(LOG('Indicator Data'!X31)&lt;X$4,0,((LOG('Indicator Data'!X31)-X$4))/(X$3-X$4)*10))),1)</f>
        <v>10</v>
      </c>
      <c r="Y23" s="213">
        <f>ROUND(IF('Indicator Data'!Y31=0,0,IF(LOG('Indicator Data'!Y31)&gt;Y$3,10,IF(LOG('Indicator Data'!Y31)&lt;Y$4,0,((LOG('Indicator Data'!Y31)-Y$4))/(Y$3-Y$4)*10))),1)</f>
        <v>3.2</v>
      </c>
      <c r="Z23" s="213">
        <f>ROUND(IF('Indicator Data'!Z31=0,0,IF(LOG('Indicator Data'!Z31)&gt;Z$3,10,IF(LOG('Indicator Data'!Z31)&lt;Z$4,0,((LOG('Indicator Data'!Z31)-Z$4))/(Z$3-Z$4)*10))),1)</f>
        <v>9.3000000000000007</v>
      </c>
      <c r="AA23" s="213">
        <f>ROUND(IF('Indicator Data'!AA31=0,0,IF(LOG('Indicator Data'!AA31)&gt;AA$3,10,IF(LOG('Indicator Data'!AA31)&lt;AA$4,0,((LOG('Indicator Data'!AA31)-AA$4))/(AA$3-AA$4)*10))),1)</f>
        <v>10</v>
      </c>
      <c r="AB23" s="213">
        <f>ROUND(IF('Indicator Data'!AB31=0,0,IF(LOG('Indicator Data'!AB31)&gt;AB$3,10,IF(LOG('Indicator Data'!AB31)&lt;AB$4,0,((LOG('Indicator Data'!AB31)-AB$4))/(AB$3-AB$4)*10))),1)</f>
        <v>9.6</v>
      </c>
      <c r="AC23" s="213">
        <f>ROUND(IF('Indicator Data'!AC31=0,0,IF(LOG('Indicator Data'!AC31)&gt;AC$3,10,IF(LOG('Indicator Data'!AC31)&lt;AC$4,0,((LOG('Indicator Data'!AC31)-AC$4))/(AC$3-AC$4)*10))),1)</f>
        <v>0</v>
      </c>
      <c r="AD23" s="213">
        <f>ROUND(IF('Indicator Data'!AD31=0,0,IF(LOG('Indicator Data'!AD31)&gt;AD$3,10,IF(LOG('Indicator Data'!AD31)&lt;AD$4,0,((LOG('Indicator Data'!AD31)-AD$4))/(AD$3-AD$4)*10))),1)</f>
        <v>0</v>
      </c>
      <c r="AE23" s="213">
        <f t="shared" si="0"/>
        <v>9.4</v>
      </c>
      <c r="AF23" s="213">
        <v>9.6</v>
      </c>
      <c r="AG23" s="213">
        <v>8.4</v>
      </c>
      <c r="AH23" s="213">
        <f>ROUND(IF('Indicator Data'!AI31=0,0,IF(LOG('Indicator Data'!AI31)&gt;AH$3,10,IF(LOG('Indicator Data'!AI31)&lt;AH$4,0,((LOG('Indicator Data'!AI31)-AH$4))/(AH$3-AH$4)*10))),1)</f>
        <v>0</v>
      </c>
      <c r="AI23" s="213">
        <f>ROUND(IF('Indicator Data'!AJ31=0,0,IF(LOG('Indicator Data'!AJ31)&gt;AI$3,10,IF(LOG('Indicator Data'!AJ31)&lt;AI$4,0,((LOG('Indicator Data'!AJ31)-AI$4))/(AI$3-AI$4)*10))),1)</f>
        <v>0</v>
      </c>
      <c r="AJ23" s="218">
        <f t="shared" si="1"/>
        <v>9.1999999999999993</v>
      </c>
      <c r="AK23" s="218">
        <f t="shared" si="2"/>
        <v>7.5</v>
      </c>
      <c r="AL23" s="218">
        <f t="shared" si="3"/>
        <v>0</v>
      </c>
      <c r="AM23" s="218">
        <f t="shared" si="4"/>
        <v>0</v>
      </c>
      <c r="AN23" s="218">
        <f t="shared" si="5"/>
        <v>0</v>
      </c>
      <c r="AO23" s="218">
        <f t="shared" si="6"/>
        <v>0</v>
      </c>
      <c r="AP23" s="218">
        <f t="shared" si="7"/>
        <v>1.4</v>
      </c>
      <c r="AQ23" s="218">
        <f t="shared" si="8"/>
        <v>5.5</v>
      </c>
      <c r="AR23" s="218">
        <f t="shared" si="9"/>
        <v>8.9</v>
      </c>
      <c r="AS23" s="219">
        <f t="shared" si="10"/>
        <v>6.4</v>
      </c>
      <c r="AT23" s="219">
        <f t="shared" si="11"/>
        <v>5</v>
      </c>
      <c r="AU23" s="61"/>
      <c r="AV23" s="61"/>
      <c r="AW23" s="61"/>
      <c r="AX23" s="61"/>
      <c r="AY23" s="61"/>
      <c r="AZ23" s="61"/>
    </row>
    <row r="24" spans="1:52" ht="15.75" customHeight="1" x14ac:dyDescent="0.25">
      <c r="A24" t="str">
        <f>'Indicator Data'!A32</f>
        <v>Cross Cutting Area</v>
      </c>
      <c r="B24" t="str">
        <f>'Indicator Data'!B32</f>
        <v>Dhaka</v>
      </c>
      <c r="C24" t="str">
        <f>'Indicator Data'!C32</f>
        <v>Faridpur</v>
      </c>
      <c r="D24">
        <f>'Indicator Data'!D32</f>
        <v>3029</v>
      </c>
      <c r="E24" s="213">
        <v>10</v>
      </c>
      <c r="F24" s="213">
        <v>10</v>
      </c>
      <c r="G24" s="214">
        <v>10</v>
      </c>
      <c r="H24" s="214">
        <v>2</v>
      </c>
      <c r="I24" s="213">
        <f>ROUND(IF('Indicator Data'!I32=0,0,IF(LOG('Indicator Data'!I32)&gt;I$3,10,IF(LOG('Indicator Data'!I32)&lt;I$4,0,((LOG('Indicator Data'!I32)-I$4))/(I$3-I$4)*10))),1)</f>
        <v>9.1</v>
      </c>
      <c r="J24" s="213">
        <f>ROUND(IF('Indicator Data'!J32=0,0,IF(LOG('Indicator Data'!J32)&gt;J$3,10,IF(LOG('Indicator Data'!J32)&lt;J$4,0,((LOG('Indicator Data'!J32)-J$4))/(J$3-J$4)*10))),1)</f>
        <v>8.6999999999999993</v>
      </c>
      <c r="K24" s="213">
        <f>ROUND(IF('Indicator Data'!K32=0,0,IF(LOG('Indicator Data'!K32)&gt;K$3,10,IF(LOG('Indicator Data'!K32)&lt;K$4,0,((LOG('Indicator Data'!K32)-K$4))/(K$3-K$4)*10))),1)</f>
        <v>0</v>
      </c>
      <c r="L24" s="213">
        <f>ROUND(IF('Indicator Data'!L32=0,0,IF(LOG('Indicator Data'!L32)&gt;L$3,10,IF(LOG('Indicator Data'!L32)&lt;L$4,0,((LOG('Indicator Data'!L32)-L$4))/(L$3-L$4)*10))),1)</f>
        <v>9.1999999999999993</v>
      </c>
      <c r="M24" s="213">
        <f>ROUND(IF('Indicator Data'!M32=0,0,IF(LOG('Indicator Data'!M32)&gt;M$3,10,IF(LOG('Indicator Data'!M32)&lt;M$4,0,((LOG('Indicator Data'!M32)-M$4))/(M$3-M$4)*10))),1)</f>
        <v>0</v>
      </c>
      <c r="N24" s="213">
        <f>ROUND(IF('Indicator Data'!N32=0,0,IF(LOG('Indicator Data'!N32)&gt;N$3,10,IF(LOG('Indicator Data'!N32)&lt;N$4,0,((LOG('Indicator Data'!N32)-N$4))/(N$3-N$4)*10))),1)</f>
        <v>0</v>
      </c>
      <c r="O24" s="213">
        <f>ROUND(IF('Indicator Data'!O32=0,0,IF(LOG('Indicator Data'!O32)&gt;O$3,10,IF(LOG('Indicator Data'!O32)&lt;O$4,0,((LOG('Indicator Data'!O32)-O$4))/(O$3-O$4)*10))),1)</f>
        <v>0</v>
      </c>
      <c r="P24" s="213">
        <f>ROUND(IF('Indicator Data'!P32=0,0,IF(LOG('Indicator Data'!P32)&gt;P$3,10,IF(LOG('Indicator Data'!P32)&lt;P$4,0,((LOG('Indicator Data'!P32)-P$4))/(P$3-P$4)*10))),1)</f>
        <v>0</v>
      </c>
      <c r="Q24" s="213">
        <f>ROUND(IF('Indicator Data'!Q32=0,0,IF(LOG('Indicator Data'!Q32)&gt;Q$3,10,IF(LOG('Indicator Data'!Q32)&lt;Q$4,0,((LOG('Indicator Data'!Q32)-Q$4))/(Q$3-Q$4)*10))),1)</f>
        <v>0</v>
      </c>
      <c r="R24" s="213">
        <f>ROUND(IF('Indicator Data'!R32=0,0,IF(LOG('Indicator Data'!R32)&gt;R$3,10,IF(LOG('Indicator Data'!R32)&lt;R$4,0,((LOG('Indicator Data'!R32)-R$4))/(R$3-R$4)*10))),1)</f>
        <v>6.9</v>
      </c>
      <c r="S24" s="213">
        <f>IF('Indicator Data'!S32="No data","x",ROUND(IF('Indicator Data'!S32=0,0,IF(LOG('Indicator Data'!S32)&gt;S$3,10,IF(LOG('Indicator Data'!S32)&lt;S$4,0,((LOG('Indicator Data'!S32)-S$4))/(S$3-S$4)*10))),1))</f>
        <v>8.1999999999999993</v>
      </c>
      <c r="T24" s="213">
        <f>ROUND(IF('Indicator Data'!T32=0,0,IF(LOG('Indicator Data'!T32)&gt;T$3,10,IF(LOG('Indicator Data'!T32)&lt;T$4,0,((LOG('Indicator Data'!T32)-T$4))/(T$3-T$4)*10))),1)</f>
        <v>5.6</v>
      </c>
      <c r="U24" s="213">
        <f>ROUND(IF('Indicator Data'!U32=0,0,IF(LOG('Indicator Data'!U32)&gt;U$3,10,IF(LOG('Indicator Data'!U32)&lt;U$4,0,((LOG('Indicator Data'!U32)-U$4))/(U$3-U$4)*10))),1)</f>
        <v>5.8</v>
      </c>
      <c r="V24" s="213">
        <f>ROUND(IF('Indicator Data'!V32=0,0,IF(LOG('Indicator Data'!V32)&gt;V$3,10,IF(LOG('Indicator Data'!V32)&lt;V$4,0,((LOG('Indicator Data'!V32)-V$4))/(V$3-V$4)*10))),1)</f>
        <v>5.2</v>
      </c>
      <c r="W24" s="213">
        <f>ROUND(IF('Indicator Data'!W32=0,0,IF(LOG('Indicator Data'!W32)&gt;W$3,10,IF(LOG('Indicator Data'!W32)&lt;W$4,0,((LOG('Indicator Data'!W32)-W$4))/(W$3-W$4)*10))),1)</f>
        <v>6.3</v>
      </c>
      <c r="X24" s="213">
        <f>ROUND(IF('Indicator Data'!X32=0,0,IF(LOG('Indicator Data'!X32)&gt;X$3,10,IF(LOG('Indicator Data'!X32)&lt;X$4,0,((LOG('Indicator Data'!X32)-X$4))/(X$3-X$4)*10))),1)</f>
        <v>4.8</v>
      </c>
      <c r="Y24" s="213">
        <f>ROUND(IF('Indicator Data'!Y32=0,0,IF(LOG('Indicator Data'!Y32)&gt;Y$3,10,IF(LOG('Indicator Data'!Y32)&lt;Y$4,0,((LOG('Indicator Data'!Y32)-Y$4))/(Y$3-Y$4)*10))),1)</f>
        <v>4.5</v>
      </c>
      <c r="Z24" s="213">
        <f>ROUND(IF('Indicator Data'!Z32=0,0,IF(LOG('Indicator Data'!Z32)&gt;Z$3,10,IF(LOG('Indicator Data'!Z32)&lt;Z$4,0,((LOG('Indicator Data'!Z32)-Z$4))/(Z$3-Z$4)*10))),1)</f>
        <v>6.7</v>
      </c>
      <c r="AA24" s="213">
        <f>ROUND(IF('Indicator Data'!AA32=0,0,IF(LOG('Indicator Data'!AA32)&gt;AA$3,10,IF(LOG('Indicator Data'!AA32)&lt;AA$4,0,((LOG('Indicator Data'!AA32)-AA$4))/(AA$3-AA$4)*10))),1)</f>
        <v>3.1</v>
      </c>
      <c r="AB24" s="213">
        <f>ROUND(IF('Indicator Data'!AB32=0,0,IF(LOG('Indicator Data'!AB32)&gt;AB$3,10,IF(LOG('Indicator Data'!AB32)&lt;AB$4,0,((LOG('Indicator Data'!AB32)-AB$4))/(AB$3-AB$4)*10))),1)</f>
        <v>6.1</v>
      </c>
      <c r="AC24" s="213">
        <f>ROUND(IF('Indicator Data'!AC32=0,0,IF(LOG('Indicator Data'!AC32)&gt;AC$3,10,IF(LOG('Indicator Data'!AC32)&lt;AC$4,0,((LOG('Indicator Data'!AC32)-AC$4))/(AC$3-AC$4)*10))),1)</f>
        <v>4.0999999999999996</v>
      </c>
      <c r="AD24" s="213">
        <f>ROUND(IF('Indicator Data'!AD32=0,0,IF(LOG('Indicator Data'!AD32)&gt;AD$3,10,IF(LOG('Indicator Data'!AD32)&lt;AD$4,0,((LOG('Indicator Data'!AD32)-AD$4))/(AD$3-AD$4)*10))),1)</f>
        <v>4.0999999999999996</v>
      </c>
      <c r="AE24" s="213">
        <f t="shared" si="0"/>
        <v>9.4</v>
      </c>
      <c r="AF24" s="213">
        <v>9.6</v>
      </c>
      <c r="AG24" s="213">
        <v>8.4</v>
      </c>
      <c r="AH24" s="213">
        <f>ROUND(IF('Indicator Data'!AI32=0,0,IF(LOG('Indicator Data'!AI32)&gt;AH$3,10,IF(LOG('Indicator Data'!AI32)&lt;AH$4,0,((LOG('Indicator Data'!AI32)-AH$4))/(AH$3-AH$4)*10))),1)</f>
        <v>0</v>
      </c>
      <c r="AI24" s="213">
        <f>ROUND(IF('Indicator Data'!AJ32=0,0,IF(LOG('Indicator Data'!AJ32)&gt;AI$3,10,IF(LOG('Indicator Data'!AJ32)&lt;AI$4,0,((LOG('Indicator Data'!AJ32)-AI$4))/(AI$3-AI$4)*10))),1)</f>
        <v>0</v>
      </c>
      <c r="AJ24" s="218">
        <f t="shared" si="1"/>
        <v>9.1999999999999993</v>
      </c>
      <c r="AK24" s="218">
        <f t="shared" si="2"/>
        <v>7.9</v>
      </c>
      <c r="AL24" s="218">
        <f t="shared" si="3"/>
        <v>0</v>
      </c>
      <c r="AM24" s="218">
        <f t="shared" si="4"/>
        <v>0</v>
      </c>
      <c r="AN24" s="218">
        <f t="shared" si="5"/>
        <v>0</v>
      </c>
      <c r="AO24" s="218">
        <f t="shared" si="6"/>
        <v>6.9</v>
      </c>
      <c r="AP24" s="218">
        <f t="shared" si="7"/>
        <v>8.1999999999999993</v>
      </c>
      <c r="AQ24" s="218">
        <f t="shared" si="8"/>
        <v>5.7</v>
      </c>
      <c r="AR24" s="218">
        <f t="shared" si="9"/>
        <v>5.8</v>
      </c>
      <c r="AS24" s="219">
        <f t="shared" si="10"/>
        <v>6.4</v>
      </c>
      <c r="AT24" s="219">
        <f t="shared" si="11"/>
        <v>5.9</v>
      </c>
      <c r="AU24" s="61"/>
      <c r="AV24" s="61"/>
      <c r="AW24" s="61"/>
      <c r="AX24" s="61"/>
      <c r="AY24" s="61"/>
      <c r="AZ24" s="61"/>
    </row>
    <row r="25" spans="1:52" ht="15.75" customHeight="1" x14ac:dyDescent="0.25">
      <c r="A25" t="str">
        <f>'Indicator Data'!A33</f>
        <v>Cross Cutting Area</v>
      </c>
      <c r="B25" t="str">
        <f>'Indicator Data'!B33</f>
        <v>Dhaka</v>
      </c>
      <c r="C25" t="str">
        <f>'Indicator Data'!C33</f>
        <v>Gazipur</v>
      </c>
      <c r="D25">
        <f>'Indicator Data'!D33</f>
        <v>3033</v>
      </c>
      <c r="E25" s="213">
        <v>10</v>
      </c>
      <c r="F25" s="213">
        <v>10</v>
      </c>
      <c r="G25" s="214">
        <v>10</v>
      </c>
      <c r="H25" s="214">
        <v>2</v>
      </c>
      <c r="I25" s="213">
        <f>ROUND(IF('Indicator Data'!I33=0,0,IF(LOG('Indicator Data'!I33)&gt;I$3,10,IF(LOG('Indicator Data'!I33)&lt;I$4,0,((LOG('Indicator Data'!I33)-I$4))/(I$3-I$4)*10))),1)</f>
        <v>4.4000000000000004</v>
      </c>
      <c r="J25" s="213">
        <f>ROUND(IF('Indicator Data'!J33=0,0,IF(LOG('Indicator Data'!J33)&gt;J$3,10,IF(LOG('Indicator Data'!J33)&lt;J$4,0,((LOG('Indicator Data'!J33)-J$4))/(J$3-J$4)*10))),1)</f>
        <v>6.6</v>
      </c>
      <c r="K25" s="213">
        <f>ROUND(IF('Indicator Data'!K33=0,0,IF(LOG('Indicator Data'!K33)&gt;K$3,10,IF(LOG('Indicator Data'!K33)&lt;K$4,0,((LOG('Indicator Data'!K33)-K$4))/(K$3-K$4)*10))),1)</f>
        <v>0</v>
      </c>
      <c r="L25" s="213">
        <f>ROUND(IF('Indicator Data'!L33=0,0,IF(LOG('Indicator Data'!L33)&gt;L$3,10,IF(LOG('Indicator Data'!L33)&lt;L$4,0,((LOG('Indicator Data'!L33)-L$4))/(L$3-L$4)*10))),1)</f>
        <v>5.4</v>
      </c>
      <c r="M25" s="213">
        <f>ROUND(IF('Indicator Data'!M33=0,0,IF(LOG('Indicator Data'!M33)&gt;M$3,10,IF(LOG('Indicator Data'!M33)&lt;M$4,0,((LOG('Indicator Data'!M33)-M$4))/(M$3-M$4)*10))),1)</f>
        <v>0</v>
      </c>
      <c r="N25" s="213">
        <f>ROUND(IF('Indicator Data'!N33=0,0,IF(LOG('Indicator Data'!N33)&gt;N$3,10,IF(LOG('Indicator Data'!N33)&lt;N$4,0,((LOG('Indicator Data'!N33)-N$4))/(N$3-N$4)*10))),1)</f>
        <v>0</v>
      </c>
      <c r="O25" s="213">
        <f>ROUND(IF('Indicator Data'!O33=0,0,IF(LOG('Indicator Data'!O33)&gt;O$3,10,IF(LOG('Indicator Data'!O33)&lt;O$4,0,((LOG('Indicator Data'!O33)-O$4))/(O$3-O$4)*10))),1)</f>
        <v>0</v>
      </c>
      <c r="P25" s="213">
        <f>ROUND(IF('Indicator Data'!P33=0,0,IF(LOG('Indicator Data'!P33)&gt;P$3,10,IF(LOG('Indicator Data'!P33)&lt;P$4,0,((LOG('Indicator Data'!P33)-P$4))/(P$3-P$4)*10))),1)</f>
        <v>0</v>
      </c>
      <c r="Q25" s="213">
        <f>ROUND(IF('Indicator Data'!Q33=0,0,IF(LOG('Indicator Data'!Q33)&gt;Q$3,10,IF(LOG('Indicator Data'!Q33)&lt;Q$4,0,((LOG('Indicator Data'!Q33)-Q$4))/(Q$3-Q$4)*10))),1)</f>
        <v>0</v>
      </c>
      <c r="R25" s="213">
        <f>ROUND(IF('Indicator Data'!R33=0,0,IF(LOG('Indicator Data'!R33)&gt;R$3,10,IF(LOG('Indicator Data'!R33)&lt;R$4,0,((LOG('Indicator Data'!R33)-R$4))/(R$3-R$4)*10))),1)</f>
        <v>5.3</v>
      </c>
      <c r="S25" s="213">
        <f>IF('Indicator Data'!S33="No data","x",ROUND(IF('Indicator Data'!S33=0,0,IF(LOG('Indicator Data'!S33)&gt;S$3,10,IF(LOG('Indicator Data'!S33)&lt;S$4,0,((LOG('Indicator Data'!S33)-S$4))/(S$3-S$4)*10))),1))</f>
        <v>0</v>
      </c>
      <c r="T25" s="213">
        <f>ROUND(IF('Indicator Data'!T33=0,0,IF(LOG('Indicator Data'!T33)&gt;T$3,10,IF(LOG('Indicator Data'!T33)&lt;T$4,0,((LOG('Indicator Data'!T33)-T$4))/(T$3-T$4)*10))),1)</f>
        <v>9.1999999999999993</v>
      </c>
      <c r="U25" s="213">
        <f>ROUND(IF('Indicator Data'!U33=0,0,IF(LOG('Indicator Data'!U33)&gt;U$3,10,IF(LOG('Indicator Data'!U33)&lt;U$4,0,((LOG('Indicator Data'!U33)-U$4))/(U$3-U$4)*10))),1)</f>
        <v>7.3</v>
      </c>
      <c r="V25" s="213">
        <f>ROUND(IF('Indicator Data'!V33=0,0,IF(LOG('Indicator Data'!V33)&gt;V$3,10,IF(LOG('Indicator Data'!V33)&lt;V$4,0,((LOG('Indicator Data'!V33)-V$4))/(V$3-V$4)*10))),1)</f>
        <v>2.8</v>
      </c>
      <c r="W25" s="213">
        <f>ROUND(IF('Indicator Data'!W33=0,0,IF(LOG('Indicator Data'!W33)&gt;W$3,10,IF(LOG('Indicator Data'!W33)&lt;W$4,0,((LOG('Indicator Data'!W33)-W$4))/(W$3-W$4)*10))),1)</f>
        <v>5.5</v>
      </c>
      <c r="X25" s="213">
        <f>ROUND(IF('Indicator Data'!X33=0,0,IF(LOG('Indicator Data'!X33)&gt;X$3,10,IF(LOG('Indicator Data'!X33)&lt;X$4,0,((LOG('Indicator Data'!X33)-X$4))/(X$3-X$4)*10))),1)</f>
        <v>7.1</v>
      </c>
      <c r="Y25" s="213">
        <f>ROUND(IF('Indicator Data'!Y33=0,0,IF(LOG('Indicator Data'!Y33)&gt;Y$3,10,IF(LOG('Indicator Data'!Y33)&lt;Y$4,0,((LOG('Indicator Data'!Y33)-Y$4))/(Y$3-Y$4)*10))),1)</f>
        <v>2.1</v>
      </c>
      <c r="Z25" s="213">
        <f>ROUND(IF('Indicator Data'!Z33=0,0,IF(LOG('Indicator Data'!Z33)&gt;Z$3,10,IF(LOG('Indicator Data'!Z33)&lt;Z$4,0,((LOG('Indicator Data'!Z33)-Z$4))/(Z$3-Z$4)*10))),1)</f>
        <v>10</v>
      </c>
      <c r="AA25" s="213">
        <f>ROUND(IF('Indicator Data'!AA33=0,0,IF(LOG('Indicator Data'!AA33)&gt;AA$3,10,IF(LOG('Indicator Data'!AA33)&lt;AA$4,0,((LOG('Indicator Data'!AA33)-AA$4))/(AA$3-AA$4)*10))),1)</f>
        <v>6.1</v>
      </c>
      <c r="AB25" s="213">
        <f>ROUND(IF('Indicator Data'!AB33=0,0,IF(LOG('Indicator Data'!AB33)&gt;AB$3,10,IF(LOG('Indicator Data'!AB33)&lt;AB$4,0,((LOG('Indicator Data'!AB33)-AB$4))/(AB$3-AB$4)*10))),1)</f>
        <v>9.3000000000000007</v>
      </c>
      <c r="AC25" s="213">
        <f>ROUND(IF('Indicator Data'!AC33=0,0,IF(LOG('Indicator Data'!AC33)&gt;AC$3,10,IF(LOG('Indicator Data'!AC33)&lt;AC$4,0,((LOG('Indicator Data'!AC33)-AC$4))/(AC$3-AC$4)*10))),1)</f>
        <v>3.5</v>
      </c>
      <c r="AD25" s="213">
        <f>ROUND(IF('Indicator Data'!AD33=0,0,IF(LOG('Indicator Data'!AD33)&gt;AD$3,10,IF(LOG('Indicator Data'!AD33)&lt;AD$4,0,((LOG('Indicator Data'!AD33)-AD$4))/(AD$3-AD$4)*10))),1)</f>
        <v>1.1000000000000001</v>
      </c>
      <c r="AE25" s="213">
        <f t="shared" si="0"/>
        <v>9.4</v>
      </c>
      <c r="AF25" s="213">
        <v>9.6</v>
      </c>
      <c r="AG25" s="213">
        <v>8.4</v>
      </c>
      <c r="AH25" s="213">
        <f>ROUND(IF('Indicator Data'!AI33=0,0,IF(LOG('Indicator Data'!AI33)&gt;AH$3,10,IF(LOG('Indicator Data'!AI33)&lt;AH$4,0,((LOG('Indicator Data'!AI33)-AH$4))/(AH$3-AH$4)*10))),1)</f>
        <v>0</v>
      </c>
      <c r="AI25" s="213">
        <f>ROUND(IF('Indicator Data'!AJ33=0,0,IF(LOG('Indicator Data'!AJ33)&gt;AI$3,10,IF(LOG('Indicator Data'!AJ33)&lt;AI$4,0,((LOG('Indicator Data'!AJ33)-AI$4))/(AI$3-AI$4)*10))),1)</f>
        <v>0</v>
      </c>
      <c r="AJ25" s="218">
        <f t="shared" si="1"/>
        <v>9.1999999999999993</v>
      </c>
      <c r="AK25" s="218">
        <f t="shared" si="2"/>
        <v>4.5</v>
      </c>
      <c r="AL25" s="218">
        <f t="shared" si="3"/>
        <v>0</v>
      </c>
      <c r="AM25" s="218">
        <f t="shared" si="4"/>
        <v>0</v>
      </c>
      <c r="AN25" s="218">
        <f t="shared" si="5"/>
        <v>0</v>
      </c>
      <c r="AO25" s="218">
        <f t="shared" si="6"/>
        <v>5.3</v>
      </c>
      <c r="AP25" s="218">
        <f t="shared" si="7"/>
        <v>0</v>
      </c>
      <c r="AQ25" s="218">
        <f t="shared" si="8"/>
        <v>8.4</v>
      </c>
      <c r="AR25" s="218">
        <f t="shared" si="9"/>
        <v>6.5</v>
      </c>
      <c r="AS25" s="219">
        <f t="shared" si="10"/>
        <v>6.4</v>
      </c>
      <c r="AT25" s="219">
        <f t="shared" si="11"/>
        <v>4.9000000000000004</v>
      </c>
      <c r="AU25" s="61"/>
      <c r="AV25" s="61"/>
      <c r="AW25" s="61"/>
      <c r="AX25" s="61"/>
      <c r="AY25" s="61"/>
      <c r="AZ25" s="61"/>
    </row>
    <row r="26" spans="1:52" ht="15.75" customHeight="1" x14ac:dyDescent="0.25">
      <c r="A26" t="str">
        <f>'Indicator Data'!A34</f>
        <v>Coastal Zone</v>
      </c>
      <c r="B26" t="str">
        <f>'Indicator Data'!B34</f>
        <v>Dhaka</v>
      </c>
      <c r="C26" t="str">
        <f>'Indicator Data'!C34</f>
        <v>Gopalganj</v>
      </c>
      <c r="D26">
        <f>'Indicator Data'!D34</f>
        <v>3035</v>
      </c>
      <c r="E26" s="213">
        <v>10</v>
      </c>
      <c r="F26" s="213">
        <v>10</v>
      </c>
      <c r="G26" s="214">
        <v>10</v>
      </c>
      <c r="H26" s="214">
        <v>2</v>
      </c>
      <c r="I26" s="213">
        <f>ROUND(IF('Indicator Data'!I34=0,0,IF(LOG('Indicator Data'!I34)&gt;I$3,10,IF(LOG('Indicator Data'!I34)&lt;I$4,0,((LOG('Indicator Data'!I34)-I$4))/(I$3-I$4)*10))),1)</f>
        <v>8.1999999999999993</v>
      </c>
      <c r="J26" s="213">
        <f>ROUND(IF('Indicator Data'!J34=0,0,IF(LOG('Indicator Data'!J34)&gt;J$3,10,IF(LOG('Indicator Data'!J34)&lt;J$4,0,((LOG('Indicator Data'!J34)-J$4))/(J$3-J$4)*10))),1)</f>
        <v>7.6</v>
      </c>
      <c r="K26" s="213">
        <f>ROUND(IF('Indicator Data'!K34=0,0,IF(LOG('Indicator Data'!K34)&gt;K$3,10,IF(LOG('Indicator Data'!K34)&lt;K$4,0,((LOG('Indicator Data'!K34)-K$4))/(K$3-K$4)*10))),1)</f>
        <v>0</v>
      </c>
      <c r="L26" s="213">
        <f>ROUND(IF('Indicator Data'!L34=0,0,IF(LOG('Indicator Data'!L34)&gt;L$3,10,IF(LOG('Indicator Data'!L34)&lt;L$4,0,((LOG('Indicator Data'!L34)-L$4))/(L$3-L$4)*10))),1)</f>
        <v>8.8000000000000007</v>
      </c>
      <c r="M26" s="213">
        <f>ROUND(IF('Indicator Data'!M34=0,0,IF(LOG('Indicator Data'!M34)&gt;M$3,10,IF(LOG('Indicator Data'!M34)&lt;M$4,0,((LOG('Indicator Data'!M34)-M$4))/(M$3-M$4)*10))),1)</f>
        <v>0</v>
      </c>
      <c r="N26" s="213">
        <f>ROUND(IF('Indicator Data'!N34=0,0,IF(LOG('Indicator Data'!N34)&gt;N$3,10,IF(LOG('Indicator Data'!N34)&lt;N$4,0,((LOG('Indicator Data'!N34)-N$4))/(N$3-N$4)*10))),1)</f>
        <v>0</v>
      </c>
      <c r="O26" s="213">
        <f>ROUND(IF('Indicator Data'!O34=0,0,IF(LOG('Indicator Data'!O34)&gt;O$3,10,IF(LOG('Indicator Data'!O34)&lt;O$4,0,((LOG('Indicator Data'!O34)-O$4))/(O$3-O$4)*10))),1)</f>
        <v>0</v>
      </c>
      <c r="P26" s="213">
        <f>ROUND(IF('Indicator Data'!P34=0,0,IF(LOG('Indicator Data'!P34)&gt;P$3,10,IF(LOG('Indicator Data'!P34)&lt;P$4,0,((LOG('Indicator Data'!P34)-P$4))/(P$3-P$4)*10))),1)</f>
        <v>0</v>
      </c>
      <c r="Q26" s="213">
        <f>ROUND(IF('Indicator Data'!Q34=0,0,IF(LOG('Indicator Data'!Q34)&gt;Q$3,10,IF(LOG('Indicator Data'!Q34)&lt;Q$4,0,((LOG('Indicator Data'!Q34)-Q$4))/(Q$3-Q$4)*10))),1)</f>
        <v>7.8</v>
      </c>
      <c r="R26" s="213">
        <f>ROUND(IF('Indicator Data'!R34=0,0,IF(LOG('Indicator Data'!R34)&gt;R$3,10,IF(LOG('Indicator Data'!R34)&lt;R$4,0,((LOG('Indicator Data'!R34)-R$4))/(R$3-R$4)*10))),1)</f>
        <v>1.8</v>
      </c>
      <c r="S26" s="213" t="str">
        <f>IF('Indicator Data'!S34="No data","x",ROUND(IF('Indicator Data'!S34=0,0,IF(LOG('Indicator Data'!S34)&gt;S$3,10,IF(LOG('Indicator Data'!S34)&lt;S$4,0,((LOG('Indicator Data'!S34)-S$4))/(S$3-S$4)*10))),1))</f>
        <v>x</v>
      </c>
      <c r="T26" s="213">
        <f>ROUND(IF('Indicator Data'!T34=0,0,IF(LOG('Indicator Data'!T34)&gt;T$3,10,IF(LOG('Indicator Data'!T34)&lt;T$4,0,((LOG('Indicator Data'!T34)-T$4))/(T$3-T$4)*10))),1)</f>
        <v>0</v>
      </c>
      <c r="U26" s="213">
        <f>ROUND(IF('Indicator Data'!U34=0,0,IF(LOG('Indicator Data'!U34)&gt;U$3,10,IF(LOG('Indicator Data'!U34)&lt;U$4,0,((LOG('Indicator Data'!U34)-U$4))/(U$3-U$4)*10))),1)</f>
        <v>1.1000000000000001</v>
      </c>
      <c r="V26" s="213">
        <f>ROUND(IF('Indicator Data'!V34=0,0,IF(LOG('Indicator Data'!V34)&gt;V$3,10,IF(LOG('Indicator Data'!V34)&lt;V$4,0,((LOG('Indicator Data'!V34)-V$4))/(V$3-V$4)*10))),1)</f>
        <v>4.7</v>
      </c>
      <c r="W26" s="213">
        <f>ROUND(IF('Indicator Data'!W34=0,0,IF(LOG('Indicator Data'!W34)&gt;W$3,10,IF(LOG('Indicator Data'!W34)&lt;W$4,0,((LOG('Indicator Data'!W34)-W$4))/(W$3-W$4)*10))),1)</f>
        <v>6.1</v>
      </c>
      <c r="X26" s="213">
        <f>ROUND(IF('Indicator Data'!X34=0,0,IF(LOG('Indicator Data'!X34)&gt;X$3,10,IF(LOG('Indicator Data'!X34)&lt;X$4,0,((LOG('Indicator Data'!X34)-X$4))/(X$3-X$4)*10))),1)</f>
        <v>4.3</v>
      </c>
      <c r="Y26" s="213">
        <f>ROUND(IF('Indicator Data'!Y34=0,0,IF(LOG('Indicator Data'!Y34)&gt;Y$3,10,IF(LOG('Indicator Data'!Y34)&lt;Y$4,0,((LOG('Indicator Data'!Y34)-Y$4))/(Y$3-Y$4)*10))),1)</f>
        <v>5.2</v>
      </c>
      <c r="Z26" s="213">
        <f>ROUND(IF('Indicator Data'!Z34=0,0,IF(LOG('Indicator Data'!Z34)&gt;Z$3,10,IF(LOG('Indicator Data'!Z34)&lt;Z$4,0,((LOG('Indicator Data'!Z34)-Z$4))/(Z$3-Z$4)*10))),1)</f>
        <v>2</v>
      </c>
      <c r="AA26" s="213">
        <f>ROUND(IF('Indicator Data'!AA34=0,0,IF(LOG('Indicator Data'!AA34)&gt;AA$3,10,IF(LOG('Indicator Data'!AA34)&lt;AA$4,0,((LOG('Indicator Data'!AA34)-AA$4))/(AA$3-AA$4)*10))),1)</f>
        <v>1.9</v>
      </c>
      <c r="AB26" s="213">
        <f>ROUND(IF('Indicator Data'!AB34=0,0,IF(LOG('Indicator Data'!AB34)&gt;AB$3,10,IF(LOG('Indicator Data'!AB34)&lt;AB$4,0,((LOG('Indicator Data'!AB34)-AB$4))/(AB$3-AB$4)*10))),1)</f>
        <v>5.6</v>
      </c>
      <c r="AC26" s="213">
        <f>ROUND(IF('Indicator Data'!AC34=0,0,IF(LOG('Indicator Data'!AC34)&gt;AC$3,10,IF(LOG('Indicator Data'!AC34)&lt;AC$4,0,((LOG('Indicator Data'!AC34)-AC$4))/(AC$3-AC$4)*10))),1)</f>
        <v>3.9</v>
      </c>
      <c r="AD26" s="213">
        <f>ROUND(IF('Indicator Data'!AD34=0,0,IF(LOG('Indicator Data'!AD34)&gt;AD$3,10,IF(LOG('Indicator Data'!AD34)&lt;AD$4,0,((LOG('Indicator Data'!AD34)-AD$4))/(AD$3-AD$4)*10))),1)</f>
        <v>4.5999999999999996</v>
      </c>
      <c r="AE26" s="213">
        <f t="shared" si="0"/>
        <v>9.4</v>
      </c>
      <c r="AF26" s="213">
        <v>9.6</v>
      </c>
      <c r="AG26" s="213">
        <v>8.4</v>
      </c>
      <c r="AH26" s="213">
        <f>ROUND(IF('Indicator Data'!AI34=0,0,IF(LOG('Indicator Data'!AI34)&gt;AH$3,10,IF(LOG('Indicator Data'!AI34)&lt;AH$4,0,((LOG('Indicator Data'!AI34)-AH$4))/(AH$3-AH$4)*10))),1)</f>
        <v>0</v>
      </c>
      <c r="AI26" s="213">
        <f>ROUND(IF('Indicator Data'!AJ34=0,0,IF(LOG('Indicator Data'!AJ34)&gt;AI$3,10,IF(LOG('Indicator Data'!AJ34)&lt;AI$4,0,((LOG('Indicator Data'!AJ34)-AI$4))/(AI$3-AI$4)*10))),1)</f>
        <v>0</v>
      </c>
      <c r="AJ26" s="218">
        <f t="shared" si="1"/>
        <v>9.1999999999999993</v>
      </c>
      <c r="AK26" s="218">
        <f t="shared" si="2"/>
        <v>7.1</v>
      </c>
      <c r="AL26" s="218">
        <f t="shared" si="3"/>
        <v>0</v>
      </c>
      <c r="AM26" s="218">
        <f t="shared" si="4"/>
        <v>0</v>
      </c>
      <c r="AN26" s="218">
        <f t="shared" si="5"/>
        <v>0</v>
      </c>
      <c r="AO26" s="218">
        <f t="shared" si="6"/>
        <v>1.8</v>
      </c>
      <c r="AP26" s="218" t="str">
        <f t="shared" si="7"/>
        <v>x</v>
      </c>
      <c r="AQ26" s="218">
        <f t="shared" si="8"/>
        <v>0.6</v>
      </c>
      <c r="AR26" s="218">
        <f t="shared" si="9"/>
        <v>5.2</v>
      </c>
      <c r="AS26" s="219">
        <f t="shared" si="10"/>
        <v>6.4</v>
      </c>
      <c r="AT26" s="219">
        <f t="shared" si="11"/>
        <v>4.0999999999999996</v>
      </c>
      <c r="AU26" s="61"/>
      <c r="AV26" s="61"/>
      <c r="AW26" s="61"/>
      <c r="AX26" s="61"/>
      <c r="AY26" s="61"/>
      <c r="AZ26" s="61"/>
    </row>
    <row r="27" spans="1:52" ht="15.75" customHeight="1" x14ac:dyDescent="0.25">
      <c r="A27" t="str">
        <f>'Indicator Data'!A35</f>
        <v>Haor and Flash Flood Area</v>
      </c>
      <c r="B27" t="str">
        <f>'Indicator Data'!B35</f>
        <v>Dhaka</v>
      </c>
      <c r="C27" t="str">
        <f>'Indicator Data'!C35</f>
        <v>Kishoreganj</v>
      </c>
      <c r="D27">
        <f>'Indicator Data'!D35</f>
        <v>3048</v>
      </c>
      <c r="E27" s="213">
        <v>10</v>
      </c>
      <c r="F27" s="213">
        <v>10</v>
      </c>
      <c r="G27" s="214">
        <v>10</v>
      </c>
      <c r="H27" s="214">
        <v>2</v>
      </c>
      <c r="I27" s="213">
        <f>ROUND(IF('Indicator Data'!I35=0,0,IF(LOG('Indicator Data'!I35)&gt;I$3,10,IF(LOG('Indicator Data'!I35)&lt;I$4,0,((LOG('Indicator Data'!I35)-I$4))/(I$3-I$4)*10))),1)</f>
        <v>5.7</v>
      </c>
      <c r="J27" s="213">
        <f>ROUND(IF('Indicator Data'!J35=0,0,IF(LOG('Indicator Data'!J35)&gt;J$3,10,IF(LOG('Indicator Data'!J35)&lt;J$4,0,((LOG('Indicator Data'!J35)-J$4))/(J$3-J$4)*10))),1)</f>
        <v>9.4</v>
      </c>
      <c r="K27" s="213">
        <f>ROUND(IF('Indicator Data'!K35=0,0,IF(LOG('Indicator Data'!K35)&gt;K$3,10,IF(LOG('Indicator Data'!K35)&lt;K$4,0,((LOG('Indicator Data'!K35)-K$4))/(K$3-K$4)*10))),1)</f>
        <v>8.3000000000000007</v>
      </c>
      <c r="L27" s="213">
        <f>ROUND(IF('Indicator Data'!L35=0,0,IF(LOG('Indicator Data'!L35)&gt;L$3,10,IF(LOG('Indicator Data'!L35)&lt;L$4,0,((LOG('Indicator Data'!L35)-L$4))/(L$3-L$4)*10))),1)</f>
        <v>9.1999999999999993</v>
      </c>
      <c r="M27" s="213">
        <f>ROUND(IF('Indicator Data'!M35=0,0,IF(LOG('Indicator Data'!M35)&gt;M$3,10,IF(LOG('Indicator Data'!M35)&lt;M$4,0,((LOG('Indicator Data'!M35)-M$4))/(M$3-M$4)*10))),1)</f>
        <v>0</v>
      </c>
      <c r="N27" s="213">
        <f>ROUND(IF('Indicator Data'!N35=0,0,IF(LOG('Indicator Data'!N35)&gt;N$3,10,IF(LOG('Indicator Data'!N35)&lt;N$4,0,((LOG('Indicator Data'!N35)-N$4))/(N$3-N$4)*10))),1)</f>
        <v>0</v>
      </c>
      <c r="O27" s="213">
        <f>ROUND(IF('Indicator Data'!O35=0,0,IF(LOG('Indicator Data'!O35)&gt;O$3,10,IF(LOG('Indicator Data'!O35)&lt;O$4,0,((LOG('Indicator Data'!O35)-O$4))/(O$3-O$4)*10))),1)</f>
        <v>0</v>
      </c>
      <c r="P27" s="213">
        <f>ROUND(IF('Indicator Data'!P35=0,0,IF(LOG('Indicator Data'!P35)&gt;P$3,10,IF(LOG('Indicator Data'!P35)&lt;P$4,0,((LOG('Indicator Data'!P35)-P$4))/(P$3-P$4)*10))),1)</f>
        <v>0</v>
      </c>
      <c r="Q27" s="213">
        <f>ROUND(IF('Indicator Data'!Q35=0,0,IF(LOG('Indicator Data'!Q35)&gt;Q$3,10,IF(LOG('Indicator Data'!Q35)&lt;Q$4,0,((LOG('Indicator Data'!Q35)-Q$4))/(Q$3-Q$4)*10))),1)</f>
        <v>0</v>
      </c>
      <c r="R27" s="213">
        <f>ROUND(IF('Indicator Data'!R35=0,0,IF(LOG('Indicator Data'!R35)&gt;R$3,10,IF(LOG('Indicator Data'!R35)&lt;R$4,0,((LOG('Indicator Data'!R35)-R$4))/(R$3-R$4)*10))),1)</f>
        <v>7.2</v>
      </c>
      <c r="S27" s="213" t="str">
        <f>IF('Indicator Data'!S35="No data","x",ROUND(IF('Indicator Data'!S35=0,0,IF(LOG('Indicator Data'!S35)&gt;S$3,10,IF(LOG('Indicator Data'!S35)&lt;S$4,0,((LOG('Indicator Data'!S35)-S$4))/(S$3-S$4)*10))),1))</f>
        <v>x</v>
      </c>
      <c r="T27" s="213">
        <f>ROUND(IF('Indicator Data'!T35=0,0,IF(LOG('Indicator Data'!T35)&gt;T$3,10,IF(LOG('Indicator Data'!T35)&lt;T$4,0,((LOG('Indicator Data'!T35)-T$4))/(T$3-T$4)*10))),1)</f>
        <v>2.9</v>
      </c>
      <c r="U27" s="213">
        <f>ROUND(IF('Indicator Data'!U35=0,0,IF(LOG('Indicator Data'!U35)&gt;U$3,10,IF(LOG('Indicator Data'!U35)&lt;U$4,0,((LOG('Indicator Data'!U35)-U$4))/(U$3-U$4)*10))),1)</f>
        <v>2</v>
      </c>
      <c r="V27" s="213">
        <f>ROUND(IF('Indicator Data'!V35=0,0,IF(LOG('Indicator Data'!V35)&gt;V$3,10,IF(LOG('Indicator Data'!V35)&lt;V$4,0,((LOG('Indicator Data'!V35)-V$4))/(V$3-V$4)*10))),1)</f>
        <v>2.2000000000000002</v>
      </c>
      <c r="W27" s="213">
        <f>ROUND(IF('Indicator Data'!W35=0,0,IF(LOG('Indicator Data'!W35)&gt;W$3,10,IF(LOG('Indicator Data'!W35)&lt;W$4,0,((LOG('Indicator Data'!W35)-W$4))/(W$3-W$4)*10))),1)</f>
        <v>5.8</v>
      </c>
      <c r="X27" s="213">
        <f>ROUND(IF('Indicator Data'!X35=0,0,IF(LOG('Indicator Data'!X35)&gt;X$3,10,IF(LOG('Indicator Data'!X35)&lt;X$4,0,((LOG('Indicator Data'!X35)-X$4))/(X$3-X$4)*10))),1)</f>
        <v>5.2</v>
      </c>
      <c r="Y27" s="213">
        <f>ROUND(IF('Indicator Data'!Y35=0,0,IF(LOG('Indicator Data'!Y35)&gt;Y$3,10,IF(LOG('Indicator Data'!Y35)&lt;Y$4,0,((LOG('Indicator Data'!Y35)-Y$4))/(Y$3-Y$4)*10))),1)</f>
        <v>4.9000000000000004</v>
      </c>
      <c r="Z27" s="213">
        <f>ROUND(IF('Indicator Data'!Z35=0,0,IF(LOG('Indicator Data'!Z35)&gt;Z$3,10,IF(LOG('Indicator Data'!Z35)&lt;Z$4,0,((LOG('Indicator Data'!Z35)-Z$4))/(Z$3-Z$4)*10))),1)</f>
        <v>7.3</v>
      </c>
      <c r="AA27" s="213">
        <f>ROUND(IF('Indicator Data'!AA35=0,0,IF(LOG('Indicator Data'!AA35)&gt;AA$3,10,IF(LOG('Indicator Data'!AA35)&lt;AA$4,0,((LOG('Indicator Data'!AA35)-AA$4))/(AA$3-AA$4)*10))),1)</f>
        <v>4.4000000000000004</v>
      </c>
      <c r="AB27" s="213">
        <f>ROUND(IF('Indicator Data'!AB35=0,0,IF(LOG('Indicator Data'!AB35)&gt;AB$3,10,IF(LOG('Indicator Data'!AB35)&lt;AB$4,0,((LOG('Indicator Data'!AB35)-AB$4))/(AB$3-AB$4)*10))),1)</f>
        <v>5</v>
      </c>
      <c r="AC27" s="213">
        <f>ROUND(IF('Indicator Data'!AC35=0,0,IF(LOG('Indicator Data'!AC35)&gt;AC$3,10,IF(LOG('Indicator Data'!AC35)&lt;AC$4,0,((LOG('Indicator Data'!AC35)-AC$4))/(AC$3-AC$4)*10))),1)</f>
        <v>7.2</v>
      </c>
      <c r="AD27" s="213">
        <f>ROUND(IF('Indicator Data'!AD35=0,0,IF(LOG('Indicator Data'!AD35)&gt;AD$3,10,IF(LOG('Indicator Data'!AD35)&lt;AD$4,0,((LOG('Indicator Data'!AD35)-AD$4))/(AD$3-AD$4)*10))),1)</f>
        <v>7.9</v>
      </c>
      <c r="AE27" s="213">
        <f t="shared" si="0"/>
        <v>9.4</v>
      </c>
      <c r="AF27" s="213">
        <v>9.6</v>
      </c>
      <c r="AG27" s="213">
        <v>8.4</v>
      </c>
      <c r="AH27" s="213">
        <f>ROUND(IF('Indicator Data'!AI35=0,0,IF(LOG('Indicator Data'!AI35)&gt;AH$3,10,IF(LOG('Indicator Data'!AI35)&lt;AH$4,0,((LOG('Indicator Data'!AI35)-AH$4))/(AH$3-AH$4)*10))),1)</f>
        <v>0</v>
      </c>
      <c r="AI27" s="213">
        <f>ROUND(IF('Indicator Data'!AJ35=0,0,IF(LOG('Indicator Data'!AJ35)&gt;AI$3,10,IF(LOG('Indicator Data'!AJ35)&lt;AI$4,0,((LOG('Indicator Data'!AJ35)-AI$4))/(AI$3-AI$4)*10))),1)</f>
        <v>0</v>
      </c>
      <c r="AJ27" s="218">
        <f t="shared" si="1"/>
        <v>9.1999999999999993</v>
      </c>
      <c r="AK27" s="218">
        <f t="shared" si="2"/>
        <v>8.5</v>
      </c>
      <c r="AL27" s="218">
        <f t="shared" si="3"/>
        <v>0</v>
      </c>
      <c r="AM27" s="218">
        <f t="shared" si="4"/>
        <v>0</v>
      </c>
      <c r="AN27" s="218">
        <f t="shared" si="5"/>
        <v>0</v>
      </c>
      <c r="AO27" s="218">
        <f t="shared" si="6"/>
        <v>7.2</v>
      </c>
      <c r="AP27" s="218" t="str">
        <f t="shared" si="7"/>
        <v>x</v>
      </c>
      <c r="AQ27" s="218">
        <f t="shared" si="8"/>
        <v>2.5</v>
      </c>
      <c r="AR27" s="218">
        <f t="shared" si="9"/>
        <v>6.1</v>
      </c>
      <c r="AS27" s="219">
        <f t="shared" si="10"/>
        <v>6.4</v>
      </c>
      <c r="AT27" s="219">
        <f t="shared" si="11"/>
        <v>5.4</v>
      </c>
      <c r="AU27" s="61"/>
      <c r="AV27" s="61"/>
      <c r="AW27" s="61"/>
      <c r="AX27" s="61"/>
      <c r="AY27" s="61"/>
      <c r="AZ27" s="61"/>
    </row>
    <row r="28" spans="1:52" ht="15.75" customHeight="1" x14ac:dyDescent="0.25">
      <c r="A28" t="str">
        <f>'Indicator Data'!A36</f>
        <v>Cross Cutting Area</v>
      </c>
      <c r="B28" t="str">
        <f>'Indicator Data'!B36</f>
        <v>Dhaka</v>
      </c>
      <c r="C28" t="str">
        <f>'Indicator Data'!C36</f>
        <v>Madaripur</v>
      </c>
      <c r="D28">
        <f>'Indicator Data'!D36</f>
        <v>3054</v>
      </c>
      <c r="E28" s="213">
        <v>10</v>
      </c>
      <c r="F28" s="213">
        <v>10</v>
      </c>
      <c r="G28" s="214">
        <v>10</v>
      </c>
      <c r="H28" s="214">
        <v>2</v>
      </c>
      <c r="I28" s="213">
        <f>ROUND(IF('Indicator Data'!I36=0,0,IF(LOG('Indicator Data'!I36)&gt;I$3,10,IF(LOG('Indicator Data'!I36)&lt;I$4,0,((LOG('Indicator Data'!I36)-I$4))/(I$3-I$4)*10))),1)</f>
        <v>9.1999999999999993</v>
      </c>
      <c r="J28" s="213">
        <f>ROUND(IF('Indicator Data'!J36=0,0,IF(LOG('Indicator Data'!J36)&gt;J$3,10,IF(LOG('Indicator Data'!J36)&lt;J$4,0,((LOG('Indicator Data'!J36)-J$4))/(J$3-J$4)*10))),1)</f>
        <v>8.4</v>
      </c>
      <c r="K28" s="213">
        <f>ROUND(IF('Indicator Data'!K36=0,0,IF(LOG('Indicator Data'!K36)&gt;K$3,10,IF(LOG('Indicator Data'!K36)&lt;K$4,0,((LOG('Indicator Data'!K36)-K$4))/(K$3-K$4)*10))),1)</f>
        <v>0</v>
      </c>
      <c r="L28" s="213">
        <f>ROUND(IF('Indicator Data'!L36=0,0,IF(LOG('Indicator Data'!L36)&gt;L$3,10,IF(LOG('Indicator Data'!L36)&lt;L$4,0,((LOG('Indicator Data'!L36)-L$4))/(L$3-L$4)*10))),1)</f>
        <v>8.6</v>
      </c>
      <c r="M28" s="213">
        <f>ROUND(IF('Indicator Data'!M36=0,0,IF(LOG('Indicator Data'!M36)&gt;M$3,10,IF(LOG('Indicator Data'!M36)&lt;M$4,0,((LOG('Indicator Data'!M36)-M$4))/(M$3-M$4)*10))),1)</f>
        <v>0</v>
      </c>
      <c r="N28" s="213">
        <f>ROUND(IF('Indicator Data'!N36=0,0,IF(LOG('Indicator Data'!N36)&gt;N$3,10,IF(LOG('Indicator Data'!N36)&lt;N$4,0,((LOG('Indicator Data'!N36)-N$4))/(N$3-N$4)*10))),1)</f>
        <v>0</v>
      </c>
      <c r="O28" s="213">
        <f>ROUND(IF('Indicator Data'!O36=0,0,IF(LOG('Indicator Data'!O36)&gt;O$3,10,IF(LOG('Indicator Data'!O36)&lt;O$4,0,((LOG('Indicator Data'!O36)-O$4))/(O$3-O$4)*10))),1)</f>
        <v>0</v>
      </c>
      <c r="P28" s="213">
        <f>ROUND(IF('Indicator Data'!P36=0,0,IF(LOG('Indicator Data'!P36)&gt;P$3,10,IF(LOG('Indicator Data'!P36)&lt;P$4,0,((LOG('Indicator Data'!P36)-P$4))/(P$3-P$4)*10))),1)</f>
        <v>0</v>
      </c>
      <c r="Q28" s="213">
        <f>ROUND(IF('Indicator Data'!Q36=0,0,IF(LOG('Indicator Data'!Q36)&gt;Q$3,10,IF(LOG('Indicator Data'!Q36)&lt;Q$4,0,((LOG('Indicator Data'!Q36)-Q$4))/(Q$3-Q$4)*10))),1)</f>
        <v>6.1</v>
      </c>
      <c r="R28" s="213">
        <f>ROUND(IF('Indicator Data'!R36=0,0,IF(LOG('Indicator Data'!R36)&gt;R$3,10,IF(LOG('Indicator Data'!R36)&lt;R$4,0,((LOG('Indicator Data'!R36)-R$4))/(R$3-R$4)*10))),1)</f>
        <v>5.3</v>
      </c>
      <c r="S28" s="213">
        <f>IF('Indicator Data'!S36="No data","x",ROUND(IF('Indicator Data'!S36=0,0,IF(LOG('Indicator Data'!S36)&gt;S$3,10,IF(LOG('Indicator Data'!S36)&lt;S$4,0,((LOG('Indicator Data'!S36)-S$4))/(S$3-S$4)*10))),1))</f>
        <v>10</v>
      </c>
      <c r="T28" s="213">
        <f>ROUND(IF('Indicator Data'!T36=0,0,IF(LOG('Indicator Data'!T36)&gt;T$3,10,IF(LOG('Indicator Data'!T36)&lt;T$4,0,((LOG('Indicator Data'!T36)-T$4))/(T$3-T$4)*10))),1)</f>
        <v>4.2</v>
      </c>
      <c r="U28" s="213">
        <f>ROUND(IF('Indicator Data'!U36=0,0,IF(LOG('Indicator Data'!U36)&gt;U$3,10,IF(LOG('Indicator Data'!U36)&lt;U$4,0,((LOG('Indicator Data'!U36)-U$4))/(U$3-U$4)*10))),1)</f>
        <v>4.3</v>
      </c>
      <c r="V28" s="213">
        <f>ROUND(IF('Indicator Data'!V36=0,0,IF(LOG('Indicator Data'!V36)&gt;V$3,10,IF(LOG('Indicator Data'!V36)&lt;V$4,0,((LOG('Indicator Data'!V36)-V$4))/(V$3-V$4)*10))),1)</f>
        <v>3.5</v>
      </c>
      <c r="W28" s="213">
        <f>ROUND(IF('Indicator Data'!W36=0,0,IF(LOG('Indicator Data'!W36)&gt;W$3,10,IF(LOG('Indicator Data'!W36)&lt;W$4,0,((LOG('Indicator Data'!W36)-W$4))/(W$3-W$4)*10))),1)</f>
        <v>6.6</v>
      </c>
      <c r="X28" s="213">
        <f>ROUND(IF('Indicator Data'!X36=0,0,IF(LOG('Indicator Data'!X36)&gt;X$3,10,IF(LOG('Indicator Data'!X36)&lt;X$4,0,((LOG('Indicator Data'!X36)-X$4))/(X$3-X$4)*10))),1)</f>
        <v>4.9000000000000004</v>
      </c>
      <c r="Y28" s="213">
        <f>ROUND(IF('Indicator Data'!Y36=0,0,IF(LOG('Indicator Data'!Y36)&gt;Y$3,10,IF(LOG('Indicator Data'!Y36)&lt;Y$4,0,((LOG('Indicator Data'!Y36)-Y$4))/(Y$3-Y$4)*10))),1)</f>
        <v>4.8</v>
      </c>
      <c r="Z28" s="213">
        <f>ROUND(IF('Indicator Data'!Z36=0,0,IF(LOG('Indicator Data'!Z36)&gt;Z$3,10,IF(LOG('Indicator Data'!Z36)&lt;Z$4,0,((LOG('Indicator Data'!Z36)-Z$4))/(Z$3-Z$4)*10))),1)</f>
        <v>3.8</v>
      </c>
      <c r="AA28" s="213">
        <f>ROUND(IF('Indicator Data'!AA36=0,0,IF(LOG('Indicator Data'!AA36)&gt;AA$3,10,IF(LOG('Indicator Data'!AA36)&lt;AA$4,0,((LOG('Indicator Data'!AA36)-AA$4))/(AA$3-AA$4)*10))),1)</f>
        <v>3.7</v>
      </c>
      <c r="AB28" s="213">
        <f>ROUND(IF('Indicator Data'!AB36=0,0,IF(LOG('Indicator Data'!AB36)&gt;AB$3,10,IF(LOG('Indicator Data'!AB36)&lt;AB$4,0,((LOG('Indicator Data'!AB36)-AB$4))/(AB$3-AB$4)*10))),1)</f>
        <v>5.2</v>
      </c>
      <c r="AC28" s="213">
        <f>ROUND(IF('Indicator Data'!AC36=0,0,IF(LOG('Indicator Data'!AC36)&gt;AC$3,10,IF(LOG('Indicator Data'!AC36)&lt;AC$4,0,((LOG('Indicator Data'!AC36)-AC$4))/(AC$3-AC$4)*10))),1)</f>
        <v>2.6</v>
      </c>
      <c r="AD28" s="213">
        <f>ROUND(IF('Indicator Data'!AD36=0,0,IF(LOG('Indicator Data'!AD36)&gt;AD$3,10,IF(LOG('Indicator Data'!AD36)&lt;AD$4,0,((LOG('Indicator Data'!AD36)-AD$4))/(AD$3-AD$4)*10))),1)</f>
        <v>4.0999999999999996</v>
      </c>
      <c r="AE28" s="213">
        <f t="shared" si="0"/>
        <v>9.4</v>
      </c>
      <c r="AF28" s="213">
        <v>9.6</v>
      </c>
      <c r="AG28" s="213">
        <v>8.4</v>
      </c>
      <c r="AH28" s="213">
        <f>ROUND(IF('Indicator Data'!AI36=0,0,IF(LOG('Indicator Data'!AI36)&gt;AH$3,10,IF(LOG('Indicator Data'!AI36)&lt;AH$4,0,((LOG('Indicator Data'!AI36)-AH$4))/(AH$3-AH$4)*10))),1)</f>
        <v>0</v>
      </c>
      <c r="AI28" s="213">
        <f>ROUND(IF('Indicator Data'!AJ36=0,0,IF(LOG('Indicator Data'!AJ36)&gt;AI$3,10,IF(LOG('Indicator Data'!AJ36)&lt;AI$4,0,((LOG('Indicator Data'!AJ36)-AI$4))/(AI$3-AI$4)*10))),1)</f>
        <v>0</v>
      </c>
      <c r="AJ28" s="218">
        <f t="shared" si="1"/>
        <v>9.1999999999999993</v>
      </c>
      <c r="AK28" s="218">
        <f t="shared" si="2"/>
        <v>7.6</v>
      </c>
      <c r="AL28" s="218">
        <f t="shared" si="3"/>
        <v>0</v>
      </c>
      <c r="AM28" s="218">
        <f t="shared" si="4"/>
        <v>0</v>
      </c>
      <c r="AN28" s="218">
        <f t="shared" si="5"/>
        <v>0</v>
      </c>
      <c r="AO28" s="218">
        <f t="shared" si="6"/>
        <v>5.3</v>
      </c>
      <c r="AP28" s="218">
        <f t="shared" si="7"/>
        <v>10</v>
      </c>
      <c r="AQ28" s="218">
        <f t="shared" si="8"/>
        <v>4.3</v>
      </c>
      <c r="AR28" s="218">
        <f t="shared" si="9"/>
        <v>5.2</v>
      </c>
      <c r="AS28" s="219">
        <f t="shared" si="10"/>
        <v>6.4</v>
      </c>
      <c r="AT28" s="219">
        <f t="shared" si="11"/>
        <v>6</v>
      </c>
      <c r="AU28" s="61"/>
      <c r="AV28" s="61"/>
      <c r="AW28" s="61"/>
      <c r="AX28" s="61"/>
      <c r="AY28" s="61"/>
      <c r="AZ28" s="61"/>
    </row>
    <row r="29" spans="1:52" ht="15.75" customHeight="1" x14ac:dyDescent="0.25">
      <c r="A29" t="str">
        <f>'Indicator Data'!A37</f>
        <v>Cross Cutting Area</v>
      </c>
      <c r="B29" t="str">
        <f>'Indicator Data'!B37</f>
        <v>Dhaka</v>
      </c>
      <c r="C29" t="str">
        <f>'Indicator Data'!C37</f>
        <v>Manikganj</v>
      </c>
      <c r="D29">
        <f>'Indicator Data'!D37</f>
        <v>3056</v>
      </c>
      <c r="E29" s="213">
        <v>10</v>
      </c>
      <c r="F29" s="213">
        <v>10</v>
      </c>
      <c r="G29" s="214">
        <v>10</v>
      </c>
      <c r="H29" s="214">
        <v>2</v>
      </c>
      <c r="I29" s="213">
        <f>ROUND(IF('Indicator Data'!I37=0,0,IF(LOG('Indicator Data'!I37)&gt;I$3,10,IF(LOG('Indicator Data'!I37)&lt;I$4,0,((LOG('Indicator Data'!I37)-I$4))/(I$3-I$4)*10))),1)</f>
        <v>8.9</v>
      </c>
      <c r="J29" s="213">
        <f>ROUND(IF('Indicator Data'!J37=0,0,IF(LOG('Indicator Data'!J37)&gt;J$3,10,IF(LOG('Indicator Data'!J37)&lt;J$4,0,((LOG('Indicator Data'!J37)-J$4))/(J$3-J$4)*10))),1)</f>
        <v>9.3000000000000007</v>
      </c>
      <c r="K29" s="213">
        <f>ROUND(IF('Indicator Data'!K37=0,0,IF(LOG('Indicator Data'!K37)&gt;K$3,10,IF(LOG('Indicator Data'!K37)&lt;K$4,0,((LOG('Indicator Data'!K37)-K$4))/(K$3-K$4)*10))),1)</f>
        <v>0</v>
      </c>
      <c r="L29" s="213">
        <f>ROUND(IF('Indicator Data'!L37=0,0,IF(LOG('Indicator Data'!L37)&gt;L$3,10,IF(LOG('Indicator Data'!L37)&lt;L$4,0,((LOG('Indicator Data'!L37)-L$4))/(L$3-L$4)*10))),1)</f>
        <v>9.5</v>
      </c>
      <c r="M29" s="213">
        <f>ROUND(IF('Indicator Data'!M37=0,0,IF(LOG('Indicator Data'!M37)&gt;M$3,10,IF(LOG('Indicator Data'!M37)&lt;M$4,0,((LOG('Indicator Data'!M37)-M$4))/(M$3-M$4)*10))),1)</f>
        <v>0</v>
      </c>
      <c r="N29" s="213">
        <f>ROUND(IF('Indicator Data'!N37=0,0,IF(LOG('Indicator Data'!N37)&gt;N$3,10,IF(LOG('Indicator Data'!N37)&lt;N$4,0,((LOG('Indicator Data'!N37)-N$4))/(N$3-N$4)*10))),1)</f>
        <v>0</v>
      </c>
      <c r="O29" s="213">
        <f>ROUND(IF('Indicator Data'!O37=0,0,IF(LOG('Indicator Data'!O37)&gt;O$3,10,IF(LOG('Indicator Data'!O37)&lt;O$4,0,((LOG('Indicator Data'!O37)-O$4))/(O$3-O$4)*10))),1)</f>
        <v>0</v>
      </c>
      <c r="P29" s="213">
        <f>ROUND(IF('Indicator Data'!P37=0,0,IF(LOG('Indicator Data'!P37)&gt;P$3,10,IF(LOG('Indicator Data'!P37)&lt;P$4,0,((LOG('Indicator Data'!P37)-P$4))/(P$3-P$4)*10))),1)</f>
        <v>0</v>
      </c>
      <c r="Q29" s="213">
        <f>ROUND(IF('Indicator Data'!Q37=0,0,IF(LOG('Indicator Data'!Q37)&gt;Q$3,10,IF(LOG('Indicator Data'!Q37)&lt;Q$4,0,((LOG('Indicator Data'!Q37)-Q$4))/(Q$3-Q$4)*10))),1)</f>
        <v>0</v>
      </c>
      <c r="R29" s="213">
        <f>ROUND(IF('Indicator Data'!R37=0,0,IF(LOG('Indicator Data'!R37)&gt;R$3,10,IF(LOG('Indicator Data'!R37)&lt;R$4,0,((LOG('Indicator Data'!R37)-R$4))/(R$3-R$4)*10))),1)</f>
        <v>5.6</v>
      </c>
      <c r="S29" s="213">
        <f>IF('Indicator Data'!S37="No data","x",ROUND(IF('Indicator Data'!S37=0,0,IF(LOG('Indicator Data'!S37)&gt;S$3,10,IF(LOG('Indicator Data'!S37)&lt;S$4,0,((LOG('Indicator Data'!S37)-S$4))/(S$3-S$4)*10))),1))</f>
        <v>5.8</v>
      </c>
      <c r="T29" s="213">
        <f>ROUND(IF('Indicator Data'!T37=0,0,IF(LOG('Indicator Data'!T37)&gt;T$3,10,IF(LOG('Indicator Data'!T37)&lt;T$4,0,((LOG('Indicator Data'!T37)-T$4))/(T$3-T$4)*10))),1)</f>
        <v>5.9</v>
      </c>
      <c r="U29" s="213">
        <f>ROUND(IF('Indicator Data'!U37=0,0,IF(LOG('Indicator Data'!U37)&gt;U$3,10,IF(LOG('Indicator Data'!U37)&lt;U$4,0,((LOG('Indicator Data'!U37)-U$4))/(U$3-U$4)*10))),1)</f>
        <v>5.7</v>
      </c>
      <c r="V29" s="213">
        <f>ROUND(IF('Indicator Data'!V37=0,0,IF(LOG('Indicator Data'!V37)&gt;V$3,10,IF(LOG('Indicator Data'!V37)&lt;V$4,0,((LOG('Indicator Data'!V37)-V$4))/(V$3-V$4)*10))),1)</f>
        <v>3.3</v>
      </c>
      <c r="W29" s="213">
        <f>ROUND(IF('Indicator Data'!W37=0,0,IF(LOG('Indicator Data'!W37)&gt;W$3,10,IF(LOG('Indicator Data'!W37)&lt;W$4,0,((LOG('Indicator Data'!W37)-W$4))/(W$3-W$4)*10))),1)</f>
        <v>7.8</v>
      </c>
      <c r="X29" s="213">
        <f>ROUND(IF('Indicator Data'!X37=0,0,IF(LOG('Indicator Data'!X37)&gt;X$3,10,IF(LOG('Indicator Data'!X37)&lt;X$4,0,((LOG('Indicator Data'!X37)-X$4))/(X$3-X$4)*10))),1)</f>
        <v>4.9000000000000004</v>
      </c>
      <c r="Y29" s="213">
        <f>ROUND(IF('Indicator Data'!Y37=0,0,IF(LOG('Indicator Data'!Y37)&gt;Y$3,10,IF(LOG('Indicator Data'!Y37)&lt;Y$4,0,((LOG('Indicator Data'!Y37)-Y$4))/(Y$3-Y$4)*10))),1)</f>
        <v>3.1</v>
      </c>
      <c r="Z29" s="213">
        <f>ROUND(IF('Indicator Data'!Z37=0,0,IF(LOG('Indicator Data'!Z37)&gt;Z$3,10,IF(LOG('Indicator Data'!Z37)&lt;Z$4,0,((LOG('Indicator Data'!Z37)-Z$4))/(Z$3-Z$4)*10))),1)</f>
        <v>6.6</v>
      </c>
      <c r="AA29" s="213">
        <f>ROUND(IF('Indicator Data'!AA37=0,0,IF(LOG('Indicator Data'!AA37)&gt;AA$3,10,IF(LOG('Indicator Data'!AA37)&lt;AA$4,0,((LOG('Indicator Data'!AA37)-AA$4))/(AA$3-AA$4)*10))),1)</f>
        <v>1.5</v>
      </c>
      <c r="AB29" s="213">
        <f>ROUND(IF('Indicator Data'!AB37=0,0,IF(LOG('Indicator Data'!AB37)&gt;AB$3,10,IF(LOG('Indicator Data'!AB37)&lt;AB$4,0,((LOG('Indicator Data'!AB37)-AB$4))/(AB$3-AB$4)*10))),1)</f>
        <v>3.1</v>
      </c>
      <c r="AC29" s="213">
        <f>ROUND(IF('Indicator Data'!AC37=0,0,IF(LOG('Indicator Data'!AC37)&gt;AC$3,10,IF(LOG('Indicator Data'!AC37)&lt;AC$4,0,((LOG('Indicator Data'!AC37)-AC$4))/(AC$3-AC$4)*10))),1)</f>
        <v>3.5</v>
      </c>
      <c r="AD29" s="213">
        <f>ROUND(IF('Indicator Data'!AD37=0,0,IF(LOG('Indicator Data'!AD37)&gt;AD$3,10,IF(LOG('Indicator Data'!AD37)&lt;AD$4,0,((LOG('Indicator Data'!AD37)-AD$4))/(AD$3-AD$4)*10))),1)</f>
        <v>2.5</v>
      </c>
      <c r="AE29" s="213">
        <f t="shared" si="0"/>
        <v>9.4</v>
      </c>
      <c r="AF29" s="213">
        <v>9.6</v>
      </c>
      <c r="AG29" s="213">
        <v>8.4</v>
      </c>
      <c r="AH29" s="213">
        <f>ROUND(IF('Indicator Data'!AI37=0,0,IF(LOG('Indicator Data'!AI37)&gt;AH$3,10,IF(LOG('Indicator Data'!AI37)&lt;AH$4,0,((LOG('Indicator Data'!AI37)-AH$4))/(AH$3-AH$4)*10))),1)</f>
        <v>0</v>
      </c>
      <c r="AI29" s="213">
        <f>ROUND(IF('Indicator Data'!AJ37=0,0,IF(LOG('Indicator Data'!AJ37)&gt;AI$3,10,IF(LOG('Indicator Data'!AJ37)&lt;AI$4,0,((LOG('Indicator Data'!AJ37)-AI$4))/(AI$3-AI$4)*10))),1)</f>
        <v>0</v>
      </c>
      <c r="AJ29" s="218">
        <f t="shared" si="1"/>
        <v>9.1999999999999993</v>
      </c>
      <c r="AK29" s="218">
        <f t="shared" si="2"/>
        <v>8.1999999999999993</v>
      </c>
      <c r="AL29" s="218">
        <f t="shared" si="3"/>
        <v>0</v>
      </c>
      <c r="AM29" s="218">
        <f t="shared" si="4"/>
        <v>0</v>
      </c>
      <c r="AN29" s="218">
        <f t="shared" si="5"/>
        <v>0</v>
      </c>
      <c r="AO29" s="218">
        <f t="shared" si="6"/>
        <v>5.6</v>
      </c>
      <c r="AP29" s="218">
        <f t="shared" si="7"/>
        <v>5.8</v>
      </c>
      <c r="AQ29" s="218">
        <f t="shared" si="8"/>
        <v>5.8</v>
      </c>
      <c r="AR29" s="218">
        <f t="shared" si="9"/>
        <v>5.0999999999999996</v>
      </c>
      <c r="AS29" s="219">
        <f t="shared" si="10"/>
        <v>6.4</v>
      </c>
      <c r="AT29" s="219">
        <f t="shared" si="11"/>
        <v>5.3</v>
      </c>
      <c r="AU29" s="61"/>
      <c r="AV29" s="61"/>
      <c r="AW29" s="61"/>
      <c r="AX29" s="61"/>
      <c r="AY29" s="61"/>
      <c r="AZ29" s="61"/>
    </row>
    <row r="30" spans="1:52" ht="15.75" customHeight="1" x14ac:dyDescent="0.25">
      <c r="A30" t="str">
        <f>'Indicator Data'!A38</f>
        <v>Cross Cutting Area</v>
      </c>
      <c r="B30" t="str">
        <f>'Indicator Data'!B38</f>
        <v>Dhaka</v>
      </c>
      <c r="C30" t="str">
        <f>'Indicator Data'!C38</f>
        <v>Munshiganj</v>
      </c>
      <c r="D30">
        <f>'Indicator Data'!D38</f>
        <v>3059</v>
      </c>
      <c r="E30" s="213">
        <v>10</v>
      </c>
      <c r="F30" s="213">
        <v>10</v>
      </c>
      <c r="G30" s="214">
        <v>10</v>
      </c>
      <c r="H30" s="214">
        <v>2</v>
      </c>
      <c r="I30" s="213">
        <f>ROUND(IF('Indicator Data'!I38=0,0,IF(LOG('Indicator Data'!I38)&gt;I$3,10,IF(LOG('Indicator Data'!I38)&lt;I$4,0,((LOG('Indicator Data'!I38)-I$4))/(I$3-I$4)*10))),1)</f>
        <v>8.9</v>
      </c>
      <c r="J30" s="213">
        <f>ROUND(IF('Indicator Data'!J38=0,0,IF(LOG('Indicator Data'!J38)&gt;J$3,10,IF(LOG('Indicator Data'!J38)&lt;J$4,0,((LOG('Indicator Data'!J38)-J$4))/(J$3-J$4)*10))),1)</f>
        <v>7.5</v>
      </c>
      <c r="K30" s="213">
        <f>ROUND(IF('Indicator Data'!K38=0,0,IF(LOG('Indicator Data'!K38)&gt;K$3,10,IF(LOG('Indicator Data'!K38)&lt;K$4,0,((LOG('Indicator Data'!K38)-K$4))/(K$3-K$4)*10))),1)</f>
        <v>2.2999999999999998</v>
      </c>
      <c r="L30" s="213">
        <f>ROUND(IF('Indicator Data'!L38=0,0,IF(LOG('Indicator Data'!L38)&gt;L$3,10,IF(LOG('Indicator Data'!L38)&lt;L$4,0,((LOG('Indicator Data'!L38)-L$4))/(L$3-L$4)*10))),1)</f>
        <v>8.1999999999999993</v>
      </c>
      <c r="M30" s="213">
        <f>ROUND(IF('Indicator Data'!M38=0,0,IF(LOG('Indicator Data'!M38)&gt;M$3,10,IF(LOG('Indicator Data'!M38)&lt;M$4,0,((LOG('Indicator Data'!M38)-M$4))/(M$3-M$4)*10))),1)</f>
        <v>0</v>
      </c>
      <c r="N30" s="213">
        <f>ROUND(IF('Indicator Data'!N38=0,0,IF(LOG('Indicator Data'!N38)&gt;N$3,10,IF(LOG('Indicator Data'!N38)&lt;N$4,0,((LOG('Indicator Data'!N38)-N$4))/(N$3-N$4)*10))),1)</f>
        <v>0</v>
      </c>
      <c r="O30" s="213">
        <f>ROUND(IF('Indicator Data'!O38=0,0,IF(LOG('Indicator Data'!O38)&gt;O$3,10,IF(LOG('Indicator Data'!O38)&lt;O$4,0,((LOG('Indicator Data'!O38)-O$4))/(O$3-O$4)*10))),1)</f>
        <v>0</v>
      </c>
      <c r="P30" s="213">
        <f>ROUND(IF('Indicator Data'!P38=0,0,IF(LOG('Indicator Data'!P38)&gt;P$3,10,IF(LOG('Indicator Data'!P38)&lt;P$4,0,((LOG('Indicator Data'!P38)-P$4))/(P$3-P$4)*10))),1)</f>
        <v>0</v>
      </c>
      <c r="Q30" s="213">
        <f>ROUND(IF('Indicator Data'!Q38=0,0,IF(LOG('Indicator Data'!Q38)&gt;Q$3,10,IF(LOG('Indicator Data'!Q38)&lt;Q$4,0,((LOG('Indicator Data'!Q38)-Q$4))/(Q$3-Q$4)*10))),1)</f>
        <v>0</v>
      </c>
      <c r="R30" s="213">
        <f>ROUND(IF('Indicator Data'!R38=0,0,IF(LOG('Indicator Data'!R38)&gt;R$3,10,IF(LOG('Indicator Data'!R38)&lt;R$4,0,((LOG('Indicator Data'!R38)-R$4))/(R$3-R$4)*10))),1)</f>
        <v>4.0999999999999996</v>
      </c>
      <c r="S30" s="213">
        <f>IF('Indicator Data'!S38="No data","x",ROUND(IF('Indicator Data'!S38=0,0,IF(LOG('Indicator Data'!S38)&gt;S$3,10,IF(LOG('Indicator Data'!S38)&lt;S$4,0,((LOG('Indicator Data'!S38)-S$4))/(S$3-S$4)*10))),1))</f>
        <v>2.5</v>
      </c>
      <c r="T30" s="213">
        <f>ROUND(IF('Indicator Data'!T38=0,0,IF(LOG('Indicator Data'!T38)&gt;T$3,10,IF(LOG('Indicator Data'!T38)&lt;T$4,0,((LOG('Indicator Data'!T38)-T$4))/(T$3-T$4)*10))),1)</f>
        <v>2.8</v>
      </c>
      <c r="U30" s="213">
        <f>ROUND(IF('Indicator Data'!U38=0,0,IF(LOG('Indicator Data'!U38)&gt;U$3,10,IF(LOG('Indicator Data'!U38)&lt;U$4,0,((LOG('Indicator Data'!U38)-U$4))/(U$3-U$4)*10))),1)</f>
        <v>3.7</v>
      </c>
      <c r="V30" s="213">
        <f>ROUND(IF('Indicator Data'!V38=0,0,IF(LOG('Indicator Data'!V38)&gt;V$3,10,IF(LOG('Indicator Data'!V38)&lt;V$4,0,((LOG('Indicator Data'!V38)-V$4))/(V$3-V$4)*10))),1)</f>
        <v>4.5999999999999996</v>
      </c>
      <c r="W30" s="213">
        <f>ROUND(IF('Indicator Data'!W38=0,0,IF(LOG('Indicator Data'!W38)&gt;W$3,10,IF(LOG('Indicator Data'!W38)&lt;W$4,0,((LOG('Indicator Data'!W38)-W$4))/(W$3-W$4)*10))),1)</f>
        <v>5.5</v>
      </c>
      <c r="X30" s="213">
        <f>ROUND(IF('Indicator Data'!X38=0,0,IF(LOG('Indicator Data'!X38)&gt;X$3,10,IF(LOG('Indicator Data'!X38)&lt;X$4,0,((LOG('Indicator Data'!X38)-X$4))/(X$3-X$4)*10))),1)</f>
        <v>5.8</v>
      </c>
      <c r="Y30" s="213">
        <f>ROUND(IF('Indicator Data'!Y38=0,0,IF(LOG('Indicator Data'!Y38)&gt;Y$3,10,IF(LOG('Indicator Data'!Y38)&lt;Y$4,0,((LOG('Indicator Data'!Y38)-Y$4))/(Y$3-Y$4)*10))),1)</f>
        <v>4.8</v>
      </c>
      <c r="Z30" s="213">
        <f>ROUND(IF('Indicator Data'!Z38=0,0,IF(LOG('Indicator Data'!Z38)&gt;Z$3,10,IF(LOG('Indicator Data'!Z38)&lt;Z$4,0,((LOG('Indicator Data'!Z38)-Z$4))/(Z$3-Z$4)*10))),1)</f>
        <v>7.2</v>
      </c>
      <c r="AA30" s="213">
        <f>ROUND(IF('Indicator Data'!AA38=0,0,IF(LOG('Indicator Data'!AA38)&gt;AA$3,10,IF(LOG('Indicator Data'!AA38)&lt;AA$4,0,((LOG('Indicator Data'!AA38)-AA$4))/(AA$3-AA$4)*10))),1)</f>
        <v>1.9</v>
      </c>
      <c r="AB30" s="213">
        <f>ROUND(IF('Indicator Data'!AB38=0,0,IF(LOG('Indicator Data'!AB38)&gt;AB$3,10,IF(LOG('Indicator Data'!AB38)&lt;AB$4,0,((LOG('Indicator Data'!AB38)-AB$4))/(AB$3-AB$4)*10))),1)</f>
        <v>5.2</v>
      </c>
      <c r="AC30" s="213">
        <f>ROUND(IF('Indicator Data'!AC38=0,0,IF(LOG('Indicator Data'!AC38)&gt;AC$3,10,IF(LOG('Indicator Data'!AC38)&lt;AC$4,0,((LOG('Indicator Data'!AC38)-AC$4))/(AC$3-AC$4)*10))),1)</f>
        <v>3.2</v>
      </c>
      <c r="AD30" s="213">
        <f>ROUND(IF('Indicator Data'!AD38=0,0,IF(LOG('Indicator Data'!AD38)&gt;AD$3,10,IF(LOG('Indicator Data'!AD38)&lt;AD$4,0,((LOG('Indicator Data'!AD38)-AD$4))/(AD$3-AD$4)*10))),1)</f>
        <v>3</v>
      </c>
      <c r="AE30" s="213">
        <f t="shared" si="0"/>
        <v>9.4</v>
      </c>
      <c r="AF30" s="213">
        <v>9.6</v>
      </c>
      <c r="AG30" s="213">
        <v>8.4</v>
      </c>
      <c r="AH30" s="213">
        <f>ROUND(IF('Indicator Data'!AI38=0,0,IF(LOG('Indicator Data'!AI38)&gt;AH$3,10,IF(LOG('Indicator Data'!AI38)&lt;AH$4,0,((LOG('Indicator Data'!AI38)-AH$4))/(AH$3-AH$4)*10))),1)</f>
        <v>0</v>
      </c>
      <c r="AI30" s="213">
        <f>ROUND(IF('Indicator Data'!AJ38=0,0,IF(LOG('Indicator Data'!AJ38)&gt;AI$3,10,IF(LOG('Indicator Data'!AJ38)&lt;AI$4,0,((LOG('Indicator Data'!AJ38)-AI$4))/(AI$3-AI$4)*10))),1)</f>
        <v>0</v>
      </c>
      <c r="AJ30" s="218">
        <f t="shared" si="1"/>
        <v>9.1999999999999993</v>
      </c>
      <c r="AK30" s="218">
        <f t="shared" si="2"/>
        <v>7.3</v>
      </c>
      <c r="AL30" s="218">
        <f t="shared" si="3"/>
        <v>0</v>
      </c>
      <c r="AM30" s="218">
        <f t="shared" si="4"/>
        <v>0</v>
      </c>
      <c r="AN30" s="218">
        <f t="shared" si="5"/>
        <v>0</v>
      </c>
      <c r="AO30" s="218">
        <f t="shared" si="6"/>
        <v>4.0999999999999996</v>
      </c>
      <c r="AP30" s="218">
        <f t="shared" si="7"/>
        <v>2.5</v>
      </c>
      <c r="AQ30" s="218">
        <f t="shared" si="8"/>
        <v>3.3</v>
      </c>
      <c r="AR30" s="218">
        <f t="shared" si="9"/>
        <v>5.5</v>
      </c>
      <c r="AS30" s="219">
        <f t="shared" si="10"/>
        <v>6.4</v>
      </c>
      <c r="AT30" s="219">
        <f t="shared" si="11"/>
        <v>4.4000000000000004</v>
      </c>
      <c r="AU30" s="61"/>
      <c r="AV30" s="61"/>
      <c r="AW30" s="61"/>
      <c r="AX30" s="61"/>
      <c r="AY30" s="61"/>
      <c r="AZ30" s="61"/>
    </row>
    <row r="31" spans="1:52" ht="15.75" customHeight="1" x14ac:dyDescent="0.25">
      <c r="A31" t="str">
        <f>'Indicator Data'!A39</f>
        <v>Cross Cutting Area</v>
      </c>
      <c r="B31" t="str">
        <f>'Indicator Data'!B39</f>
        <v>Dhaka</v>
      </c>
      <c r="C31" t="str">
        <f>'Indicator Data'!C39</f>
        <v>Narayanganj</v>
      </c>
      <c r="D31">
        <f>'Indicator Data'!D39</f>
        <v>3067</v>
      </c>
      <c r="E31" s="213">
        <v>10</v>
      </c>
      <c r="F31" s="213">
        <v>10</v>
      </c>
      <c r="G31" s="214">
        <v>10</v>
      </c>
      <c r="H31" s="214">
        <v>2</v>
      </c>
      <c r="I31" s="213">
        <f>ROUND(IF('Indicator Data'!I39=0,0,IF(LOG('Indicator Data'!I39)&gt;I$3,10,IF(LOG('Indicator Data'!I39)&lt;I$4,0,((LOG('Indicator Data'!I39)-I$4))/(I$3-I$4)*10))),1)</f>
        <v>7</v>
      </c>
      <c r="J31" s="213">
        <f>ROUND(IF('Indicator Data'!J39=0,0,IF(LOG('Indicator Data'!J39)&gt;J$3,10,IF(LOG('Indicator Data'!J39)&lt;J$4,0,((LOG('Indicator Data'!J39)-J$4))/(J$3-J$4)*10))),1)</f>
        <v>7.7</v>
      </c>
      <c r="K31" s="213">
        <f>ROUND(IF('Indicator Data'!K39=0,0,IF(LOG('Indicator Data'!K39)&gt;K$3,10,IF(LOG('Indicator Data'!K39)&lt;K$4,0,((LOG('Indicator Data'!K39)-K$4))/(K$3-K$4)*10))),1)</f>
        <v>0</v>
      </c>
      <c r="L31" s="213">
        <f>ROUND(IF('Indicator Data'!L39=0,0,IF(LOG('Indicator Data'!L39)&gt;L$3,10,IF(LOG('Indicator Data'!L39)&lt;L$4,0,((LOG('Indicator Data'!L39)-L$4))/(L$3-L$4)*10))),1)</f>
        <v>9.1999999999999993</v>
      </c>
      <c r="M31" s="213">
        <f>ROUND(IF('Indicator Data'!M39=0,0,IF(LOG('Indicator Data'!M39)&gt;M$3,10,IF(LOG('Indicator Data'!M39)&lt;M$4,0,((LOG('Indicator Data'!M39)-M$4))/(M$3-M$4)*10))),1)</f>
        <v>0</v>
      </c>
      <c r="N31" s="213">
        <f>ROUND(IF('Indicator Data'!N39=0,0,IF(LOG('Indicator Data'!N39)&gt;N$3,10,IF(LOG('Indicator Data'!N39)&lt;N$4,0,((LOG('Indicator Data'!N39)-N$4))/(N$3-N$4)*10))),1)</f>
        <v>0</v>
      </c>
      <c r="O31" s="213">
        <f>ROUND(IF('Indicator Data'!O39=0,0,IF(LOG('Indicator Data'!O39)&gt;O$3,10,IF(LOG('Indicator Data'!O39)&lt;O$4,0,((LOG('Indicator Data'!O39)-O$4))/(O$3-O$4)*10))),1)</f>
        <v>0</v>
      </c>
      <c r="P31" s="213">
        <f>ROUND(IF('Indicator Data'!P39=0,0,IF(LOG('Indicator Data'!P39)&gt;P$3,10,IF(LOG('Indicator Data'!P39)&lt;P$4,0,((LOG('Indicator Data'!P39)-P$4))/(P$3-P$4)*10))),1)</f>
        <v>0</v>
      </c>
      <c r="Q31" s="213">
        <f>ROUND(IF('Indicator Data'!Q39=0,0,IF(LOG('Indicator Data'!Q39)&gt;Q$3,10,IF(LOG('Indicator Data'!Q39)&lt;Q$4,0,((LOG('Indicator Data'!Q39)-Q$4))/(Q$3-Q$4)*10))),1)</f>
        <v>0</v>
      </c>
      <c r="R31" s="213">
        <f>ROUND(IF('Indicator Data'!R39=0,0,IF(LOG('Indicator Data'!R39)&gt;R$3,10,IF(LOG('Indicator Data'!R39)&lt;R$4,0,((LOG('Indicator Data'!R39)-R$4))/(R$3-R$4)*10))),1)</f>
        <v>5</v>
      </c>
      <c r="S31" s="213">
        <f>IF('Indicator Data'!S39="No data","x",ROUND(IF('Indicator Data'!S39=0,0,IF(LOG('Indicator Data'!S39)&gt;S$3,10,IF(LOG('Indicator Data'!S39)&lt;S$4,0,((LOG('Indicator Data'!S39)-S$4))/(S$3-S$4)*10))),1))</f>
        <v>0</v>
      </c>
      <c r="T31" s="213">
        <f>ROUND(IF('Indicator Data'!T39=0,0,IF(LOG('Indicator Data'!T39)&gt;T$3,10,IF(LOG('Indicator Data'!T39)&lt;T$4,0,((LOG('Indicator Data'!T39)-T$4))/(T$3-T$4)*10))),1)</f>
        <v>4.8</v>
      </c>
      <c r="U31" s="213">
        <f>ROUND(IF('Indicator Data'!U39=0,0,IF(LOG('Indicator Data'!U39)&gt;U$3,10,IF(LOG('Indicator Data'!U39)&lt;U$4,0,((LOG('Indicator Data'!U39)-U$4))/(U$3-U$4)*10))),1)</f>
        <v>4.5999999999999996</v>
      </c>
      <c r="V31" s="213">
        <f>ROUND(IF('Indicator Data'!V39=0,0,IF(LOG('Indicator Data'!V39)&gt;V$3,10,IF(LOG('Indicator Data'!V39)&lt;V$4,0,((LOG('Indicator Data'!V39)-V$4))/(V$3-V$4)*10))),1)</f>
        <v>3.9</v>
      </c>
      <c r="W31" s="213">
        <f>ROUND(IF('Indicator Data'!W39=0,0,IF(LOG('Indicator Data'!W39)&gt;W$3,10,IF(LOG('Indicator Data'!W39)&lt;W$4,0,((LOG('Indicator Data'!W39)-W$4))/(W$3-W$4)*10))),1)</f>
        <v>4.0999999999999996</v>
      </c>
      <c r="X31" s="213">
        <f>ROUND(IF('Indicator Data'!X39=0,0,IF(LOG('Indicator Data'!X39)&gt;X$3,10,IF(LOG('Indicator Data'!X39)&lt;X$4,0,((LOG('Indicator Data'!X39)-X$4))/(X$3-X$4)*10))),1)</f>
        <v>8.5</v>
      </c>
      <c r="Y31" s="213">
        <f>ROUND(IF('Indicator Data'!Y39=0,0,IF(LOG('Indicator Data'!Y39)&gt;Y$3,10,IF(LOG('Indicator Data'!Y39)&lt;Y$4,0,((LOG('Indicator Data'!Y39)-Y$4))/(Y$3-Y$4)*10))),1)</f>
        <v>3.5</v>
      </c>
      <c r="Z31" s="213">
        <f>ROUND(IF('Indicator Data'!Z39=0,0,IF(LOG('Indicator Data'!Z39)&gt;Z$3,10,IF(LOG('Indicator Data'!Z39)&lt;Z$4,0,((LOG('Indicator Data'!Z39)-Z$4))/(Z$3-Z$4)*10))),1)</f>
        <v>9</v>
      </c>
      <c r="AA31" s="213">
        <f>ROUND(IF('Indicator Data'!AA39=0,0,IF(LOG('Indicator Data'!AA39)&gt;AA$3,10,IF(LOG('Indicator Data'!AA39)&lt;AA$4,0,((LOG('Indicator Data'!AA39)-AA$4))/(AA$3-AA$4)*10))),1)</f>
        <v>7.3</v>
      </c>
      <c r="AB31" s="213">
        <f>ROUND(IF('Indicator Data'!AB39=0,0,IF(LOG('Indicator Data'!AB39)&gt;AB$3,10,IF(LOG('Indicator Data'!AB39)&lt;AB$4,0,((LOG('Indicator Data'!AB39)-AB$4))/(AB$3-AB$4)*10))),1)</f>
        <v>7.6</v>
      </c>
      <c r="AC31" s="213">
        <f>ROUND(IF('Indicator Data'!AC39=0,0,IF(LOG('Indicator Data'!AC39)&gt;AC$3,10,IF(LOG('Indicator Data'!AC39)&lt;AC$4,0,((LOG('Indicator Data'!AC39)-AC$4))/(AC$3-AC$4)*10))),1)</f>
        <v>3.2</v>
      </c>
      <c r="AD31" s="213">
        <f>ROUND(IF('Indicator Data'!AD39=0,0,IF(LOG('Indicator Data'!AD39)&gt;AD$3,10,IF(LOG('Indicator Data'!AD39)&lt;AD$4,0,((LOG('Indicator Data'!AD39)-AD$4))/(AD$3-AD$4)*10))),1)</f>
        <v>3</v>
      </c>
      <c r="AE31" s="213">
        <f t="shared" si="0"/>
        <v>9.4</v>
      </c>
      <c r="AF31" s="213">
        <v>9.6</v>
      </c>
      <c r="AG31" s="213">
        <v>8.4</v>
      </c>
      <c r="AH31" s="213">
        <f>ROUND(IF('Indicator Data'!AI39=0,0,IF(LOG('Indicator Data'!AI39)&gt;AH$3,10,IF(LOG('Indicator Data'!AI39)&lt;AH$4,0,((LOG('Indicator Data'!AI39)-AH$4))/(AH$3-AH$4)*10))),1)</f>
        <v>0</v>
      </c>
      <c r="AI31" s="213">
        <f>ROUND(IF('Indicator Data'!AJ39=0,0,IF(LOG('Indicator Data'!AJ39)&gt;AI$3,10,IF(LOG('Indicator Data'!AJ39)&lt;AI$4,0,((LOG('Indicator Data'!AJ39)-AI$4))/(AI$3-AI$4)*10))),1)</f>
        <v>0</v>
      </c>
      <c r="AJ31" s="218">
        <f t="shared" si="1"/>
        <v>9.1999999999999993</v>
      </c>
      <c r="AK31" s="218">
        <f t="shared" si="2"/>
        <v>7</v>
      </c>
      <c r="AL31" s="218">
        <f t="shared" si="3"/>
        <v>0</v>
      </c>
      <c r="AM31" s="218">
        <f t="shared" si="4"/>
        <v>0</v>
      </c>
      <c r="AN31" s="218">
        <f t="shared" si="5"/>
        <v>0</v>
      </c>
      <c r="AO31" s="218">
        <f t="shared" si="6"/>
        <v>5</v>
      </c>
      <c r="AP31" s="218">
        <f t="shared" si="7"/>
        <v>0</v>
      </c>
      <c r="AQ31" s="218">
        <f t="shared" si="8"/>
        <v>4.7</v>
      </c>
      <c r="AR31" s="218">
        <f t="shared" si="9"/>
        <v>6.5</v>
      </c>
      <c r="AS31" s="219">
        <f t="shared" si="10"/>
        <v>6.4</v>
      </c>
      <c r="AT31" s="219">
        <f t="shared" si="11"/>
        <v>4.5999999999999996</v>
      </c>
      <c r="AU31" s="61"/>
      <c r="AV31" s="61"/>
      <c r="AW31" s="61"/>
      <c r="AX31" s="61"/>
      <c r="AY31" s="61"/>
      <c r="AZ31" s="61"/>
    </row>
    <row r="32" spans="1:52" ht="15.75" customHeight="1" x14ac:dyDescent="0.25">
      <c r="A32" t="str">
        <f>'Indicator Data'!A40</f>
        <v>Cross Cutting Area</v>
      </c>
      <c r="B32" t="str">
        <f>'Indicator Data'!B40</f>
        <v>Dhaka</v>
      </c>
      <c r="C32" t="str">
        <f>'Indicator Data'!C40</f>
        <v>Narsingdi</v>
      </c>
      <c r="D32">
        <f>'Indicator Data'!D40</f>
        <v>3068</v>
      </c>
      <c r="E32" s="213">
        <v>10</v>
      </c>
      <c r="F32" s="213">
        <v>10</v>
      </c>
      <c r="G32" s="214">
        <v>10</v>
      </c>
      <c r="H32" s="214">
        <v>2</v>
      </c>
      <c r="I32" s="213">
        <f>ROUND(IF('Indicator Data'!I40=0,0,IF(LOG('Indicator Data'!I40)&gt;I$3,10,IF(LOG('Indicator Data'!I40)&lt;I$4,0,((LOG('Indicator Data'!I40)-I$4))/(I$3-I$4)*10))),1)</f>
        <v>8.1</v>
      </c>
      <c r="J32" s="213">
        <f>ROUND(IF('Indicator Data'!J40=0,0,IF(LOG('Indicator Data'!J40)&gt;J$3,10,IF(LOG('Indicator Data'!J40)&lt;J$4,0,((LOG('Indicator Data'!J40)-J$4))/(J$3-J$4)*10))),1)</f>
        <v>8.1999999999999993</v>
      </c>
      <c r="K32" s="213">
        <f>ROUND(IF('Indicator Data'!K40=0,0,IF(LOG('Indicator Data'!K40)&gt;K$3,10,IF(LOG('Indicator Data'!K40)&lt;K$4,0,((LOG('Indicator Data'!K40)-K$4))/(K$3-K$4)*10))),1)</f>
        <v>3.5</v>
      </c>
      <c r="L32" s="213">
        <f>ROUND(IF('Indicator Data'!L40=0,0,IF(LOG('Indicator Data'!L40)&gt;L$3,10,IF(LOG('Indicator Data'!L40)&lt;L$4,0,((LOG('Indicator Data'!L40)-L$4))/(L$3-L$4)*10))),1)</f>
        <v>10</v>
      </c>
      <c r="M32" s="213">
        <f>ROUND(IF('Indicator Data'!M40=0,0,IF(LOG('Indicator Data'!M40)&gt;M$3,10,IF(LOG('Indicator Data'!M40)&lt;M$4,0,((LOG('Indicator Data'!M40)-M$4))/(M$3-M$4)*10))),1)</f>
        <v>2.7</v>
      </c>
      <c r="N32" s="213">
        <f>ROUND(IF('Indicator Data'!N40=0,0,IF(LOG('Indicator Data'!N40)&gt;N$3,10,IF(LOG('Indicator Data'!N40)&lt;N$4,0,((LOG('Indicator Data'!N40)-N$4))/(N$3-N$4)*10))),1)</f>
        <v>0</v>
      </c>
      <c r="O32" s="213">
        <f>ROUND(IF('Indicator Data'!O40=0,0,IF(LOG('Indicator Data'!O40)&gt;O$3,10,IF(LOG('Indicator Data'!O40)&lt;O$4,0,((LOG('Indicator Data'!O40)-O$4))/(O$3-O$4)*10))),1)</f>
        <v>0</v>
      </c>
      <c r="P32" s="213">
        <f>ROUND(IF('Indicator Data'!P40=0,0,IF(LOG('Indicator Data'!P40)&gt;P$3,10,IF(LOG('Indicator Data'!P40)&lt;P$4,0,((LOG('Indicator Data'!P40)-P$4))/(P$3-P$4)*10))),1)</f>
        <v>0</v>
      </c>
      <c r="Q32" s="213">
        <f>ROUND(IF('Indicator Data'!Q40=0,0,IF(LOG('Indicator Data'!Q40)&gt;Q$3,10,IF(LOG('Indicator Data'!Q40)&lt;Q$4,0,((LOG('Indicator Data'!Q40)-Q$4))/(Q$3-Q$4)*10))),1)</f>
        <v>0</v>
      </c>
      <c r="R32" s="213">
        <f>ROUND(IF('Indicator Data'!R40=0,0,IF(LOG('Indicator Data'!R40)&gt;R$3,10,IF(LOG('Indicator Data'!R40)&lt;R$4,0,((LOG('Indicator Data'!R40)-R$4))/(R$3-R$4)*10))),1)</f>
        <v>4.5999999999999996</v>
      </c>
      <c r="S32" s="213">
        <f>IF('Indicator Data'!S40="No data","x",ROUND(IF('Indicator Data'!S40=0,0,IF(LOG('Indicator Data'!S40)&gt;S$3,10,IF(LOG('Indicator Data'!S40)&lt;S$4,0,((LOG('Indicator Data'!S40)-S$4))/(S$3-S$4)*10))),1))</f>
        <v>0</v>
      </c>
      <c r="T32" s="213">
        <f>ROUND(IF('Indicator Data'!T40=0,0,IF(LOG('Indicator Data'!T40)&gt;T$3,10,IF(LOG('Indicator Data'!T40)&lt;T$4,0,((LOG('Indicator Data'!T40)-T$4))/(T$3-T$4)*10))),1)</f>
        <v>6.5</v>
      </c>
      <c r="U32" s="213">
        <f>ROUND(IF('Indicator Data'!U40=0,0,IF(LOG('Indicator Data'!U40)&gt;U$3,10,IF(LOG('Indicator Data'!U40)&lt;U$4,0,((LOG('Indicator Data'!U40)-U$4))/(U$3-U$4)*10))),1)</f>
        <v>5</v>
      </c>
      <c r="V32" s="213">
        <f>ROUND(IF('Indicator Data'!V40=0,0,IF(LOG('Indicator Data'!V40)&gt;V$3,10,IF(LOG('Indicator Data'!V40)&lt;V$4,0,((LOG('Indicator Data'!V40)-V$4))/(V$3-V$4)*10))),1)</f>
        <v>2.7</v>
      </c>
      <c r="W32" s="213">
        <f>ROUND(IF('Indicator Data'!W40=0,0,IF(LOG('Indicator Data'!W40)&gt;W$3,10,IF(LOG('Indicator Data'!W40)&lt;W$4,0,((LOG('Indicator Data'!W40)-W$4))/(W$3-W$4)*10))),1)</f>
        <v>4.9000000000000004</v>
      </c>
      <c r="X32" s="213">
        <f>ROUND(IF('Indicator Data'!X40=0,0,IF(LOG('Indicator Data'!X40)&gt;X$3,10,IF(LOG('Indicator Data'!X40)&lt;X$4,0,((LOG('Indicator Data'!X40)-X$4))/(X$3-X$4)*10))),1)</f>
        <v>6.5</v>
      </c>
      <c r="Y32" s="213">
        <f>ROUND(IF('Indicator Data'!Y40=0,0,IF(LOG('Indicator Data'!Y40)&gt;Y$3,10,IF(LOG('Indicator Data'!Y40)&lt;Y$4,0,((LOG('Indicator Data'!Y40)-Y$4))/(Y$3-Y$4)*10))),1)</f>
        <v>5</v>
      </c>
      <c r="Z32" s="213">
        <f>ROUND(IF('Indicator Data'!Z40=0,0,IF(LOG('Indicator Data'!Z40)&gt;Z$3,10,IF(LOG('Indicator Data'!Z40)&lt;Z$4,0,((LOG('Indicator Data'!Z40)-Z$4))/(Z$3-Z$4)*10))),1)</f>
        <v>7.9</v>
      </c>
      <c r="AA32" s="213">
        <f>ROUND(IF('Indicator Data'!AA40=0,0,IF(LOG('Indicator Data'!AA40)&gt;AA$3,10,IF(LOG('Indicator Data'!AA40)&lt;AA$4,0,((LOG('Indicator Data'!AA40)-AA$4))/(AA$3-AA$4)*10))),1)</f>
        <v>4.8</v>
      </c>
      <c r="AB32" s="213">
        <f>ROUND(IF('Indicator Data'!AB40=0,0,IF(LOG('Indicator Data'!AB40)&gt;AB$3,10,IF(LOG('Indicator Data'!AB40)&lt;AB$4,0,((LOG('Indicator Data'!AB40)-AB$4))/(AB$3-AB$4)*10))),1)</f>
        <v>4.3</v>
      </c>
      <c r="AC32" s="213">
        <f>ROUND(IF('Indicator Data'!AC40=0,0,IF(LOG('Indicator Data'!AC40)&gt;AC$3,10,IF(LOG('Indicator Data'!AC40)&lt;AC$4,0,((LOG('Indicator Data'!AC40)-AC$4))/(AC$3-AC$4)*10))),1)</f>
        <v>6.7</v>
      </c>
      <c r="AD32" s="213">
        <f>ROUND(IF('Indicator Data'!AD40=0,0,IF(LOG('Indicator Data'!AD40)&gt;AD$3,10,IF(LOG('Indicator Data'!AD40)&lt;AD$4,0,((LOG('Indicator Data'!AD40)-AD$4))/(AD$3-AD$4)*10))),1)</f>
        <v>5.6</v>
      </c>
      <c r="AE32" s="213">
        <f t="shared" si="0"/>
        <v>9.4</v>
      </c>
      <c r="AF32" s="213">
        <v>9.6</v>
      </c>
      <c r="AG32" s="213">
        <v>8.4</v>
      </c>
      <c r="AH32" s="213">
        <f>ROUND(IF('Indicator Data'!AI40=0,0,IF(LOG('Indicator Data'!AI40)&gt;AH$3,10,IF(LOG('Indicator Data'!AI40)&lt;AH$4,0,((LOG('Indicator Data'!AI40)-AH$4))/(AH$3-AH$4)*10))),1)</f>
        <v>0</v>
      </c>
      <c r="AI32" s="213">
        <f>ROUND(IF('Indicator Data'!AJ40=0,0,IF(LOG('Indicator Data'!AJ40)&gt;AI$3,10,IF(LOG('Indicator Data'!AJ40)&lt;AI$4,0,((LOG('Indicator Data'!AJ40)-AI$4))/(AI$3-AI$4)*10))),1)</f>
        <v>0</v>
      </c>
      <c r="AJ32" s="218">
        <f t="shared" si="1"/>
        <v>9.1999999999999993</v>
      </c>
      <c r="AK32" s="218">
        <f t="shared" si="2"/>
        <v>8.1999999999999993</v>
      </c>
      <c r="AL32" s="218">
        <f t="shared" si="3"/>
        <v>1.4</v>
      </c>
      <c r="AM32" s="218">
        <f t="shared" si="4"/>
        <v>0</v>
      </c>
      <c r="AN32" s="218">
        <f t="shared" si="5"/>
        <v>0</v>
      </c>
      <c r="AO32" s="218">
        <f t="shared" si="6"/>
        <v>4.5999999999999996</v>
      </c>
      <c r="AP32" s="218">
        <f t="shared" si="7"/>
        <v>0</v>
      </c>
      <c r="AQ32" s="218">
        <f t="shared" si="8"/>
        <v>5.8</v>
      </c>
      <c r="AR32" s="218">
        <f t="shared" si="9"/>
        <v>5.9</v>
      </c>
      <c r="AS32" s="219">
        <f t="shared" si="10"/>
        <v>6.4</v>
      </c>
      <c r="AT32" s="219">
        <f t="shared" si="11"/>
        <v>4.9000000000000004</v>
      </c>
      <c r="AU32" s="61"/>
      <c r="AV32" s="61"/>
      <c r="AW32" s="61"/>
      <c r="AX32" s="61"/>
      <c r="AY32" s="61"/>
      <c r="AZ32" s="61"/>
    </row>
    <row r="33" spans="1:52" ht="15.75" customHeight="1" x14ac:dyDescent="0.25">
      <c r="A33" t="str">
        <f>'Indicator Data'!A41</f>
        <v>Cross Cutting Area</v>
      </c>
      <c r="B33" t="str">
        <f>'Indicator Data'!B41</f>
        <v>Dhaka</v>
      </c>
      <c r="C33" t="str">
        <f>'Indicator Data'!C41</f>
        <v>Rajbari</v>
      </c>
      <c r="D33">
        <f>'Indicator Data'!D41</f>
        <v>3082</v>
      </c>
      <c r="E33" s="213">
        <v>10</v>
      </c>
      <c r="F33" s="213">
        <v>10</v>
      </c>
      <c r="G33" s="214">
        <v>10</v>
      </c>
      <c r="H33" s="214">
        <v>2</v>
      </c>
      <c r="I33" s="213">
        <f>ROUND(IF('Indicator Data'!I41=0,0,IF(LOG('Indicator Data'!I41)&gt;I$3,10,IF(LOG('Indicator Data'!I41)&lt;I$4,0,((LOG('Indicator Data'!I41)-I$4))/(I$3-I$4)*10))),1)</f>
        <v>9.6</v>
      </c>
      <c r="J33" s="213">
        <f>ROUND(IF('Indicator Data'!J41=0,0,IF(LOG('Indicator Data'!J41)&gt;J$3,10,IF(LOG('Indicator Data'!J41)&lt;J$4,0,((LOG('Indicator Data'!J41)-J$4))/(J$3-J$4)*10))),1)</f>
        <v>8.1999999999999993</v>
      </c>
      <c r="K33" s="213">
        <f>ROUND(IF('Indicator Data'!K41=0,0,IF(LOG('Indicator Data'!K41)&gt;K$3,10,IF(LOG('Indicator Data'!K41)&lt;K$4,0,((LOG('Indicator Data'!K41)-K$4))/(K$3-K$4)*10))),1)</f>
        <v>0</v>
      </c>
      <c r="L33" s="213">
        <f>ROUND(IF('Indicator Data'!L41=0,0,IF(LOG('Indicator Data'!L41)&gt;L$3,10,IF(LOG('Indicator Data'!L41)&lt;L$4,0,((LOG('Indicator Data'!L41)-L$4))/(L$3-L$4)*10))),1)</f>
        <v>9.3000000000000007</v>
      </c>
      <c r="M33" s="213">
        <f>ROUND(IF('Indicator Data'!M41=0,0,IF(LOG('Indicator Data'!M41)&gt;M$3,10,IF(LOG('Indicator Data'!M41)&lt;M$4,0,((LOG('Indicator Data'!M41)-M$4))/(M$3-M$4)*10))),1)</f>
        <v>0</v>
      </c>
      <c r="N33" s="213">
        <f>ROUND(IF('Indicator Data'!N41=0,0,IF(LOG('Indicator Data'!N41)&gt;N$3,10,IF(LOG('Indicator Data'!N41)&lt;N$4,0,((LOG('Indicator Data'!N41)-N$4))/(N$3-N$4)*10))),1)</f>
        <v>0</v>
      </c>
      <c r="O33" s="213">
        <f>ROUND(IF('Indicator Data'!O41=0,0,IF(LOG('Indicator Data'!O41)&gt;O$3,10,IF(LOG('Indicator Data'!O41)&lt;O$4,0,((LOG('Indicator Data'!O41)-O$4))/(O$3-O$4)*10))),1)</f>
        <v>0</v>
      </c>
      <c r="P33" s="213">
        <f>ROUND(IF('Indicator Data'!P41=0,0,IF(LOG('Indicator Data'!P41)&gt;P$3,10,IF(LOG('Indicator Data'!P41)&lt;P$4,0,((LOG('Indicator Data'!P41)-P$4))/(P$3-P$4)*10))),1)</f>
        <v>0</v>
      </c>
      <c r="Q33" s="213">
        <f>ROUND(IF('Indicator Data'!Q41=0,0,IF(LOG('Indicator Data'!Q41)&gt;Q$3,10,IF(LOG('Indicator Data'!Q41)&lt;Q$4,0,((LOG('Indicator Data'!Q41)-Q$4))/(Q$3-Q$4)*10))),1)</f>
        <v>0</v>
      </c>
      <c r="R33" s="213">
        <f>ROUND(IF('Indicator Data'!R41=0,0,IF(LOG('Indicator Data'!R41)&gt;R$3,10,IF(LOG('Indicator Data'!R41)&lt;R$4,0,((LOG('Indicator Data'!R41)-R$4))/(R$3-R$4)*10))),1)</f>
        <v>4.0999999999999996</v>
      </c>
      <c r="S33" s="213">
        <f>IF('Indicator Data'!S41="No data","x",ROUND(IF('Indicator Data'!S41=0,0,IF(LOG('Indicator Data'!S41)&gt;S$3,10,IF(LOG('Indicator Data'!S41)&lt;S$4,0,((LOG('Indicator Data'!S41)-S$4))/(S$3-S$4)*10))),1))</f>
        <v>7.6</v>
      </c>
      <c r="T33" s="213">
        <f>ROUND(IF('Indicator Data'!T41=0,0,IF(LOG('Indicator Data'!T41)&gt;T$3,10,IF(LOG('Indicator Data'!T41)&lt;T$4,0,((LOG('Indicator Data'!T41)-T$4))/(T$3-T$4)*10))),1)</f>
        <v>7.9</v>
      </c>
      <c r="U33" s="213">
        <f>ROUND(IF('Indicator Data'!U41=0,0,IF(LOG('Indicator Data'!U41)&gt;U$3,10,IF(LOG('Indicator Data'!U41)&lt;U$4,0,((LOG('Indicator Data'!U41)-U$4))/(U$3-U$4)*10))),1)</f>
        <v>6.2</v>
      </c>
      <c r="V33" s="213">
        <f>ROUND(IF('Indicator Data'!V41=0,0,IF(LOG('Indicator Data'!V41)&gt;V$3,10,IF(LOG('Indicator Data'!V41)&lt;V$4,0,((LOG('Indicator Data'!V41)-V$4))/(V$3-V$4)*10))),1)</f>
        <v>4.7</v>
      </c>
      <c r="W33" s="213">
        <f>ROUND(IF('Indicator Data'!W41=0,0,IF(LOG('Indicator Data'!W41)&gt;W$3,10,IF(LOG('Indicator Data'!W41)&lt;W$4,0,((LOG('Indicator Data'!W41)-W$4))/(W$3-W$4)*10))),1)</f>
        <v>5.8</v>
      </c>
      <c r="X33" s="213">
        <f>ROUND(IF('Indicator Data'!X41=0,0,IF(LOG('Indicator Data'!X41)&gt;X$3,10,IF(LOG('Indicator Data'!X41)&lt;X$4,0,((LOG('Indicator Data'!X41)-X$4))/(X$3-X$4)*10))),1)</f>
        <v>4.9000000000000004</v>
      </c>
      <c r="Y33" s="213">
        <f>ROUND(IF('Indicator Data'!Y41=0,0,IF(LOG('Indicator Data'!Y41)&gt;Y$3,10,IF(LOG('Indicator Data'!Y41)&lt;Y$4,0,((LOG('Indicator Data'!Y41)-Y$4))/(Y$3-Y$4)*10))),1)</f>
        <v>3.7</v>
      </c>
      <c r="Z33" s="213">
        <f>ROUND(IF('Indicator Data'!Z41=0,0,IF(LOG('Indicator Data'!Z41)&gt;Z$3,10,IF(LOG('Indicator Data'!Z41)&lt;Z$4,0,((LOG('Indicator Data'!Z41)-Z$4))/(Z$3-Z$4)*10))),1)</f>
        <v>7</v>
      </c>
      <c r="AA33" s="213">
        <f>ROUND(IF('Indicator Data'!AA41=0,0,IF(LOG('Indicator Data'!AA41)&gt;AA$3,10,IF(LOG('Indicator Data'!AA41)&lt;AA$4,0,((LOG('Indicator Data'!AA41)-AA$4))/(AA$3-AA$4)*10))),1)</f>
        <v>2.9</v>
      </c>
      <c r="AB33" s="213">
        <f>ROUND(IF('Indicator Data'!AB41=0,0,IF(LOG('Indicator Data'!AB41)&gt;AB$3,10,IF(LOG('Indicator Data'!AB41)&lt;AB$4,0,((LOG('Indicator Data'!AB41)-AB$4))/(AB$3-AB$4)*10))),1)</f>
        <v>6.1</v>
      </c>
      <c r="AC33" s="213">
        <f>ROUND(IF('Indicator Data'!AC41=0,0,IF(LOG('Indicator Data'!AC41)&gt;AC$3,10,IF(LOG('Indicator Data'!AC41)&lt;AC$4,0,((LOG('Indicator Data'!AC41)-AC$4))/(AC$3-AC$4)*10))),1)</f>
        <v>4.7</v>
      </c>
      <c r="AD33" s="213">
        <f>ROUND(IF('Indicator Data'!AD41=0,0,IF(LOG('Indicator Data'!AD41)&gt;AD$3,10,IF(LOG('Indicator Data'!AD41)&lt;AD$4,0,((LOG('Indicator Data'!AD41)-AD$4))/(AD$3-AD$4)*10))),1)</f>
        <v>3.4</v>
      </c>
      <c r="AE33" s="213">
        <f t="shared" si="0"/>
        <v>9.4</v>
      </c>
      <c r="AF33" s="213">
        <v>9.6</v>
      </c>
      <c r="AG33" s="213">
        <v>8.4</v>
      </c>
      <c r="AH33" s="213">
        <f>ROUND(IF('Indicator Data'!AI41=0,0,IF(LOG('Indicator Data'!AI41)&gt;AH$3,10,IF(LOG('Indicator Data'!AI41)&lt;AH$4,0,((LOG('Indicator Data'!AI41)-AH$4))/(AH$3-AH$4)*10))),1)</f>
        <v>0</v>
      </c>
      <c r="AI33" s="213">
        <f>ROUND(IF('Indicator Data'!AJ41=0,0,IF(LOG('Indicator Data'!AJ41)&gt;AI$3,10,IF(LOG('Indicator Data'!AJ41)&lt;AI$4,0,((LOG('Indicator Data'!AJ41)-AI$4))/(AI$3-AI$4)*10))),1)</f>
        <v>0</v>
      </c>
      <c r="AJ33" s="218">
        <f t="shared" si="1"/>
        <v>9.1999999999999993</v>
      </c>
      <c r="AK33" s="218">
        <f t="shared" si="2"/>
        <v>8</v>
      </c>
      <c r="AL33" s="218">
        <f t="shared" si="3"/>
        <v>0</v>
      </c>
      <c r="AM33" s="218">
        <f t="shared" si="4"/>
        <v>0</v>
      </c>
      <c r="AN33" s="218">
        <f t="shared" si="5"/>
        <v>0</v>
      </c>
      <c r="AO33" s="218">
        <f t="shared" si="6"/>
        <v>4.0999999999999996</v>
      </c>
      <c r="AP33" s="218">
        <f t="shared" si="7"/>
        <v>7.6</v>
      </c>
      <c r="AQ33" s="218">
        <f t="shared" si="8"/>
        <v>7.1</v>
      </c>
      <c r="AR33" s="218">
        <f t="shared" si="9"/>
        <v>5.6</v>
      </c>
      <c r="AS33" s="219">
        <f t="shared" si="10"/>
        <v>6.4</v>
      </c>
      <c r="AT33" s="219">
        <f t="shared" si="11"/>
        <v>5.6</v>
      </c>
      <c r="AU33" s="61"/>
      <c r="AV33" s="61"/>
      <c r="AW33" s="61"/>
      <c r="AX33" s="61"/>
      <c r="AY33" s="61"/>
      <c r="AZ33" s="61"/>
    </row>
    <row r="34" spans="1:52" ht="15.75" customHeight="1" x14ac:dyDescent="0.25">
      <c r="A34" t="str">
        <f>'Indicator Data'!A42</f>
        <v>Coastal Zone</v>
      </c>
      <c r="B34" t="str">
        <f>'Indicator Data'!B42</f>
        <v>Dhaka</v>
      </c>
      <c r="C34" t="str">
        <f>'Indicator Data'!C42</f>
        <v>Shariatpur</v>
      </c>
      <c r="D34">
        <f>'Indicator Data'!D42</f>
        <v>3086</v>
      </c>
      <c r="E34" s="213">
        <v>10</v>
      </c>
      <c r="F34" s="213">
        <v>10</v>
      </c>
      <c r="G34" s="214">
        <v>10</v>
      </c>
      <c r="H34" s="214">
        <v>2</v>
      </c>
      <c r="I34" s="213">
        <f>ROUND(IF('Indicator Data'!I42=0,0,IF(LOG('Indicator Data'!I42)&gt;I$3,10,IF(LOG('Indicator Data'!I42)&lt;I$4,0,((LOG('Indicator Data'!I42)-I$4))/(I$3-I$4)*10))),1)</f>
        <v>9.6</v>
      </c>
      <c r="J34" s="213">
        <f>ROUND(IF('Indicator Data'!J42=0,0,IF(LOG('Indicator Data'!J42)&gt;J$3,10,IF(LOG('Indicator Data'!J42)&lt;J$4,0,((LOG('Indicator Data'!J42)-J$4))/(J$3-J$4)*10))),1)</f>
        <v>8.1</v>
      </c>
      <c r="K34" s="213">
        <f>ROUND(IF('Indicator Data'!K42=0,0,IF(LOG('Indicator Data'!K42)&gt;K$3,10,IF(LOG('Indicator Data'!K42)&lt;K$4,0,((LOG('Indicator Data'!K42)-K$4))/(K$3-K$4)*10))),1)</f>
        <v>0</v>
      </c>
      <c r="L34" s="213">
        <f>ROUND(IF('Indicator Data'!L42=0,0,IF(LOG('Indicator Data'!L42)&gt;L$3,10,IF(LOG('Indicator Data'!L42)&lt;L$4,0,((LOG('Indicator Data'!L42)-L$4))/(L$3-L$4)*10))),1)</f>
        <v>5.4</v>
      </c>
      <c r="M34" s="213">
        <f>ROUND(IF('Indicator Data'!M42=0,0,IF(LOG('Indicator Data'!M42)&gt;M$3,10,IF(LOG('Indicator Data'!M42)&lt;M$4,0,((LOG('Indicator Data'!M42)-M$4))/(M$3-M$4)*10))),1)</f>
        <v>2.7</v>
      </c>
      <c r="N34" s="213">
        <f>ROUND(IF('Indicator Data'!N42=0,0,IF(LOG('Indicator Data'!N42)&gt;N$3,10,IF(LOG('Indicator Data'!N42)&lt;N$4,0,((LOG('Indicator Data'!N42)-N$4))/(N$3-N$4)*10))),1)</f>
        <v>7.2</v>
      </c>
      <c r="O34" s="213">
        <f>ROUND(IF('Indicator Data'!O42=0,0,IF(LOG('Indicator Data'!O42)&gt;O$3,10,IF(LOG('Indicator Data'!O42)&lt;O$4,0,((LOG('Indicator Data'!O42)-O$4))/(O$3-O$4)*10))),1)</f>
        <v>0</v>
      </c>
      <c r="P34" s="213">
        <f>ROUND(IF('Indicator Data'!P42=0,0,IF(LOG('Indicator Data'!P42)&gt;P$3,10,IF(LOG('Indicator Data'!P42)&lt;P$4,0,((LOG('Indicator Data'!P42)-P$4))/(P$3-P$4)*10))),1)</f>
        <v>0</v>
      </c>
      <c r="Q34" s="213">
        <f>ROUND(IF('Indicator Data'!Q42=0,0,IF(LOG('Indicator Data'!Q42)&gt;Q$3,10,IF(LOG('Indicator Data'!Q42)&lt;Q$4,0,((LOG('Indicator Data'!Q42)-Q$4))/(Q$3-Q$4)*10))),1)</f>
        <v>0</v>
      </c>
      <c r="R34" s="213">
        <f>ROUND(IF('Indicator Data'!R42=0,0,IF(LOG('Indicator Data'!R42)&gt;R$3,10,IF(LOG('Indicator Data'!R42)&lt;R$4,0,((LOG('Indicator Data'!R42)-R$4))/(R$3-R$4)*10))),1)</f>
        <v>3.5</v>
      </c>
      <c r="S34" s="213">
        <f>IF('Indicator Data'!S42="No data","x",ROUND(IF('Indicator Data'!S42=0,0,IF(LOG('Indicator Data'!S42)&gt;S$3,10,IF(LOG('Indicator Data'!S42)&lt;S$4,0,((LOG('Indicator Data'!S42)-S$4))/(S$3-S$4)*10))),1))</f>
        <v>5.8</v>
      </c>
      <c r="T34" s="213">
        <f>ROUND(IF('Indicator Data'!T42=0,0,IF(LOG('Indicator Data'!T42)&gt;T$3,10,IF(LOG('Indicator Data'!T42)&lt;T$4,0,((LOG('Indicator Data'!T42)-T$4))/(T$3-T$4)*10))),1)</f>
        <v>2.7</v>
      </c>
      <c r="U34" s="213">
        <f>ROUND(IF('Indicator Data'!U42=0,0,IF(LOG('Indicator Data'!U42)&gt;U$3,10,IF(LOG('Indicator Data'!U42)&lt;U$4,0,((LOG('Indicator Data'!U42)-U$4))/(U$3-U$4)*10))),1)</f>
        <v>3.7</v>
      </c>
      <c r="V34" s="213">
        <f>ROUND(IF('Indicator Data'!V42=0,0,IF(LOG('Indicator Data'!V42)&gt;V$3,10,IF(LOG('Indicator Data'!V42)&lt;V$4,0,((LOG('Indicator Data'!V42)-V$4))/(V$3-V$4)*10))),1)</f>
        <v>3.6</v>
      </c>
      <c r="W34" s="213">
        <f>ROUND(IF('Indicator Data'!W42=0,0,IF(LOG('Indicator Data'!W42)&gt;W$3,10,IF(LOG('Indicator Data'!W42)&lt;W$4,0,((LOG('Indicator Data'!W42)-W$4))/(W$3-W$4)*10))),1)</f>
        <v>6.4</v>
      </c>
      <c r="X34" s="213">
        <f>ROUND(IF('Indicator Data'!X42=0,0,IF(LOG('Indicator Data'!X42)&gt;X$3,10,IF(LOG('Indicator Data'!X42)&lt;X$4,0,((LOG('Indicator Data'!X42)-X$4))/(X$3-X$4)*10))),1)</f>
        <v>4.9000000000000004</v>
      </c>
      <c r="Y34" s="213">
        <f>ROUND(IF('Indicator Data'!Y42=0,0,IF(LOG('Indicator Data'!Y42)&gt;Y$3,10,IF(LOG('Indicator Data'!Y42)&lt;Y$4,0,((LOG('Indicator Data'!Y42)-Y$4))/(Y$3-Y$4)*10))),1)</f>
        <v>5</v>
      </c>
      <c r="Z34" s="213">
        <f>ROUND(IF('Indicator Data'!Z42=0,0,IF(LOG('Indicator Data'!Z42)&gt;Z$3,10,IF(LOG('Indicator Data'!Z42)&lt;Z$4,0,((LOG('Indicator Data'!Z42)-Z$4))/(Z$3-Z$4)*10))),1)</f>
        <v>6.3</v>
      </c>
      <c r="AA34" s="213">
        <f>ROUND(IF('Indicator Data'!AA42=0,0,IF(LOG('Indicator Data'!AA42)&gt;AA$3,10,IF(LOG('Indicator Data'!AA42)&lt;AA$4,0,((LOG('Indicator Data'!AA42)-AA$4))/(AA$3-AA$4)*10))),1)</f>
        <v>3.1</v>
      </c>
      <c r="AB34" s="213">
        <f>ROUND(IF('Indicator Data'!AB42=0,0,IF(LOG('Indicator Data'!AB42)&gt;AB$3,10,IF(LOG('Indicator Data'!AB42)&lt;AB$4,0,((LOG('Indicator Data'!AB42)-AB$4))/(AB$3-AB$4)*10))),1)</f>
        <v>6.2</v>
      </c>
      <c r="AC34" s="213">
        <f>ROUND(IF('Indicator Data'!AC42=0,0,IF(LOG('Indicator Data'!AC42)&gt;AC$3,10,IF(LOG('Indicator Data'!AC42)&lt;AC$4,0,((LOG('Indicator Data'!AC42)-AC$4))/(AC$3-AC$4)*10))),1)</f>
        <v>3.9</v>
      </c>
      <c r="AD34" s="213">
        <f>ROUND(IF('Indicator Data'!AD42=0,0,IF(LOG('Indicator Data'!AD42)&gt;AD$3,10,IF(LOG('Indicator Data'!AD42)&lt;AD$4,0,((LOG('Indicator Data'!AD42)-AD$4))/(AD$3-AD$4)*10))),1)</f>
        <v>5.6</v>
      </c>
      <c r="AE34" s="213">
        <f t="shared" si="0"/>
        <v>9.4</v>
      </c>
      <c r="AF34" s="213">
        <v>9.6</v>
      </c>
      <c r="AG34" s="213">
        <v>8.4</v>
      </c>
      <c r="AH34" s="213">
        <f>ROUND(IF('Indicator Data'!AI42=0,0,IF(LOG('Indicator Data'!AI42)&gt;AH$3,10,IF(LOG('Indicator Data'!AI42)&lt;AH$4,0,((LOG('Indicator Data'!AI42)-AH$4))/(AH$3-AH$4)*10))),1)</f>
        <v>0</v>
      </c>
      <c r="AI34" s="213">
        <f>ROUND(IF('Indicator Data'!AJ42=0,0,IF(LOG('Indicator Data'!AJ42)&gt;AI$3,10,IF(LOG('Indicator Data'!AJ42)&lt;AI$4,0,((LOG('Indicator Data'!AJ42)-AI$4))/(AI$3-AI$4)*10))),1)</f>
        <v>0</v>
      </c>
      <c r="AJ34" s="218">
        <f t="shared" si="1"/>
        <v>9.1999999999999993</v>
      </c>
      <c r="AK34" s="218">
        <f t="shared" si="2"/>
        <v>7</v>
      </c>
      <c r="AL34" s="218">
        <f t="shared" si="3"/>
        <v>5.4</v>
      </c>
      <c r="AM34" s="218">
        <f t="shared" si="4"/>
        <v>0</v>
      </c>
      <c r="AN34" s="218">
        <f t="shared" si="5"/>
        <v>0</v>
      </c>
      <c r="AO34" s="218">
        <f t="shared" si="6"/>
        <v>3.5</v>
      </c>
      <c r="AP34" s="218">
        <f t="shared" si="7"/>
        <v>5.8</v>
      </c>
      <c r="AQ34" s="218">
        <f t="shared" si="8"/>
        <v>3.2</v>
      </c>
      <c r="AR34" s="218">
        <f t="shared" si="9"/>
        <v>5.6</v>
      </c>
      <c r="AS34" s="219">
        <f t="shared" si="10"/>
        <v>6.4</v>
      </c>
      <c r="AT34" s="219">
        <f t="shared" si="11"/>
        <v>5.0999999999999996</v>
      </c>
      <c r="AU34" s="61"/>
      <c r="AV34" s="61"/>
      <c r="AW34" s="61"/>
      <c r="AX34" s="61"/>
      <c r="AY34" s="61"/>
      <c r="AZ34" s="61"/>
    </row>
    <row r="35" spans="1:52" ht="15.75" customHeight="1" x14ac:dyDescent="0.25">
      <c r="A35" t="str">
        <f>'Indicator Data'!A43</f>
        <v>Cross Cutting Area</v>
      </c>
      <c r="B35" t="str">
        <f>'Indicator Data'!B43</f>
        <v>Dhaka</v>
      </c>
      <c r="C35" t="str">
        <f>'Indicator Data'!C43</f>
        <v>Tangail</v>
      </c>
      <c r="D35">
        <f>'Indicator Data'!D43</f>
        <v>3093</v>
      </c>
      <c r="E35" s="213">
        <v>10</v>
      </c>
      <c r="F35" s="213">
        <v>10</v>
      </c>
      <c r="G35" s="214">
        <v>10</v>
      </c>
      <c r="H35" s="214">
        <v>2</v>
      </c>
      <c r="I35" s="213">
        <f>ROUND(IF('Indicator Data'!I43=0,0,IF(LOG('Indicator Data'!I43)&gt;I$3,10,IF(LOG('Indicator Data'!I43)&lt;I$4,0,((LOG('Indicator Data'!I43)-I$4))/(I$3-I$4)*10))),1)</f>
        <v>8.9</v>
      </c>
      <c r="J35" s="213">
        <f>ROUND(IF('Indicator Data'!J43=0,0,IF(LOG('Indicator Data'!J43)&gt;J$3,10,IF(LOG('Indicator Data'!J43)&lt;J$4,0,((LOG('Indicator Data'!J43)-J$4))/(J$3-J$4)*10))),1)</f>
        <v>8.6999999999999993</v>
      </c>
      <c r="K35" s="213">
        <f>ROUND(IF('Indicator Data'!K43=0,0,IF(LOG('Indicator Data'!K43)&gt;K$3,10,IF(LOG('Indicator Data'!K43)&lt;K$4,0,((LOG('Indicator Data'!K43)-K$4))/(K$3-K$4)*10))),1)</f>
        <v>0</v>
      </c>
      <c r="L35" s="213">
        <f>ROUND(IF('Indicator Data'!L43=0,0,IF(LOG('Indicator Data'!L43)&gt;L$3,10,IF(LOG('Indicator Data'!L43)&lt;L$4,0,((LOG('Indicator Data'!L43)-L$4))/(L$3-L$4)*10))),1)</f>
        <v>9</v>
      </c>
      <c r="M35" s="213">
        <f>ROUND(IF('Indicator Data'!M43=0,0,IF(LOG('Indicator Data'!M43)&gt;M$3,10,IF(LOG('Indicator Data'!M43)&lt;M$4,0,((LOG('Indicator Data'!M43)-M$4))/(M$3-M$4)*10))),1)</f>
        <v>1.4</v>
      </c>
      <c r="N35" s="213">
        <f>ROUND(IF('Indicator Data'!N43=0,0,IF(LOG('Indicator Data'!N43)&gt;N$3,10,IF(LOG('Indicator Data'!N43)&lt;N$4,0,((LOG('Indicator Data'!N43)-N$4))/(N$3-N$4)*10))),1)</f>
        <v>0</v>
      </c>
      <c r="O35" s="213">
        <f>ROUND(IF('Indicator Data'!O43=0,0,IF(LOG('Indicator Data'!O43)&gt;O$3,10,IF(LOG('Indicator Data'!O43)&lt;O$4,0,((LOG('Indicator Data'!O43)-O$4))/(O$3-O$4)*10))),1)</f>
        <v>0</v>
      </c>
      <c r="P35" s="213">
        <f>ROUND(IF('Indicator Data'!P43=0,0,IF(LOG('Indicator Data'!P43)&gt;P$3,10,IF(LOG('Indicator Data'!P43)&lt;P$4,0,((LOG('Indicator Data'!P43)-P$4))/(P$3-P$4)*10))),1)</f>
        <v>0</v>
      </c>
      <c r="Q35" s="213">
        <f>ROUND(IF('Indicator Data'!Q43=0,0,IF(LOG('Indicator Data'!Q43)&gt;Q$3,10,IF(LOG('Indicator Data'!Q43)&lt;Q$4,0,((LOG('Indicator Data'!Q43)-Q$4))/(Q$3-Q$4)*10))),1)</f>
        <v>0</v>
      </c>
      <c r="R35" s="213">
        <f>ROUND(IF('Indicator Data'!R43=0,0,IF(LOG('Indicator Data'!R43)&gt;R$3,10,IF(LOG('Indicator Data'!R43)&lt;R$4,0,((LOG('Indicator Data'!R43)-R$4))/(R$3-R$4)*10))),1)</f>
        <v>6.6</v>
      </c>
      <c r="S35" s="213">
        <f>IF('Indicator Data'!S43="No data","x",ROUND(IF('Indicator Data'!S43=0,0,IF(LOG('Indicator Data'!S43)&gt;S$3,10,IF(LOG('Indicator Data'!S43)&lt;S$4,0,((LOG('Indicator Data'!S43)-S$4))/(S$3-S$4)*10))),1))</f>
        <v>8.3000000000000007</v>
      </c>
      <c r="T35" s="213">
        <f>ROUND(IF('Indicator Data'!T43=0,0,IF(LOG('Indicator Data'!T43)&gt;T$3,10,IF(LOG('Indicator Data'!T43)&lt;T$4,0,((LOG('Indicator Data'!T43)-T$4))/(T$3-T$4)*10))),1)</f>
        <v>7.4</v>
      </c>
      <c r="U35" s="213">
        <f>ROUND(IF('Indicator Data'!U43=0,0,IF(LOG('Indicator Data'!U43)&gt;U$3,10,IF(LOG('Indicator Data'!U43)&lt;U$4,0,((LOG('Indicator Data'!U43)-U$4))/(U$3-U$4)*10))),1)</f>
        <v>6.5</v>
      </c>
      <c r="V35" s="213">
        <f>ROUND(IF('Indicator Data'!V43=0,0,IF(LOG('Indicator Data'!V43)&gt;V$3,10,IF(LOG('Indicator Data'!V43)&lt;V$4,0,((LOG('Indicator Data'!V43)-V$4))/(V$3-V$4)*10))),1)</f>
        <v>2.5</v>
      </c>
      <c r="W35" s="213">
        <f>ROUND(IF('Indicator Data'!W43=0,0,IF(LOG('Indicator Data'!W43)&gt;W$3,10,IF(LOG('Indicator Data'!W43)&lt;W$4,0,((LOG('Indicator Data'!W43)-W$4))/(W$3-W$4)*10))),1)</f>
        <v>4.8</v>
      </c>
      <c r="X35" s="213">
        <f>ROUND(IF('Indicator Data'!X43=0,0,IF(LOG('Indicator Data'!X43)&gt;X$3,10,IF(LOG('Indicator Data'!X43)&lt;X$4,0,((LOG('Indicator Data'!X43)-X$4))/(X$3-X$4)*10))),1)</f>
        <v>5.0999999999999996</v>
      </c>
      <c r="Y35" s="213">
        <f>ROUND(IF('Indicator Data'!Y43=0,0,IF(LOG('Indicator Data'!Y43)&gt;Y$3,10,IF(LOG('Indicator Data'!Y43)&lt;Y$4,0,((LOG('Indicator Data'!Y43)-Y$4))/(Y$3-Y$4)*10))),1)</f>
        <v>2.2000000000000002</v>
      </c>
      <c r="Z35" s="213">
        <f>ROUND(IF('Indicator Data'!Z43=0,0,IF(LOG('Indicator Data'!Z43)&gt;Z$3,10,IF(LOG('Indicator Data'!Z43)&lt;Z$4,0,((LOG('Indicator Data'!Z43)-Z$4))/(Z$3-Z$4)*10))),1)</f>
        <v>6.8</v>
      </c>
      <c r="AA35" s="213">
        <f>ROUND(IF('Indicator Data'!AA43=0,0,IF(LOG('Indicator Data'!AA43)&gt;AA$3,10,IF(LOG('Indicator Data'!AA43)&lt;AA$4,0,((LOG('Indicator Data'!AA43)-AA$4))/(AA$3-AA$4)*10))),1)</f>
        <v>4.0999999999999996</v>
      </c>
      <c r="AB35" s="213">
        <f>ROUND(IF('Indicator Data'!AB43=0,0,IF(LOG('Indicator Data'!AB43)&gt;AB$3,10,IF(LOG('Indicator Data'!AB43)&lt;AB$4,0,((LOG('Indicator Data'!AB43)-AB$4))/(AB$3-AB$4)*10))),1)</f>
        <v>4.0999999999999996</v>
      </c>
      <c r="AC35" s="213">
        <f>ROUND(IF('Indicator Data'!AC43=0,0,IF(LOG('Indicator Data'!AC43)&gt;AC$3,10,IF(LOG('Indicator Data'!AC43)&lt;AC$4,0,((LOG('Indicator Data'!AC43)-AC$4))/(AC$3-AC$4)*10))),1)</f>
        <v>6</v>
      </c>
      <c r="AD35" s="213">
        <f>ROUND(IF('Indicator Data'!AD43=0,0,IF(LOG('Indicator Data'!AD43)&gt;AD$3,10,IF(LOG('Indicator Data'!AD43)&lt;AD$4,0,((LOG('Indicator Data'!AD43)-AD$4))/(AD$3-AD$4)*10))),1)</f>
        <v>2.8</v>
      </c>
      <c r="AE35" s="213">
        <f t="shared" si="0"/>
        <v>9.4</v>
      </c>
      <c r="AF35" s="213">
        <v>9.6</v>
      </c>
      <c r="AG35" s="213">
        <v>8.4</v>
      </c>
      <c r="AH35" s="213">
        <f>ROUND(IF('Indicator Data'!AI43=0,0,IF(LOG('Indicator Data'!AI43)&gt;AH$3,10,IF(LOG('Indicator Data'!AI43)&lt;AH$4,0,((LOG('Indicator Data'!AI43)-AH$4))/(AH$3-AH$4)*10))),1)</f>
        <v>0</v>
      </c>
      <c r="AI35" s="213">
        <f>ROUND(IF('Indicator Data'!AJ43=0,0,IF(LOG('Indicator Data'!AJ43)&gt;AI$3,10,IF(LOG('Indicator Data'!AJ43)&lt;AI$4,0,((LOG('Indicator Data'!AJ43)-AI$4))/(AI$3-AI$4)*10))),1)</f>
        <v>0</v>
      </c>
      <c r="AJ35" s="218">
        <f t="shared" si="1"/>
        <v>9.1999999999999993</v>
      </c>
      <c r="AK35" s="218">
        <f t="shared" si="2"/>
        <v>7.8</v>
      </c>
      <c r="AL35" s="218">
        <f t="shared" si="3"/>
        <v>0.7</v>
      </c>
      <c r="AM35" s="218">
        <f t="shared" si="4"/>
        <v>0</v>
      </c>
      <c r="AN35" s="218">
        <f t="shared" si="5"/>
        <v>0</v>
      </c>
      <c r="AO35" s="218">
        <f t="shared" si="6"/>
        <v>6.6</v>
      </c>
      <c r="AP35" s="218">
        <f t="shared" si="7"/>
        <v>8.3000000000000007</v>
      </c>
      <c r="AQ35" s="218">
        <f t="shared" si="8"/>
        <v>7</v>
      </c>
      <c r="AR35" s="218">
        <f t="shared" si="9"/>
        <v>5.0999999999999996</v>
      </c>
      <c r="AS35" s="219">
        <f t="shared" si="10"/>
        <v>6.4</v>
      </c>
      <c r="AT35" s="219">
        <f t="shared" si="11"/>
        <v>6</v>
      </c>
      <c r="AU35" s="61"/>
      <c r="AV35" s="61"/>
      <c r="AW35" s="61"/>
      <c r="AX35" s="61"/>
      <c r="AY35" s="61"/>
      <c r="AZ35" s="61"/>
    </row>
    <row r="36" spans="1:52" ht="15.75" customHeight="1" x14ac:dyDescent="0.25">
      <c r="A36" t="str">
        <f>'Indicator Data'!A44</f>
        <v>Coastal Zone</v>
      </c>
      <c r="B36" t="str">
        <f>'Indicator Data'!B44</f>
        <v>Khulna</v>
      </c>
      <c r="C36" t="str">
        <f>'Indicator Data'!C44</f>
        <v>Bagerhat</v>
      </c>
      <c r="D36">
        <f>'Indicator Data'!D44</f>
        <v>4001</v>
      </c>
      <c r="E36" s="213">
        <v>10</v>
      </c>
      <c r="F36" s="213">
        <v>10</v>
      </c>
      <c r="G36" s="214">
        <v>10</v>
      </c>
      <c r="H36" s="214">
        <v>2</v>
      </c>
      <c r="I36" s="213">
        <f>ROUND(IF('Indicator Data'!I44=0,0,IF(LOG('Indicator Data'!I44)&gt;I$3,10,IF(LOG('Indicator Data'!I44)&lt;I$4,0,((LOG('Indicator Data'!I44)-I$4))/(I$3-I$4)*10))),1)</f>
        <v>6.4</v>
      </c>
      <c r="J36" s="213">
        <f>ROUND(IF('Indicator Data'!J44=0,0,IF(LOG('Indicator Data'!J44)&gt;J$3,10,IF(LOG('Indicator Data'!J44)&lt;J$4,0,((LOG('Indicator Data'!J44)-J$4))/(J$3-J$4)*10))),1)</f>
        <v>8</v>
      </c>
      <c r="K36" s="213">
        <f>ROUND(IF('Indicator Data'!K44=0,0,IF(LOG('Indicator Data'!K44)&gt;K$3,10,IF(LOG('Indicator Data'!K44)&lt;K$4,0,((LOG('Indicator Data'!K44)-K$4))/(K$3-K$4)*10))),1)</f>
        <v>0</v>
      </c>
      <c r="L36" s="213">
        <f>ROUND(IF('Indicator Data'!L44=0,0,IF(LOG('Indicator Data'!L44)&gt;L$3,10,IF(LOG('Indicator Data'!L44)&lt;L$4,0,((LOG('Indicator Data'!L44)-L$4))/(L$3-L$4)*10))),1)</f>
        <v>9</v>
      </c>
      <c r="M36" s="213">
        <f>ROUND(IF('Indicator Data'!M44=0,0,IF(LOG('Indicator Data'!M44)&gt;M$3,10,IF(LOG('Indicator Data'!M44)&lt;M$4,0,((LOG('Indicator Data'!M44)-M$4))/(M$3-M$4)*10))),1)</f>
        <v>10</v>
      </c>
      <c r="N36" s="213">
        <f>ROUND(IF('Indicator Data'!N44=0,0,IF(LOG('Indicator Data'!N44)&gt;N$3,10,IF(LOG('Indicator Data'!N44)&lt;N$4,0,((LOG('Indicator Data'!N44)-N$4))/(N$3-N$4)*10))),1)</f>
        <v>8.8000000000000007</v>
      </c>
      <c r="O36" s="213">
        <f>ROUND(IF('Indicator Data'!O44=0,0,IF(LOG('Indicator Data'!O44)&gt;O$3,10,IF(LOG('Indicator Data'!O44)&lt;O$4,0,((LOG('Indicator Data'!O44)-O$4))/(O$3-O$4)*10))),1)</f>
        <v>0</v>
      </c>
      <c r="P36" s="213">
        <f>ROUND(IF('Indicator Data'!P44=0,0,IF(LOG('Indicator Data'!P44)&gt;P$3,10,IF(LOG('Indicator Data'!P44)&lt;P$4,0,((LOG('Indicator Data'!P44)-P$4))/(P$3-P$4)*10))),1)</f>
        <v>0</v>
      </c>
      <c r="Q36" s="213">
        <f>ROUND(IF('Indicator Data'!Q44=0,0,IF(LOG('Indicator Data'!Q44)&gt;Q$3,10,IF(LOG('Indicator Data'!Q44)&lt;Q$4,0,((LOG('Indicator Data'!Q44)-Q$4))/(Q$3-Q$4)*10))),1)</f>
        <v>9.4</v>
      </c>
      <c r="R36" s="213">
        <f>ROUND(IF('Indicator Data'!R44=0,0,IF(LOG('Indicator Data'!R44)&gt;R$3,10,IF(LOG('Indicator Data'!R44)&lt;R$4,0,((LOG('Indicator Data'!R44)-R$4))/(R$3-R$4)*10))),1)</f>
        <v>3.5</v>
      </c>
      <c r="S36" s="213" t="str">
        <f>IF('Indicator Data'!S44="No data","x",ROUND(IF('Indicator Data'!S44=0,0,IF(LOG('Indicator Data'!S44)&gt;S$3,10,IF(LOG('Indicator Data'!S44)&lt;S$4,0,((LOG('Indicator Data'!S44)-S$4))/(S$3-S$4)*10))),1))</f>
        <v>x</v>
      </c>
      <c r="T36" s="213">
        <f>ROUND(IF('Indicator Data'!T44=0,0,IF(LOG('Indicator Data'!T44)&gt;T$3,10,IF(LOG('Indicator Data'!T44)&lt;T$4,0,((LOG('Indicator Data'!T44)-T$4))/(T$3-T$4)*10))),1)</f>
        <v>6.5</v>
      </c>
      <c r="U36" s="213">
        <f>ROUND(IF('Indicator Data'!U44=0,0,IF(LOG('Indicator Data'!U44)&gt;U$3,10,IF(LOG('Indicator Data'!U44)&lt;U$4,0,((LOG('Indicator Data'!U44)-U$4))/(U$3-U$4)*10))),1)</f>
        <v>4</v>
      </c>
      <c r="V36" s="213">
        <f>ROUND(IF('Indicator Data'!V44=0,0,IF(LOG('Indicator Data'!V44)&gt;V$3,10,IF(LOG('Indicator Data'!V44)&lt;V$4,0,((LOG('Indicator Data'!V44)-V$4))/(V$3-V$4)*10))),1)</f>
        <v>2.9</v>
      </c>
      <c r="W36" s="213">
        <f>ROUND(IF('Indicator Data'!W44=0,0,IF(LOG('Indicator Data'!W44)&gt;W$3,10,IF(LOG('Indicator Data'!W44)&lt;W$4,0,((LOG('Indicator Data'!W44)-W$4))/(W$3-W$4)*10))),1)</f>
        <v>4.9000000000000004</v>
      </c>
      <c r="X36" s="213">
        <f>ROUND(IF('Indicator Data'!X44=0,0,IF(LOG('Indicator Data'!X44)&gt;X$3,10,IF(LOG('Indicator Data'!X44)&lt;X$4,0,((LOG('Indicator Data'!X44)-X$4))/(X$3-X$4)*10))),1)</f>
        <v>2.5</v>
      </c>
      <c r="Y36" s="213">
        <f>ROUND(IF('Indicator Data'!Y44=0,0,IF(LOG('Indicator Data'!Y44)&gt;Y$3,10,IF(LOG('Indicator Data'!Y44)&lt;Y$4,0,((LOG('Indicator Data'!Y44)-Y$4))/(Y$3-Y$4)*10))),1)</f>
        <v>2.4</v>
      </c>
      <c r="Z36" s="213">
        <v>0</v>
      </c>
      <c r="AA36" s="213">
        <f>ROUND(IF('Indicator Data'!AA44=0,0,IF(LOG('Indicator Data'!AA44)&gt;AA$3,10,IF(LOG('Indicator Data'!AA44)&lt;AA$4,0,((LOG('Indicator Data'!AA44)-AA$4))/(AA$3-AA$4)*10))),1)</f>
        <v>2.2000000000000002</v>
      </c>
      <c r="AB36" s="213">
        <f>ROUND(IF('Indicator Data'!AB44=0,0,IF(LOG('Indicator Data'!AB44)&gt;AB$3,10,IF(LOG('Indicator Data'!AB44)&lt;AB$4,0,((LOG('Indicator Data'!AB44)-AB$4))/(AB$3-AB$4)*10))),1)</f>
        <v>7.6</v>
      </c>
      <c r="AC36" s="213">
        <f>ROUND(IF('Indicator Data'!AC44=0,0,IF(LOG('Indicator Data'!AC44)&gt;AC$3,10,IF(LOG('Indicator Data'!AC44)&lt;AC$4,0,((LOG('Indicator Data'!AC44)-AC$4))/(AC$3-AC$4)*10))),1)</f>
        <v>3.3</v>
      </c>
      <c r="AD36" s="213">
        <f>ROUND(IF('Indicator Data'!AD44=0,0,IF(LOG('Indicator Data'!AD44)&gt;AD$3,10,IF(LOG('Indicator Data'!AD44)&lt;AD$4,0,((LOG('Indicator Data'!AD44)-AD$4))/(AD$3-AD$4)*10))),1)</f>
        <v>1.5</v>
      </c>
      <c r="AE36" s="213">
        <f t="shared" si="0"/>
        <v>9.4</v>
      </c>
      <c r="AF36" s="213">
        <v>9.6</v>
      </c>
      <c r="AG36" s="213">
        <v>8.4</v>
      </c>
      <c r="AH36" s="213">
        <f>ROUND(IF('Indicator Data'!AI44=0,0,IF(LOG('Indicator Data'!AI44)&gt;AH$3,10,IF(LOG('Indicator Data'!AI44)&lt;AH$4,0,((LOG('Indicator Data'!AI44)-AH$4))/(AH$3-AH$4)*10))),1)</f>
        <v>0</v>
      </c>
      <c r="AI36" s="213">
        <f>ROUND(IF('Indicator Data'!AJ44=0,0,IF(LOG('Indicator Data'!AJ44)&gt;AI$3,10,IF(LOG('Indicator Data'!AJ44)&lt;AI$4,0,((LOG('Indicator Data'!AJ44)-AI$4))/(AI$3-AI$4)*10))),1)</f>
        <v>0</v>
      </c>
      <c r="AJ36" s="218">
        <f t="shared" si="1"/>
        <v>9.1999999999999993</v>
      </c>
      <c r="AK36" s="218">
        <f t="shared" si="2"/>
        <v>6.8</v>
      </c>
      <c r="AL36" s="218">
        <f t="shared" si="3"/>
        <v>9.5</v>
      </c>
      <c r="AM36" s="218">
        <f t="shared" si="4"/>
        <v>0</v>
      </c>
      <c r="AN36" s="218">
        <f t="shared" si="5"/>
        <v>0</v>
      </c>
      <c r="AO36" s="218">
        <f t="shared" si="6"/>
        <v>3.5</v>
      </c>
      <c r="AP36" s="218" t="str">
        <f t="shared" si="7"/>
        <v>x</v>
      </c>
      <c r="AQ36" s="218">
        <f t="shared" si="8"/>
        <v>5.4</v>
      </c>
      <c r="AR36" s="218">
        <f t="shared" si="9"/>
        <v>4.3</v>
      </c>
      <c r="AS36" s="219">
        <f t="shared" si="10"/>
        <v>6.4</v>
      </c>
      <c r="AT36" s="219">
        <f t="shared" si="11"/>
        <v>6</v>
      </c>
      <c r="AU36" s="61"/>
      <c r="AV36" s="61"/>
      <c r="AW36" s="61"/>
      <c r="AX36" s="61"/>
      <c r="AY36" s="61"/>
      <c r="AZ36" s="61"/>
    </row>
    <row r="37" spans="1:52" ht="15.75" customHeight="1" x14ac:dyDescent="0.25">
      <c r="A37" t="str">
        <f>'Indicator Data'!A45</f>
        <v>Cross Cutting Area</v>
      </c>
      <c r="B37" t="str">
        <f>'Indicator Data'!B45</f>
        <v>Khulna</v>
      </c>
      <c r="C37" t="str">
        <f>'Indicator Data'!C45</f>
        <v>Chuadanga</v>
      </c>
      <c r="D37">
        <f>'Indicator Data'!D45</f>
        <v>4018</v>
      </c>
      <c r="E37" s="213">
        <v>10</v>
      </c>
      <c r="F37" s="213">
        <v>10</v>
      </c>
      <c r="G37" s="214">
        <v>10</v>
      </c>
      <c r="H37" s="214">
        <v>2</v>
      </c>
      <c r="I37" s="213">
        <f>ROUND(IF('Indicator Data'!I45=0,0,IF(LOG('Indicator Data'!I45)&gt;I$3,10,IF(LOG('Indicator Data'!I45)&lt;I$4,0,((LOG('Indicator Data'!I45)-I$4))/(I$3-I$4)*10))),1)</f>
        <v>8.4</v>
      </c>
      <c r="J37" s="213">
        <f>ROUND(IF('Indicator Data'!J45=0,0,IF(LOG('Indicator Data'!J45)&gt;J$3,10,IF(LOG('Indicator Data'!J45)&lt;J$4,0,((LOG('Indicator Data'!J45)-J$4))/(J$3-J$4)*10))),1)</f>
        <v>6.4</v>
      </c>
      <c r="K37" s="213">
        <f>ROUND(IF('Indicator Data'!K45=0,0,IF(LOG('Indicator Data'!K45)&gt;K$3,10,IF(LOG('Indicator Data'!K45)&lt;K$4,0,((LOG('Indicator Data'!K45)-K$4))/(K$3-K$4)*10))),1)</f>
        <v>0</v>
      </c>
      <c r="L37" s="213">
        <f>ROUND(IF('Indicator Data'!L45=0,0,IF(LOG('Indicator Data'!L45)&gt;L$3,10,IF(LOG('Indicator Data'!L45)&lt;L$4,0,((LOG('Indicator Data'!L45)-L$4))/(L$3-L$4)*10))),1)</f>
        <v>7.6</v>
      </c>
      <c r="M37" s="213">
        <f>ROUND(IF('Indicator Data'!M45=0,0,IF(LOG('Indicator Data'!M45)&gt;M$3,10,IF(LOG('Indicator Data'!M45)&lt;M$4,0,((LOG('Indicator Data'!M45)-M$4))/(M$3-M$4)*10))),1)</f>
        <v>0</v>
      </c>
      <c r="N37" s="213">
        <f>ROUND(IF('Indicator Data'!N45=0,0,IF(LOG('Indicator Data'!N45)&gt;N$3,10,IF(LOG('Indicator Data'!N45)&lt;N$4,0,((LOG('Indicator Data'!N45)-N$4))/(N$3-N$4)*10))),1)</f>
        <v>0</v>
      </c>
      <c r="O37" s="213">
        <f>ROUND(IF('Indicator Data'!O45=0,0,IF(LOG('Indicator Data'!O45)&gt;O$3,10,IF(LOG('Indicator Data'!O45)&lt;O$4,0,((LOG('Indicator Data'!O45)-O$4))/(O$3-O$4)*10))),1)</f>
        <v>0</v>
      </c>
      <c r="P37" s="213">
        <f>ROUND(IF('Indicator Data'!P45=0,0,IF(LOG('Indicator Data'!P45)&gt;P$3,10,IF(LOG('Indicator Data'!P45)&lt;P$4,0,((LOG('Indicator Data'!P45)-P$4))/(P$3-P$4)*10))),1)</f>
        <v>0</v>
      </c>
      <c r="Q37" s="213">
        <f>ROUND(IF('Indicator Data'!Q45=0,0,IF(LOG('Indicator Data'!Q45)&gt;Q$3,10,IF(LOG('Indicator Data'!Q45)&lt;Q$4,0,((LOG('Indicator Data'!Q45)-Q$4))/(Q$3-Q$4)*10))),1)</f>
        <v>0</v>
      </c>
      <c r="R37" s="213">
        <f>ROUND(IF('Indicator Data'!R45=0,0,IF(LOG('Indicator Data'!R45)&gt;R$3,10,IF(LOG('Indicator Data'!R45)&lt;R$4,0,((LOG('Indicator Data'!R45)-R$4))/(R$3-R$4)*10))),1)</f>
        <v>4.5999999999999996</v>
      </c>
      <c r="S37" s="213">
        <f>IF('Indicator Data'!S45="No data","x",ROUND(IF('Indicator Data'!S45=0,0,IF(LOG('Indicator Data'!S45)&gt;S$3,10,IF(LOG('Indicator Data'!S45)&lt;S$4,0,((LOG('Indicator Data'!S45)-S$4))/(S$3-S$4)*10))),1))</f>
        <v>0</v>
      </c>
      <c r="T37" s="213">
        <f>ROUND(IF('Indicator Data'!T45=0,0,IF(LOG('Indicator Data'!T45)&gt;T$3,10,IF(LOG('Indicator Data'!T45)&lt;T$4,0,((LOG('Indicator Data'!T45)-T$4))/(T$3-T$4)*10))),1)</f>
        <v>9</v>
      </c>
      <c r="U37" s="213">
        <f>ROUND(IF('Indicator Data'!U45=0,0,IF(LOG('Indicator Data'!U45)&gt;U$3,10,IF(LOG('Indicator Data'!U45)&lt;U$4,0,((LOG('Indicator Data'!U45)-U$4))/(U$3-U$4)*10))),1)</f>
        <v>7.8</v>
      </c>
      <c r="V37" s="213">
        <f>ROUND(IF('Indicator Data'!V45=0,0,IF(LOG('Indicator Data'!V45)&gt;V$3,10,IF(LOG('Indicator Data'!V45)&lt;V$4,0,((LOG('Indicator Data'!V45)-V$4))/(V$3-V$4)*10))),1)</f>
        <v>3.3</v>
      </c>
      <c r="W37" s="213">
        <f>ROUND(IF('Indicator Data'!W45=0,0,IF(LOG('Indicator Data'!W45)&gt;W$3,10,IF(LOG('Indicator Data'!W45)&lt;W$4,0,((LOG('Indicator Data'!W45)-W$4))/(W$3-W$4)*10))),1)</f>
        <v>3.7</v>
      </c>
      <c r="X37" s="213">
        <f>ROUND(IF('Indicator Data'!X45=0,0,IF(LOG('Indicator Data'!X45)&gt;X$3,10,IF(LOG('Indicator Data'!X45)&lt;X$4,0,((LOG('Indicator Data'!X45)-X$4))/(X$3-X$4)*10))),1)</f>
        <v>4.9000000000000004</v>
      </c>
      <c r="Y37" s="213">
        <f>ROUND(IF('Indicator Data'!Y45=0,0,IF(LOG('Indicator Data'!Y45)&gt;Y$3,10,IF(LOG('Indicator Data'!Y45)&lt;Y$4,0,((LOG('Indicator Data'!Y45)-Y$4))/(Y$3-Y$4)*10))),1)</f>
        <v>1.8</v>
      </c>
      <c r="Z37" s="213">
        <f>ROUND(IF('Indicator Data'!Z45=0,0,IF(LOG('Indicator Data'!Z45)&gt;Z$3,10,IF(LOG('Indicator Data'!Z45)&lt;Z$4,0,((LOG('Indicator Data'!Z45)-Z$4))/(Z$3-Z$4)*10))),1)</f>
        <v>7.3</v>
      </c>
      <c r="AA37" s="213">
        <f>ROUND(IF('Indicator Data'!AA45=0,0,IF(LOG('Indicator Data'!AA45)&gt;AA$3,10,IF(LOG('Indicator Data'!AA45)&lt;AA$4,0,((LOG('Indicator Data'!AA45)-AA$4))/(AA$3-AA$4)*10))),1)</f>
        <v>4.9000000000000004</v>
      </c>
      <c r="AB37" s="213">
        <f>ROUND(IF('Indicator Data'!AB45=0,0,IF(LOG('Indicator Data'!AB45)&gt;AB$3,10,IF(LOG('Indicator Data'!AB45)&lt;AB$4,0,((LOG('Indicator Data'!AB45)-AB$4))/(AB$3-AB$4)*10))),1)</f>
        <v>6.8</v>
      </c>
      <c r="AC37" s="213">
        <f>ROUND(IF('Indicator Data'!AC45=0,0,IF(LOG('Indicator Data'!AC45)&gt;AC$3,10,IF(LOG('Indicator Data'!AC45)&lt;AC$4,0,((LOG('Indicator Data'!AC45)-AC$4))/(AC$3-AC$4)*10))),1)</f>
        <v>6.3</v>
      </c>
      <c r="AD37" s="213">
        <f>ROUND(IF('Indicator Data'!AD45=0,0,IF(LOG('Indicator Data'!AD45)&gt;AD$3,10,IF(LOG('Indicator Data'!AD45)&lt;AD$4,0,((LOG('Indicator Data'!AD45)-AD$4))/(AD$3-AD$4)*10))),1)</f>
        <v>1.3</v>
      </c>
      <c r="AE37" s="213">
        <f t="shared" si="0"/>
        <v>9.4</v>
      </c>
      <c r="AF37" s="213">
        <v>9.6</v>
      </c>
      <c r="AG37" s="213">
        <v>8.4</v>
      </c>
      <c r="AH37" s="213">
        <f>ROUND(IF('Indicator Data'!AI45=0,0,IF(LOG('Indicator Data'!AI45)&gt;AH$3,10,IF(LOG('Indicator Data'!AI45)&lt;AH$4,0,((LOG('Indicator Data'!AI45)-AH$4))/(AH$3-AH$4)*10))),1)</f>
        <v>0</v>
      </c>
      <c r="AI37" s="213">
        <f>ROUND(IF('Indicator Data'!AJ45=0,0,IF(LOG('Indicator Data'!AJ45)&gt;AI$3,10,IF(LOG('Indicator Data'!AJ45)&lt;AI$4,0,((LOG('Indicator Data'!AJ45)-AI$4))/(AI$3-AI$4)*10))),1)</f>
        <v>0</v>
      </c>
      <c r="AJ37" s="218">
        <f t="shared" si="1"/>
        <v>9.1999999999999993</v>
      </c>
      <c r="AK37" s="218">
        <f t="shared" si="2"/>
        <v>6.4</v>
      </c>
      <c r="AL37" s="218">
        <f t="shared" si="3"/>
        <v>0</v>
      </c>
      <c r="AM37" s="218">
        <f t="shared" si="4"/>
        <v>0</v>
      </c>
      <c r="AN37" s="218">
        <f t="shared" si="5"/>
        <v>0</v>
      </c>
      <c r="AO37" s="218">
        <f t="shared" si="6"/>
        <v>4.5999999999999996</v>
      </c>
      <c r="AP37" s="218">
        <f t="shared" si="7"/>
        <v>0</v>
      </c>
      <c r="AQ37" s="218">
        <f t="shared" si="8"/>
        <v>8.5</v>
      </c>
      <c r="AR37" s="218">
        <f t="shared" si="9"/>
        <v>5.4</v>
      </c>
      <c r="AS37" s="219">
        <f t="shared" si="10"/>
        <v>6.4</v>
      </c>
      <c r="AT37" s="219">
        <f t="shared" si="11"/>
        <v>4.9000000000000004</v>
      </c>
      <c r="AU37" s="61"/>
      <c r="AV37" s="61"/>
      <c r="AW37" s="61"/>
      <c r="AX37" s="61"/>
      <c r="AY37" s="61"/>
      <c r="AZ37" s="61"/>
    </row>
    <row r="38" spans="1:52" ht="15.75" customHeight="1" x14ac:dyDescent="0.25">
      <c r="A38" t="str">
        <f>'Indicator Data'!A46</f>
        <v>Coastal Zone</v>
      </c>
      <c r="B38" t="str">
        <f>'Indicator Data'!B46</f>
        <v>Khulna</v>
      </c>
      <c r="C38" t="str">
        <f>'Indicator Data'!C46</f>
        <v>Jashore</v>
      </c>
      <c r="D38">
        <f>'Indicator Data'!D46</f>
        <v>4041</v>
      </c>
      <c r="E38" s="213">
        <v>10</v>
      </c>
      <c r="F38" s="213">
        <v>10</v>
      </c>
      <c r="G38" s="214">
        <v>10</v>
      </c>
      <c r="H38" s="214">
        <v>2</v>
      </c>
      <c r="I38" s="213">
        <f>ROUND(IF('Indicator Data'!I46=0,0,IF(LOG('Indicator Data'!I46)&gt;I$3,10,IF(LOG('Indicator Data'!I46)&lt;I$4,0,((LOG('Indicator Data'!I46)-I$4))/(I$3-I$4)*10))),1)</f>
        <v>8.5</v>
      </c>
      <c r="J38" s="213">
        <f>ROUND(IF('Indicator Data'!J46=0,0,IF(LOG('Indicator Data'!J46)&gt;J$3,10,IF(LOG('Indicator Data'!J46)&lt;J$4,0,((LOG('Indicator Data'!J46)-J$4))/(J$3-J$4)*10))),1)</f>
        <v>7</v>
      </c>
      <c r="K38" s="213">
        <f>ROUND(IF('Indicator Data'!K46=0,0,IF(LOG('Indicator Data'!K46)&gt;K$3,10,IF(LOG('Indicator Data'!K46)&lt;K$4,0,((LOG('Indicator Data'!K46)-K$4))/(K$3-K$4)*10))),1)</f>
        <v>0</v>
      </c>
      <c r="L38" s="213">
        <f>ROUND(IF('Indicator Data'!L46=0,0,IF(LOG('Indicator Data'!L46)&gt;L$3,10,IF(LOG('Indicator Data'!L46)&lt;L$4,0,((LOG('Indicator Data'!L46)-L$4))/(L$3-L$4)*10))),1)</f>
        <v>5.8</v>
      </c>
      <c r="M38" s="213">
        <f>ROUND(IF('Indicator Data'!M46=0,0,IF(LOG('Indicator Data'!M46)&gt;M$3,10,IF(LOG('Indicator Data'!M46)&lt;M$4,0,((LOG('Indicator Data'!M46)-M$4))/(M$3-M$4)*10))),1)</f>
        <v>3</v>
      </c>
      <c r="N38" s="213">
        <f>ROUND(IF('Indicator Data'!N46=0,0,IF(LOG('Indicator Data'!N46)&gt;N$3,10,IF(LOG('Indicator Data'!N46)&lt;N$4,0,((LOG('Indicator Data'!N46)-N$4))/(N$3-N$4)*10))),1)</f>
        <v>8</v>
      </c>
      <c r="O38" s="213">
        <f>ROUND(IF('Indicator Data'!O46=0,0,IF(LOG('Indicator Data'!O46)&gt;O$3,10,IF(LOG('Indicator Data'!O46)&lt;O$4,0,((LOG('Indicator Data'!O46)-O$4))/(O$3-O$4)*10))),1)</f>
        <v>0</v>
      </c>
      <c r="P38" s="213">
        <f>ROUND(IF('Indicator Data'!P46=0,0,IF(LOG('Indicator Data'!P46)&gt;P$3,10,IF(LOG('Indicator Data'!P46)&lt;P$4,0,((LOG('Indicator Data'!P46)-P$4))/(P$3-P$4)*10))),1)</f>
        <v>0</v>
      </c>
      <c r="Q38" s="213">
        <f>ROUND(IF('Indicator Data'!Q46=0,0,IF(LOG('Indicator Data'!Q46)&gt;Q$3,10,IF(LOG('Indicator Data'!Q46)&lt;Q$4,0,((LOG('Indicator Data'!Q46)-Q$4))/(Q$3-Q$4)*10))),1)</f>
        <v>7.2</v>
      </c>
      <c r="R38" s="213">
        <f>ROUND(IF('Indicator Data'!R46=0,0,IF(LOG('Indicator Data'!R46)&gt;R$3,10,IF(LOG('Indicator Data'!R46)&lt;R$4,0,((LOG('Indicator Data'!R46)-R$4))/(R$3-R$4)*10))),1)</f>
        <v>6.1</v>
      </c>
      <c r="S38" s="213">
        <f>IF('Indicator Data'!S46="No data","x",ROUND(IF('Indicator Data'!S46=0,0,IF(LOG('Indicator Data'!S46)&gt;S$3,10,IF(LOG('Indicator Data'!S46)&lt;S$4,0,((LOG('Indicator Data'!S46)-S$4))/(S$3-S$4)*10))),1))</f>
        <v>0</v>
      </c>
      <c r="T38" s="213">
        <f>ROUND(IF('Indicator Data'!T46=0,0,IF(LOG('Indicator Data'!T46)&gt;T$3,10,IF(LOG('Indicator Data'!T46)&lt;T$4,0,((LOG('Indicator Data'!T46)-T$4))/(T$3-T$4)*10))),1)</f>
        <v>8.3000000000000007</v>
      </c>
      <c r="U38" s="213">
        <f>ROUND(IF('Indicator Data'!U46=0,0,IF(LOG('Indicator Data'!U46)&gt;U$3,10,IF(LOG('Indicator Data'!U46)&lt;U$4,0,((LOG('Indicator Data'!U46)-U$4))/(U$3-U$4)*10))),1)</f>
        <v>7.4</v>
      </c>
      <c r="V38" s="213">
        <f>ROUND(IF('Indicator Data'!V46=0,0,IF(LOG('Indicator Data'!V46)&gt;V$3,10,IF(LOG('Indicator Data'!V46)&lt;V$4,0,((LOG('Indicator Data'!V46)-V$4))/(V$3-V$4)*10))),1)</f>
        <v>4</v>
      </c>
      <c r="W38" s="213">
        <f>ROUND(IF('Indicator Data'!W46=0,0,IF(LOG('Indicator Data'!W46)&gt;W$3,10,IF(LOG('Indicator Data'!W46)&lt;W$4,0,((LOG('Indicator Data'!W46)-W$4))/(W$3-W$4)*10))),1)</f>
        <v>7.9</v>
      </c>
      <c r="X38" s="213">
        <f>ROUND(IF('Indicator Data'!X46=0,0,IF(LOG('Indicator Data'!X46)&gt;X$3,10,IF(LOG('Indicator Data'!X46)&lt;X$4,0,((LOG('Indicator Data'!X46)-X$4))/(X$3-X$4)*10))),1)</f>
        <v>5.0999999999999996</v>
      </c>
      <c r="Y38" s="213">
        <f>ROUND(IF('Indicator Data'!Y46=0,0,IF(LOG('Indicator Data'!Y46)&gt;Y$3,10,IF(LOG('Indicator Data'!Y46)&lt;Y$4,0,((LOG('Indicator Data'!Y46)-Y$4))/(Y$3-Y$4)*10))),1)</f>
        <v>2.6</v>
      </c>
      <c r="Z38" s="213">
        <f>ROUND(IF('Indicator Data'!Z46=0,0,IF(LOG('Indicator Data'!Z46)&gt;Z$3,10,IF(LOG('Indicator Data'!Z46)&lt;Z$4,0,((LOG('Indicator Data'!Z46)-Z$4))/(Z$3-Z$4)*10))),1)</f>
        <v>7.2</v>
      </c>
      <c r="AA38" s="213">
        <f>ROUND(IF('Indicator Data'!AA46=0,0,IF(LOG('Indicator Data'!AA46)&gt;AA$3,10,IF(LOG('Indicator Data'!AA46)&lt;AA$4,0,((LOG('Indicator Data'!AA46)-AA$4))/(AA$3-AA$4)*10))),1)</f>
        <v>5.0999999999999996</v>
      </c>
      <c r="AB38" s="213">
        <f>ROUND(IF('Indicator Data'!AB46=0,0,IF(LOG('Indicator Data'!AB46)&gt;AB$3,10,IF(LOG('Indicator Data'!AB46)&lt;AB$4,0,((LOG('Indicator Data'!AB46)-AB$4))/(AB$3-AB$4)*10))),1)</f>
        <v>7.3</v>
      </c>
      <c r="AC38" s="213">
        <f>ROUND(IF('Indicator Data'!AC46=0,0,IF(LOG('Indicator Data'!AC46)&gt;AC$3,10,IF(LOG('Indicator Data'!AC46)&lt;AC$4,0,((LOG('Indicator Data'!AC46)-AC$4))/(AC$3-AC$4)*10))),1)</f>
        <v>5.3</v>
      </c>
      <c r="AD38" s="213">
        <f>ROUND(IF('Indicator Data'!AD46=0,0,IF(LOG('Indicator Data'!AD46)&gt;AD$3,10,IF(LOG('Indicator Data'!AD46)&lt;AD$4,0,((LOG('Indicator Data'!AD46)-AD$4))/(AD$3-AD$4)*10))),1)</f>
        <v>1.3</v>
      </c>
      <c r="AE38" s="213">
        <f t="shared" si="0"/>
        <v>9.4</v>
      </c>
      <c r="AF38" s="213">
        <v>9.6</v>
      </c>
      <c r="AG38" s="213">
        <v>8.4</v>
      </c>
      <c r="AH38" s="213">
        <f>ROUND(IF('Indicator Data'!AI46=0,0,IF(LOG('Indicator Data'!AI46)&gt;AH$3,10,IF(LOG('Indicator Data'!AI46)&lt;AH$4,0,((LOG('Indicator Data'!AI46)-AH$4))/(AH$3-AH$4)*10))),1)</f>
        <v>0</v>
      </c>
      <c r="AI38" s="213">
        <f>ROUND(IF('Indicator Data'!AJ46=0,0,IF(LOG('Indicator Data'!AJ46)&gt;AI$3,10,IF(LOG('Indicator Data'!AJ46)&lt;AI$4,0,((LOG('Indicator Data'!AJ46)-AI$4))/(AI$3-AI$4)*10))),1)</f>
        <v>0</v>
      </c>
      <c r="AJ38" s="218">
        <f t="shared" si="1"/>
        <v>9.1999999999999993</v>
      </c>
      <c r="AK38" s="218">
        <f t="shared" si="2"/>
        <v>6.1</v>
      </c>
      <c r="AL38" s="218">
        <f t="shared" si="3"/>
        <v>6.1</v>
      </c>
      <c r="AM38" s="218">
        <f t="shared" si="4"/>
        <v>0</v>
      </c>
      <c r="AN38" s="218">
        <f t="shared" si="5"/>
        <v>0</v>
      </c>
      <c r="AO38" s="218">
        <f t="shared" si="6"/>
        <v>6.1</v>
      </c>
      <c r="AP38" s="218">
        <f t="shared" si="7"/>
        <v>0</v>
      </c>
      <c r="AQ38" s="218">
        <f t="shared" si="8"/>
        <v>7.9</v>
      </c>
      <c r="AR38" s="218">
        <f t="shared" si="9"/>
        <v>5.9</v>
      </c>
      <c r="AS38" s="219">
        <f t="shared" si="10"/>
        <v>6.4</v>
      </c>
      <c r="AT38" s="219">
        <f t="shared" si="11"/>
        <v>5.5</v>
      </c>
      <c r="AU38" s="61"/>
      <c r="AV38" s="61"/>
      <c r="AW38" s="61"/>
      <c r="AX38" s="61"/>
      <c r="AY38" s="61"/>
      <c r="AZ38" s="61"/>
    </row>
    <row r="39" spans="1:52" ht="15.75" customHeight="1" x14ac:dyDescent="0.25">
      <c r="A39" t="str">
        <f>'Indicator Data'!A47</f>
        <v>Cross Cutting Area</v>
      </c>
      <c r="B39" t="str">
        <f>'Indicator Data'!B47</f>
        <v>Khulna</v>
      </c>
      <c r="C39" t="str">
        <f>'Indicator Data'!C47</f>
        <v>Jhenaidah</v>
      </c>
      <c r="D39">
        <f>'Indicator Data'!D47</f>
        <v>4044</v>
      </c>
      <c r="E39" s="213">
        <v>10</v>
      </c>
      <c r="F39" s="213">
        <v>10</v>
      </c>
      <c r="G39" s="214">
        <v>10</v>
      </c>
      <c r="H39" s="214">
        <v>2</v>
      </c>
      <c r="I39" s="213">
        <f>ROUND(IF('Indicator Data'!I47=0,0,IF(LOG('Indicator Data'!I47)&gt;I$3,10,IF(LOG('Indicator Data'!I47)&lt;I$4,0,((LOG('Indicator Data'!I47)-I$4))/(I$3-I$4)*10))),1)</f>
        <v>8.6999999999999993</v>
      </c>
      <c r="J39" s="213">
        <f>ROUND(IF('Indicator Data'!J47=0,0,IF(LOG('Indicator Data'!J47)&gt;J$3,10,IF(LOG('Indicator Data'!J47)&lt;J$4,0,((LOG('Indicator Data'!J47)-J$4))/(J$3-J$4)*10))),1)</f>
        <v>7.3</v>
      </c>
      <c r="K39" s="213">
        <f>ROUND(IF('Indicator Data'!K47=0,0,IF(LOG('Indicator Data'!K47)&gt;K$3,10,IF(LOG('Indicator Data'!K47)&lt;K$4,0,((LOG('Indicator Data'!K47)-K$4))/(K$3-K$4)*10))),1)</f>
        <v>0</v>
      </c>
      <c r="L39" s="213">
        <f>ROUND(IF('Indicator Data'!L47=0,0,IF(LOG('Indicator Data'!L47)&gt;L$3,10,IF(LOG('Indicator Data'!L47)&lt;L$4,0,((LOG('Indicator Data'!L47)-L$4))/(L$3-L$4)*10))),1)</f>
        <v>8.3000000000000007</v>
      </c>
      <c r="M39" s="213">
        <f>ROUND(IF('Indicator Data'!M47=0,0,IF(LOG('Indicator Data'!M47)&gt;M$3,10,IF(LOG('Indicator Data'!M47)&lt;M$4,0,((LOG('Indicator Data'!M47)-M$4))/(M$3-M$4)*10))),1)</f>
        <v>4.0999999999999996</v>
      </c>
      <c r="N39" s="213">
        <f>ROUND(IF('Indicator Data'!N47=0,0,IF(LOG('Indicator Data'!N47)&gt;N$3,10,IF(LOG('Indicator Data'!N47)&lt;N$4,0,((LOG('Indicator Data'!N47)-N$4))/(N$3-N$4)*10))),1)</f>
        <v>0</v>
      </c>
      <c r="O39" s="213">
        <f>ROUND(IF('Indicator Data'!O47=0,0,IF(LOG('Indicator Data'!O47)&gt;O$3,10,IF(LOG('Indicator Data'!O47)&lt;O$4,0,((LOG('Indicator Data'!O47)-O$4))/(O$3-O$4)*10))),1)</f>
        <v>0</v>
      </c>
      <c r="P39" s="213">
        <f>ROUND(IF('Indicator Data'!P47=0,0,IF(LOG('Indicator Data'!P47)&gt;P$3,10,IF(LOG('Indicator Data'!P47)&lt;P$4,0,((LOG('Indicator Data'!P47)-P$4))/(P$3-P$4)*10))),1)</f>
        <v>0</v>
      </c>
      <c r="Q39" s="213">
        <f>ROUND(IF('Indicator Data'!Q47=0,0,IF(LOG('Indicator Data'!Q47)&gt;Q$3,10,IF(LOG('Indicator Data'!Q47)&lt;Q$4,0,((LOG('Indicator Data'!Q47)-Q$4))/(Q$3-Q$4)*10))),1)</f>
        <v>0</v>
      </c>
      <c r="R39" s="213">
        <f>ROUND(IF('Indicator Data'!R47=0,0,IF(LOG('Indicator Data'!R47)&gt;R$3,10,IF(LOG('Indicator Data'!R47)&lt;R$4,0,((LOG('Indicator Data'!R47)-R$4))/(R$3-R$4)*10))),1)</f>
        <v>4.5999999999999996</v>
      </c>
      <c r="S39" s="213">
        <f>IF('Indicator Data'!S47="No data","x",ROUND(IF('Indicator Data'!S47=0,0,IF(LOG('Indicator Data'!S47)&gt;S$3,10,IF(LOG('Indicator Data'!S47)&lt;S$4,0,((LOG('Indicator Data'!S47)-S$4))/(S$3-S$4)*10))),1))</f>
        <v>0</v>
      </c>
      <c r="T39" s="213">
        <f>ROUND(IF('Indicator Data'!T47=0,0,IF(LOG('Indicator Data'!T47)&gt;T$3,10,IF(LOG('Indicator Data'!T47)&lt;T$4,0,((LOG('Indicator Data'!T47)-T$4))/(T$3-T$4)*10))),1)</f>
        <v>8.8000000000000007</v>
      </c>
      <c r="U39" s="213">
        <f>ROUND(IF('Indicator Data'!U47=0,0,IF(LOG('Indicator Data'!U47)&gt;U$3,10,IF(LOG('Indicator Data'!U47)&lt;U$4,0,((LOG('Indicator Data'!U47)-U$4))/(U$3-U$4)*10))),1)</f>
        <v>7.7</v>
      </c>
      <c r="V39" s="213">
        <f>ROUND(IF('Indicator Data'!V47=0,0,IF(LOG('Indicator Data'!V47)&gt;V$3,10,IF(LOG('Indicator Data'!V47)&lt;V$4,0,((LOG('Indicator Data'!V47)-V$4))/(V$3-V$4)*10))),1)</f>
        <v>2.9</v>
      </c>
      <c r="W39" s="213">
        <f>ROUND(IF('Indicator Data'!W47=0,0,IF(LOG('Indicator Data'!W47)&gt;W$3,10,IF(LOG('Indicator Data'!W47)&lt;W$4,0,((LOG('Indicator Data'!W47)-W$4))/(W$3-W$4)*10))),1)</f>
        <v>5.7</v>
      </c>
      <c r="X39" s="213">
        <f>ROUND(IF('Indicator Data'!X47=0,0,IF(LOG('Indicator Data'!X47)&gt;X$3,10,IF(LOG('Indicator Data'!X47)&lt;X$4,0,((LOG('Indicator Data'!X47)-X$4))/(X$3-X$4)*10))),1)</f>
        <v>4.8</v>
      </c>
      <c r="Y39" s="213">
        <f>ROUND(IF('Indicator Data'!Y47=0,0,IF(LOG('Indicator Data'!Y47)&gt;Y$3,10,IF(LOG('Indicator Data'!Y47)&lt;Y$4,0,((LOG('Indicator Data'!Y47)-Y$4))/(Y$3-Y$4)*10))),1)</f>
        <v>2.5</v>
      </c>
      <c r="Z39" s="213">
        <f>ROUND(IF('Indicator Data'!Z47=0,0,IF(LOG('Indicator Data'!Z47)&gt;Z$3,10,IF(LOG('Indicator Data'!Z47)&lt;Z$4,0,((LOG('Indicator Data'!Z47)-Z$4))/(Z$3-Z$4)*10))),1)</f>
        <v>7.3</v>
      </c>
      <c r="AA39" s="213">
        <f>ROUND(IF('Indicator Data'!AA47=0,0,IF(LOG('Indicator Data'!AA47)&gt;AA$3,10,IF(LOG('Indicator Data'!AA47)&lt;AA$4,0,((LOG('Indicator Data'!AA47)-AA$4))/(AA$3-AA$4)*10))),1)</f>
        <v>4.8</v>
      </c>
      <c r="AB39" s="213">
        <f>ROUND(IF('Indicator Data'!AB47=0,0,IF(LOG('Indicator Data'!AB47)&gt;AB$3,10,IF(LOG('Indicator Data'!AB47)&lt;AB$4,0,((LOG('Indicator Data'!AB47)-AB$4))/(AB$3-AB$4)*10))),1)</f>
        <v>4.7</v>
      </c>
      <c r="AC39" s="213">
        <f>ROUND(IF('Indicator Data'!AC47=0,0,IF(LOG('Indicator Data'!AC47)&gt;AC$3,10,IF(LOG('Indicator Data'!AC47)&lt;AC$4,0,((LOG('Indicator Data'!AC47)-AC$4))/(AC$3-AC$4)*10))),1)</f>
        <v>5.7</v>
      </c>
      <c r="AD39" s="213">
        <f>ROUND(IF('Indicator Data'!AD47=0,0,IF(LOG('Indicator Data'!AD47)&gt;AD$3,10,IF(LOG('Indicator Data'!AD47)&lt;AD$4,0,((LOG('Indicator Data'!AD47)-AD$4))/(AD$3-AD$4)*10))),1)</f>
        <v>1.5</v>
      </c>
      <c r="AE39" s="213">
        <f t="shared" si="0"/>
        <v>9.4</v>
      </c>
      <c r="AF39" s="213">
        <v>9.6</v>
      </c>
      <c r="AG39" s="213">
        <v>8.4</v>
      </c>
      <c r="AH39" s="213">
        <f>ROUND(IF('Indicator Data'!AI47=0,0,IF(LOG('Indicator Data'!AI47)&gt;AH$3,10,IF(LOG('Indicator Data'!AI47)&lt;AH$4,0,((LOG('Indicator Data'!AI47)-AH$4))/(AH$3-AH$4)*10))),1)</f>
        <v>0</v>
      </c>
      <c r="AI39" s="213">
        <f>ROUND(IF('Indicator Data'!AJ47=0,0,IF(LOG('Indicator Data'!AJ47)&gt;AI$3,10,IF(LOG('Indicator Data'!AJ47)&lt;AI$4,0,((LOG('Indicator Data'!AJ47)-AI$4))/(AI$3-AI$4)*10))),1)</f>
        <v>0</v>
      </c>
      <c r="AJ39" s="218">
        <f t="shared" si="1"/>
        <v>9.1999999999999993</v>
      </c>
      <c r="AK39" s="218">
        <f t="shared" si="2"/>
        <v>7</v>
      </c>
      <c r="AL39" s="218">
        <f t="shared" si="3"/>
        <v>2.2999999999999998</v>
      </c>
      <c r="AM39" s="218">
        <f t="shared" si="4"/>
        <v>0</v>
      </c>
      <c r="AN39" s="218">
        <f t="shared" si="5"/>
        <v>0</v>
      </c>
      <c r="AO39" s="218">
        <f t="shared" si="6"/>
        <v>4.5999999999999996</v>
      </c>
      <c r="AP39" s="218">
        <f t="shared" si="7"/>
        <v>0</v>
      </c>
      <c r="AQ39" s="218">
        <f t="shared" si="8"/>
        <v>8.3000000000000007</v>
      </c>
      <c r="AR39" s="218">
        <f t="shared" si="9"/>
        <v>5.3</v>
      </c>
      <c r="AS39" s="219">
        <f t="shared" si="10"/>
        <v>6.4</v>
      </c>
      <c r="AT39" s="219">
        <f t="shared" si="11"/>
        <v>5.0999999999999996</v>
      </c>
      <c r="AU39" s="61"/>
      <c r="AV39" s="61"/>
      <c r="AW39" s="61"/>
      <c r="AX39" s="61"/>
      <c r="AY39" s="61"/>
      <c r="AZ39" s="61"/>
    </row>
    <row r="40" spans="1:52" ht="15.75" customHeight="1" x14ac:dyDescent="0.25">
      <c r="A40" t="str">
        <f>'Indicator Data'!A48</f>
        <v>Cross Cutting Area</v>
      </c>
      <c r="B40" t="str">
        <f>'Indicator Data'!B48</f>
        <v>Khulna</v>
      </c>
      <c r="C40" t="str">
        <f>'Indicator Data'!C48</f>
        <v>Khulna</v>
      </c>
      <c r="D40">
        <f>'Indicator Data'!D48</f>
        <v>4047</v>
      </c>
      <c r="E40" s="213">
        <v>10</v>
      </c>
      <c r="F40" s="213">
        <v>10</v>
      </c>
      <c r="G40" s="214">
        <v>10</v>
      </c>
      <c r="H40" s="214">
        <v>2</v>
      </c>
      <c r="I40" s="213">
        <f>ROUND(IF('Indicator Data'!I48=0,0,IF(LOG('Indicator Data'!I48)&gt;I$3,10,IF(LOG('Indicator Data'!I48)&lt;I$4,0,((LOG('Indicator Data'!I48)-I$4))/(I$3-I$4)*10))),1)</f>
        <v>5.7</v>
      </c>
      <c r="J40" s="213">
        <f>ROUND(IF('Indicator Data'!J48=0,0,IF(LOG('Indicator Data'!J48)&gt;J$3,10,IF(LOG('Indicator Data'!J48)&lt;J$4,0,((LOG('Indicator Data'!J48)-J$4))/(J$3-J$4)*10))),1)</f>
        <v>8.1999999999999993</v>
      </c>
      <c r="K40" s="213">
        <f>ROUND(IF('Indicator Data'!K48=0,0,IF(LOG('Indicator Data'!K48)&gt;K$3,10,IF(LOG('Indicator Data'!K48)&lt;K$4,0,((LOG('Indicator Data'!K48)-K$4))/(K$3-K$4)*10))),1)</f>
        <v>0</v>
      </c>
      <c r="L40" s="213">
        <f>ROUND(IF('Indicator Data'!L48=0,0,IF(LOG('Indicator Data'!L48)&gt;L$3,10,IF(LOG('Indicator Data'!L48)&lt;L$4,0,((LOG('Indicator Data'!L48)-L$4))/(L$3-L$4)*10))),1)</f>
        <v>8</v>
      </c>
      <c r="M40" s="213">
        <f>ROUND(IF('Indicator Data'!M48=0,0,IF(LOG('Indicator Data'!M48)&gt;M$3,10,IF(LOG('Indicator Data'!M48)&lt;M$4,0,((LOG('Indicator Data'!M48)-M$4))/(M$3-M$4)*10))),1)</f>
        <v>9.9</v>
      </c>
      <c r="N40" s="213">
        <f>ROUND(IF('Indicator Data'!N48=0,0,IF(LOG('Indicator Data'!N48)&gt;N$3,10,IF(LOG('Indicator Data'!N48)&lt;N$4,0,((LOG('Indicator Data'!N48)-N$4))/(N$3-N$4)*10))),1)</f>
        <v>9</v>
      </c>
      <c r="O40" s="213">
        <f>ROUND(IF('Indicator Data'!O48=0,0,IF(LOG('Indicator Data'!O48)&gt;O$3,10,IF(LOG('Indicator Data'!O48)&lt;O$4,0,((LOG('Indicator Data'!O48)-O$4))/(O$3-O$4)*10))),1)</f>
        <v>0</v>
      </c>
      <c r="P40" s="213">
        <f>ROUND(IF('Indicator Data'!P48=0,0,IF(LOG('Indicator Data'!P48)&gt;P$3,10,IF(LOG('Indicator Data'!P48)&lt;P$4,0,((LOG('Indicator Data'!P48)-P$4))/(P$3-P$4)*10))),1)</f>
        <v>0</v>
      </c>
      <c r="Q40" s="213">
        <f>ROUND(IF('Indicator Data'!Q48=0,0,IF(LOG('Indicator Data'!Q48)&gt;Q$3,10,IF(LOG('Indicator Data'!Q48)&lt;Q$4,0,((LOG('Indicator Data'!Q48)-Q$4))/(Q$3-Q$4)*10))),1)</f>
        <v>9.8000000000000007</v>
      </c>
      <c r="R40" s="213">
        <f>ROUND(IF('Indicator Data'!R48=0,0,IF(LOG('Indicator Data'!R48)&gt;R$3,10,IF(LOG('Indicator Data'!R48)&lt;R$4,0,((LOG('Indicator Data'!R48)-R$4))/(R$3-R$4)*10))),1)</f>
        <v>1.8</v>
      </c>
      <c r="S40" s="213" t="str">
        <f>IF('Indicator Data'!S48="No data","x",ROUND(IF('Indicator Data'!S48=0,0,IF(LOG('Indicator Data'!S48)&gt;S$3,10,IF(LOG('Indicator Data'!S48)&lt;S$4,0,((LOG('Indicator Data'!S48)-S$4))/(S$3-S$4)*10))),1))</f>
        <v>x</v>
      </c>
      <c r="T40" s="213">
        <f>ROUND(IF('Indicator Data'!T48=0,0,IF(LOG('Indicator Data'!T48)&gt;T$3,10,IF(LOG('Indicator Data'!T48)&lt;T$4,0,((LOG('Indicator Data'!T48)-T$4))/(T$3-T$4)*10))),1)</f>
        <v>6.4</v>
      </c>
      <c r="U40" s="213">
        <f>ROUND(IF('Indicator Data'!U48=0,0,IF(LOG('Indicator Data'!U48)&gt;U$3,10,IF(LOG('Indicator Data'!U48)&lt;U$4,0,((LOG('Indicator Data'!U48)-U$4))/(U$3-U$4)*10))),1)</f>
        <v>3.9</v>
      </c>
      <c r="V40" s="213">
        <f>ROUND(IF('Indicator Data'!V48=0,0,IF(LOG('Indicator Data'!V48)&gt;V$3,10,IF(LOG('Indicator Data'!V48)&lt;V$4,0,((LOG('Indicator Data'!V48)-V$4))/(V$3-V$4)*10))),1)</f>
        <v>5.7</v>
      </c>
      <c r="W40" s="213">
        <f>ROUND(IF('Indicator Data'!W48=0,0,IF(LOG('Indicator Data'!W48)&gt;W$3,10,IF(LOG('Indicator Data'!W48)&lt;W$4,0,((LOG('Indicator Data'!W48)-W$4))/(W$3-W$4)*10))),1)</f>
        <v>7.7</v>
      </c>
      <c r="X40" s="213">
        <f>ROUND(IF('Indicator Data'!X48=0,0,IF(LOG('Indicator Data'!X48)&gt;X$3,10,IF(LOG('Indicator Data'!X48)&lt;X$4,0,((LOG('Indicator Data'!X48)-X$4))/(X$3-X$4)*10))),1)</f>
        <v>3.3</v>
      </c>
      <c r="Y40" s="213">
        <f>ROUND(IF('Indicator Data'!Y48=0,0,IF(LOG('Indicator Data'!Y48)&gt;Y$3,10,IF(LOG('Indicator Data'!Y48)&lt;Y$4,0,((LOG('Indicator Data'!Y48)-Y$4))/(Y$3-Y$4)*10))),1)</f>
        <v>2.8</v>
      </c>
      <c r="Z40" s="213">
        <v>0</v>
      </c>
      <c r="AA40" s="213">
        <f>ROUND(IF('Indicator Data'!AA48=0,0,IF(LOG('Indicator Data'!AA48)&gt;AA$3,10,IF(LOG('Indicator Data'!AA48)&lt;AA$4,0,((LOG('Indicator Data'!AA48)-AA$4))/(AA$3-AA$4)*10))),1)</f>
        <v>8.3000000000000007</v>
      </c>
      <c r="AB40" s="213">
        <f>ROUND(IF('Indicator Data'!AB48=0,0,IF(LOG('Indicator Data'!AB48)&gt;AB$3,10,IF(LOG('Indicator Data'!AB48)&lt;AB$4,0,((LOG('Indicator Data'!AB48)-AB$4))/(AB$3-AB$4)*10))),1)</f>
        <v>9.3000000000000007</v>
      </c>
      <c r="AC40" s="213">
        <f>ROUND(IF('Indicator Data'!AC48=0,0,IF(LOG('Indicator Data'!AC48)&gt;AC$3,10,IF(LOG('Indicator Data'!AC48)&lt;AC$4,0,((LOG('Indicator Data'!AC48)-AC$4))/(AC$3-AC$4)*10))),1)</f>
        <v>4.8</v>
      </c>
      <c r="AD40" s="213">
        <f>ROUND(IF('Indicator Data'!AD48=0,0,IF(LOG('Indicator Data'!AD48)&gt;AD$3,10,IF(LOG('Indicator Data'!AD48)&lt;AD$4,0,((LOG('Indicator Data'!AD48)-AD$4))/(AD$3-AD$4)*10))),1)</f>
        <v>0.4</v>
      </c>
      <c r="AE40" s="213">
        <f t="shared" si="0"/>
        <v>9.4</v>
      </c>
      <c r="AF40" s="213">
        <v>9.6</v>
      </c>
      <c r="AG40" s="213">
        <v>8.4</v>
      </c>
      <c r="AH40" s="213">
        <f>ROUND(IF('Indicator Data'!AI48=0,0,IF(LOG('Indicator Data'!AI48)&gt;AH$3,10,IF(LOG('Indicator Data'!AI48)&lt;AH$4,0,((LOG('Indicator Data'!AI48)-AH$4))/(AH$3-AH$4)*10))),1)</f>
        <v>0</v>
      </c>
      <c r="AI40" s="213">
        <f>ROUND(IF('Indicator Data'!AJ48=0,0,IF(LOG('Indicator Data'!AJ48)&gt;AI$3,10,IF(LOG('Indicator Data'!AJ48)&lt;AI$4,0,((LOG('Indicator Data'!AJ48)-AI$4))/(AI$3-AI$4)*10))),1)</f>
        <v>0</v>
      </c>
      <c r="AJ40" s="218">
        <f t="shared" si="1"/>
        <v>9.1999999999999993</v>
      </c>
      <c r="AK40" s="218">
        <f t="shared" si="2"/>
        <v>6.3</v>
      </c>
      <c r="AL40" s="218">
        <f t="shared" si="3"/>
        <v>9.5</v>
      </c>
      <c r="AM40" s="218">
        <f t="shared" si="4"/>
        <v>0</v>
      </c>
      <c r="AN40" s="218">
        <f t="shared" si="5"/>
        <v>0</v>
      </c>
      <c r="AO40" s="218">
        <f t="shared" si="6"/>
        <v>1.8</v>
      </c>
      <c r="AP40" s="218" t="str">
        <f t="shared" si="7"/>
        <v>x</v>
      </c>
      <c r="AQ40" s="218">
        <f t="shared" si="8"/>
        <v>5.3</v>
      </c>
      <c r="AR40" s="218">
        <f t="shared" si="9"/>
        <v>6.2</v>
      </c>
      <c r="AS40" s="219">
        <f t="shared" si="10"/>
        <v>6.4</v>
      </c>
      <c r="AT40" s="219">
        <f t="shared" si="11"/>
        <v>6</v>
      </c>
      <c r="AU40" s="61"/>
      <c r="AV40" s="61"/>
      <c r="AW40" s="61"/>
      <c r="AX40" s="61"/>
      <c r="AY40" s="61"/>
      <c r="AZ40" s="61"/>
    </row>
    <row r="41" spans="1:52" ht="15.75" customHeight="1" x14ac:dyDescent="0.25">
      <c r="A41" t="str">
        <f>'Indicator Data'!A49</f>
        <v>Coastal Zone</v>
      </c>
      <c r="B41" t="str">
        <f>'Indicator Data'!B49</f>
        <v>Khulna</v>
      </c>
      <c r="C41" t="str">
        <f>'Indicator Data'!C49</f>
        <v>Kushtia</v>
      </c>
      <c r="D41">
        <f>'Indicator Data'!D49</f>
        <v>4050</v>
      </c>
      <c r="E41" s="213">
        <v>10</v>
      </c>
      <c r="F41" s="213">
        <v>10</v>
      </c>
      <c r="G41" s="214">
        <v>10</v>
      </c>
      <c r="H41" s="214">
        <v>2</v>
      </c>
      <c r="I41" s="213">
        <f>ROUND(IF('Indicator Data'!I49=0,0,IF(LOG('Indicator Data'!I49)&gt;I$3,10,IF(LOG('Indicator Data'!I49)&lt;I$4,0,((LOG('Indicator Data'!I49)-I$4))/(I$3-I$4)*10))),1)</f>
        <v>8.6999999999999993</v>
      </c>
      <c r="J41" s="213">
        <f>ROUND(IF('Indicator Data'!J49=0,0,IF(LOG('Indicator Data'!J49)&gt;J$3,10,IF(LOG('Indicator Data'!J49)&lt;J$4,0,((LOG('Indicator Data'!J49)-J$4))/(J$3-J$4)*10))),1)</f>
        <v>7</v>
      </c>
      <c r="K41" s="213">
        <f>ROUND(IF('Indicator Data'!K49=0,0,IF(LOG('Indicator Data'!K49)&gt;K$3,10,IF(LOG('Indicator Data'!K49)&lt;K$4,0,((LOG('Indicator Data'!K49)-K$4))/(K$3-K$4)*10))),1)</f>
        <v>0</v>
      </c>
      <c r="L41" s="213">
        <f>ROUND(IF('Indicator Data'!L49=0,0,IF(LOG('Indicator Data'!L49)&gt;L$3,10,IF(LOG('Indicator Data'!L49)&lt;L$4,0,((LOG('Indicator Data'!L49)-L$4))/(L$3-L$4)*10))),1)</f>
        <v>7.3</v>
      </c>
      <c r="M41" s="213">
        <f>ROUND(IF('Indicator Data'!M49=0,0,IF(LOG('Indicator Data'!M49)&gt;M$3,10,IF(LOG('Indicator Data'!M49)&lt;M$4,0,((LOG('Indicator Data'!M49)-M$4))/(M$3-M$4)*10))),1)</f>
        <v>0</v>
      </c>
      <c r="N41" s="213">
        <f>ROUND(IF('Indicator Data'!N49=0,0,IF(LOG('Indicator Data'!N49)&gt;N$3,10,IF(LOG('Indicator Data'!N49)&lt;N$4,0,((LOG('Indicator Data'!N49)-N$4))/(N$3-N$4)*10))),1)</f>
        <v>0</v>
      </c>
      <c r="O41" s="213">
        <f>ROUND(IF('Indicator Data'!O49=0,0,IF(LOG('Indicator Data'!O49)&gt;O$3,10,IF(LOG('Indicator Data'!O49)&lt;O$4,0,((LOG('Indicator Data'!O49)-O$4))/(O$3-O$4)*10))),1)</f>
        <v>0</v>
      </c>
      <c r="P41" s="213">
        <f>ROUND(IF('Indicator Data'!P49=0,0,IF(LOG('Indicator Data'!P49)&gt;P$3,10,IF(LOG('Indicator Data'!P49)&lt;P$4,0,((LOG('Indicator Data'!P49)-P$4))/(P$3-P$4)*10))),1)</f>
        <v>0</v>
      </c>
      <c r="Q41" s="213">
        <f>ROUND(IF('Indicator Data'!Q49=0,0,IF(LOG('Indicator Data'!Q49)&gt;Q$3,10,IF(LOG('Indicator Data'!Q49)&lt;Q$4,0,((LOG('Indicator Data'!Q49)-Q$4))/(Q$3-Q$4)*10))),1)</f>
        <v>0</v>
      </c>
      <c r="R41" s="213">
        <f>ROUND(IF('Indicator Data'!R49=0,0,IF(LOG('Indicator Data'!R49)&gt;R$3,10,IF(LOG('Indicator Data'!R49)&lt;R$4,0,((LOG('Indicator Data'!R49)-R$4))/(R$3-R$4)*10))),1)</f>
        <v>6.4</v>
      </c>
      <c r="S41" s="213">
        <f>IF('Indicator Data'!S49="No data","x",ROUND(IF('Indicator Data'!S49=0,0,IF(LOG('Indicator Data'!S49)&gt;S$3,10,IF(LOG('Indicator Data'!S49)&lt;S$4,0,((LOG('Indicator Data'!S49)-S$4))/(S$3-S$4)*10))),1))</f>
        <v>4.5</v>
      </c>
      <c r="T41" s="213">
        <f>ROUND(IF('Indicator Data'!T49=0,0,IF(LOG('Indicator Data'!T49)&gt;T$3,10,IF(LOG('Indicator Data'!T49)&lt;T$4,0,((LOG('Indicator Data'!T49)-T$4))/(T$3-T$4)*10))),1)</f>
        <v>8.9</v>
      </c>
      <c r="U41" s="213">
        <f>ROUND(IF('Indicator Data'!U49=0,0,IF(LOG('Indicator Data'!U49)&gt;U$3,10,IF(LOG('Indicator Data'!U49)&lt;U$4,0,((LOG('Indicator Data'!U49)-U$4))/(U$3-U$4)*10))),1)</f>
        <v>8.3000000000000007</v>
      </c>
      <c r="V41" s="213">
        <f>ROUND(IF('Indicator Data'!V49=0,0,IF(LOG('Indicator Data'!V49)&gt;V$3,10,IF(LOG('Indicator Data'!V49)&lt;V$4,0,((LOG('Indicator Data'!V49)-V$4))/(V$3-V$4)*10))),1)</f>
        <v>4.7</v>
      </c>
      <c r="W41" s="213">
        <f>ROUND(IF('Indicator Data'!W49=0,0,IF(LOG('Indicator Data'!W49)&gt;W$3,10,IF(LOG('Indicator Data'!W49)&lt;W$4,0,((LOG('Indicator Data'!W49)-W$4))/(W$3-W$4)*10))),1)</f>
        <v>6.8</v>
      </c>
      <c r="X41" s="213">
        <f>ROUND(IF('Indicator Data'!X49=0,0,IF(LOG('Indicator Data'!X49)&gt;X$3,10,IF(LOG('Indicator Data'!X49)&lt;X$4,0,((LOG('Indicator Data'!X49)-X$4))/(X$3-X$4)*10))),1)</f>
        <v>5.4</v>
      </c>
      <c r="Y41" s="213">
        <f>ROUND(IF('Indicator Data'!Y49=0,0,IF(LOG('Indicator Data'!Y49)&gt;Y$3,10,IF(LOG('Indicator Data'!Y49)&lt;Y$4,0,((LOG('Indicator Data'!Y49)-Y$4))/(Y$3-Y$4)*10))),1)</f>
        <v>1.9</v>
      </c>
      <c r="Z41" s="213">
        <f>ROUND(IF('Indicator Data'!Z49=0,0,IF(LOG('Indicator Data'!Z49)&gt;Z$3,10,IF(LOG('Indicator Data'!Z49)&lt;Z$4,0,((LOG('Indicator Data'!Z49)-Z$4))/(Z$3-Z$4)*10))),1)</f>
        <v>7.2</v>
      </c>
      <c r="AA41" s="213">
        <f>ROUND(IF('Indicator Data'!AA49=0,0,IF(LOG('Indicator Data'!AA49)&gt;AA$3,10,IF(LOG('Indicator Data'!AA49)&lt;AA$4,0,((LOG('Indicator Data'!AA49)-AA$4))/(AA$3-AA$4)*10))),1)</f>
        <v>2.7</v>
      </c>
      <c r="AB41" s="213">
        <f>ROUND(IF('Indicator Data'!AB49=0,0,IF(LOG('Indicator Data'!AB49)&gt;AB$3,10,IF(LOG('Indicator Data'!AB49)&lt;AB$4,0,((LOG('Indicator Data'!AB49)-AB$4))/(AB$3-AB$4)*10))),1)</f>
        <v>7.9</v>
      </c>
      <c r="AC41" s="213">
        <f>ROUND(IF('Indicator Data'!AC49=0,0,IF(LOG('Indicator Data'!AC49)&gt;AC$3,10,IF(LOG('Indicator Data'!AC49)&lt;AC$4,0,((LOG('Indicator Data'!AC49)-AC$4))/(AC$3-AC$4)*10))),1)</f>
        <v>5.3</v>
      </c>
      <c r="AD41" s="213">
        <f>ROUND(IF('Indicator Data'!AD49=0,0,IF(LOG('Indicator Data'!AD49)&gt;AD$3,10,IF(LOG('Indicator Data'!AD49)&lt;AD$4,0,((LOG('Indicator Data'!AD49)-AD$4))/(AD$3-AD$4)*10))),1)</f>
        <v>1.7</v>
      </c>
      <c r="AE41" s="213">
        <f t="shared" si="0"/>
        <v>9.4</v>
      </c>
      <c r="AF41" s="213">
        <v>9.6</v>
      </c>
      <c r="AG41" s="213">
        <v>8.4</v>
      </c>
      <c r="AH41" s="213">
        <f>ROUND(IF('Indicator Data'!AI49=0,0,IF(LOG('Indicator Data'!AI49)&gt;AH$3,10,IF(LOG('Indicator Data'!AI49)&lt;AH$4,0,((LOG('Indicator Data'!AI49)-AH$4))/(AH$3-AH$4)*10))),1)</f>
        <v>0</v>
      </c>
      <c r="AI41" s="213">
        <f>ROUND(IF('Indicator Data'!AJ49=0,0,IF(LOG('Indicator Data'!AJ49)&gt;AI$3,10,IF(LOG('Indicator Data'!AJ49)&lt;AI$4,0,((LOG('Indicator Data'!AJ49)-AI$4))/(AI$3-AI$4)*10))),1)</f>
        <v>0</v>
      </c>
      <c r="AJ41" s="218">
        <f t="shared" si="1"/>
        <v>9.1999999999999993</v>
      </c>
      <c r="AK41" s="218">
        <f t="shared" si="2"/>
        <v>6.6</v>
      </c>
      <c r="AL41" s="218">
        <f t="shared" si="3"/>
        <v>0</v>
      </c>
      <c r="AM41" s="218">
        <f t="shared" si="4"/>
        <v>0</v>
      </c>
      <c r="AN41" s="218">
        <f t="shared" si="5"/>
        <v>0</v>
      </c>
      <c r="AO41" s="218">
        <f t="shared" si="6"/>
        <v>6.4</v>
      </c>
      <c r="AP41" s="218">
        <f t="shared" si="7"/>
        <v>4.5</v>
      </c>
      <c r="AQ41" s="218">
        <f t="shared" si="8"/>
        <v>8.6</v>
      </c>
      <c r="AR41" s="218">
        <f t="shared" si="9"/>
        <v>5.8</v>
      </c>
      <c r="AS41" s="219">
        <f t="shared" si="10"/>
        <v>6.4</v>
      </c>
      <c r="AT41" s="219">
        <f t="shared" si="11"/>
        <v>5.6</v>
      </c>
      <c r="AU41" s="61"/>
      <c r="AV41" s="61"/>
      <c r="AW41" s="61"/>
      <c r="AX41" s="61"/>
      <c r="AY41" s="61"/>
      <c r="AZ41" s="61"/>
    </row>
    <row r="42" spans="1:52" ht="15.75" customHeight="1" x14ac:dyDescent="0.25">
      <c r="A42" t="str">
        <f>'Indicator Data'!A50</f>
        <v>Cross Cutting Area</v>
      </c>
      <c r="B42" t="str">
        <f>'Indicator Data'!B50</f>
        <v>Khulna</v>
      </c>
      <c r="C42" t="str">
        <f>'Indicator Data'!C50</f>
        <v>Magura</v>
      </c>
      <c r="D42">
        <f>'Indicator Data'!D50</f>
        <v>4055</v>
      </c>
      <c r="E42" s="213">
        <v>10</v>
      </c>
      <c r="F42" s="213">
        <v>10</v>
      </c>
      <c r="G42" s="214">
        <v>10</v>
      </c>
      <c r="H42" s="214">
        <v>2</v>
      </c>
      <c r="I42" s="213">
        <f>ROUND(IF('Indicator Data'!I50=0,0,IF(LOG('Indicator Data'!I50)&gt;I$3,10,IF(LOG('Indicator Data'!I50)&lt;I$4,0,((LOG('Indicator Data'!I50)-I$4))/(I$3-I$4)*10))),1)</f>
        <v>8.9</v>
      </c>
      <c r="J42" s="213">
        <f>ROUND(IF('Indicator Data'!J50=0,0,IF(LOG('Indicator Data'!J50)&gt;J$3,10,IF(LOG('Indicator Data'!J50)&lt;J$4,0,((LOG('Indicator Data'!J50)-J$4))/(J$3-J$4)*10))),1)</f>
        <v>8.1999999999999993</v>
      </c>
      <c r="K42" s="213">
        <f>ROUND(IF('Indicator Data'!K50=0,0,IF(LOG('Indicator Data'!K50)&gt;K$3,10,IF(LOG('Indicator Data'!K50)&lt;K$4,0,((LOG('Indicator Data'!K50)-K$4))/(K$3-K$4)*10))),1)</f>
        <v>0</v>
      </c>
      <c r="L42" s="213">
        <f>ROUND(IF('Indicator Data'!L50=0,0,IF(LOG('Indicator Data'!L50)&gt;L$3,10,IF(LOG('Indicator Data'!L50)&lt;L$4,0,((LOG('Indicator Data'!L50)-L$4))/(L$3-L$4)*10))),1)</f>
        <v>9.5</v>
      </c>
      <c r="M42" s="213">
        <f>ROUND(IF('Indicator Data'!M50=0,0,IF(LOG('Indicator Data'!M50)&gt;M$3,10,IF(LOG('Indicator Data'!M50)&lt;M$4,0,((LOG('Indicator Data'!M50)-M$4))/(M$3-M$4)*10))),1)</f>
        <v>0</v>
      </c>
      <c r="N42" s="213">
        <f>ROUND(IF('Indicator Data'!N50=0,0,IF(LOG('Indicator Data'!N50)&gt;N$3,10,IF(LOG('Indicator Data'!N50)&lt;N$4,0,((LOG('Indicator Data'!N50)-N$4))/(N$3-N$4)*10))),1)</f>
        <v>0</v>
      </c>
      <c r="O42" s="213">
        <f>ROUND(IF('Indicator Data'!O50=0,0,IF(LOG('Indicator Data'!O50)&gt;O$3,10,IF(LOG('Indicator Data'!O50)&lt;O$4,0,((LOG('Indicator Data'!O50)-O$4))/(O$3-O$4)*10))),1)</f>
        <v>0</v>
      </c>
      <c r="P42" s="213">
        <f>ROUND(IF('Indicator Data'!P50=0,0,IF(LOG('Indicator Data'!P50)&gt;P$3,10,IF(LOG('Indicator Data'!P50)&lt;P$4,0,((LOG('Indicator Data'!P50)-P$4))/(P$3-P$4)*10))),1)</f>
        <v>0</v>
      </c>
      <c r="Q42" s="213">
        <f>ROUND(IF('Indicator Data'!Q50=0,0,IF(LOG('Indicator Data'!Q50)&gt;Q$3,10,IF(LOG('Indicator Data'!Q50)&lt;Q$4,0,((LOG('Indicator Data'!Q50)-Q$4))/(Q$3-Q$4)*10))),1)</f>
        <v>0</v>
      </c>
      <c r="R42" s="213">
        <f>ROUND(IF('Indicator Data'!R50=0,0,IF(LOG('Indicator Data'!R50)&gt;R$3,10,IF(LOG('Indicator Data'!R50)&lt;R$4,0,((LOG('Indicator Data'!R50)-R$4))/(R$3-R$4)*10))),1)</f>
        <v>8.1</v>
      </c>
      <c r="S42" s="213">
        <f>IF('Indicator Data'!S50="No data","x",ROUND(IF('Indicator Data'!S50=0,0,IF(LOG('Indicator Data'!S50)&gt;S$3,10,IF(LOG('Indicator Data'!S50)&lt;S$4,0,((LOG('Indicator Data'!S50)-S$4))/(S$3-S$4)*10))),1))</f>
        <v>0</v>
      </c>
      <c r="T42" s="213">
        <f>ROUND(IF('Indicator Data'!T50=0,0,IF(LOG('Indicator Data'!T50)&gt;T$3,10,IF(LOG('Indicator Data'!T50)&lt;T$4,0,((LOG('Indicator Data'!T50)-T$4))/(T$3-T$4)*10))),1)</f>
        <v>8.5</v>
      </c>
      <c r="U42" s="213">
        <f>ROUND(IF('Indicator Data'!U50=0,0,IF(LOG('Indicator Data'!U50)&gt;U$3,10,IF(LOG('Indicator Data'!U50)&lt;U$4,0,((LOG('Indicator Data'!U50)-U$4))/(U$3-U$4)*10))),1)</f>
        <v>7.2</v>
      </c>
      <c r="V42" s="213">
        <f>ROUND(IF('Indicator Data'!V50=0,0,IF(LOG('Indicator Data'!V50)&gt;V$3,10,IF(LOG('Indicator Data'!V50)&lt;V$4,0,((LOG('Indicator Data'!V50)-V$4))/(V$3-V$4)*10))),1)</f>
        <v>2.2999999999999998</v>
      </c>
      <c r="W42" s="213">
        <f>ROUND(IF('Indicator Data'!W50=0,0,IF(LOG('Indicator Data'!W50)&gt;W$3,10,IF(LOG('Indicator Data'!W50)&lt;W$4,0,((LOG('Indicator Data'!W50)-W$4))/(W$3-W$4)*10))),1)</f>
        <v>6.4</v>
      </c>
      <c r="X42" s="213">
        <f>ROUND(IF('Indicator Data'!X50=0,0,IF(LOG('Indicator Data'!X50)&gt;X$3,10,IF(LOG('Indicator Data'!X50)&lt;X$4,0,((LOG('Indicator Data'!X50)-X$4))/(X$3-X$4)*10))),1)</f>
        <v>4.7</v>
      </c>
      <c r="Y42" s="213">
        <f>ROUND(IF('Indicator Data'!Y50=0,0,IF(LOG('Indicator Data'!Y50)&gt;Y$3,10,IF(LOG('Indicator Data'!Y50)&lt;Y$4,0,((LOG('Indicator Data'!Y50)-Y$4))/(Y$3-Y$4)*10))),1)</f>
        <v>4</v>
      </c>
      <c r="Z42" s="213">
        <f>ROUND(IF('Indicator Data'!Z50=0,0,IF(LOG('Indicator Data'!Z50)&gt;Z$3,10,IF(LOG('Indicator Data'!Z50)&lt;Z$4,0,((LOG('Indicator Data'!Z50)-Z$4))/(Z$3-Z$4)*10))),1)</f>
        <v>7.2</v>
      </c>
      <c r="AA42" s="213">
        <f>ROUND(IF('Indicator Data'!AA50=0,0,IF(LOG('Indicator Data'!AA50)&gt;AA$3,10,IF(LOG('Indicator Data'!AA50)&lt;AA$4,0,((LOG('Indicator Data'!AA50)-AA$4))/(AA$3-AA$4)*10))),1)</f>
        <v>3.2</v>
      </c>
      <c r="AB42" s="213">
        <f>ROUND(IF('Indicator Data'!AB50=0,0,IF(LOG('Indicator Data'!AB50)&gt;AB$3,10,IF(LOG('Indicator Data'!AB50)&lt;AB$4,0,((LOG('Indicator Data'!AB50)-AB$4))/(AB$3-AB$4)*10))),1)</f>
        <v>4.5</v>
      </c>
      <c r="AC42" s="213">
        <f>ROUND(IF('Indicator Data'!AC50=0,0,IF(LOG('Indicator Data'!AC50)&gt;AC$3,10,IF(LOG('Indicator Data'!AC50)&lt;AC$4,0,((LOG('Indicator Data'!AC50)-AC$4))/(AC$3-AC$4)*10))),1)</f>
        <v>4.5999999999999996</v>
      </c>
      <c r="AD42" s="213">
        <f>ROUND(IF('Indicator Data'!AD50=0,0,IF(LOG('Indicator Data'!AD50)&gt;AD$3,10,IF(LOG('Indicator Data'!AD50)&lt;AD$4,0,((LOG('Indicator Data'!AD50)-AD$4))/(AD$3-AD$4)*10))),1)</f>
        <v>3</v>
      </c>
      <c r="AE42" s="213">
        <f t="shared" si="0"/>
        <v>9.4</v>
      </c>
      <c r="AF42" s="213">
        <v>9.6</v>
      </c>
      <c r="AG42" s="213">
        <v>8.4</v>
      </c>
      <c r="AH42" s="213">
        <f>ROUND(IF('Indicator Data'!AI50=0,0,IF(LOG('Indicator Data'!AI50)&gt;AH$3,10,IF(LOG('Indicator Data'!AI50)&lt;AH$4,0,((LOG('Indicator Data'!AI50)-AH$4))/(AH$3-AH$4)*10))),1)</f>
        <v>0</v>
      </c>
      <c r="AI42" s="213">
        <f>ROUND(IF('Indicator Data'!AJ50=0,0,IF(LOG('Indicator Data'!AJ50)&gt;AI$3,10,IF(LOG('Indicator Data'!AJ50)&lt;AI$4,0,((LOG('Indicator Data'!AJ50)-AI$4))/(AI$3-AI$4)*10))),1)</f>
        <v>0</v>
      </c>
      <c r="AJ42" s="218">
        <f t="shared" si="1"/>
        <v>9.1999999999999993</v>
      </c>
      <c r="AK42" s="218">
        <f t="shared" si="2"/>
        <v>7.8</v>
      </c>
      <c r="AL42" s="218">
        <f t="shared" si="3"/>
        <v>0</v>
      </c>
      <c r="AM42" s="218">
        <f t="shared" si="4"/>
        <v>0</v>
      </c>
      <c r="AN42" s="218">
        <f t="shared" si="5"/>
        <v>0</v>
      </c>
      <c r="AO42" s="218">
        <f t="shared" si="6"/>
        <v>8.1</v>
      </c>
      <c r="AP42" s="218">
        <f t="shared" si="7"/>
        <v>0</v>
      </c>
      <c r="AQ42" s="218">
        <f t="shared" si="8"/>
        <v>7.9</v>
      </c>
      <c r="AR42" s="218">
        <f t="shared" si="9"/>
        <v>5.2</v>
      </c>
      <c r="AS42" s="219">
        <f t="shared" si="10"/>
        <v>6.4</v>
      </c>
      <c r="AT42" s="219">
        <f t="shared" si="11"/>
        <v>5.5</v>
      </c>
      <c r="AU42" s="61"/>
      <c r="AV42" s="61"/>
      <c r="AW42" s="61"/>
      <c r="AX42" s="61"/>
      <c r="AY42" s="61"/>
      <c r="AZ42" s="61"/>
    </row>
    <row r="43" spans="1:52" ht="15.75" customHeight="1" x14ac:dyDescent="0.25">
      <c r="A43" t="str">
        <f>'Indicator Data'!A51</f>
        <v>Cross Cutting Area</v>
      </c>
      <c r="B43" t="str">
        <f>'Indicator Data'!B51</f>
        <v>Khulna</v>
      </c>
      <c r="C43" t="str">
        <f>'Indicator Data'!C51</f>
        <v>Meherpur</v>
      </c>
      <c r="D43">
        <f>'Indicator Data'!D51</f>
        <v>4057</v>
      </c>
      <c r="E43" s="213">
        <v>10</v>
      </c>
      <c r="F43" s="213">
        <v>10</v>
      </c>
      <c r="G43" s="214">
        <v>10</v>
      </c>
      <c r="H43" s="214">
        <v>2</v>
      </c>
      <c r="I43" s="213">
        <f>ROUND(IF('Indicator Data'!I51=0,0,IF(LOG('Indicator Data'!I51)&gt;I$3,10,IF(LOG('Indicator Data'!I51)&lt;I$4,0,((LOG('Indicator Data'!I51)-I$4))/(I$3-I$4)*10))),1)</f>
        <v>8.3000000000000007</v>
      </c>
      <c r="J43" s="213">
        <f>ROUND(IF('Indicator Data'!J51=0,0,IF(LOG('Indicator Data'!J51)&gt;J$3,10,IF(LOG('Indicator Data'!J51)&lt;J$4,0,((LOG('Indicator Data'!J51)-J$4))/(J$3-J$4)*10))),1)</f>
        <v>6.5</v>
      </c>
      <c r="K43" s="213">
        <f>ROUND(IF('Indicator Data'!K51=0,0,IF(LOG('Indicator Data'!K51)&gt;K$3,10,IF(LOG('Indicator Data'!K51)&lt;K$4,0,((LOG('Indicator Data'!K51)-K$4))/(K$3-K$4)*10))),1)</f>
        <v>0</v>
      </c>
      <c r="L43" s="213">
        <f>ROUND(IF('Indicator Data'!L51=0,0,IF(LOG('Indicator Data'!L51)&gt;L$3,10,IF(LOG('Indicator Data'!L51)&lt;L$4,0,((LOG('Indicator Data'!L51)-L$4))/(L$3-L$4)*10))),1)</f>
        <v>8.9</v>
      </c>
      <c r="M43" s="213">
        <f>ROUND(IF('Indicator Data'!M51=0,0,IF(LOG('Indicator Data'!M51)&gt;M$3,10,IF(LOG('Indicator Data'!M51)&lt;M$4,0,((LOG('Indicator Data'!M51)-M$4))/(M$3-M$4)*10))),1)</f>
        <v>0</v>
      </c>
      <c r="N43" s="213">
        <f>ROUND(IF('Indicator Data'!N51=0,0,IF(LOG('Indicator Data'!N51)&gt;N$3,10,IF(LOG('Indicator Data'!N51)&lt;N$4,0,((LOG('Indicator Data'!N51)-N$4))/(N$3-N$4)*10))),1)</f>
        <v>0</v>
      </c>
      <c r="O43" s="213">
        <f>ROUND(IF('Indicator Data'!O51=0,0,IF(LOG('Indicator Data'!O51)&gt;O$3,10,IF(LOG('Indicator Data'!O51)&lt;O$4,0,((LOG('Indicator Data'!O51)-O$4))/(O$3-O$4)*10))),1)</f>
        <v>0</v>
      </c>
      <c r="P43" s="213">
        <f>ROUND(IF('Indicator Data'!P51=0,0,IF(LOG('Indicator Data'!P51)&gt;P$3,10,IF(LOG('Indicator Data'!P51)&lt;P$4,0,((LOG('Indicator Data'!P51)-P$4))/(P$3-P$4)*10))),1)</f>
        <v>0</v>
      </c>
      <c r="Q43" s="213">
        <f>ROUND(IF('Indicator Data'!Q51=0,0,IF(LOG('Indicator Data'!Q51)&gt;Q$3,10,IF(LOG('Indicator Data'!Q51)&lt;Q$4,0,((LOG('Indicator Data'!Q51)-Q$4))/(Q$3-Q$4)*10))),1)</f>
        <v>0</v>
      </c>
      <c r="R43" s="213">
        <f>ROUND(IF('Indicator Data'!R51=0,0,IF(LOG('Indicator Data'!R51)&gt;R$3,10,IF(LOG('Indicator Data'!R51)&lt;R$4,0,((LOG('Indicator Data'!R51)-R$4))/(R$3-R$4)*10))),1)</f>
        <v>5.6</v>
      </c>
      <c r="S43" s="213">
        <f>IF('Indicator Data'!S51="No data","x",ROUND(IF('Indicator Data'!S51=0,0,IF(LOG('Indicator Data'!S51)&gt;S$3,10,IF(LOG('Indicator Data'!S51)&lt;S$4,0,((LOG('Indicator Data'!S51)-S$4))/(S$3-S$4)*10))),1))</f>
        <v>0</v>
      </c>
      <c r="T43" s="213">
        <f>ROUND(IF('Indicator Data'!T51=0,0,IF(LOG('Indicator Data'!T51)&gt;T$3,10,IF(LOG('Indicator Data'!T51)&lt;T$4,0,((LOG('Indicator Data'!T51)-T$4))/(T$3-T$4)*10))),1)</f>
        <v>8.8000000000000007</v>
      </c>
      <c r="U43" s="213">
        <f>ROUND(IF('Indicator Data'!U51=0,0,IF(LOG('Indicator Data'!U51)&gt;U$3,10,IF(LOG('Indicator Data'!U51)&lt;U$4,0,((LOG('Indicator Data'!U51)-U$4))/(U$3-U$4)*10))),1)</f>
        <v>8</v>
      </c>
      <c r="V43" s="213">
        <f>ROUND(IF('Indicator Data'!V51=0,0,IF(LOG('Indicator Data'!V51)&gt;V$3,10,IF(LOG('Indicator Data'!V51)&lt;V$4,0,((LOG('Indicator Data'!V51)-V$4))/(V$3-V$4)*10))),1)</f>
        <v>3.8</v>
      </c>
      <c r="W43" s="213">
        <f>ROUND(IF('Indicator Data'!W51=0,0,IF(LOG('Indicator Data'!W51)&gt;W$3,10,IF(LOG('Indicator Data'!W51)&lt;W$4,0,((LOG('Indicator Data'!W51)-W$4))/(W$3-W$4)*10))),1)</f>
        <v>5.6</v>
      </c>
      <c r="X43" s="213">
        <f>ROUND(IF('Indicator Data'!X51=0,0,IF(LOG('Indicator Data'!X51)&gt;X$3,10,IF(LOG('Indicator Data'!X51)&lt;X$4,0,((LOG('Indicator Data'!X51)-X$4))/(X$3-X$4)*10))),1)</f>
        <v>4.7</v>
      </c>
      <c r="Y43" s="213">
        <f>ROUND(IF('Indicator Data'!Y51=0,0,IF(LOG('Indicator Data'!Y51)&gt;Y$3,10,IF(LOG('Indicator Data'!Y51)&lt;Y$4,0,((LOG('Indicator Data'!Y51)-Y$4))/(Y$3-Y$4)*10))),1)</f>
        <v>1.1000000000000001</v>
      </c>
      <c r="Z43" s="213">
        <f>ROUND(IF('Indicator Data'!Z51=0,0,IF(LOG('Indicator Data'!Z51)&gt;Z$3,10,IF(LOG('Indicator Data'!Z51)&lt;Z$4,0,((LOG('Indicator Data'!Z51)-Z$4))/(Z$3-Z$4)*10))),1)</f>
        <v>7.1</v>
      </c>
      <c r="AA43" s="213">
        <f>ROUND(IF('Indicator Data'!AA51=0,0,IF(LOG('Indicator Data'!AA51)&gt;AA$3,10,IF(LOG('Indicator Data'!AA51)&lt;AA$4,0,((LOG('Indicator Data'!AA51)-AA$4))/(AA$3-AA$4)*10))),1)</f>
        <v>3.1</v>
      </c>
      <c r="AB43" s="213">
        <f>ROUND(IF('Indicator Data'!AB51=0,0,IF(LOG('Indicator Data'!AB51)&gt;AB$3,10,IF(LOG('Indicator Data'!AB51)&lt;AB$4,0,((LOG('Indicator Data'!AB51)-AB$4))/(AB$3-AB$4)*10))),1)</f>
        <v>6.3</v>
      </c>
      <c r="AC43" s="213">
        <f>ROUND(IF('Indicator Data'!AC51=0,0,IF(LOG('Indicator Data'!AC51)&gt;AC$3,10,IF(LOG('Indicator Data'!AC51)&lt;AC$4,0,((LOG('Indicator Data'!AC51)-AC$4))/(AC$3-AC$4)*10))),1)</f>
        <v>6.6</v>
      </c>
      <c r="AD43" s="213">
        <f>ROUND(IF('Indicator Data'!AD51=0,0,IF(LOG('Indicator Data'!AD51)&gt;AD$3,10,IF(LOG('Indicator Data'!AD51)&lt;AD$4,0,((LOG('Indicator Data'!AD51)-AD$4))/(AD$3-AD$4)*10))),1)</f>
        <v>0.6</v>
      </c>
      <c r="AE43" s="213">
        <f t="shared" si="0"/>
        <v>9.4</v>
      </c>
      <c r="AF43" s="213">
        <v>9.6</v>
      </c>
      <c r="AG43" s="213">
        <v>8.4</v>
      </c>
      <c r="AH43" s="213">
        <f>ROUND(IF('Indicator Data'!AI51=0,0,IF(LOG('Indicator Data'!AI51)&gt;AH$3,10,IF(LOG('Indicator Data'!AI51)&lt;AH$4,0,((LOG('Indicator Data'!AI51)-AH$4))/(AH$3-AH$4)*10))),1)</f>
        <v>0</v>
      </c>
      <c r="AI43" s="213">
        <f>ROUND(IF('Indicator Data'!AJ51=0,0,IF(LOG('Indicator Data'!AJ51)&gt;AI$3,10,IF(LOG('Indicator Data'!AJ51)&lt;AI$4,0,((LOG('Indicator Data'!AJ51)-AI$4))/(AI$3-AI$4)*10))),1)</f>
        <v>0</v>
      </c>
      <c r="AJ43" s="218">
        <f t="shared" si="1"/>
        <v>9.1999999999999993</v>
      </c>
      <c r="AK43" s="218">
        <f t="shared" si="2"/>
        <v>6.9</v>
      </c>
      <c r="AL43" s="218">
        <f t="shared" si="3"/>
        <v>0</v>
      </c>
      <c r="AM43" s="218">
        <f t="shared" si="4"/>
        <v>0</v>
      </c>
      <c r="AN43" s="218">
        <f t="shared" si="5"/>
        <v>0</v>
      </c>
      <c r="AO43" s="218">
        <f t="shared" si="6"/>
        <v>5.6</v>
      </c>
      <c r="AP43" s="218">
        <f t="shared" si="7"/>
        <v>0</v>
      </c>
      <c r="AQ43" s="218">
        <f t="shared" si="8"/>
        <v>8.4</v>
      </c>
      <c r="AR43" s="218">
        <f t="shared" si="9"/>
        <v>5.3</v>
      </c>
      <c r="AS43" s="219">
        <f t="shared" si="10"/>
        <v>6.4</v>
      </c>
      <c r="AT43" s="219">
        <f t="shared" si="11"/>
        <v>5.0999999999999996</v>
      </c>
      <c r="AU43" s="61"/>
      <c r="AV43" s="61"/>
      <c r="AW43" s="61"/>
      <c r="AX43" s="61"/>
      <c r="AY43" s="61"/>
      <c r="AZ43" s="61"/>
    </row>
    <row r="44" spans="1:52" ht="15.75" customHeight="1" x14ac:dyDescent="0.25">
      <c r="A44" t="str">
        <f>'Indicator Data'!A52</f>
        <v>Cross Cutting Area</v>
      </c>
      <c r="B44" t="str">
        <f>'Indicator Data'!B52</f>
        <v>Khulna</v>
      </c>
      <c r="C44" t="str">
        <f>'Indicator Data'!C52</f>
        <v>Narail</v>
      </c>
      <c r="D44">
        <f>'Indicator Data'!D52</f>
        <v>4065</v>
      </c>
      <c r="E44" s="213">
        <v>10</v>
      </c>
      <c r="F44" s="213">
        <v>10</v>
      </c>
      <c r="G44" s="214">
        <v>10</v>
      </c>
      <c r="H44" s="214">
        <v>2</v>
      </c>
      <c r="I44" s="213">
        <f>ROUND(IF('Indicator Data'!I52=0,0,IF(LOG('Indicator Data'!I52)&gt;I$3,10,IF(LOG('Indicator Data'!I52)&lt;I$4,0,((LOG('Indicator Data'!I52)-I$4))/(I$3-I$4)*10))),1)</f>
        <v>9</v>
      </c>
      <c r="J44" s="213">
        <f>ROUND(IF('Indicator Data'!J52=0,0,IF(LOG('Indicator Data'!J52)&gt;J$3,10,IF(LOG('Indicator Data'!J52)&lt;J$4,0,((LOG('Indicator Data'!J52)-J$4))/(J$3-J$4)*10))),1)</f>
        <v>7.1</v>
      </c>
      <c r="K44" s="213">
        <f>ROUND(IF('Indicator Data'!K52=0,0,IF(LOG('Indicator Data'!K52)&gt;K$3,10,IF(LOG('Indicator Data'!K52)&lt;K$4,0,((LOG('Indicator Data'!K52)-K$4))/(K$3-K$4)*10))),1)</f>
        <v>0</v>
      </c>
      <c r="L44" s="213">
        <f>ROUND(IF('Indicator Data'!L52=0,0,IF(LOG('Indicator Data'!L52)&gt;L$3,10,IF(LOG('Indicator Data'!L52)&lt;L$4,0,((LOG('Indicator Data'!L52)-L$4))/(L$3-L$4)*10))),1)</f>
        <v>8.9</v>
      </c>
      <c r="M44" s="213">
        <f>ROUND(IF('Indicator Data'!M52=0,0,IF(LOG('Indicator Data'!M52)&gt;M$3,10,IF(LOG('Indicator Data'!M52)&lt;M$4,0,((LOG('Indicator Data'!M52)-M$4))/(M$3-M$4)*10))),1)</f>
        <v>0</v>
      </c>
      <c r="N44" s="213">
        <f>ROUND(IF('Indicator Data'!N52=0,0,IF(LOG('Indicator Data'!N52)&gt;N$3,10,IF(LOG('Indicator Data'!N52)&lt;N$4,0,((LOG('Indicator Data'!N52)-N$4))/(N$3-N$4)*10))),1)</f>
        <v>6.9</v>
      </c>
      <c r="O44" s="213">
        <f>ROUND(IF('Indicator Data'!O52=0,0,IF(LOG('Indicator Data'!O52)&gt;O$3,10,IF(LOG('Indicator Data'!O52)&lt;O$4,0,((LOG('Indicator Data'!O52)-O$4))/(O$3-O$4)*10))),1)</f>
        <v>0</v>
      </c>
      <c r="P44" s="213">
        <f>ROUND(IF('Indicator Data'!P52=0,0,IF(LOG('Indicator Data'!P52)&gt;P$3,10,IF(LOG('Indicator Data'!P52)&lt;P$4,0,((LOG('Indicator Data'!P52)-P$4))/(P$3-P$4)*10))),1)</f>
        <v>0</v>
      </c>
      <c r="Q44" s="213">
        <f>ROUND(IF('Indicator Data'!Q52=0,0,IF(LOG('Indicator Data'!Q52)&gt;Q$3,10,IF(LOG('Indicator Data'!Q52)&lt;Q$4,0,((LOG('Indicator Data'!Q52)-Q$4))/(Q$3-Q$4)*10))),1)</f>
        <v>8.6999999999999993</v>
      </c>
      <c r="R44" s="213">
        <f>ROUND(IF('Indicator Data'!R52=0,0,IF(LOG('Indicator Data'!R52)&gt;R$3,10,IF(LOG('Indicator Data'!R52)&lt;R$4,0,((LOG('Indicator Data'!R52)-R$4))/(R$3-R$4)*10))),1)</f>
        <v>2.8</v>
      </c>
      <c r="S44" s="213">
        <f>IF('Indicator Data'!S52="No data","x",ROUND(IF('Indicator Data'!S52=0,0,IF(LOG('Indicator Data'!S52)&gt;S$3,10,IF(LOG('Indicator Data'!S52)&lt;S$4,0,((LOG('Indicator Data'!S52)-S$4))/(S$3-S$4)*10))),1))</f>
        <v>0</v>
      </c>
      <c r="T44" s="213">
        <f>ROUND(IF('Indicator Data'!T52=0,0,IF(LOG('Indicator Data'!T52)&gt;T$3,10,IF(LOG('Indicator Data'!T52)&lt;T$4,0,((LOG('Indicator Data'!T52)-T$4))/(T$3-T$4)*10))),1)</f>
        <v>4.9000000000000004</v>
      </c>
      <c r="U44" s="213">
        <f>ROUND(IF('Indicator Data'!U52=0,0,IF(LOG('Indicator Data'!U52)&gt;U$3,10,IF(LOG('Indicator Data'!U52)&lt;U$4,0,((LOG('Indicator Data'!U52)-U$4))/(U$3-U$4)*10))),1)</f>
        <v>6.9</v>
      </c>
      <c r="V44" s="213">
        <f>ROUND(IF('Indicator Data'!V52=0,0,IF(LOG('Indicator Data'!V52)&gt;V$3,10,IF(LOG('Indicator Data'!V52)&lt;V$4,0,((LOG('Indicator Data'!V52)-V$4))/(V$3-V$4)*10))),1)</f>
        <v>3.8</v>
      </c>
      <c r="W44" s="213">
        <f>ROUND(IF('Indicator Data'!W52=0,0,IF(LOG('Indicator Data'!W52)&gt;W$3,10,IF(LOG('Indicator Data'!W52)&lt;W$4,0,((LOG('Indicator Data'!W52)-W$4))/(W$3-W$4)*10))),1)</f>
        <v>7.1</v>
      </c>
      <c r="X44" s="213">
        <f>ROUND(IF('Indicator Data'!X52=0,0,IF(LOG('Indicator Data'!X52)&gt;X$3,10,IF(LOG('Indicator Data'!X52)&lt;X$4,0,((LOG('Indicator Data'!X52)-X$4))/(X$3-X$4)*10))),1)</f>
        <v>4.2</v>
      </c>
      <c r="Y44" s="213">
        <f>ROUND(IF('Indicator Data'!Y52=0,0,IF(LOG('Indicator Data'!Y52)&gt;Y$3,10,IF(LOG('Indicator Data'!Y52)&lt;Y$4,0,((LOG('Indicator Data'!Y52)-Y$4))/(Y$3-Y$4)*10))),1)</f>
        <v>3.9</v>
      </c>
      <c r="Z44" s="213">
        <f>ROUND(IF('Indicator Data'!Z52=0,0,IF(LOG('Indicator Data'!Z52)&gt;Z$3,10,IF(LOG('Indicator Data'!Z52)&lt;Z$4,0,((LOG('Indicator Data'!Z52)-Z$4))/(Z$3-Z$4)*10))),1)</f>
        <v>5</v>
      </c>
      <c r="AA44" s="213">
        <f>ROUND(IF('Indicator Data'!AA52=0,0,IF(LOG('Indicator Data'!AA52)&gt;AA$3,10,IF(LOG('Indicator Data'!AA52)&lt;AA$4,0,((LOG('Indicator Data'!AA52)-AA$4))/(AA$3-AA$4)*10))),1)</f>
        <v>4</v>
      </c>
      <c r="AB44" s="213">
        <f>ROUND(IF('Indicator Data'!AB52=0,0,IF(LOG('Indicator Data'!AB52)&gt;AB$3,10,IF(LOG('Indicator Data'!AB52)&lt;AB$4,0,((LOG('Indicator Data'!AB52)-AB$4))/(AB$3-AB$4)*10))),1)</f>
        <v>6.4</v>
      </c>
      <c r="AC44" s="213">
        <f>ROUND(IF('Indicator Data'!AC52=0,0,IF(LOG('Indicator Data'!AC52)&gt;AC$3,10,IF(LOG('Indicator Data'!AC52)&lt;AC$4,0,((LOG('Indicator Data'!AC52)-AC$4))/(AC$3-AC$4)*10))),1)</f>
        <v>4.4000000000000004</v>
      </c>
      <c r="AD44" s="213">
        <f>ROUND(IF('Indicator Data'!AD52=0,0,IF(LOG('Indicator Data'!AD52)&gt;AD$3,10,IF(LOG('Indicator Data'!AD52)&lt;AD$4,0,((LOG('Indicator Data'!AD52)-AD$4))/(AD$3-AD$4)*10))),1)</f>
        <v>3.9</v>
      </c>
      <c r="AE44" s="213">
        <f t="shared" si="0"/>
        <v>9.4</v>
      </c>
      <c r="AF44" s="213">
        <v>9.6</v>
      </c>
      <c r="AG44" s="213">
        <v>8.4</v>
      </c>
      <c r="AH44" s="213">
        <f>ROUND(IF('Indicator Data'!AI52=0,0,IF(LOG('Indicator Data'!AI52)&gt;AH$3,10,IF(LOG('Indicator Data'!AI52)&lt;AH$4,0,((LOG('Indicator Data'!AI52)-AH$4))/(AH$3-AH$4)*10))),1)</f>
        <v>0</v>
      </c>
      <c r="AI44" s="213">
        <f>ROUND(IF('Indicator Data'!AJ52=0,0,IF(LOG('Indicator Data'!AJ52)&gt;AI$3,10,IF(LOG('Indicator Data'!AJ52)&lt;AI$4,0,((LOG('Indicator Data'!AJ52)-AI$4))/(AI$3-AI$4)*10))),1)</f>
        <v>0</v>
      </c>
      <c r="AJ44" s="218">
        <f t="shared" si="1"/>
        <v>9.1999999999999993</v>
      </c>
      <c r="AK44" s="218">
        <f t="shared" si="2"/>
        <v>7.3</v>
      </c>
      <c r="AL44" s="218">
        <f t="shared" si="3"/>
        <v>4.3</v>
      </c>
      <c r="AM44" s="218">
        <f t="shared" si="4"/>
        <v>0</v>
      </c>
      <c r="AN44" s="218">
        <f t="shared" si="5"/>
        <v>0</v>
      </c>
      <c r="AO44" s="218">
        <f t="shared" si="6"/>
        <v>2.8</v>
      </c>
      <c r="AP44" s="218">
        <f t="shared" si="7"/>
        <v>0</v>
      </c>
      <c r="AQ44" s="218">
        <f t="shared" si="8"/>
        <v>6</v>
      </c>
      <c r="AR44" s="218">
        <f t="shared" si="9"/>
        <v>5.5</v>
      </c>
      <c r="AS44" s="219">
        <f t="shared" si="10"/>
        <v>6.4</v>
      </c>
      <c r="AT44" s="219">
        <f t="shared" si="11"/>
        <v>4.8</v>
      </c>
      <c r="AU44" s="61"/>
      <c r="AV44" s="61"/>
      <c r="AW44" s="61"/>
      <c r="AX44" s="61"/>
      <c r="AY44" s="61"/>
      <c r="AZ44" s="61"/>
    </row>
    <row r="45" spans="1:52" ht="15.75" customHeight="1" x14ac:dyDescent="0.25">
      <c r="A45" t="str">
        <f>'Indicator Data'!A53</f>
        <v>Coastal Zone</v>
      </c>
      <c r="B45" t="str">
        <f>'Indicator Data'!B53</f>
        <v>Khulna</v>
      </c>
      <c r="C45" t="str">
        <f>'Indicator Data'!C53</f>
        <v>Satkhira</v>
      </c>
      <c r="D45">
        <f>'Indicator Data'!D53</f>
        <v>4087</v>
      </c>
      <c r="E45" s="213">
        <v>10</v>
      </c>
      <c r="F45" s="213">
        <v>10</v>
      </c>
      <c r="G45" s="214">
        <v>10</v>
      </c>
      <c r="H45" s="214">
        <v>2</v>
      </c>
      <c r="I45" s="213">
        <f>ROUND(IF('Indicator Data'!I53=0,0,IF(LOG('Indicator Data'!I53)&gt;I$3,10,IF(LOG('Indicator Data'!I53)&lt;I$4,0,((LOG('Indicator Data'!I53)-I$4))/(I$3-I$4)*10))),1)</f>
        <v>7</v>
      </c>
      <c r="J45" s="213">
        <f>ROUND(IF('Indicator Data'!J53=0,0,IF(LOG('Indicator Data'!J53)&gt;J$3,10,IF(LOG('Indicator Data'!J53)&lt;J$4,0,((LOG('Indicator Data'!J53)-J$4))/(J$3-J$4)*10))),1)</f>
        <v>8.1999999999999993</v>
      </c>
      <c r="K45" s="213">
        <f>ROUND(IF('Indicator Data'!K53=0,0,IF(LOG('Indicator Data'!K53)&gt;K$3,10,IF(LOG('Indicator Data'!K53)&lt;K$4,0,((LOG('Indicator Data'!K53)-K$4))/(K$3-K$4)*10))),1)</f>
        <v>0</v>
      </c>
      <c r="L45" s="213">
        <f>ROUND(IF('Indicator Data'!L53=0,0,IF(LOG('Indicator Data'!L53)&gt;L$3,10,IF(LOG('Indicator Data'!L53)&lt;L$4,0,((LOG('Indicator Data'!L53)-L$4))/(L$3-L$4)*10))),1)</f>
        <v>8.6</v>
      </c>
      <c r="M45" s="213">
        <f>ROUND(IF('Indicator Data'!M53=0,0,IF(LOG('Indicator Data'!M53)&gt;M$3,10,IF(LOG('Indicator Data'!M53)&lt;M$4,0,((LOG('Indicator Data'!M53)-M$4))/(M$3-M$4)*10))),1)</f>
        <v>9.8000000000000007</v>
      </c>
      <c r="N45" s="213">
        <f>ROUND(IF('Indicator Data'!N53=0,0,IF(LOG('Indicator Data'!N53)&gt;N$3,10,IF(LOG('Indicator Data'!N53)&lt;N$4,0,((LOG('Indicator Data'!N53)-N$4))/(N$3-N$4)*10))),1)</f>
        <v>9.9</v>
      </c>
      <c r="O45" s="213">
        <f>ROUND(IF('Indicator Data'!O53=0,0,IF(LOG('Indicator Data'!O53)&gt;O$3,10,IF(LOG('Indicator Data'!O53)&lt;O$4,0,((LOG('Indicator Data'!O53)-O$4))/(O$3-O$4)*10))),1)</f>
        <v>0</v>
      </c>
      <c r="P45" s="213">
        <f>ROUND(IF('Indicator Data'!P53=0,0,IF(LOG('Indicator Data'!P53)&gt;P$3,10,IF(LOG('Indicator Data'!P53)&lt;P$4,0,((LOG('Indicator Data'!P53)-P$4))/(P$3-P$4)*10))),1)</f>
        <v>0</v>
      </c>
      <c r="Q45" s="213">
        <f>ROUND(IF('Indicator Data'!Q53=0,0,IF(LOG('Indicator Data'!Q53)&gt;Q$3,10,IF(LOG('Indicator Data'!Q53)&lt;Q$4,0,((LOG('Indicator Data'!Q53)-Q$4))/(Q$3-Q$4)*10))),1)</f>
        <v>10</v>
      </c>
      <c r="R45" s="213">
        <f>ROUND(IF('Indicator Data'!R53=0,0,IF(LOG('Indicator Data'!R53)&gt;R$3,10,IF(LOG('Indicator Data'!R53)&lt;R$4,0,((LOG('Indicator Data'!R53)-R$4))/(R$3-R$4)*10))),1)</f>
        <v>8.1</v>
      </c>
      <c r="S45" s="213" t="str">
        <f>IF('Indicator Data'!S53="No data","x",ROUND(IF('Indicator Data'!S53=0,0,IF(LOG('Indicator Data'!S53)&gt;S$3,10,IF(LOG('Indicator Data'!S53)&lt;S$4,0,((LOG('Indicator Data'!S53)-S$4))/(S$3-S$4)*10))),1))</f>
        <v>x</v>
      </c>
      <c r="T45" s="213">
        <f>ROUND(IF('Indicator Data'!T53=0,0,IF(LOG('Indicator Data'!T53)&gt;T$3,10,IF(LOG('Indicator Data'!T53)&lt;T$4,0,((LOG('Indicator Data'!T53)-T$4))/(T$3-T$4)*10))),1)</f>
        <v>8</v>
      </c>
      <c r="U45" s="213">
        <f>ROUND(IF('Indicator Data'!U53=0,0,IF(LOG('Indicator Data'!U53)&gt;U$3,10,IF(LOG('Indicator Data'!U53)&lt;U$4,0,((LOG('Indicator Data'!U53)-U$4))/(U$3-U$4)*10))),1)</f>
        <v>6.1</v>
      </c>
      <c r="V45" s="213">
        <f>ROUND(IF('Indicator Data'!V53=0,0,IF(LOG('Indicator Data'!V53)&gt;V$3,10,IF(LOG('Indicator Data'!V53)&lt;V$4,0,((LOG('Indicator Data'!V53)-V$4))/(V$3-V$4)*10))),1)</f>
        <v>1.8</v>
      </c>
      <c r="W45" s="213">
        <f>ROUND(IF('Indicator Data'!W53=0,0,IF(LOG('Indicator Data'!W53)&gt;W$3,10,IF(LOG('Indicator Data'!W53)&lt;W$4,0,((LOG('Indicator Data'!W53)-W$4))/(W$3-W$4)*10))),1)</f>
        <v>6</v>
      </c>
      <c r="X45" s="213">
        <f>ROUND(IF('Indicator Data'!X53=0,0,IF(LOG('Indicator Data'!X53)&gt;X$3,10,IF(LOG('Indicator Data'!X53)&lt;X$4,0,((LOG('Indicator Data'!X53)-X$4))/(X$3-X$4)*10))),1)</f>
        <v>3.5</v>
      </c>
      <c r="Y45" s="213">
        <f>ROUND(IF('Indicator Data'!Y53=0,0,IF(LOG('Indicator Data'!Y53)&gt;Y$3,10,IF(LOG('Indicator Data'!Y53)&lt;Y$4,0,((LOG('Indicator Data'!Y53)-Y$4))/(Y$3-Y$4)*10))),1)</f>
        <v>2.7</v>
      </c>
      <c r="Z45" s="213">
        <f>ROUND(IF('Indicator Data'!Z53=0,0,IF(LOG('Indicator Data'!Z53)&gt;Z$3,10,IF(LOG('Indicator Data'!Z53)&lt;Z$4,0,((LOG('Indicator Data'!Z53)-Z$4))/(Z$3-Z$4)*10))),1)</f>
        <v>6.2</v>
      </c>
      <c r="AA45" s="213">
        <f>ROUND(IF('Indicator Data'!AA53=0,0,IF(LOG('Indicator Data'!AA53)&gt;AA$3,10,IF(LOG('Indicator Data'!AA53)&lt;AA$4,0,((LOG('Indicator Data'!AA53)-AA$4))/(AA$3-AA$4)*10))),1)</f>
        <v>1.6</v>
      </c>
      <c r="AB45" s="213">
        <f>ROUND(IF('Indicator Data'!AB53=0,0,IF(LOG('Indicator Data'!AB53)&gt;AB$3,10,IF(LOG('Indicator Data'!AB53)&lt;AB$4,0,((LOG('Indicator Data'!AB53)-AB$4))/(AB$3-AB$4)*10))),1)</f>
        <v>5</v>
      </c>
      <c r="AC45" s="213">
        <f>ROUND(IF('Indicator Data'!AC53=0,0,IF(LOG('Indicator Data'!AC53)&gt;AC$3,10,IF(LOG('Indicator Data'!AC53)&lt;AC$4,0,((LOG('Indicator Data'!AC53)-AC$4))/(AC$3-AC$4)*10))),1)</f>
        <v>4.9000000000000004</v>
      </c>
      <c r="AD45" s="213">
        <f>ROUND(IF('Indicator Data'!AD53=0,0,IF(LOG('Indicator Data'!AD53)&gt;AD$3,10,IF(LOG('Indicator Data'!AD53)&lt;AD$4,0,((LOG('Indicator Data'!AD53)-AD$4))/(AD$3-AD$4)*10))),1)</f>
        <v>0.6</v>
      </c>
      <c r="AE45" s="213">
        <f t="shared" si="0"/>
        <v>9.4</v>
      </c>
      <c r="AF45" s="213">
        <v>9.6</v>
      </c>
      <c r="AG45" s="213">
        <v>8.4</v>
      </c>
      <c r="AH45" s="213">
        <f>ROUND(IF('Indicator Data'!AI53=0,0,IF(LOG('Indicator Data'!AI53)&gt;AH$3,10,IF(LOG('Indicator Data'!AI53)&lt;AH$4,0,((LOG('Indicator Data'!AI53)-AH$4))/(AH$3-AH$4)*10))),1)</f>
        <v>0</v>
      </c>
      <c r="AI45" s="213">
        <f>ROUND(IF('Indicator Data'!AJ53=0,0,IF(LOG('Indicator Data'!AJ53)&gt;AI$3,10,IF(LOG('Indicator Data'!AJ53)&lt;AI$4,0,((LOG('Indicator Data'!AJ53)-AI$4))/(AI$3-AI$4)*10))),1)</f>
        <v>0</v>
      </c>
      <c r="AJ45" s="218">
        <f t="shared" si="1"/>
        <v>9.1999999999999993</v>
      </c>
      <c r="AK45" s="218">
        <f t="shared" si="2"/>
        <v>6.8</v>
      </c>
      <c r="AL45" s="218">
        <f t="shared" si="3"/>
        <v>9.9</v>
      </c>
      <c r="AM45" s="218">
        <f t="shared" si="4"/>
        <v>0</v>
      </c>
      <c r="AN45" s="218">
        <f t="shared" si="5"/>
        <v>0</v>
      </c>
      <c r="AO45" s="218">
        <f t="shared" si="6"/>
        <v>8.1</v>
      </c>
      <c r="AP45" s="218" t="str">
        <f t="shared" si="7"/>
        <v>x</v>
      </c>
      <c r="AQ45" s="218">
        <f t="shared" si="8"/>
        <v>7.2</v>
      </c>
      <c r="AR45" s="218">
        <f t="shared" si="9"/>
        <v>4.5999999999999996</v>
      </c>
      <c r="AS45" s="219">
        <f t="shared" si="10"/>
        <v>6.4</v>
      </c>
      <c r="AT45" s="219">
        <f t="shared" si="11"/>
        <v>6.9</v>
      </c>
      <c r="AU45" s="61"/>
      <c r="AV45" s="61"/>
      <c r="AW45" s="61"/>
      <c r="AX45" s="61"/>
      <c r="AY45" s="61"/>
      <c r="AZ45" s="61"/>
    </row>
    <row r="46" spans="1:52" ht="15.75" customHeight="1" x14ac:dyDescent="0.25">
      <c r="A46" t="str">
        <f>'Indicator Data'!A54</f>
        <v>Coastal Zone</v>
      </c>
      <c r="B46" t="str">
        <f>'Indicator Data'!B54</f>
        <v>Mymensingh</v>
      </c>
      <c r="C46" t="str">
        <f>'Indicator Data'!C54</f>
        <v>Jamalpur</v>
      </c>
      <c r="D46">
        <f>'Indicator Data'!D54</f>
        <v>4539</v>
      </c>
      <c r="E46" s="213">
        <v>10</v>
      </c>
      <c r="F46" s="213">
        <v>10</v>
      </c>
      <c r="G46" s="214">
        <v>10</v>
      </c>
      <c r="H46" s="214">
        <v>2</v>
      </c>
      <c r="I46" s="213">
        <f>ROUND(IF('Indicator Data'!I54=0,0,IF(LOG('Indicator Data'!I54)&gt;I$3,10,IF(LOG('Indicator Data'!I54)&lt;I$4,0,((LOG('Indicator Data'!I54)-I$4))/(I$3-I$4)*10))),1)</f>
        <v>9.1</v>
      </c>
      <c r="J46" s="213">
        <f>ROUND(IF('Indicator Data'!J54=0,0,IF(LOG('Indicator Data'!J54)&gt;J$3,10,IF(LOG('Indicator Data'!J54)&lt;J$4,0,((LOG('Indicator Data'!J54)-J$4))/(J$3-J$4)*10))),1)</f>
        <v>10</v>
      </c>
      <c r="K46" s="213">
        <f>ROUND(IF('Indicator Data'!K54=0,0,IF(LOG('Indicator Data'!K54)&gt;K$3,10,IF(LOG('Indicator Data'!K54)&lt;K$4,0,((LOG('Indicator Data'!K54)-K$4))/(K$3-K$4)*10))),1)</f>
        <v>5.5</v>
      </c>
      <c r="L46" s="213">
        <f>ROUND(IF('Indicator Data'!L54=0,0,IF(LOG('Indicator Data'!L54)&gt;L$3,10,IF(LOG('Indicator Data'!L54)&lt;L$4,0,((LOG('Indicator Data'!L54)-L$4))/(L$3-L$4)*10))),1)</f>
        <v>10</v>
      </c>
      <c r="M46" s="213">
        <f>ROUND(IF('Indicator Data'!M54=0,0,IF(LOG('Indicator Data'!M54)&gt;M$3,10,IF(LOG('Indicator Data'!M54)&lt;M$4,0,((LOG('Indicator Data'!M54)-M$4))/(M$3-M$4)*10))),1)</f>
        <v>0</v>
      </c>
      <c r="N46" s="213">
        <f>ROUND(IF('Indicator Data'!N54=0,0,IF(LOG('Indicator Data'!N54)&gt;N$3,10,IF(LOG('Indicator Data'!N54)&lt;N$4,0,((LOG('Indicator Data'!N54)-N$4))/(N$3-N$4)*10))),1)</f>
        <v>0</v>
      </c>
      <c r="O46" s="213">
        <f>ROUND(IF('Indicator Data'!O54=0,0,IF(LOG('Indicator Data'!O54)&gt;O$3,10,IF(LOG('Indicator Data'!O54)&lt;O$4,0,((LOG('Indicator Data'!O54)-O$4))/(O$3-O$4)*10))),1)</f>
        <v>0</v>
      </c>
      <c r="P46" s="213">
        <f>ROUND(IF('Indicator Data'!P54=0,0,IF(LOG('Indicator Data'!P54)&gt;P$3,10,IF(LOG('Indicator Data'!P54)&lt;P$4,0,((LOG('Indicator Data'!P54)-P$4))/(P$3-P$4)*10))),1)</f>
        <v>0</v>
      </c>
      <c r="Q46" s="213">
        <f>ROUND(IF('Indicator Data'!Q54=0,0,IF(LOG('Indicator Data'!Q54)&gt;Q$3,10,IF(LOG('Indicator Data'!Q54)&lt;Q$4,0,((LOG('Indicator Data'!Q54)-Q$4))/(Q$3-Q$4)*10))),1)</f>
        <v>0</v>
      </c>
      <c r="R46" s="213">
        <f>ROUND(IF('Indicator Data'!R54=0,0,IF(LOG('Indicator Data'!R54)&gt;R$3,10,IF(LOG('Indicator Data'!R54)&lt;R$4,0,((LOG('Indicator Data'!R54)-R$4))/(R$3-R$4)*10))),1)</f>
        <v>7.1</v>
      </c>
      <c r="S46" s="213">
        <f>IF('Indicator Data'!S54="No data","x",ROUND(IF('Indicator Data'!S54=0,0,IF(LOG('Indicator Data'!S54)&gt;S$3,10,IF(LOG('Indicator Data'!S54)&lt;S$4,0,((LOG('Indicator Data'!S54)-S$4))/(S$3-S$4)*10))),1))</f>
        <v>6</v>
      </c>
      <c r="T46" s="213">
        <f>ROUND(IF('Indicator Data'!T54=0,0,IF(LOG('Indicator Data'!T54)&gt;T$3,10,IF(LOG('Indicator Data'!T54)&lt;T$4,0,((LOG('Indicator Data'!T54)-T$4))/(T$3-T$4)*10))),1)</f>
        <v>7.7</v>
      </c>
      <c r="U46" s="213">
        <f>ROUND(IF('Indicator Data'!U54=0,0,IF(LOG('Indicator Data'!U54)&gt;U$3,10,IF(LOG('Indicator Data'!U54)&lt;U$4,0,((LOG('Indicator Data'!U54)-U$4))/(U$3-U$4)*10))),1)</f>
        <v>5.0999999999999996</v>
      </c>
      <c r="V46" s="213">
        <f>ROUND(IF('Indicator Data'!V54=0,0,IF(LOG('Indicator Data'!V54)&gt;V$3,10,IF(LOG('Indicator Data'!V54)&lt;V$4,0,((LOG('Indicator Data'!V54)-V$4))/(V$3-V$4)*10))),1)</f>
        <v>0.3</v>
      </c>
      <c r="W46" s="213">
        <f>ROUND(IF('Indicator Data'!W54=0,0,IF(LOG('Indicator Data'!W54)&gt;W$3,10,IF(LOG('Indicator Data'!W54)&lt;W$4,0,((LOG('Indicator Data'!W54)-W$4))/(W$3-W$4)*10))),1)</f>
        <v>4.4000000000000004</v>
      </c>
      <c r="X46" s="213">
        <f>ROUND(IF('Indicator Data'!X54=0,0,IF(LOG('Indicator Data'!X54)&gt;X$3,10,IF(LOG('Indicator Data'!X54)&lt;X$4,0,((LOG('Indicator Data'!X54)-X$4))/(X$3-X$4)*10))),1)</f>
        <v>5.0999999999999996</v>
      </c>
      <c r="Y46" s="213">
        <f>ROUND(IF('Indicator Data'!Y54=0,0,IF(LOG('Indicator Data'!Y54)&gt;Y$3,10,IF(LOG('Indicator Data'!Y54)&lt;Y$4,0,((LOG('Indicator Data'!Y54)-Y$4))/(Y$3-Y$4)*10))),1)</f>
        <v>1.8</v>
      </c>
      <c r="Z46" s="213">
        <f>ROUND(IF('Indicator Data'!Z54=0,0,IF(LOG('Indicator Data'!Z54)&gt;Z$3,10,IF(LOG('Indicator Data'!Z54)&lt;Z$4,0,((LOG('Indicator Data'!Z54)-Z$4))/(Z$3-Z$4)*10))),1)</f>
        <v>6.7</v>
      </c>
      <c r="AA46" s="213">
        <f>ROUND(IF('Indicator Data'!AA54=0,0,IF(LOG('Indicator Data'!AA54)&gt;AA$3,10,IF(LOG('Indicator Data'!AA54)&lt;AA$4,0,((LOG('Indicator Data'!AA54)-AA$4))/(AA$3-AA$4)*10))),1)</f>
        <v>4.7</v>
      </c>
      <c r="AB46" s="213">
        <f>ROUND(IF('Indicator Data'!AB54=0,0,IF(LOG('Indicator Data'!AB54)&gt;AB$3,10,IF(LOG('Indicator Data'!AB54)&lt;AB$4,0,((LOG('Indicator Data'!AB54)-AB$4))/(AB$3-AB$4)*10))),1)</f>
        <v>7</v>
      </c>
      <c r="AC46" s="213">
        <f>ROUND(IF('Indicator Data'!AC54=0,0,IF(LOG('Indicator Data'!AC54)&gt;AC$3,10,IF(LOG('Indicator Data'!AC54)&lt;AC$4,0,((LOG('Indicator Data'!AC54)-AC$4))/(AC$3-AC$4)*10))),1)</f>
        <v>6.9</v>
      </c>
      <c r="AD46" s="213">
        <f>ROUND(IF('Indicator Data'!AD54=0,0,IF(LOG('Indicator Data'!AD54)&gt;AD$3,10,IF(LOG('Indicator Data'!AD54)&lt;AD$4,0,((LOG('Indicator Data'!AD54)-AD$4))/(AD$3-AD$4)*10))),1)</f>
        <v>5.3</v>
      </c>
      <c r="AE46" s="213">
        <f t="shared" si="0"/>
        <v>9.4</v>
      </c>
      <c r="AF46" s="213">
        <v>9.6</v>
      </c>
      <c r="AG46" s="213">
        <v>8.4</v>
      </c>
      <c r="AH46" s="213">
        <f>ROUND(IF('Indicator Data'!AI54=0,0,IF(LOG('Indicator Data'!AI54)&gt;AH$3,10,IF(LOG('Indicator Data'!AI54)&lt;AH$4,0,((LOG('Indicator Data'!AI54)-AH$4))/(AH$3-AH$4)*10))),1)</f>
        <v>0</v>
      </c>
      <c r="AI46" s="213">
        <f>ROUND(IF('Indicator Data'!AJ54=0,0,IF(LOG('Indicator Data'!AJ54)&gt;AI$3,10,IF(LOG('Indicator Data'!AJ54)&lt;AI$4,0,((LOG('Indicator Data'!AJ54)-AI$4))/(AI$3-AI$4)*10))),1)</f>
        <v>0</v>
      </c>
      <c r="AJ46" s="218">
        <f t="shared" si="1"/>
        <v>9.1999999999999993</v>
      </c>
      <c r="AK46" s="218">
        <f t="shared" si="2"/>
        <v>9.1999999999999993</v>
      </c>
      <c r="AL46" s="218">
        <f t="shared" si="3"/>
        <v>0</v>
      </c>
      <c r="AM46" s="218">
        <f t="shared" si="4"/>
        <v>0</v>
      </c>
      <c r="AN46" s="218">
        <f t="shared" si="5"/>
        <v>0</v>
      </c>
      <c r="AO46" s="218">
        <f t="shared" si="6"/>
        <v>7.1</v>
      </c>
      <c r="AP46" s="218">
        <f t="shared" si="7"/>
        <v>6</v>
      </c>
      <c r="AQ46" s="218">
        <f t="shared" si="8"/>
        <v>6.6</v>
      </c>
      <c r="AR46" s="218">
        <f t="shared" si="9"/>
        <v>5.4</v>
      </c>
      <c r="AS46" s="219">
        <f t="shared" si="10"/>
        <v>6.4</v>
      </c>
      <c r="AT46" s="219">
        <f t="shared" si="11"/>
        <v>5.9</v>
      </c>
      <c r="AU46" s="61"/>
      <c r="AV46" s="61"/>
      <c r="AW46" s="61"/>
      <c r="AX46" s="61"/>
      <c r="AY46" s="61"/>
      <c r="AZ46" s="61"/>
    </row>
    <row r="47" spans="1:52" ht="15.75" customHeight="1" x14ac:dyDescent="0.25">
      <c r="A47" t="str">
        <f>'Indicator Data'!A55</f>
        <v>Cross Cutting Area</v>
      </c>
      <c r="B47" t="str">
        <f>'Indicator Data'!B55</f>
        <v>Mymensingh</v>
      </c>
      <c r="C47" t="str">
        <f>'Indicator Data'!C55</f>
        <v>Mymensingh</v>
      </c>
      <c r="D47">
        <f>'Indicator Data'!D55</f>
        <v>4561</v>
      </c>
      <c r="E47" s="213">
        <v>10</v>
      </c>
      <c r="F47" s="213">
        <v>10</v>
      </c>
      <c r="G47" s="214">
        <v>10</v>
      </c>
      <c r="H47" s="214">
        <v>2</v>
      </c>
      <c r="I47" s="213">
        <f>ROUND(IF('Indicator Data'!I55=0,0,IF(LOG('Indicator Data'!I55)&gt;I$3,10,IF(LOG('Indicator Data'!I55)&lt;I$4,0,((LOG('Indicator Data'!I55)-I$4))/(I$3-I$4)*10))),1)</f>
        <v>7.7</v>
      </c>
      <c r="J47" s="213">
        <f>ROUND(IF('Indicator Data'!J55=0,0,IF(LOG('Indicator Data'!J55)&gt;J$3,10,IF(LOG('Indicator Data'!J55)&lt;J$4,0,((LOG('Indicator Data'!J55)-J$4))/(J$3-J$4)*10))),1)</f>
        <v>8</v>
      </c>
      <c r="K47" s="213">
        <f>ROUND(IF('Indicator Data'!K55=0,0,IF(LOG('Indicator Data'!K55)&gt;K$3,10,IF(LOG('Indicator Data'!K55)&lt;K$4,0,((LOG('Indicator Data'!K55)-K$4))/(K$3-K$4)*10))),1)</f>
        <v>8.6</v>
      </c>
      <c r="L47" s="213">
        <f>ROUND(IF('Indicator Data'!L55=0,0,IF(LOG('Indicator Data'!L55)&gt;L$3,10,IF(LOG('Indicator Data'!L55)&lt;L$4,0,((LOG('Indicator Data'!L55)-L$4))/(L$3-L$4)*10))),1)</f>
        <v>8.5</v>
      </c>
      <c r="M47" s="213">
        <f>ROUND(IF('Indicator Data'!M55=0,0,IF(LOG('Indicator Data'!M55)&gt;M$3,10,IF(LOG('Indicator Data'!M55)&lt;M$4,0,((LOG('Indicator Data'!M55)-M$4))/(M$3-M$4)*10))),1)</f>
        <v>0</v>
      </c>
      <c r="N47" s="213">
        <f>ROUND(IF('Indicator Data'!N55=0,0,IF(LOG('Indicator Data'!N55)&gt;N$3,10,IF(LOG('Indicator Data'!N55)&lt;N$4,0,((LOG('Indicator Data'!N55)-N$4))/(N$3-N$4)*10))),1)</f>
        <v>0</v>
      </c>
      <c r="O47" s="213">
        <f>ROUND(IF('Indicator Data'!O55=0,0,IF(LOG('Indicator Data'!O55)&gt;O$3,10,IF(LOG('Indicator Data'!O55)&lt;O$4,0,((LOG('Indicator Data'!O55)-O$4))/(O$3-O$4)*10))),1)</f>
        <v>0</v>
      </c>
      <c r="P47" s="213">
        <f>ROUND(IF('Indicator Data'!P55=0,0,IF(LOG('Indicator Data'!P55)&gt;P$3,10,IF(LOG('Indicator Data'!P55)&lt;P$4,0,((LOG('Indicator Data'!P55)-P$4))/(P$3-P$4)*10))),1)</f>
        <v>0</v>
      </c>
      <c r="Q47" s="213">
        <f>ROUND(IF('Indicator Data'!Q55=0,0,IF(LOG('Indicator Data'!Q55)&gt;Q$3,10,IF(LOG('Indicator Data'!Q55)&lt;Q$4,0,((LOG('Indicator Data'!Q55)-Q$4))/(Q$3-Q$4)*10))),1)</f>
        <v>0</v>
      </c>
      <c r="R47" s="213">
        <f>ROUND(IF('Indicator Data'!R55=0,0,IF(LOG('Indicator Data'!R55)&gt;R$3,10,IF(LOG('Indicator Data'!R55)&lt;R$4,0,((LOG('Indicator Data'!R55)-R$4))/(R$3-R$4)*10))),1)</f>
        <v>6.9</v>
      </c>
      <c r="S47" s="213" t="str">
        <f>IF('Indicator Data'!S55="No data","x",ROUND(IF('Indicator Data'!S55=0,0,IF(LOG('Indicator Data'!S55)&gt;S$3,10,IF(LOG('Indicator Data'!S55)&lt;S$4,0,((LOG('Indicator Data'!S55)-S$4))/(S$3-S$4)*10))),1))</f>
        <v>x</v>
      </c>
      <c r="T47" s="213">
        <f>ROUND(IF('Indicator Data'!T55=0,0,IF(LOG('Indicator Data'!T55)&gt;T$3,10,IF(LOG('Indicator Data'!T55)&lt;T$4,0,((LOG('Indicator Data'!T55)-T$4))/(T$3-T$4)*10))),1)</f>
        <v>6.7</v>
      </c>
      <c r="U47" s="213">
        <f>ROUND(IF('Indicator Data'!U55=0,0,IF(LOG('Indicator Data'!U55)&gt;U$3,10,IF(LOG('Indicator Data'!U55)&lt;U$4,0,((LOG('Indicator Data'!U55)-U$4))/(U$3-U$4)*10))),1)</f>
        <v>5.0999999999999996</v>
      </c>
      <c r="V47" s="213">
        <f>ROUND(IF('Indicator Data'!V55=0,0,IF(LOG('Indicator Data'!V55)&gt;V$3,10,IF(LOG('Indicator Data'!V55)&lt;V$4,0,((LOG('Indicator Data'!V55)-V$4))/(V$3-V$4)*10))),1)</f>
        <v>2.4</v>
      </c>
      <c r="W47" s="213">
        <f>ROUND(IF('Indicator Data'!W55=0,0,IF(LOG('Indicator Data'!W55)&gt;W$3,10,IF(LOG('Indicator Data'!W55)&lt;W$4,0,((LOG('Indicator Data'!W55)-W$4))/(W$3-W$4)*10))),1)</f>
        <v>5.4</v>
      </c>
      <c r="X47" s="213">
        <f>ROUND(IF('Indicator Data'!X55=0,0,IF(LOG('Indicator Data'!X55)&gt;X$3,10,IF(LOG('Indicator Data'!X55)&lt;X$4,0,((LOG('Indicator Data'!X55)-X$4))/(X$3-X$4)*10))),1)</f>
        <v>5.3</v>
      </c>
      <c r="Y47" s="213">
        <f>ROUND(IF('Indicator Data'!Y55=0,0,IF(LOG('Indicator Data'!Y55)&gt;Y$3,10,IF(LOG('Indicator Data'!Y55)&lt;Y$4,0,((LOG('Indicator Data'!Y55)-Y$4))/(Y$3-Y$4)*10))),1)</f>
        <v>3.8</v>
      </c>
      <c r="Z47" s="213">
        <f>ROUND(IF('Indicator Data'!Z55=0,0,IF(LOG('Indicator Data'!Z55)&gt;Z$3,10,IF(LOG('Indicator Data'!Z55)&lt;Z$4,0,((LOG('Indicator Data'!Z55)-Z$4))/(Z$3-Z$4)*10))),1)</f>
        <v>7.5</v>
      </c>
      <c r="AA47" s="213">
        <f>ROUND(IF('Indicator Data'!AA55=0,0,IF(LOG('Indicator Data'!AA55)&gt;AA$3,10,IF(LOG('Indicator Data'!AA55)&lt;AA$4,0,((LOG('Indicator Data'!AA55)-AA$4))/(AA$3-AA$4)*10))),1)</f>
        <v>3.2</v>
      </c>
      <c r="AB47" s="213">
        <f>ROUND(IF('Indicator Data'!AB55=0,0,IF(LOG('Indicator Data'!AB55)&gt;AB$3,10,IF(LOG('Indicator Data'!AB55)&lt;AB$4,0,((LOG('Indicator Data'!AB55)-AB$4))/(AB$3-AB$4)*10))),1)</f>
        <v>6.8</v>
      </c>
      <c r="AC47" s="213">
        <f>ROUND(IF('Indicator Data'!AC55=0,0,IF(LOG('Indicator Data'!AC55)&gt;AC$3,10,IF(LOG('Indicator Data'!AC55)&lt;AC$4,0,((LOG('Indicator Data'!AC55)-AC$4))/(AC$3-AC$4)*10))),1)</f>
        <v>7.7</v>
      </c>
      <c r="AD47" s="213">
        <f>ROUND(IF('Indicator Data'!AD55=0,0,IF(LOG('Indicator Data'!AD55)&gt;AD$3,10,IF(LOG('Indicator Data'!AD55)&lt;AD$4,0,((LOG('Indicator Data'!AD55)-AD$4))/(AD$3-AD$4)*10))),1)</f>
        <v>6.5</v>
      </c>
      <c r="AE47" s="213">
        <f t="shared" si="0"/>
        <v>9.4</v>
      </c>
      <c r="AF47" s="213">
        <v>9.6</v>
      </c>
      <c r="AG47" s="213">
        <v>8.4</v>
      </c>
      <c r="AH47" s="213">
        <f>ROUND(IF('Indicator Data'!AI55=0,0,IF(LOG('Indicator Data'!AI55)&gt;AH$3,10,IF(LOG('Indicator Data'!AI55)&lt;AH$4,0,((LOG('Indicator Data'!AI55)-AH$4))/(AH$3-AH$4)*10))),1)</f>
        <v>0</v>
      </c>
      <c r="AI47" s="213">
        <f>ROUND(IF('Indicator Data'!AJ55=0,0,IF(LOG('Indicator Data'!AJ55)&gt;AI$3,10,IF(LOG('Indicator Data'!AJ55)&lt;AI$4,0,((LOG('Indicator Data'!AJ55)-AI$4))/(AI$3-AI$4)*10))),1)</f>
        <v>0</v>
      </c>
      <c r="AJ47" s="218">
        <f t="shared" si="1"/>
        <v>9.1999999999999993</v>
      </c>
      <c r="AK47" s="218">
        <f t="shared" si="2"/>
        <v>8.1999999999999993</v>
      </c>
      <c r="AL47" s="218">
        <f t="shared" si="3"/>
        <v>0</v>
      </c>
      <c r="AM47" s="218">
        <f t="shared" si="4"/>
        <v>0</v>
      </c>
      <c r="AN47" s="218">
        <f t="shared" si="5"/>
        <v>0</v>
      </c>
      <c r="AO47" s="218">
        <f t="shared" si="6"/>
        <v>6.9</v>
      </c>
      <c r="AP47" s="218" t="str">
        <f t="shared" si="7"/>
        <v>x</v>
      </c>
      <c r="AQ47" s="218">
        <f t="shared" si="8"/>
        <v>6</v>
      </c>
      <c r="AR47" s="218">
        <f t="shared" si="9"/>
        <v>6</v>
      </c>
      <c r="AS47" s="219">
        <f t="shared" si="10"/>
        <v>6.4</v>
      </c>
      <c r="AT47" s="219">
        <f t="shared" si="11"/>
        <v>5.6</v>
      </c>
      <c r="AU47" s="61"/>
      <c r="AV47" s="61"/>
      <c r="AW47" s="61"/>
      <c r="AX47" s="61"/>
      <c r="AY47" s="61"/>
      <c r="AZ47" s="61"/>
    </row>
    <row r="48" spans="1:52" ht="15.75" customHeight="1" x14ac:dyDescent="0.25">
      <c r="A48" t="str">
        <f>'Indicator Data'!A56</f>
        <v>Cross Cutting Area</v>
      </c>
      <c r="B48" t="str">
        <f>'Indicator Data'!B56</f>
        <v>Mymensingh</v>
      </c>
      <c r="C48" t="str">
        <f>'Indicator Data'!C56</f>
        <v>Netrakona</v>
      </c>
      <c r="D48">
        <f>'Indicator Data'!D56</f>
        <v>4572</v>
      </c>
      <c r="E48" s="213">
        <v>10</v>
      </c>
      <c r="F48" s="213">
        <v>10</v>
      </c>
      <c r="G48" s="214">
        <v>10</v>
      </c>
      <c r="H48" s="214">
        <v>2</v>
      </c>
      <c r="I48" s="213">
        <f>ROUND(IF('Indicator Data'!I56=0,0,IF(LOG('Indicator Data'!I56)&gt;I$3,10,IF(LOG('Indicator Data'!I56)&lt;I$4,0,((LOG('Indicator Data'!I56)-I$4))/(I$3-I$4)*10))),1)</f>
        <v>7.7</v>
      </c>
      <c r="J48" s="213">
        <f>ROUND(IF('Indicator Data'!J56=0,0,IF(LOG('Indicator Data'!J56)&gt;J$3,10,IF(LOG('Indicator Data'!J56)&lt;J$4,0,((LOG('Indicator Data'!J56)-J$4))/(J$3-J$4)*10))),1)</f>
        <v>9.6999999999999993</v>
      </c>
      <c r="K48" s="213">
        <f>ROUND(IF('Indicator Data'!K56=0,0,IF(LOG('Indicator Data'!K56)&gt;K$3,10,IF(LOG('Indicator Data'!K56)&lt;K$4,0,((LOG('Indicator Data'!K56)-K$4))/(K$3-K$4)*10))),1)</f>
        <v>10</v>
      </c>
      <c r="L48" s="213">
        <f>ROUND(IF('Indicator Data'!L56=0,0,IF(LOG('Indicator Data'!L56)&gt;L$3,10,IF(LOG('Indicator Data'!L56)&lt;L$4,0,((LOG('Indicator Data'!L56)-L$4))/(L$3-L$4)*10))),1)</f>
        <v>3.9</v>
      </c>
      <c r="M48" s="213">
        <f>ROUND(IF('Indicator Data'!M56=0,0,IF(LOG('Indicator Data'!M56)&gt;M$3,10,IF(LOG('Indicator Data'!M56)&lt;M$4,0,((LOG('Indicator Data'!M56)-M$4))/(M$3-M$4)*10))),1)</f>
        <v>0</v>
      </c>
      <c r="N48" s="213">
        <f>ROUND(IF('Indicator Data'!N56=0,0,IF(LOG('Indicator Data'!N56)&gt;N$3,10,IF(LOG('Indicator Data'!N56)&lt;N$4,0,((LOG('Indicator Data'!N56)-N$4))/(N$3-N$4)*10))),1)</f>
        <v>0</v>
      </c>
      <c r="O48" s="213">
        <f>ROUND(IF('Indicator Data'!O56=0,0,IF(LOG('Indicator Data'!O56)&gt;O$3,10,IF(LOG('Indicator Data'!O56)&lt;O$4,0,((LOG('Indicator Data'!O56)-O$4))/(O$3-O$4)*10))),1)</f>
        <v>0</v>
      </c>
      <c r="P48" s="213">
        <f>ROUND(IF('Indicator Data'!P56=0,0,IF(LOG('Indicator Data'!P56)&gt;P$3,10,IF(LOG('Indicator Data'!P56)&lt;P$4,0,((LOG('Indicator Data'!P56)-P$4))/(P$3-P$4)*10))),1)</f>
        <v>0</v>
      </c>
      <c r="Q48" s="213">
        <f>ROUND(IF('Indicator Data'!Q56=0,0,IF(LOG('Indicator Data'!Q56)&gt;Q$3,10,IF(LOG('Indicator Data'!Q56)&lt;Q$4,0,((LOG('Indicator Data'!Q56)-Q$4))/(Q$3-Q$4)*10))),1)</f>
        <v>0</v>
      </c>
      <c r="R48" s="213">
        <f>ROUND(IF('Indicator Data'!R56=0,0,IF(LOG('Indicator Data'!R56)&gt;R$3,10,IF(LOG('Indicator Data'!R56)&lt;R$4,0,((LOG('Indicator Data'!R56)-R$4))/(R$3-R$4)*10))),1)</f>
        <v>8.3000000000000007</v>
      </c>
      <c r="S48" s="213" t="str">
        <f>IF('Indicator Data'!S56="No data","x",ROUND(IF('Indicator Data'!S56=0,0,IF(LOG('Indicator Data'!S56)&gt;S$3,10,IF(LOG('Indicator Data'!S56)&lt;S$4,0,((LOG('Indicator Data'!S56)-S$4))/(S$3-S$4)*10))),1))</f>
        <v>x</v>
      </c>
      <c r="T48" s="213">
        <f>ROUND(IF('Indicator Data'!T56=0,0,IF(LOG('Indicator Data'!T56)&gt;T$3,10,IF(LOG('Indicator Data'!T56)&lt;T$4,0,((LOG('Indicator Data'!T56)-T$4))/(T$3-T$4)*10))),1)</f>
        <v>4</v>
      </c>
      <c r="U48" s="213">
        <f>ROUND(IF('Indicator Data'!U56=0,0,IF(LOG('Indicator Data'!U56)&gt;U$3,10,IF(LOG('Indicator Data'!U56)&lt;U$4,0,((LOG('Indicator Data'!U56)-U$4))/(U$3-U$4)*10))),1)</f>
        <v>3.7</v>
      </c>
      <c r="V48" s="213">
        <f>ROUND(IF('Indicator Data'!V56=0,0,IF(LOG('Indicator Data'!V56)&gt;V$3,10,IF(LOG('Indicator Data'!V56)&lt;V$4,0,((LOG('Indicator Data'!V56)-V$4))/(V$3-V$4)*10))),1)</f>
        <v>0.2</v>
      </c>
      <c r="W48" s="213">
        <f>ROUND(IF('Indicator Data'!W56=0,0,IF(LOG('Indicator Data'!W56)&gt;W$3,10,IF(LOG('Indicator Data'!W56)&lt;W$4,0,((LOG('Indicator Data'!W56)-W$4))/(W$3-W$4)*10))),1)</f>
        <v>2</v>
      </c>
      <c r="X48" s="213">
        <f>ROUND(IF('Indicator Data'!X56=0,0,IF(LOG('Indicator Data'!X56)&gt;X$3,10,IF(LOG('Indicator Data'!X56)&lt;X$4,0,((LOG('Indicator Data'!X56)-X$4))/(X$3-X$4)*10))),1)</f>
        <v>4.5</v>
      </c>
      <c r="Y48" s="213">
        <f>ROUND(IF('Indicator Data'!Y56=0,0,IF(LOG('Indicator Data'!Y56)&gt;Y$3,10,IF(LOG('Indicator Data'!Y56)&lt;Y$4,0,((LOG('Indicator Data'!Y56)-Y$4))/(Y$3-Y$4)*10))),1)</f>
        <v>5</v>
      </c>
      <c r="Z48" s="213">
        <f>ROUND(IF('Indicator Data'!Z56=0,0,IF(LOG('Indicator Data'!Z56)&gt;Z$3,10,IF(LOG('Indicator Data'!Z56)&lt;Z$4,0,((LOG('Indicator Data'!Z56)-Z$4))/(Z$3-Z$4)*10))),1)</f>
        <v>7.3</v>
      </c>
      <c r="AA48" s="213">
        <f>ROUND(IF('Indicator Data'!AA56=0,0,IF(LOG('Indicator Data'!AA56)&gt;AA$3,10,IF(LOG('Indicator Data'!AA56)&lt;AA$4,0,((LOG('Indicator Data'!AA56)-AA$4))/(AA$3-AA$4)*10))),1)</f>
        <v>2</v>
      </c>
      <c r="AB48" s="213">
        <f>ROUND(IF('Indicator Data'!AB56=0,0,IF(LOG('Indicator Data'!AB56)&gt;AB$3,10,IF(LOG('Indicator Data'!AB56)&lt;AB$4,0,((LOG('Indicator Data'!AB56)-AB$4))/(AB$3-AB$4)*10))),1)</f>
        <v>4.8</v>
      </c>
      <c r="AC48" s="213">
        <f>ROUND(IF('Indicator Data'!AC56=0,0,IF(LOG('Indicator Data'!AC56)&gt;AC$3,10,IF(LOG('Indicator Data'!AC56)&lt;AC$4,0,((LOG('Indicator Data'!AC56)-AC$4))/(AC$3-AC$4)*10))),1)</f>
        <v>7.9</v>
      </c>
      <c r="AD48" s="213">
        <f>ROUND(IF('Indicator Data'!AD56=0,0,IF(LOG('Indicator Data'!AD56)&gt;AD$3,10,IF(LOG('Indicator Data'!AD56)&lt;AD$4,0,((LOG('Indicator Data'!AD56)-AD$4))/(AD$3-AD$4)*10))),1)</f>
        <v>7.7</v>
      </c>
      <c r="AE48" s="213">
        <f t="shared" si="0"/>
        <v>9.4</v>
      </c>
      <c r="AF48" s="213">
        <v>9.6</v>
      </c>
      <c r="AG48" s="213">
        <v>8.4</v>
      </c>
      <c r="AH48" s="213">
        <f>ROUND(IF('Indicator Data'!AI56=0,0,IF(LOG('Indicator Data'!AI56)&gt;AH$3,10,IF(LOG('Indicator Data'!AI56)&lt;AH$4,0,((LOG('Indicator Data'!AI56)-AH$4))/(AH$3-AH$4)*10))),1)</f>
        <v>0</v>
      </c>
      <c r="AI48" s="213">
        <f>ROUND(IF('Indicator Data'!AJ56=0,0,IF(LOG('Indicator Data'!AJ56)&gt;AI$3,10,IF(LOG('Indicator Data'!AJ56)&lt;AI$4,0,((LOG('Indicator Data'!AJ56)-AI$4))/(AI$3-AI$4)*10))),1)</f>
        <v>0</v>
      </c>
      <c r="AJ48" s="218">
        <f t="shared" si="1"/>
        <v>9.1999999999999993</v>
      </c>
      <c r="AK48" s="218">
        <f t="shared" si="2"/>
        <v>8.6</v>
      </c>
      <c r="AL48" s="218">
        <f t="shared" si="3"/>
        <v>0</v>
      </c>
      <c r="AM48" s="218">
        <f t="shared" si="4"/>
        <v>0</v>
      </c>
      <c r="AN48" s="218">
        <f t="shared" si="5"/>
        <v>0</v>
      </c>
      <c r="AO48" s="218">
        <f t="shared" si="6"/>
        <v>8.3000000000000007</v>
      </c>
      <c r="AP48" s="218" t="str">
        <f t="shared" si="7"/>
        <v>x</v>
      </c>
      <c r="AQ48" s="218">
        <f t="shared" si="8"/>
        <v>3.9</v>
      </c>
      <c r="AR48" s="218">
        <f t="shared" si="9"/>
        <v>5.5</v>
      </c>
      <c r="AS48" s="219">
        <f t="shared" si="10"/>
        <v>6.4</v>
      </c>
      <c r="AT48" s="219">
        <f t="shared" si="11"/>
        <v>5.7</v>
      </c>
      <c r="AU48" s="61"/>
      <c r="AV48" s="61"/>
      <c r="AW48" s="61"/>
      <c r="AX48" s="61"/>
      <c r="AY48" s="61"/>
      <c r="AZ48" s="61"/>
    </row>
    <row r="49" spans="1:52" ht="15.75" customHeight="1" x14ac:dyDescent="0.25">
      <c r="A49" t="str">
        <f>'Indicator Data'!A57</f>
        <v>Cross Cutting Area</v>
      </c>
      <c r="B49" t="str">
        <f>'Indicator Data'!B57</f>
        <v>Mymensingh</v>
      </c>
      <c r="C49" t="str">
        <f>'Indicator Data'!C57</f>
        <v>Sherpur</v>
      </c>
      <c r="D49">
        <f>'Indicator Data'!D57</f>
        <v>4589</v>
      </c>
      <c r="E49" s="213">
        <v>10</v>
      </c>
      <c r="F49" s="213">
        <v>10</v>
      </c>
      <c r="G49" s="214">
        <v>10</v>
      </c>
      <c r="H49" s="214">
        <v>2</v>
      </c>
      <c r="I49" s="213">
        <f>ROUND(IF('Indicator Data'!I57=0,0,IF(LOG('Indicator Data'!I57)&gt;I$3,10,IF(LOG('Indicator Data'!I57)&lt;I$4,0,((LOG('Indicator Data'!I57)-I$4))/(I$3-I$4)*10))),1)</f>
        <v>6.7</v>
      </c>
      <c r="J49" s="213">
        <f>ROUND(IF('Indicator Data'!J57=0,0,IF(LOG('Indicator Data'!J57)&gt;J$3,10,IF(LOG('Indicator Data'!J57)&lt;J$4,0,((LOG('Indicator Data'!J57)-J$4))/(J$3-J$4)*10))),1)</f>
        <v>9.4</v>
      </c>
      <c r="K49" s="213">
        <f>ROUND(IF('Indicator Data'!K57=0,0,IF(LOG('Indicator Data'!K57)&gt;K$3,10,IF(LOG('Indicator Data'!K57)&lt;K$4,0,((LOG('Indicator Data'!K57)-K$4))/(K$3-K$4)*10))),1)</f>
        <v>9.8000000000000007</v>
      </c>
      <c r="L49" s="213">
        <f>ROUND(IF('Indicator Data'!L57=0,0,IF(LOG('Indicator Data'!L57)&gt;L$3,10,IF(LOG('Indicator Data'!L57)&lt;L$4,0,((LOG('Indicator Data'!L57)-L$4))/(L$3-L$4)*10))),1)</f>
        <v>6.7</v>
      </c>
      <c r="M49" s="213">
        <f>ROUND(IF('Indicator Data'!M57=0,0,IF(LOG('Indicator Data'!M57)&gt;M$3,10,IF(LOG('Indicator Data'!M57)&lt;M$4,0,((LOG('Indicator Data'!M57)-M$4))/(M$3-M$4)*10))),1)</f>
        <v>0</v>
      </c>
      <c r="N49" s="213">
        <f>ROUND(IF('Indicator Data'!N57=0,0,IF(LOG('Indicator Data'!N57)&gt;N$3,10,IF(LOG('Indicator Data'!N57)&lt;N$4,0,((LOG('Indicator Data'!N57)-N$4))/(N$3-N$4)*10))),1)</f>
        <v>0</v>
      </c>
      <c r="O49" s="213">
        <f>ROUND(IF('Indicator Data'!O57=0,0,IF(LOG('Indicator Data'!O57)&gt;O$3,10,IF(LOG('Indicator Data'!O57)&lt;O$4,0,((LOG('Indicator Data'!O57)-O$4))/(O$3-O$4)*10))),1)</f>
        <v>0</v>
      </c>
      <c r="P49" s="213">
        <f>ROUND(IF('Indicator Data'!P57=0,0,IF(LOG('Indicator Data'!P57)&gt;P$3,10,IF(LOG('Indicator Data'!P57)&lt;P$4,0,((LOG('Indicator Data'!P57)-P$4))/(P$3-P$4)*10))),1)</f>
        <v>0</v>
      </c>
      <c r="Q49" s="213">
        <f>ROUND(IF('Indicator Data'!Q57=0,0,IF(LOG('Indicator Data'!Q57)&gt;Q$3,10,IF(LOG('Indicator Data'!Q57)&lt;Q$4,0,((LOG('Indicator Data'!Q57)-Q$4))/(Q$3-Q$4)*10))),1)</f>
        <v>0</v>
      </c>
      <c r="R49" s="213">
        <f>ROUND(IF('Indicator Data'!R57=0,0,IF(LOG('Indicator Data'!R57)&gt;R$3,10,IF(LOG('Indicator Data'!R57)&lt;R$4,0,((LOG('Indicator Data'!R57)-R$4))/(R$3-R$4)*10))),1)</f>
        <v>6.4</v>
      </c>
      <c r="S49" s="213" t="str">
        <f>IF('Indicator Data'!S57="No data","x",ROUND(IF('Indicator Data'!S57=0,0,IF(LOG('Indicator Data'!S57)&gt;S$3,10,IF(LOG('Indicator Data'!S57)&lt;S$4,0,((LOG('Indicator Data'!S57)-S$4))/(S$3-S$4)*10))),1))</f>
        <v>x</v>
      </c>
      <c r="T49" s="213">
        <f>ROUND(IF('Indicator Data'!T57=0,0,IF(LOG('Indicator Data'!T57)&gt;T$3,10,IF(LOG('Indicator Data'!T57)&lt;T$4,0,((LOG('Indicator Data'!T57)-T$4))/(T$3-T$4)*10))),1)</f>
        <v>7.2</v>
      </c>
      <c r="U49" s="213">
        <f>ROUND(IF('Indicator Data'!U57=0,0,IF(LOG('Indicator Data'!U57)&gt;U$3,10,IF(LOG('Indicator Data'!U57)&lt;U$4,0,((LOG('Indicator Data'!U57)-U$4))/(U$3-U$4)*10))),1)</f>
        <v>5</v>
      </c>
      <c r="V49" s="213">
        <f>ROUND(IF('Indicator Data'!V57=0,0,IF(LOG('Indicator Data'!V57)&gt;V$3,10,IF(LOG('Indicator Data'!V57)&lt;V$4,0,((LOG('Indicator Data'!V57)-V$4))/(V$3-V$4)*10))),1)</f>
        <v>1.9</v>
      </c>
      <c r="W49" s="213">
        <f>ROUND(IF('Indicator Data'!W57=0,0,IF(LOG('Indicator Data'!W57)&gt;W$3,10,IF(LOG('Indicator Data'!W57)&lt;W$4,0,((LOG('Indicator Data'!W57)-W$4))/(W$3-W$4)*10))),1)</f>
        <v>3.7</v>
      </c>
      <c r="X49" s="213">
        <f>ROUND(IF('Indicator Data'!X57=0,0,IF(LOG('Indicator Data'!X57)&gt;X$3,10,IF(LOG('Indicator Data'!X57)&lt;X$4,0,((LOG('Indicator Data'!X57)-X$4))/(X$3-X$4)*10))),1)</f>
        <v>4.9000000000000004</v>
      </c>
      <c r="Y49" s="213">
        <f>ROUND(IF('Indicator Data'!Y57=0,0,IF(LOG('Indicator Data'!Y57)&gt;Y$3,10,IF(LOG('Indicator Data'!Y57)&lt;Y$4,0,((LOG('Indicator Data'!Y57)-Y$4))/(Y$3-Y$4)*10))),1)</f>
        <v>1.3</v>
      </c>
      <c r="Z49" s="213">
        <f>ROUND(IF('Indicator Data'!Z57=0,0,IF(LOG('Indicator Data'!Z57)&gt;Z$3,10,IF(LOG('Indicator Data'!Z57)&lt;Z$4,0,((LOG('Indicator Data'!Z57)-Z$4))/(Z$3-Z$4)*10))),1)</f>
        <v>6.1</v>
      </c>
      <c r="AA49" s="213">
        <f>ROUND(IF('Indicator Data'!AA57=0,0,IF(LOG('Indicator Data'!AA57)&gt;AA$3,10,IF(LOG('Indicator Data'!AA57)&lt;AA$4,0,((LOG('Indicator Data'!AA57)-AA$4))/(AA$3-AA$4)*10))),1)</f>
        <v>4.4000000000000004</v>
      </c>
      <c r="AB49" s="213">
        <f>ROUND(IF('Indicator Data'!AB57=0,0,IF(LOG('Indicator Data'!AB57)&gt;AB$3,10,IF(LOG('Indicator Data'!AB57)&lt;AB$4,0,((LOG('Indicator Data'!AB57)-AB$4))/(AB$3-AB$4)*10))),1)</f>
        <v>5.9</v>
      </c>
      <c r="AC49" s="213">
        <f>ROUND(IF('Indicator Data'!AC57=0,0,IF(LOG('Indicator Data'!AC57)&gt;AC$3,10,IF(LOG('Indicator Data'!AC57)&lt;AC$4,0,((LOG('Indicator Data'!AC57)-AC$4))/(AC$3-AC$4)*10))),1)</f>
        <v>7</v>
      </c>
      <c r="AD49" s="213">
        <f>ROUND(IF('Indicator Data'!AD57=0,0,IF(LOG('Indicator Data'!AD57)&gt;AD$3,10,IF(LOG('Indicator Data'!AD57)&lt;AD$4,0,((LOG('Indicator Data'!AD57)-AD$4))/(AD$3-AD$4)*10))),1)</f>
        <v>5.8</v>
      </c>
      <c r="AE49" s="213">
        <f t="shared" si="0"/>
        <v>9.4</v>
      </c>
      <c r="AF49" s="213">
        <v>9.6</v>
      </c>
      <c r="AG49" s="213">
        <v>8.4</v>
      </c>
      <c r="AH49" s="213">
        <f>ROUND(IF('Indicator Data'!AI57=0,0,IF(LOG('Indicator Data'!AI57)&gt;AH$3,10,IF(LOG('Indicator Data'!AI57)&lt;AH$4,0,((LOG('Indicator Data'!AI57)-AH$4))/(AH$3-AH$4)*10))),1)</f>
        <v>0</v>
      </c>
      <c r="AI49" s="213">
        <f>ROUND(IF('Indicator Data'!AJ57=0,0,IF(LOG('Indicator Data'!AJ57)&gt;AI$3,10,IF(LOG('Indicator Data'!AJ57)&lt;AI$4,0,((LOG('Indicator Data'!AJ57)-AI$4))/(AI$3-AI$4)*10))),1)</f>
        <v>0</v>
      </c>
      <c r="AJ49" s="218">
        <f t="shared" si="1"/>
        <v>9.1999999999999993</v>
      </c>
      <c r="AK49" s="218">
        <f t="shared" si="2"/>
        <v>8.5</v>
      </c>
      <c r="AL49" s="218">
        <f t="shared" si="3"/>
        <v>0</v>
      </c>
      <c r="AM49" s="218">
        <f t="shared" si="4"/>
        <v>0</v>
      </c>
      <c r="AN49" s="218">
        <f t="shared" si="5"/>
        <v>0</v>
      </c>
      <c r="AO49" s="218">
        <f t="shared" si="6"/>
        <v>6.4</v>
      </c>
      <c r="AP49" s="218" t="str">
        <f t="shared" si="7"/>
        <v>x</v>
      </c>
      <c r="AQ49" s="218">
        <f t="shared" si="8"/>
        <v>6.2</v>
      </c>
      <c r="AR49" s="218">
        <f t="shared" si="9"/>
        <v>5.3</v>
      </c>
      <c r="AS49" s="219">
        <f t="shared" si="10"/>
        <v>6.4</v>
      </c>
      <c r="AT49" s="219">
        <f t="shared" si="11"/>
        <v>5.5</v>
      </c>
      <c r="AU49" s="61"/>
      <c r="AV49" s="61"/>
      <c r="AW49" s="61"/>
      <c r="AX49" s="61"/>
      <c r="AY49" s="61"/>
      <c r="AZ49" s="61"/>
    </row>
    <row r="50" spans="1:52" ht="15.75" customHeight="1" x14ac:dyDescent="0.25">
      <c r="A50" t="str">
        <f>'Indicator Data'!A58</f>
        <v>Cross Cutting Area</v>
      </c>
      <c r="B50" t="str">
        <f>'Indicator Data'!B58</f>
        <v>Rajshahi</v>
      </c>
      <c r="C50" t="str">
        <f>'Indicator Data'!C58</f>
        <v>Bogura</v>
      </c>
      <c r="D50">
        <f>'Indicator Data'!D58</f>
        <v>5010</v>
      </c>
      <c r="E50" s="213">
        <v>10</v>
      </c>
      <c r="F50" s="213">
        <v>10</v>
      </c>
      <c r="G50" s="214">
        <v>10</v>
      </c>
      <c r="H50" s="214">
        <v>2</v>
      </c>
      <c r="I50" s="213">
        <f>ROUND(IF('Indicator Data'!I58=0,0,IF(LOG('Indicator Data'!I58)&gt;I$3,10,IF(LOG('Indicator Data'!I58)&lt;I$4,0,((LOG('Indicator Data'!I58)-I$4))/(I$3-I$4)*10))),1)</f>
        <v>8.9</v>
      </c>
      <c r="J50" s="213">
        <f>ROUND(IF('Indicator Data'!J58=0,0,IF(LOG('Indicator Data'!J58)&gt;J$3,10,IF(LOG('Indicator Data'!J58)&lt;J$4,0,((LOG('Indicator Data'!J58)-J$4))/(J$3-J$4)*10))),1)</f>
        <v>8.5</v>
      </c>
      <c r="K50" s="213">
        <f>ROUND(IF('Indicator Data'!K58=0,0,IF(LOG('Indicator Data'!K58)&gt;K$3,10,IF(LOG('Indicator Data'!K58)&lt;K$4,0,((LOG('Indicator Data'!K58)-K$4))/(K$3-K$4)*10))),1)</f>
        <v>0</v>
      </c>
      <c r="L50" s="213">
        <f>ROUND(IF('Indicator Data'!L58=0,0,IF(LOG('Indicator Data'!L58)&gt;L$3,10,IF(LOG('Indicator Data'!L58)&lt;L$4,0,((LOG('Indicator Data'!L58)-L$4))/(L$3-L$4)*10))),1)</f>
        <v>8.5</v>
      </c>
      <c r="M50" s="213">
        <f>ROUND(IF('Indicator Data'!M58=0,0,IF(LOG('Indicator Data'!M58)&gt;M$3,10,IF(LOG('Indicator Data'!M58)&lt;M$4,0,((LOG('Indicator Data'!M58)-M$4))/(M$3-M$4)*10))),1)</f>
        <v>0</v>
      </c>
      <c r="N50" s="213">
        <f>ROUND(IF('Indicator Data'!N58=0,0,IF(LOG('Indicator Data'!N58)&gt;N$3,10,IF(LOG('Indicator Data'!N58)&lt;N$4,0,((LOG('Indicator Data'!N58)-N$4))/(N$3-N$4)*10))),1)</f>
        <v>0</v>
      </c>
      <c r="O50" s="213">
        <f>ROUND(IF('Indicator Data'!O58=0,0,IF(LOG('Indicator Data'!O58)&gt;O$3,10,IF(LOG('Indicator Data'!O58)&lt;O$4,0,((LOG('Indicator Data'!O58)-O$4))/(O$3-O$4)*10))),1)</f>
        <v>0</v>
      </c>
      <c r="P50" s="213">
        <f>ROUND(IF('Indicator Data'!P58=0,0,IF(LOG('Indicator Data'!P58)&gt;P$3,10,IF(LOG('Indicator Data'!P58)&lt;P$4,0,((LOG('Indicator Data'!P58)-P$4))/(P$3-P$4)*10))),1)</f>
        <v>0</v>
      </c>
      <c r="Q50" s="213">
        <f>ROUND(IF('Indicator Data'!Q58=0,0,IF(LOG('Indicator Data'!Q58)&gt;Q$3,10,IF(LOG('Indicator Data'!Q58)&lt;Q$4,0,((LOG('Indicator Data'!Q58)-Q$4))/(Q$3-Q$4)*10))),1)</f>
        <v>0</v>
      </c>
      <c r="R50" s="213">
        <f>ROUND(IF('Indicator Data'!R58=0,0,IF(LOG('Indicator Data'!R58)&gt;R$3,10,IF(LOG('Indicator Data'!R58)&lt;R$4,0,((LOG('Indicator Data'!R58)-R$4))/(R$3-R$4)*10))),1)</f>
        <v>8.5</v>
      </c>
      <c r="S50" s="213">
        <f>IF('Indicator Data'!S58="No data","x",ROUND(IF('Indicator Data'!S58=0,0,IF(LOG('Indicator Data'!S58)&gt;S$3,10,IF(LOG('Indicator Data'!S58)&lt;S$4,0,((LOG('Indicator Data'!S58)-S$4))/(S$3-S$4)*10))),1))</f>
        <v>6.5</v>
      </c>
      <c r="T50" s="213">
        <f>ROUND(IF('Indicator Data'!T58=0,0,IF(LOG('Indicator Data'!T58)&gt;T$3,10,IF(LOG('Indicator Data'!T58)&lt;T$4,0,((LOG('Indicator Data'!T58)-T$4))/(T$3-T$4)*10))),1)</f>
        <v>8.6999999999999993</v>
      </c>
      <c r="U50" s="213">
        <f>ROUND(IF('Indicator Data'!U58=0,0,IF(LOG('Indicator Data'!U58)&gt;U$3,10,IF(LOG('Indicator Data'!U58)&lt;U$4,0,((LOG('Indicator Data'!U58)-U$4))/(U$3-U$4)*10))),1)</f>
        <v>7.9</v>
      </c>
      <c r="V50" s="213">
        <f>ROUND(IF('Indicator Data'!V58=0,0,IF(LOG('Indicator Data'!V58)&gt;V$3,10,IF(LOG('Indicator Data'!V58)&lt;V$4,0,((LOG('Indicator Data'!V58)-V$4))/(V$3-V$4)*10))),1)</f>
        <v>3.4</v>
      </c>
      <c r="W50" s="213">
        <f>ROUND(IF('Indicator Data'!W58=0,0,IF(LOG('Indicator Data'!W58)&gt;W$3,10,IF(LOG('Indicator Data'!W58)&lt;W$4,0,((LOG('Indicator Data'!W58)-W$4))/(W$3-W$4)*10))),1)</f>
        <v>5.0999999999999996</v>
      </c>
      <c r="X50" s="213">
        <f>ROUND(IF('Indicator Data'!X58=0,0,IF(LOG('Indicator Data'!X58)&gt;X$3,10,IF(LOG('Indicator Data'!X58)&lt;X$4,0,((LOG('Indicator Data'!X58)-X$4))/(X$3-X$4)*10))),1)</f>
        <v>5.4</v>
      </c>
      <c r="Y50" s="213">
        <f>ROUND(IF('Indicator Data'!Y58=0,0,IF(LOG('Indicator Data'!Y58)&gt;Y$3,10,IF(LOG('Indicator Data'!Y58)&lt;Y$4,0,((LOG('Indicator Data'!Y58)-Y$4))/(Y$3-Y$4)*10))),1)</f>
        <v>0.9</v>
      </c>
      <c r="Z50" s="213">
        <f>ROUND(IF('Indicator Data'!Z58=0,0,IF(LOG('Indicator Data'!Z58)&gt;Z$3,10,IF(LOG('Indicator Data'!Z58)&lt;Z$4,0,((LOG('Indicator Data'!Z58)-Z$4))/(Z$3-Z$4)*10))),1)</f>
        <v>7.4</v>
      </c>
      <c r="AA50" s="213">
        <f>ROUND(IF('Indicator Data'!AA58=0,0,IF(LOG('Indicator Data'!AA58)&gt;AA$3,10,IF(LOG('Indicator Data'!AA58)&lt;AA$4,0,((LOG('Indicator Data'!AA58)-AA$4))/(AA$3-AA$4)*10))),1)</f>
        <v>5.5</v>
      </c>
      <c r="AB50" s="213">
        <f>ROUND(IF('Indicator Data'!AB58=0,0,IF(LOG('Indicator Data'!AB58)&gt;AB$3,10,IF(LOG('Indicator Data'!AB58)&lt;AB$4,0,((LOG('Indicator Data'!AB58)-AB$4))/(AB$3-AB$4)*10))),1)</f>
        <v>5.8</v>
      </c>
      <c r="AC50" s="213">
        <f>ROUND(IF('Indicator Data'!AC58=0,0,IF(LOG('Indicator Data'!AC58)&gt;AC$3,10,IF(LOG('Indicator Data'!AC58)&lt;AC$4,0,((LOG('Indicator Data'!AC58)-AC$4))/(AC$3-AC$4)*10))),1)</f>
        <v>7.1</v>
      </c>
      <c r="AD50" s="213">
        <f>ROUND(IF('Indicator Data'!AD58=0,0,IF(LOG('Indicator Data'!AD58)&gt;AD$3,10,IF(LOG('Indicator Data'!AD58)&lt;AD$4,0,((LOG('Indicator Data'!AD58)-AD$4))/(AD$3-AD$4)*10))),1)</f>
        <v>2.1</v>
      </c>
      <c r="AE50" s="213">
        <f t="shared" si="0"/>
        <v>9.4</v>
      </c>
      <c r="AF50" s="213">
        <v>9.6</v>
      </c>
      <c r="AG50" s="213">
        <v>8.4</v>
      </c>
      <c r="AH50" s="213">
        <f>ROUND(IF('Indicator Data'!AI58=0,0,IF(LOG('Indicator Data'!AI58)&gt;AH$3,10,IF(LOG('Indicator Data'!AI58)&lt;AH$4,0,((LOG('Indicator Data'!AI58)-AH$4))/(AH$3-AH$4)*10))),1)</f>
        <v>0</v>
      </c>
      <c r="AI50" s="213">
        <f>ROUND(IF('Indicator Data'!AJ58=0,0,IF(LOG('Indicator Data'!AJ58)&gt;AI$3,10,IF(LOG('Indicator Data'!AJ58)&lt;AI$4,0,((LOG('Indicator Data'!AJ58)-AI$4))/(AI$3-AI$4)*10))),1)</f>
        <v>0</v>
      </c>
      <c r="AJ50" s="218">
        <f t="shared" si="1"/>
        <v>9.1999999999999993</v>
      </c>
      <c r="AK50" s="218">
        <f t="shared" si="2"/>
        <v>7.5</v>
      </c>
      <c r="AL50" s="218">
        <f t="shared" si="3"/>
        <v>0</v>
      </c>
      <c r="AM50" s="218">
        <f t="shared" si="4"/>
        <v>0</v>
      </c>
      <c r="AN50" s="218">
        <f t="shared" si="5"/>
        <v>0</v>
      </c>
      <c r="AO50" s="218">
        <f t="shared" si="6"/>
        <v>8.5</v>
      </c>
      <c r="AP50" s="218">
        <f t="shared" si="7"/>
        <v>6.5</v>
      </c>
      <c r="AQ50" s="218">
        <f t="shared" si="8"/>
        <v>8.3000000000000007</v>
      </c>
      <c r="AR50" s="218">
        <f t="shared" si="9"/>
        <v>5.6</v>
      </c>
      <c r="AS50" s="219">
        <f t="shared" si="10"/>
        <v>6.4</v>
      </c>
      <c r="AT50" s="219">
        <f t="shared" si="11"/>
        <v>6.2</v>
      </c>
      <c r="AU50" s="61"/>
      <c r="AV50" s="61"/>
      <c r="AW50" s="61"/>
      <c r="AX50" s="61"/>
      <c r="AY50" s="61"/>
      <c r="AZ50" s="61"/>
    </row>
    <row r="51" spans="1:52" ht="15.75" customHeight="1" x14ac:dyDescent="0.25">
      <c r="A51" t="str">
        <f>'Indicator Data'!A59</f>
        <v>Barind and Drought Prone Areas</v>
      </c>
      <c r="B51" t="str">
        <f>'Indicator Data'!B59</f>
        <v>Rajshahi</v>
      </c>
      <c r="C51" t="str">
        <f>'Indicator Data'!C59</f>
        <v>Joypurhat</v>
      </c>
      <c r="D51">
        <f>'Indicator Data'!D59</f>
        <v>5038</v>
      </c>
      <c r="E51" s="213">
        <v>10</v>
      </c>
      <c r="F51" s="213">
        <v>10</v>
      </c>
      <c r="G51" s="214">
        <v>10</v>
      </c>
      <c r="H51" s="214">
        <v>2</v>
      </c>
      <c r="I51" s="213">
        <f>ROUND(IF('Indicator Data'!I59=0,0,IF(LOG('Indicator Data'!I59)&gt;I$3,10,IF(LOG('Indicator Data'!I59)&lt;I$4,0,((LOG('Indicator Data'!I59)-I$4))/(I$3-I$4)*10))),1)</f>
        <v>4.7</v>
      </c>
      <c r="J51" s="213">
        <f>ROUND(IF('Indicator Data'!J59=0,0,IF(LOG('Indicator Data'!J59)&gt;J$3,10,IF(LOG('Indicator Data'!J59)&lt;J$4,0,((LOG('Indicator Data'!J59)-J$4))/(J$3-J$4)*10))),1)</f>
        <v>7.4</v>
      </c>
      <c r="K51" s="213">
        <f>ROUND(IF('Indicator Data'!K59=0,0,IF(LOG('Indicator Data'!K59)&gt;K$3,10,IF(LOG('Indicator Data'!K59)&lt;K$4,0,((LOG('Indicator Data'!K59)-K$4))/(K$3-K$4)*10))),1)</f>
        <v>0</v>
      </c>
      <c r="L51" s="213">
        <f>ROUND(IF('Indicator Data'!L59=0,0,IF(LOG('Indicator Data'!L59)&gt;L$3,10,IF(LOG('Indicator Data'!L59)&lt;L$4,0,((LOG('Indicator Data'!L59)-L$4))/(L$3-L$4)*10))),1)</f>
        <v>0</v>
      </c>
      <c r="M51" s="213">
        <f>ROUND(IF('Indicator Data'!M59=0,0,IF(LOG('Indicator Data'!M59)&gt;M$3,10,IF(LOG('Indicator Data'!M59)&lt;M$4,0,((LOG('Indicator Data'!M59)-M$4))/(M$3-M$4)*10))),1)</f>
        <v>0</v>
      </c>
      <c r="N51" s="213">
        <f>ROUND(IF('Indicator Data'!N59=0,0,IF(LOG('Indicator Data'!N59)&gt;N$3,10,IF(LOG('Indicator Data'!N59)&lt;N$4,0,((LOG('Indicator Data'!N59)-N$4))/(N$3-N$4)*10))),1)</f>
        <v>0</v>
      </c>
      <c r="O51" s="213">
        <f>ROUND(IF('Indicator Data'!O59=0,0,IF(LOG('Indicator Data'!O59)&gt;O$3,10,IF(LOG('Indicator Data'!O59)&lt;O$4,0,((LOG('Indicator Data'!O59)-O$4))/(O$3-O$4)*10))),1)</f>
        <v>0</v>
      </c>
      <c r="P51" s="213">
        <f>ROUND(IF('Indicator Data'!P59=0,0,IF(LOG('Indicator Data'!P59)&gt;P$3,10,IF(LOG('Indicator Data'!P59)&lt;P$4,0,((LOG('Indicator Data'!P59)-P$4))/(P$3-P$4)*10))),1)</f>
        <v>0</v>
      </c>
      <c r="Q51" s="213">
        <f>ROUND(IF('Indicator Data'!Q59=0,0,IF(LOG('Indicator Data'!Q59)&gt;Q$3,10,IF(LOG('Indicator Data'!Q59)&lt;Q$4,0,((LOG('Indicator Data'!Q59)-Q$4))/(Q$3-Q$4)*10))),1)</f>
        <v>0</v>
      </c>
      <c r="R51" s="213">
        <f>ROUND(IF('Indicator Data'!R59=0,0,IF(LOG('Indicator Data'!R59)&gt;R$3,10,IF(LOG('Indicator Data'!R59)&lt;R$4,0,((LOG('Indicator Data'!R59)-R$4))/(R$3-R$4)*10))),1)</f>
        <v>5.6</v>
      </c>
      <c r="S51" s="213" t="str">
        <f>IF('Indicator Data'!S59="No data","x",ROUND(IF('Indicator Data'!S59=0,0,IF(LOG('Indicator Data'!S59)&gt;S$3,10,IF(LOG('Indicator Data'!S59)&lt;S$4,0,((LOG('Indicator Data'!S59)-S$4))/(S$3-S$4)*10))),1))</f>
        <v>x</v>
      </c>
      <c r="T51" s="213">
        <f>ROUND(IF('Indicator Data'!T59=0,0,IF(LOG('Indicator Data'!T59)&gt;T$3,10,IF(LOG('Indicator Data'!T59)&lt;T$4,0,((LOG('Indicator Data'!T59)-T$4))/(T$3-T$4)*10))),1)</f>
        <v>9.5</v>
      </c>
      <c r="U51" s="213">
        <f>ROUND(IF('Indicator Data'!U59=0,0,IF(LOG('Indicator Data'!U59)&gt;U$3,10,IF(LOG('Indicator Data'!U59)&lt;U$4,0,((LOG('Indicator Data'!U59)-U$4))/(U$3-U$4)*10))),1)</f>
        <v>7.6</v>
      </c>
      <c r="V51" s="213">
        <f>ROUND(IF('Indicator Data'!V59=0,0,IF(LOG('Indicator Data'!V59)&gt;V$3,10,IF(LOG('Indicator Data'!V59)&lt;V$4,0,((LOG('Indicator Data'!V59)-V$4))/(V$3-V$4)*10))),1)</f>
        <v>3</v>
      </c>
      <c r="W51" s="213">
        <f>ROUND(IF('Indicator Data'!W59=0,0,IF(LOG('Indicator Data'!W59)&gt;W$3,10,IF(LOG('Indicator Data'!W59)&lt;W$4,0,((LOG('Indicator Data'!W59)-W$4))/(W$3-W$4)*10))),1)</f>
        <v>3.5</v>
      </c>
      <c r="X51" s="213">
        <f>ROUND(IF('Indicator Data'!X59=0,0,IF(LOG('Indicator Data'!X59)&gt;X$3,10,IF(LOG('Indicator Data'!X59)&lt;X$4,0,((LOG('Indicator Data'!X59)-X$4))/(X$3-X$4)*10))),1)</f>
        <v>4.7</v>
      </c>
      <c r="Y51" s="213">
        <f>ROUND(IF('Indicator Data'!Y59=0,0,IF(LOG('Indicator Data'!Y59)&gt;Y$3,10,IF(LOG('Indicator Data'!Y59)&lt;Y$4,0,((LOG('Indicator Data'!Y59)-Y$4))/(Y$3-Y$4)*10))),1)</f>
        <v>0</v>
      </c>
      <c r="Z51" s="213">
        <f>ROUND(IF('Indicator Data'!Z59=0,0,IF(LOG('Indicator Data'!Z59)&gt;Z$3,10,IF(LOG('Indicator Data'!Z59)&lt;Z$4,0,((LOG('Indicator Data'!Z59)-Z$4))/(Z$3-Z$4)*10))),1)</f>
        <v>6.5</v>
      </c>
      <c r="AA51" s="213">
        <f>ROUND(IF('Indicator Data'!AA59=0,0,IF(LOG('Indicator Data'!AA59)&gt;AA$3,10,IF(LOG('Indicator Data'!AA59)&lt;AA$4,0,((LOG('Indicator Data'!AA59)-AA$4))/(AA$3-AA$4)*10))),1)</f>
        <v>4.7</v>
      </c>
      <c r="AB51" s="213">
        <f>ROUND(IF('Indicator Data'!AB59=0,0,IF(LOG('Indicator Data'!AB59)&gt;AB$3,10,IF(LOG('Indicator Data'!AB59)&lt;AB$4,0,((LOG('Indicator Data'!AB59)-AB$4))/(AB$3-AB$4)*10))),1)</f>
        <v>5.8</v>
      </c>
      <c r="AC51" s="213">
        <f>ROUND(IF('Indicator Data'!AC59=0,0,IF(LOG('Indicator Data'!AC59)&gt;AC$3,10,IF(LOG('Indicator Data'!AC59)&lt;AC$4,0,((LOG('Indicator Data'!AC59)-AC$4))/(AC$3-AC$4)*10))),1)</f>
        <v>8.6</v>
      </c>
      <c r="AD51" s="213">
        <f>ROUND(IF('Indicator Data'!AD59=0,0,IF(LOG('Indicator Data'!AD59)&gt;AD$3,10,IF(LOG('Indicator Data'!AD59)&lt;AD$4,0,((LOG('Indicator Data'!AD59)-AD$4))/(AD$3-AD$4)*10))),1)</f>
        <v>0.2</v>
      </c>
      <c r="AE51" s="213">
        <f t="shared" si="0"/>
        <v>9.4</v>
      </c>
      <c r="AF51" s="213">
        <v>9.6</v>
      </c>
      <c r="AG51" s="213">
        <v>8.4</v>
      </c>
      <c r="AH51" s="213">
        <f>ROUND(IF('Indicator Data'!AI59=0,0,IF(LOG('Indicator Data'!AI59)&gt;AH$3,10,IF(LOG('Indicator Data'!AI59)&lt;AH$4,0,((LOG('Indicator Data'!AI59)-AH$4))/(AH$3-AH$4)*10))),1)</f>
        <v>0</v>
      </c>
      <c r="AI51" s="213">
        <f>ROUND(IF('Indicator Data'!AJ59=0,0,IF(LOG('Indicator Data'!AJ59)&gt;AI$3,10,IF(LOG('Indicator Data'!AJ59)&lt;AI$4,0,((LOG('Indicator Data'!AJ59)-AI$4))/(AI$3-AI$4)*10))),1)</f>
        <v>0</v>
      </c>
      <c r="AJ51" s="218">
        <f t="shared" si="1"/>
        <v>9.1999999999999993</v>
      </c>
      <c r="AK51" s="218">
        <f t="shared" si="2"/>
        <v>3.7</v>
      </c>
      <c r="AL51" s="218">
        <f t="shared" si="3"/>
        <v>0</v>
      </c>
      <c r="AM51" s="218">
        <f t="shared" si="4"/>
        <v>0</v>
      </c>
      <c r="AN51" s="218">
        <f t="shared" si="5"/>
        <v>0</v>
      </c>
      <c r="AO51" s="218">
        <f t="shared" si="6"/>
        <v>5.6</v>
      </c>
      <c r="AP51" s="218" t="str">
        <f t="shared" si="7"/>
        <v>x</v>
      </c>
      <c r="AQ51" s="218">
        <f t="shared" si="8"/>
        <v>8.6999999999999993</v>
      </c>
      <c r="AR51" s="218">
        <f t="shared" si="9"/>
        <v>5.3</v>
      </c>
      <c r="AS51" s="219">
        <f t="shared" si="10"/>
        <v>6.4</v>
      </c>
      <c r="AT51" s="219">
        <f t="shared" si="11"/>
        <v>5.2</v>
      </c>
      <c r="AU51" s="61"/>
      <c r="AV51" s="61"/>
      <c r="AW51" s="61"/>
      <c r="AX51" s="61"/>
      <c r="AY51" s="61"/>
      <c r="AZ51" s="61"/>
    </row>
    <row r="52" spans="1:52" ht="15.75" customHeight="1" x14ac:dyDescent="0.25">
      <c r="A52" t="str">
        <f>'Indicator Data'!A60</f>
        <v>Barind and Drought Prone Areas</v>
      </c>
      <c r="B52" t="str">
        <f>'Indicator Data'!B60</f>
        <v>Rajshahi</v>
      </c>
      <c r="C52" t="str">
        <f>'Indicator Data'!C60</f>
        <v>Naogaon</v>
      </c>
      <c r="D52">
        <f>'Indicator Data'!D60</f>
        <v>5064</v>
      </c>
      <c r="E52" s="213">
        <v>10</v>
      </c>
      <c r="F52" s="213">
        <v>10</v>
      </c>
      <c r="G52" s="214">
        <v>10</v>
      </c>
      <c r="H52" s="214">
        <v>2</v>
      </c>
      <c r="I52" s="213">
        <f>ROUND(IF('Indicator Data'!I60=0,0,IF(LOG('Indicator Data'!I60)&gt;I$3,10,IF(LOG('Indicator Data'!I60)&lt;I$4,0,((LOG('Indicator Data'!I60)-I$4))/(I$3-I$4)*10))),1)</f>
        <v>5.9</v>
      </c>
      <c r="J52" s="213">
        <f>ROUND(IF('Indicator Data'!J60=0,0,IF(LOG('Indicator Data'!J60)&gt;J$3,10,IF(LOG('Indicator Data'!J60)&lt;J$4,0,((LOG('Indicator Data'!J60)-J$4))/(J$3-J$4)*10))),1)</f>
        <v>8.5</v>
      </c>
      <c r="K52" s="213">
        <f>ROUND(IF('Indicator Data'!K60=0,0,IF(LOG('Indicator Data'!K60)&gt;K$3,10,IF(LOG('Indicator Data'!K60)&lt;K$4,0,((LOG('Indicator Data'!K60)-K$4))/(K$3-K$4)*10))),1)</f>
        <v>0</v>
      </c>
      <c r="L52" s="213">
        <f>ROUND(IF('Indicator Data'!L60=0,0,IF(LOG('Indicator Data'!L60)&gt;L$3,10,IF(LOG('Indicator Data'!L60)&lt;L$4,0,((LOG('Indicator Data'!L60)-L$4))/(L$3-L$4)*10))),1)</f>
        <v>0</v>
      </c>
      <c r="M52" s="213">
        <f>ROUND(IF('Indicator Data'!M60=0,0,IF(LOG('Indicator Data'!M60)&gt;M$3,10,IF(LOG('Indicator Data'!M60)&lt;M$4,0,((LOG('Indicator Data'!M60)-M$4))/(M$3-M$4)*10))),1)</f>
        <v>0</v>
      </c>
      <c r="N52" s="213">
        <f>ROUND(IF('Indicator Data'!N60=0,0,IF(LOG('Indicator Data'!N60)&gt;N$3,10,IF(LOG('Indicator Data'!N60)&lt;N$4,0,((LOG('Indicator Data'!N60)-N$4))/(N$3-N$4)*10))),1)</f>
        <v>0</v>
      </c>
      <c r="O52" s="213">
        <f>ROUND(IF('Indicator Data'!O60=0,0,IF(LOG('Indicator Data'!O60)&gt;O$3,10,IF(LOG('Indicator Data'!O60)&lt;O$4,0,((LOG('Indicator Data'!O60)-O$4))/(O$3-O$4)*10))),1)</f>
        <v>0</v>
      </c>
      <c r="P52" s="213">
        <f>ROUND(IF('Indicator Data'!P60=0,0,IF(LOG('Indicator Data'!P60)&gt;P$3,10,IF(LOG('Indicator Data'!P60)&lt;P$4,0,((LOG('Indicator Data'!P60)-P$4))/(P$3-P$4)*10))),1)</f>
        <v>0</v>
      </c>
      <c r="Q52" s="213">
        <f>ROUND(IF('Indicator Data'!Q60=0,0,IF(LOG('Indicator Data'!Q60)&gt;Q$3,10,IF(LOG('Indicator Data'!Q60)&lt;Q$4,0,((LOG('Indicator Data'!Q60)-Q$4))/(Q$3-Q$4)*10))),1)</f>
        <v>0</v>
      </c>
      <c r="R52" s="213">
        <f>ROUND(IF('Indicator Data'!R60=0,0,IF(LOG('Indicator Data'!R60)&gt;R$3,10,IF(LOG('Indicator Data'!R60)&lt;R$4,0,((LOG('Indicator Data'!R60)-R$4))/(R$3-R$4)*10))),1)</f>
        <v>6.1</v>
      </c>
      <c r="S52" s="213" t="str">
        <f>IF('Indicator Data'!S60="No data","x",ROUND(IF('Indicator Data'!S60=0,0,IF(LOG('Indicator Data'!S60)&gt;S$3,10,IF(LOG('Indicator Data'!S60)&lt;S$4,0,((LOG('Indicator Data'!S60)-S$4))/(S$3-S$4)*10))),1))</f>
        <v>x</v>
      </c>
      <c r="T52" s="213">
        <f>ROUND(IF('Indicator Data'!T60=0,0,IF(LOG('Indicator Data'!T60)&gt;T$3,10,IF(LOG('Indicator Data'!T60)&lt;T$4,0,((LOG('Indicator Data'!T60)-T$4))/(T$3-T$4)*10))),1)</f>
        <v>9.6999999999999993</v>
      </c>
      <c r="U52" s="213">
        <f>ROUND(IF('Indicator Data'!U60=0,0,IF(LOG('Indicator Data'!U60)&gt;U$3,10,IF(LOG('Indicator Data'!U60)&lt;U$4,0,((LOG('Indicator Data'!U60)-U$4))/(U$3-U$4)*10))),1)</f>
        <v>9.6</v>
      </c>
      <c r="V52" s="213">
        <f>ROUND(IF('Indicator Data'!V60=0,0,IF(LOG('Indicator Data'!V60)&gt;V$3,10,IF(LOG('Indicator Data'!V60)&lt;V$4,0,((LOG('Indicator Data'!V60)-V$4))/(V$3-V$4)*10))),1)</f>
        <v>0.8</v>
      </c>
      <c r="W52" s="213">
        <f>ROUND(IF('Indicator Data'!W60=0,0,IF(LOG('Indicator Data'!W60)&gt;W$3,10,IF(LOG('Indicator Data'!W60)&lt;W$4,0,((LOG('Indicator Data'!W60)-W$4))/(W$3-W$4)*10))),1)</f>
        <v>3.4</v>
      </c>
      <c r="X52" s="213">
        <f>ROUND(IF('Indicator Data'!X60=0,0,IF(LOG('Indicator Data'!X60)&gt;X$3,10,IF(LOG('Indicator Data'!X60)&lt;X$4,0,((LOG('Indicator Data'!X60)-X$4))/(X$3-X$4)*10))),1)</f>
        <v>4.3</v>
      </c>
      <c r="Y52" s="213">
        <f>ROUND(IF('Indicator Data'!Y60=0,0,IF(LOG('Indicator Data'!Y60)&gt;Y$3,10,IF(LOG('Indicator Data'!Y60)&lt;Y$4,0,((LOG('Indicator Data'!Y60)-Y$4))/(Y$3-Y$4)*10))),1)</f>
        <v>1.2</v>
      </c>
      <c r="Z52" s="213">
        <f>ROUND(IF('Indicator Data'!Z60=0,0,IF(LOG('Indicator Data'!Z60)&gt;Z$3,10,IF(LOG('Indicator Data'!Z60)&lt;Z$4,0,((LOG('Indicator Data'!Z60)-Z$4))/(Z$3-Z$4)*10))),1)</f>
        <v>6.7</v>
      </c>
      <c r="AA52" s="213">
        <f>ROUND(IF('Indicator Data'!AA60=0,0,IF(LOG('Indicator Data'!AA60)&gt;AA$3,10,IF(LOG('Indicator Data'!AA60)&lt;AA$4,0,((LOG('Indicator Data'!AA60)-AA$4))/(AA$3-AA$4)*10))),1)</f>
        <v>1.5</v>
      </c>
      <c r="AB52" s="213">
        <f>ROUND(IF('Indicator Data'!AB60=0,0,IF(LOG('Indicator Data'!AB60)&gt;AB$3,10,IF(LOG('Indicator Data'!AB60)&lt;AB$4,0,((LOG('Indicator Data'!AB60)-AB$4))/(AB$3-AB$4)*10))),1)</f>
        <v>4.0999999999999996</v>
      </c>
      <c r="AC52" s="213">
        <f>ROUND(IF('Indicator Data'!AC60=0,0,IF(LOG('Indicator Data'!AC60)&gt;AC$3,10,IF(LOG('Indicator Data'!AC60)&lt;AC$4,0,((LOG('Indicator Data'!AC60)-AC$4))/(AC$3-AC$4)*10))),1)</f>
        <v>9.6</v>
      </c>
      <c r="AD52" s="213">
        <f>ROUND(IF('Indicator Data'!AD60=0,0,IF(LOG('Indicator Data'!AD60)&gt;AD$3,10,IF(LOG('Indicator Data'!AD60)&lt;AD$4,0,((LOG('Indicator Data'!AD60)-AD$4))/(AD$3-AD$4)*10))),1)</f>
        <v>0.9</v>
      </c>
      <c r="AE52" s="213">
        <f t="shared" si="0"/>
        <v>9.4</v>
      </c>
      <c r="AF52" s="213">
        <v>9.6</v>
      </c>
      <c r="AG52" s="213">
        <v>8.4</v>
      </c>
      <c r="AH52" s="213">
        <f>ROUND(IF('Indicator Data'!AI60=0,0,IF(LOG('Indicator Data'!AI60)&gt;AH$3,10,IF(LOG('Indicator Data'!AI60)&lt;AH$4,0,((LOG('Indicator Data'!AI60)-AH$4))/(AH$3-AH$4)*10))),1)</f>
        <v>0</v>
      </c>
      <c r="AI52" s="213">
        <f>ROUND(IF('Indicator Data'!AJ60=0,0,IF(LOG('Indicator Data'!AJ60)&gt;AI$3,10,IF(LOG('Indicator Data'!AJ60)&lt;AI$4,0,((LOG('Indicator Data'!AJ60)-AI$4))/(AI$3-AI$4)*10))),1)</f>
        <v>0</v>
      </c>
      <c r="AJ52" s="218">
        <f t="shared" si="1"/>
        <v>9.1999999999999993</v>
      </c>
      <c r="AK52" s="218">
        <f t="shared" si="2"/>
        <v>4.7</v>
      </c>
      <c r="AL52" s="218">
        <f t="shared" si="3"/>
        <v>0</v>
      </c>
      <c r="AM52" s="218">
        <f t="shared" si="4"/>
        <v>0</v>
      </c>
      <c r="AN52" s="218">
        <f t="shared" si="5"/>
        <v>0</v>
      </c>
      <c r="AO52" s="218">
        <f t="shared" si="6"/>
        <v>6.1</v>
      </c>
      <c r="AP52" s="218" t="str">
        <f t="shared" si="7"/>
        <v>x</v>
      </c>
      <c r="AQ52" s="218">
        <f t="shared" si="8"/>
        <v>9.6999999999999993</v>
      </c>
      <c r="AR52" s="218">
        <f t="shared" si="9"/>
        <v>5</v>
      </c>
      <c r="AS52" s="219">
        <f t="shared" si="10"/>
        <v>6.4</v>
      </c>
      <c r="AT52" s="219">
        <f t="shared" si="11"/>
        <v>5.7</v>
      </c>
      <c r="AU52" s="61"/>
      <c r="AV52" s="61"/>
      <c r="AW52" s="61"/>
      <c r="AX52" s="61"/>
      <c r="AY52" s="61"/>
      <c r="AZ52" s="61"/>
    </row>
    <row r="53" spans="1:52" ht="15.75" customHeight="1" x14ac:dyDescent="0.25">
      <c r="A53" t="str">
        <f>'Indicator Data'!A61</f>
        <v>Barind and Drought Prone Areas</v>
      </c>
      <c r="B53" t="str">
        <f>'Indicator Data'!B61</f>
        <v>Rajshahi</v>
      </c>
      <c r="C53" t="str">
        <f>'Indicator Data'!C61</f>
        <v>Natore</v>
      </c>
      <c r="D53">
        <f>'Indicator Data'!D61</f>
        <v>5069</v>
      </c>
      <c r="E53" s="213">
        <v>10</v>
      </c>
      <c r="F53" s="213">
        <v>10</v>
      </c>
      <c r="G53" s="214">
        <v>10</v>
      </c>
      <c r="H53" s="214">
        <v>2</v>
      </c>
      <c r="I53" s="213">
        <f>ROUND(IF('Indicator Data'!I61=0,0,IF(LOG('Indicator Data'!I61)&gt;I$3,10,IF(LOG('Indicator Data'!I61)&lt;I$4,0,((LOG('Indicator Data'!I61)-I$4))/(I$3-I$4)*10))),1)</f>
        <v>8.6</v>
      </c>
      <c r="J53" s="213">
        <f>ROUND(IF('Indicator Data'!J61=0,0,IF(LOG('Indicator Data'!J61)&gt;J$3,10,IF(LOG('Indicator Data'!J61)&lt;J$4,0,((LOG('Indicator Data'!J61)-J$4))/(J$3-J$4)*10))),1)</f>
        <v>8.5</v>
      </c>
      <c r="K53" s="213">
        <f>ROUND(IF('Indicator Data'!K61=0,0,IF(LOG('Indicator Data'!K61)&gt;K$3,10,IF(LOG('Indicator Data'!K61)&lt;K$4,0,((LOG('Indicator Data'!K61)-K$4))/(K$3-K$4)*10))),1)</f>
        <v>0</v>
      </c>
      <c r="L53" s="213">
        <f>ROUND(IF('Indicator Data'!L61=0,0,IF(LOG('Indicator Data'!L61)&gt;L$3,10,IF(LOG('Indicator Data'!L61)&lt;L$4,0,((LOG('Indicator Data'!L61)-L$4))/(L$3-L$4)*10))),1)</f>
        <v>8.3000000000000007</v>
      </c>
      <c r="M53" s="213">
        <f>ROUND(IF('Indicator Data'!M61=0,0,IF(LOG('Indicator Data'!M61)&gt;M$3,10,IF(LOG('Indicator Data'!M61)&lt;M$4,0,((LOG('Indicator Data'!M61)-M$4))/(M$3-M$4)*10))),1)</f>
        <v>0</v>
      </c>
      <c r="N53" s="213">
        <f>ROUND(IF('Indicator Data'!N61=0,0,IF(LOG('Indicator Data'!N61)&gt;N$3,10,IF(LOG('Indicator Data'!N61)&lt;N$4,0,((LOG('Indicator Data'!N61)-N$4))/(N$3-N$4)*10))),1)</f>
        <v>0</v>
      </c>
      <c r="O53" s="213">
        <f>ROUND(IF('Indicator Data'!O61=0,0,IF(LOG('Indicator Data'!O61)&gt;O$3,10,IF(LOG('Indicator Data'!O61)&lt;O$4,0,((LOG('Indicator Data'!O61)-O$4))/(O$3-O$4)*10))),1)</f>
        <v>0</v>
      </c>
      <c r="P53" s="213">
        <f>ROUND(IF('Indicator Data'!P61=0,0,IF(LOG('Indicator Data'!P61)&gt;P$3,10,IF(LOG('Indicator Data'!P61)&lt;P$4,0,((LOG('Indicator Data'!P61)-P$4))/(P$3-P$4)*10))),1)</f>
        <v>0</v>
      </c>
      <c r="Q53" s="213">
        <f>ROUND(IF('Indicator Data'!Q61=0,0,IF(LOG('Indicator Data'!Q61)&gt;Q$3,10,IF(LOG('Indicator Data'!Q61)&lt;Q$4,0,((LOG('Indicator Data'!Q61)-Q$4))/(Q$3-Q$4)*10))),1)</f>
        <v>0</v>
      </c>
      <c r="R53" s="213">
        <f>ROUND(IF('Indicator Data'!R61=0,0,IF(LOG('Indicator Data'!R61)&gt;R$3,10,IF(LOG('Indicator Data'!R61)&lt;R$4,0,((LOG('Indicator Data'!R61)-R$4))/(R$3-R$4)*10))),1)</f>
        <v>5</v>
      </c>
      <c r="S53" s="213">
        <f>IF('Indicator Data'!S61="No data","x",ROUND(IF('Indicator Data'!S61=0,0,IF(LOG('Indicator Data'!S61)&gt;S$3,10,IF(LOG('Indicator Data'!S61)&lt;S$4,0,((LOG('Indicator Data'!S61)-S$4))/(S$3-S$4)*10))),1))</f>
        <v>0</v>
      </c>
      <c r="T53" s="213">
        <f>ROUND(IF('Indicator Data'!T61=0,0,IF(LOG('Indicator Data'!T61)&gt;T$3,10,IF(LOG('Indicator Data'!T61)&lt;T$4,0,((LOG('Indicator Data'!T61)-T$4))/(T$3-T$4)*10))),1)</f>
        <v>7.5</v>
      </c>
      <c r="U53" s="213">
        <f>ROUND(IF('Indicator Data'!U61=0,0,IF(LOG('Indicator Data'!U61)&gt;U$3,10,IF(LOG('Indicator Data'!U61)&lt;U$4,0,((LOG('Indicator Data'!U61)-U$4))/(U$3-U$4)*10))),1)</f>
        <v>8.6999999999999993</v>
      </c>
      <c r="V53" s="213">
        <f>ROUND(IF('Indicator Data'!V61=0,0,IF(LOG('Indicator Data'!V61)&gt;V$3,10,IF(LOG('Indicator Data'!V61)&lt;V$4,0,((LOG('Indicator Data'!V61)-V$4))/(V$3-V$4)*10))),1)</f>
        <v>2.7</v>
      </c>
      <c r="W53" s="213">
        <f>ROUND(IF('Indicator Data'!W61=0,0,IF(LOG('Indicator Data'!W61)&gt;W$3,10,IF(LOG('Indicator Data'!W61)&lt;W$4,0,((LOG('Indicator Data'!W61)-W$4))/(W$3-W$4)*10))),1)</f>
        <v>3.2</v>
      </c>
      <c r="X53" s="213">
        <f>ROUND(IF('Indicator Data'!X61=0,0,IF(LOG('Indicator Data'!X61)&gt;X$3,10,IF(LOG('Indicator Data'!X61)&lt;X$4,0,((LOG('Indicator Data'!X61)-X$4))/(X$3-X$4)*10))),1)</f>
        <v>4.8</v>
      </c>
      <c r="Y53" s="213">
        <f>ROUND(IF('Indicator Data'!Y61=0,0,IF(LOG('Indicator Data'!Y61)&gt;Y$3,10,IF(LOG('Indicator Data'!Y61)&lt;Y$4,0,((LOG('Indicator Data'!Y61)-Y$4))/(Y$3-Y$4)*10))),1)</f>
        <v>1.6</v>
      </c>
      <c r="Z53" s="213">
        <f>ROUND(IF('Indicator Data'!Z61=0,0,IF(LOG('Indicator Data'!Z61)&gt;Z$3,10,IF(LOG('Indicator Data'!Z61)&lt;Z$4,0,((LOG('Indicator Data'!Z61)-Z$4))/(Z$3-Z$4)*10))),1)</f>
        <v>7.3</v>
      </c>
      <c r="AA53" s="213">
        <f>ROUND(IF('Indicator Data'!AA61=0,0,IF(LOG('Indicator Data'!AA61)&gt;AA$3,10,IF(LOG('Indicator Data'!AA61)&lt;AA$4,0,((LOG('Indicator Data'!AA61)-AA$4))/(AA$3-AA$4)*10))),1)</f>
        <v>4.2</v>
      </c>
      <c r="AB53" s="213">
        <f>ROUND(IF('Indicator Data'!AB61=0,0,IF(LOG('Indicator Data'!AB61)&gt;AB$3,10,IF(LOG('Indicator Data'!AB61)&lt;AB$4,0,((LOG('Indicator Data'!AB61)-AB$4))/(AB$3-AB$4)*10))),1)</f>
        <v>5.6</v>
      </c>
      <c r="AC53" s="213">
        <f>ROUND(IF('Indicator Data'!AC61=0,0,IF(LOG('Indicator Data'!AC61)&gt;AC$3,10,IF(LOG('Indicator Data'!AC61)&lt;AC$4,0,((LOG('Indicator Data'!AC61)-AC$4))/(AC$3-AC$4)*10))),1)</f>
        <v>5.9</v>
      </c>
      <c r="AD53" s="213">
        <f>ROUND(IF('Indicator Data'!AD61=0,0,IF(LOG('Indicator Data'!AD61)&gt;AD$3,10,IF(LOG('Indicator Data'!AD61)&lt;AD$4,0,((LOG('Indicator Data'!AD61)-AD$4))/(AD$3-AD$4)*10))),1)</f>
        <v>1.7</v>
      </c>
      <c r="AE53" s="213">
        <f t="shared" si="0"/>
        <v>9.4</v>
      </c>
      <c r="AF53" s="213">
        <v>9.6</v>
      </c>
      <c r="AG53" s="213">
        <v>8.4</v>
      </c>
      <c r="AH53" s="213">
        <f>ROUND(IF('Indicator Data'!AI61=0,0,IF(LOG('Indicator Data'!AI61)&gt;AH$3,10,IF(LOG('Indicator Data'!AI61)&lt;AH$4,0,((LOG('Indicator Data'!AI61)-AH$4))/(AH$3-AH$4)*10))),1)</f>
        <v>0</v>
      </c>
      <c r="AI53" s="213">
        <f>ROUND(IF('Indicator Data'!AJ61=0,0,IF(LOG('Indicator Data'!AJ61)&gt;AI$3,10,IF(LOG('Indicator Data'!AJ61)&lt;AI$4,0,((LOG('Indicator Data'!AJ61)-AI$4))/(AI$3-AI$4)*10))),1)</f>
        <v>0</v>
      </c>
      <c r="AJ53" s="218">
        <f t="shared" si="1"/>
        <v>9.1999999999999993</v>
      </c>
      <c r="AK53" s="218">
        <f t="shared" si="2"/>
        <v>7.3</v>
      </c>
      <c r="AL53" s="218">
        <f t="shared" si="3"/>
        <v>0</v>
      </c>
      <c r="AM53" s="218">
        <f t="shared" si="4"/>
        <v>0</v>
      </c>
      <c r="AN53" s="218">
        <f t="shared" si="5"/>
        <v>0</v>
      </c>
      <c r="AO53" s="218">
        <f t="shared" si="6"/>
        <v>5</v>
      </c>
      <c r="AP53" s="218">
        <f t="shared" si="7"/>
        <v>0</v>
      </c>
      <c r="AQ53" s="218">
        <f t="shared" si="8"/>
        <v>8.1999999999999993</v>
      </c>
      <c r="AR53" s="218">
        <f t="shared" si="9"/>
        <v>5</v>
      </c>
      <c r="AS53" s="219">
        <f t="shared" si="10"/>
        <v>6.4</v>
      </c>
      <c r="AT53" s="219">
        <f t="shared" si="11"/>
        <v>5</v>
      </c>
      <c r="AU53" s="61"/>
      <c r="AV53" s="61"/>
      <c r="AW53" s="61"/>
      <c r="AX53" s="61"/>
      <c r="AY53" s="61"/>
      <c r="AZ53" s="61"/>
    </row>
    <row r="54" spans="1:52" ht="15.75" customHeight="1" x14ac:dyDescent="0.25">
      <c r="A54" t="str">
        <f>'Indicator Data'!A62</f>
        <v>Barind and Drought Prone Areas</v>
      </c>
      <c r="B54" t="str">
        <f>'Indicator Data'!B62</f>
        <v>Rajshahi</v>
      </c>
      <c r="C54" t="str">
        <f>'Indicator Data'!C62</f>
        <v>Nawabganj</v>
      </c>
      <c r="D54">
        <f>'Indicator Data'!D62</f>
        <v>5070</v>
      </c>
      <c r="E54" s="213">
        <v>10</v>
      </c>
      <c r="F54" s="213">
        <v>10</v>
      </c>
      <c r="G54" s="214">
        <v>10</v>
      </c>
      <c r="H54" s="214">
        <v>2</v>
      </c>
      <c r="I54" s="213">
        <f>ROUND(IF('Indicator Data'!I62=0,0,IF(LOG('Indicator Data'!I62)&gt;I$3,10,IF(LOG('Indicator Data'!I62)&lt;I$4,0,((LOG('Indicator Data'!I62)-I$4))/(I$3-I$4)*10))),1)</f>
        <v>9.4</v>
      </c>
      <c r="J54" s="213">
        <f>ROUND(IF('Indicator Data'!J62=0,0,IF(LOG('Indicator Data'!J62)&gt;J$3,10,IF(LOG('Indicator Data'!J62)&lt;J$4,0,((LOG('Indicator Data'!J62)-J$4))/(J$3-J$4)*10))),1)</f>
        <v>7.1</v>
      </c>
      <c r="K54" s="213">
        <f>ROUND(IF('Indicator Data'!K62=0,0,IF(LOG('Indicator Data'!K62)&gt;K$3,10,IF(LOG('Indicator Data'!K62)&lt;K$4,0,((LOG('Indicator Data'!K62)-K$4))/(K$3-K$4)*10))),1)</f>
        <v>0</v>
      </c>
      <c r="L54" s="213">
        <f>ROUND(IF('Indicator Data'!L62=0,0,IF(LOG('Indicator Data'!L62)&gt;L$3,10,IF(LOG('Indicator Data'!L62)&lt;L$4,0,((LOG('Indicator Data'!L62)-L$4))/(L$3-L$4)*10))),1)</f>
        <v>8.4</v>
      </c>
      <c r="M54" s="213">
        <f>ROUND(IF('Indicator Data'!M62=0,0,IF(LOG('Indicator Data'!M62)&gt;M$3,10,IF(LOG('Indicator Data'!M62)&lt;M$4,0,((LOG('Indicator Data'!M62)-M$4))/(M$3-M$4)*10))),1)</f>
        <v>0</v>
      </c>
      <c r="N54" s="213">
        <f>ROUND(IF('Indicator Data'!N62=0,0,IF(LOG('Indicator Data'!N62)&gt;N$3,10,IF(LOG('Indicator Data'!N62)&lt;N$4,0,((LOG('Indicator Data'!N62)-N$4))/(N$3-N$4)*10))),1)</f>
        <v>0</v>
      </c>
      <c r="O54" s="213">
        <f>ROUND(IF('Indicator Data'!O62=0,0,IF(LOG('Indicator Data'!O62)&gt;O$3,10,IF(LOG('Indicator Data'!O62)&lt;O$4,0,((LOG('Indicator Data'!O62)-O$4))/(O$3-O$4)*10))),1)</f>
        <v>0</v>
      </c>
      <c r="P54" s="213">
        <f>ROUND(IF('Indicator Data'!P62=0,0,IF(LOG('Indicator Data'!P62)&gt;P$3,10,IF(LOG('Indicator Data'!P62)&lt;P$4,0,((LOG('Indicator Data'!P62)-P$4))/(P$3-P$4)*10))),1)</f>
        <v>0</v>
      </c>
      <c r="Q54" s="213">
        <f>ROUND(IF('Indicator Data'!Q62=0,0,IF(LOG('Indicator Data'!Q62)&gt;Q$3,10,IF(LOG('Indicator Data'!Q62)&lt;Q$4,0,((LOG('Indicator Data'!Q62)-Q$4))/(Q$3-Q$4)*10))),1)</f>
        <v>0</v>
      </c>
      <c r="R54" s="213">
        <f>ROUND(IF('Indicator Data'!R62=0,0,IF(LOG('Indicator Data'!R62)&gt;R$3,10,IF(LOG('Indicator Data'!R62)&lt;R$4,0,((LOG('Indicator Data'!R62)-R$4))/(R$3-R$4)*10))),1)</f>
        <v>7.5</v>
      </c>
      <c r="S54" s="213">
        <f>IF('Indicator Data'!S62="No data","x",ROUND(IF('Indicator Data'!S62=0,0,IF(LOG('Indicator Data'!S62)&gt;S$3,10,IF(LOG('Indicator Data'!S62)&lt;S$4,0,((LOG('Indicator Data'!S62)-S$4))/(S$3-S$4)*10))),1))</f>
        <v>3</v>
      </c>
      <c r="T54" s="213">
        <f>ROUND(IF('Indicator Data'!T62=0,0,IF(LOG('Indicator Data'!T62)&gt;T$3,10,IF(LOG('Indicator Data'!T62)&lt;T$4,0,((LOG('Indicator Data'!T62)-T$4))/(T$3-T$4)*10))),1)</f>
        <v>10</v>
      </c>
      <c r="U54" s="213">
        <f>ROUND(IF('Indicator Data'!U62=0,0,IF(LOG('Indicator Data'!U62)&gt;U$3,10,IF(LOG('Indicator Data'!U62)&lt;U$4,0,((LOG('Indicator Data'!U62)-U$4))/(U$3-U$4)*10))),1)</f>
        <v>10</v>
      </c>
      <c r="V54" s="213">
        <f>ROUND(IF('Indicator Data'!V62=0,0,IF(LOG('Indicator Data'!V62)&gt;V$3,10,IF(LOG('Indicator Data'!V62)&lt;V$4,0,((LOG('Indicator Data'!V62)-V$4))/(V$3-V$4)*10))),1)</f>
        <v>1.5</v>
      </c>
      <c r="W54" s="213">
        <f>ROUND(IF('Indicator Data'!W62=0,0,IF(LOG('Indicator Data'!W62)&gt;W$3,10,IF(LOG('Indicator Data'!W62)&lt;W$4,0,((LOG('Indicator Data'!W62)-W$4))/(W$3-W$4)*10))),1)</f>
        <v>4.5</v>
      </c>
      <c r="X54" s="213">
        <f>ROUND(IF('Indicator Data'!X62=0,0,IF(LOG('Indicator Data'!X62)&gt;X$3,10,IF(LOG('Indicator Data'!X62)&lt;X$4,0,((LOG('Indicator Data'!X62)-X$4))/(X$3-X$4)*10))),1)</f>
        <v>5</v>
      </c>
      <c r="Y54" s="213">
        <f>ROUND(IF('Indicator Data'!Y62=0,0,IF(LOG('Indicator Data'!Y62)&gt;Y$3,10,IF(LOG('Indicator Data'!Y62)&lt;Y$4,0,((LOG('Indicator Data'!Y62)-Y$4))/(Y$3-Y$4)*10))),1)</f>
        <v>4.7</v>
      </c>
      <c r="Z54" s="213">
        <f>ROUND(IF('Indicator Data'!Z62=0,0,IF(LOG('Indicator Data'!Z62)&gt;Z$3,10,IF(LOG('Indicator Data'!Z62)&lt;Z$4,0,((LOG('Indicator Data'!Z62)-Z$4))/(Z$3-Z$4)*10))),1)</f>
        <v>7.7</v>
      </c>
      <c r="AA54" s="213">
        <f>ROUND(IF('Indicator Data'!AA62=0,0,IF(LOG('Indicator Data'!AA62)&gt;AA$3,10,IF(LOG('Indicator Data'!AA62)&lt;AA$4,0,((LOG('Indicator Data'!AA62)-AA$4))/(AA$3-AA$4)*10))),1)</f>
        <v>5</v>
      </c>
      <c r="AB54" s="213">
        <f>ROUND(IF('Indicator Data'!AB62=0,0,IF(LOG('Indicator Data'!AB62)&gt;AB$3,10,IF(LOG('Indicator Data'!AB62)&lt;AB$4,0,((LOG('Indicator Data'!AB62)-AB$4))/(AB$3-AB$4)*10))),1)</f>
        <v>6.9</v>
      </c>
      <c r="AC54" s="213">
        <f>ROUND(IF('Indicator Data'!AC62=0,0,IF(LOG('Indicator Data'!AC62)&gt;AC$3,10,IF(LOG('Indicator Data'!AC62)&lt;AC$4,0,((LOG('Indicator Data'!AC62)-AC$4))/(AC$3-AC$4)*10))),1)</f>
        <v>7.6</v>
      </c>
      <c r="AD54" s="213">
        <f>ROUND(IF('Indicator Data'!AD62=0,0,IF(LOG('Indicator Data'!AD62)&gt;AD$3,10,IF(LOG('Indicator Data'!AD62)&lt;AD$4,0,((LOG('Indicator Data'!AD62)-AD$4))/(AD$3-AD$4)*10))),1)</f>
        <v>4.3</v>
      </c>
      <c r="AE54" s="213">
        <f t="shared" si="0"/>
        <v>9.4</v>
      </c>
      <c r="AF54" s="213">
        <v>9.6</v>
      </c>
      <c r="AG54" s="213">
        <v>8.4</v>
      </c>
      <c r="AH54" s="213">
        <f>ROUND(IF('Indicator Data'!AI62=0,0,IF(LOG('Indicator Data'!AI62)&gt;AH$3,10,IF(LOG('Indicator Data'!AI62)&lt;AH$4,0,((LOG('Indicator Data'!AI62)-AH$4))/(AH$3-AH$4)*10))),1)</f>
        <v>0</v>
      </c>
      <c r="AI54" s="213">
        <f>ROUND(IF('Indicator Data'!AJ62=0,0,IF(LOG('Indicator Data'!AJ62)&gt;AI$3,10,IF(LOG('Indicator Data'!AJ62)&lt;AI$4,0,((LOG('Indicator Data'!AJ62)-AI$4))/(AI$3-AI$4)*10))),1)</f>
        <v>0</v>
      </c>
      <c r="AJ54" s="218">
        <f t="shared" si="1"/>
        <v>9.1999999999999993</v>
      </c>
      <c r="AK54" s="218">
        <f t="shared" si="2"/>
        <v>7.3</v>
      </c>
      <c r="AL54" s="218">
        <f t="shared" si="3"/>
        <v>0</v>
      </c>
      <c r="AM54" s="218">
        <f t="shared" si="4"/>
        <v>0</v>
      </c>
      <c r="AN54" s="218">
        <f t="shared" si="5"/>
        <v>0</v>
      </c>
      <c r="AO54" s="218">
        <f t="shared" si="6"/>
        <v>7.5</v>
      </c>
      <c r="AP54" s="218">
        <f t="shared" si="7"/>
        <v>3</v>
      </c>
      <c r="AQ54" s="218">
        <f t="shared" si="8"/>
        <v>10</v>
      </c>
      <c r="AR54" s="218">
        <f t="shared" si="9"/>
        <v>5.8</v>
      </c>
      <c r="AS54" s="219">
        <f t="shared" si="10"/>
        <v>6.4</v>
      </c>
      <c r="AT54" s="219">
        <f t="shared" si="11"/>
        <v>6.2</v>
      </c>
      <c r="AU54" s="61"/>
      <c r="AV54" s="61"/>
      <c r="AW54" s="61"/>
      <c r="AX54" s="61"/>
      <c r="AY54" s="61"/>
      <c r="AZ54" s="61"/>
    </row>
    <row r="55" spans="1:52" ht="15.75" customHeight="1" x14ac:dyDescent="0.25">
      <c r="A55" t="str">
        <f>'Indicator Data'!A63</f>
        <v>Barind and Drought Prone Areas</v>
      </c>
      <c r="B55" t="str">
        <f>'Indicator Data'!B63</f>
        <v>Rajshahi</v>
      </c>
      <c r="C55" t="str">
        <f>'Indicator Data'!C63</f>
        <v>Pabna</v>
      </c>
      <c r="D55">
        <f>'Indicator Data'!D63</f>
        <v>5076</v>
      </c>
      <c r="E55" s="213">
        <v>10</v>
      </c>
      <c r="F55" s="213">
        <v>10</v>
      </c>
      <c r="G55" s="214">
        <v>10</v>
      </c>
      <c r="H55" s="214">
        <v>2</v>
      </c>
      <c r="I55" s="213">
        <f>ROUND(IF('Indicator Data'!I63=0,0,IF(LOG('Indicator Data'!I63)&gt;I$3,10,IF(LOG('Indicator Data'!I63)&lt;I$4,0,((LOG('Indicator Data'!I63)-I$4))/(I$3-I$4)*10))),1)</f>
        <v>9.5</v>
      </c>
      <c r="J55" s="213">
        <f>ROUND(IF('Indicator Data'!J63=0,0,IF(LOG('Indicator Data'!J63)&gt;J$3,10,IF(LOG('Indicator Data'!J63)&lt;J$4,0,((LOG('Indicator Data'!J63)-J$4))/(J$3-J$4)*10))),1)</f>
        <v>8.6999999999999993</v>
      </c>
      <c r="K55" s="213">
        <f>ROUND(IF('Indicator Data'!K63=0,0,IF(LOG('Indicator Data'!K63)&gt;K$3,10,IF(LOG('Indicator Data'!K63)&lt;K$4,0,((LOG('Indicator Data'!K63)-K$4))/(K$3-K$4)*10))),1)</f>
        <v>0</v>
      </c>
      <c r="L55" s="213">
        <f>ROUND(IF('Indicator Data'!L63=0,0,IF(LOG('Indicator Data'!L63)&gt;L$3,10,IF(LOG('Indicator Data'!L63)&lt;L$4,0,((LOG('Indicator Data'!L63)-L$4))/(L$3-L$4)*10))),1)</f>
        <v>9.5</v>
      </c>
      <c r="M55" s="213">
        <f>ROUND(IF('Indicator Data'!M63=0,0,IF(LOG('Indicator Data'!M63)&gt;M$3,10,IF(LOG('Indicator Data'!M63)&lt;M$4,0,((LOG('Indicator Data'!M63)-M$4))/(M$3-M$4)*10))),1)</f>
        <v>0</v>
      </c>
      <c r="N55" s="213">
        <f>ROUND(IF('Indicator Data'!N63=0,0,IF(LOG('Indicator Data'!N63)&gt;N$3,10,IF(LOG('Indicator Data'!N63)&lt;N$4,0,((LOG('Indicator Data'!N63)-N$4))/(N$3-N$4)*10))),1)</f>
        <v>0</v>
      </c>
      <c r="O55" s="213">
        <f>ROUND(IF('Indicator Data'!O63=0,0,IF(LOG('Indicator Data'!O63)&gt;O$3,10,IF(LOG('Indicator Data'!O63)&lt;O$4,0,((LOG('Indicator Data'!O63)-O$4))/(O$3-O$4)*10))),1)</f>
        <v>0</v>
      </c>
      <c r="P55" s="213">
        <f>ROUND(IF('Indicator Data'!P63=0,0,IF(LOG('Indicator Data'!P63)&gt;P$3,10,IF(LOG('Indicator Data'!P63)&lt;P$4,0,((LOG('Indicator Data'!P63)-P$4))/(P$3-P$4)*10))),1)</f>
        <v>0</v>
      </c>
      <c r="Q55" s="213">
        <f>ROUND(IF('Indicator Data'!Q63=0,0,IF(LOG('Indicator Data'!Q63)&gt;Q$3,10,IF(LOG('Indicator Data'!Q63)&lt;Q$4,0,((LOG('Indicator Data'!Q63)-Q$4))/(Q$3-Q$4)*10))),1)</f>
        <v>0</v>
      </c>
      <c r="R55" s="213">
        <f>ROUND(IF('Indicator Data'!R63=0,0,IF(LOG('Indicator Data'!R63)&gt;R$3,10,IF(LOG('Indicator Data'!R63)&lt;R$4,0,((LOG('Indicator Data'!R63)-R$4))/(R$3-R$4)*10))),1)</f>
        <v>8.3000000000000007</v>
      </c>
      <c r="S55" s="213">
        <f>IF('Indicator Data'!S63="No data","x",ROUND(IF('Indicator Data'!S63=0,0,IF(LOG('Indicator Data'!S63)&gt;S$3,10,IF(LOG('Indicator Data'!S63)&lt;S$4,0,((LOG('Indicator Data'!S63)-S$4))/(S$3-S$4)*10))),1))</f>
        <v>6.7</v>
      </c>
      <c r="T55" s="213">
        <f>ROUND(IF('Indicator Data'!T63=0,0,IF(LOG('Indicator Data'!T63)&gt;T$3,10,IF(LOG('Indicator Data'!T63)&lt;T$4,0,((LOG('Indicator Data'!T63)-T$4))/(T$3-T$4)*10))),1)</f>
        <v>6.7</v>
      </c>
      <c r="U55" s="213">
        <f>ROUND(IF('Indicator Data'!U63=0,0,IF(LOG('Indicator Data'!U63)&gt;U$3,10,IF(LOG('Indicator Data'!U63)&lt;U$4,0,((LOG('Indicator Data'!U63)-U$4))/(U$3-U$4)*10))),1)</f>
        <v>8</v>
      </c>
      <c r="V55" s="213">
        <f>ROUND(IF('Indicator Data'!V63=0,0,IF(LOG('Indicator Data'!V63)&gt;V$3,10,IF(LOG('Indicator Data'!V63)&lt;V$4,0,((LOG('Indicator Data'!V63)-V$4))/(V$3-V$4)*10))),1)</f>
        <v>3</v>
      </c>
      <c r="W55" s="213">
        <f>ROUND(IF('Indicator Data'!W63=0,0,IF(LOG('Indicator Data'!W63)&gt;W$3,10,IF(LOG('Indicator Data'!W63)&lt;W$4,0,((LOG('Indicator Data'!W63)-W$4))/(W$3-W$4)*10))),1)</f>
        <v>5</v>
      </c>
      <c r="X55" s="213">
        <f>ROUND(IF('Indicator Data'!X63=0,0,IF(LOG('Indicator Data'!X63)&gt;X$3,10,IF(LOG('Indicator Data'!X63)&lt;X$4,0,((LOG('Indicator Data'!X63)-X$4))/(X$3-X$4)*10))),1)</f>
        <v>5.2</v>
      </c>
      <c r="Y55" s="213">
        <f>ROUND(IF('Indicator Data'!Y63=0,0,IF(LOG('Indicator Data'!Y63)&gt;Y$3,10,IF(LOG('Indicator Data'!Y63)&lt;Y$4,0,((LOG('Indicator Data'!Y63)-Y$4))/(Y$3-Y$4)*10))),1)</f>
        <v>3</v>
      </c>
      <c r="Z55" s="213">
        <f>ROUND(IF('Indicator Data'!Z63=0,0,IF(LOG('Indicator Data'!Z63)&gt;Z$3,10,IF(LOG('Indicator Data'!Z63)&lt;Z$4,0,((LOG('Indicator Data'!Z63)-Z$4))/(Z$3-Z$4)*10))),1)</f>
        <v>7.7</v>
      </c>
      <c r="AA55" s="213">
        <f>ROUND(IF('Indicator Data'!AA63=0,0,IF(LOG('Indicator Data'!AA63)&gt;AA$3,10,IF(LOG('Indicator Data'!AA63)&lt;AA$4,0,((LOG('Indicator Data'!AA63)-AA$4))/(AA$3-AA$4)*10))),1)</f>
        <v>4.5999999999999996</v>
      </c>
      <c r="AB55" s="213">
        <f>ROUND(IF('Indicator Data'!AB63=0,0,IF(LOG('Indicator Data'!AB63)&gt;AB$3,10,IF(LOG('Indicator Data'!AB63)&lt;AB$4,0,((LOG('Indicator Data'!AB63)-AB$4))/(AB$3-AB$4)*10))),1)</f>
        <v>6.5</v>
      </c>
      <c r="AC55" s="213">
        <f>ROUND(IF('Indicator Data'!AC63=0,0,IF(LOG('Indicator Data'!AC63)&gt;AC$3,10,IF(LOG('Indicator Data'!AC63)&lt;AC$4,0,((LOG('Indicator Data'!AC63)-AC$4))/(AC$3-AC$4)*10))),1)</f>
        <v>4.5999999999999996</v>
      </c>
      <c r="AD55" s="213">
        <f>ROUND(IF('Indicator Data'!AD63=0,0,IF(LOG('Indicator Data'!AD63)&gt;AD$3,10,IF(LOG('Indicator Data'!AD63)&lt;AD$4,0,((LOG('Indicator Data'!AD63)-AD$4))/(AD$3-AD$4)*10))),1)</f>
        <v>4.0999999999999996</v>
      </c>
      <c r="AE55" s="213">
        <f t="shared" si="0"/>
        <v>9.4</v>
      </c>
      <c r="AF55" s="213">
        <v>9.6</v>
      </c>
      <c r="AG55" s="213">
        <v>8.4</v>
      </c>
      <c r="AH55" s="213">
        <f>ROUND(IF('Indicator Data'!AI63=0,0,IF(LOG('Indicator Data'!AI63)&gt;AH$3,10,IF(LOG('Indicator Data'!AI63)&lt;AH$4,0,((LOG('Indicator Data'!AI63)-AH$4))/(AH$3-AH$4)*10))),1)</f>
        <v>0</v>
      </c>
      <c r="AI55" s="213">
        <f>ROUND(IF('Indicator Data'!AJ63=0,0,IF(LOG('Indicator Data'!AJ63)&gt;AI$3,10,IF(LOG('Indicator Data'!AJ63)&lt;AI$4,0,((LOG('Indicator Data'!AJ63)-AI$4))/(AI$3-AI$4)*10))),1)</f>
        <v>0</v>
      </c>
      <c r="AJ55" s="218">
        <f t="shared" si="1"/>
        <v>9.1999999999999993</v>
      </c>
      <c r="AK55" s="218">
        <f t="shared" si="2"/>
        <v>8.1999999999999993</v>
      </c>
      <c r="AL55" s="218">
        <f t="shared" si="3"/>
        <v>0</v>
      </c>
      <c r="AM55" s="218">
        <f t="shared" si="4"/>
        <v>0</v>
      </c>
      <c r="AN55" s="218">
        <f t="shared" si="5"/>
        <v>0</v>
      </c>
      <c r="AO55" s="218">
        <f t="shared" si="6"/>
        <v>8.3000000000000007</v>
      </c>
      <c r="AP55" s="218">
        <f t="shared" si="7"/>
        <v>6.7</v>
      </c>
      <c r="AQ55" s="218">
        <f t="shared" si="8"/>
        <v>7.4</v>
      </c>
      <c r="AR55" s="218">
        <f t="shared" si="9"/>
        <v>5.6</v>
      </c>
      <c r="AS55" s="219">
        <f t="shared" si="10"/>
        <v>6.4</v>
      </c>
      <c r="AT55" s="219">
        <f t="shared" si="11"/>
        <v>6.1</v>
      </c>
      <c r="AU55" s="61"/>
      <c r="AV55" s="61"/>
      <c r="AW55" s="61"/>
      <c r="AX55" s="61"/>
      <c r="AY55" s="61"/>
      <c r="AZ55" s="61"/>
    </row>
    <row r="56" spans="1:52" ht="15.75" customHeight="1" x14ac:dyDescent="0.25">
      <c r="A56" t="str">
        <f>'Indicator Data'!A64</f>
        <v>Barind and Drought Prone Areas</v>
      </c>
      <c r="B56" t="str">
        <f>'Indicator Data'!B64</f>
        <v>Rajshahi</v>
      </c>
      <c r="C56" t="str">
        <f>'Indicator Data'!C64</f>
        <v>Rajshahi</v>
      </c>
      <c r="D56">
        <f>'Indicator Data'!D64</f>
        <v>5081</v>
      </c>
      <c r="E56" s="213">
        <v>10</v>
      </c>
      <c r="F56" s="213">
        <v>10</v>
      </c>
      <c r="G56" s="214">
        <v>10</v>
      </c>
      <c r="H56" s="214">
        <v>2</v>
      </c>
      <c r="I56" s="213">
        <f>ROUND(IF('Indicator Data'!I64=0,0,IF(LOG('Indicator Data'!I64)&gt;I$3,10,IF(LOG('Indicator Data'!I64)&lt;I$4,0,((LOG('Indicator Data'!I64)-I$4))/(I$3-I$4)*10))),1)</f>
        <v>8.1</v>
      </c>
      <c r="J56" s="213">
        <f>ROUND(IF('Indicator Data'!J64=0,0,IF(LOG('Indicator Data'!J64)&gt;J$3,10,IF(LOG('Indicator Data'!J64)&lt;J$4,0,((LOG('Indicator Data'!J64)-J$4))/(J$3-J$4)*10))),1)</f>
        <v>6.9</v>
      </c>
      <c r="K56" s="213">
        <f>ROUND(IF('Indicator Data'!K64=0,0,IF(LOG('Indicator Data'!K64)&gt;K$3,10,IF(LOG('Indicator Data'!K64)&lt;K$4,0,((LOG('Indicator Data'!K64)-K$4))/(K$3-K$4)*10))),1)</f>
        <v>0</v>
      </c>
      <c r="L56" s="213">
        <f>ROUND(IF('Indicator Data'!L64=0,0,IF(LOG('Indicator Data'!L64)&gt;L$3,10,IF(LOG('Indicator Data'!L64)&lt;L$4,0,((LOG('Indicator Data'!L64)-L$4))/(L$3-L$4)*10))),1)</f>
        <v>6.2</v>
      </c>
      <c r="M56" s="213">
        <f>ROUND(IF('Indicator Data'!M64=0,0,IF(LOG('Indicator Data'!M64)&gt;M$3,10,IF(LOG('Indicator Data'!M64)&lt;M$4,0,((LOG('Indicator Data'!M64)-M$4))/(M$3-M$4)*10))),1)</f>
        <v>0</v>
      </c>
      <c r="N56" s="213">
        <f>ROUND(IF('Indicator Data'!N64=0,0,IF(LOG('Indicator Data'!N64)&gt;N$3,10,IF(LOG('Indicator Data'!N64)&lt;N$4,0,((LOG('Indicator Data'!N64)-N$4))/(N$3-N$4)*10))),1)</f>
        <v>0</v>
      </c>
      <c r="O56" s="213">
        <f>ROUND(IF('Indicator Data'!O64=0,0,IF(LOG('Indicator Data'!O64)&gt;O$3,10,IF(LOG('Indicator Data'!O64)&lt;O$4,0,((LOG('Indicator Data'!O64)-O$4))/(O$3-O$4)*10))),1)</f>
        <v>0</v>
      </c>
      <c r="P56" s="213">
        <f>ROUND(IF('Indicator Data'!P64=0,0,IF(LOG('Indicator Data'!P64)&gt;P$3,10,IF(LOG('Indicator Data'!P64)&lt;P$4,0,((LOG('Indicator Data'!P64)-P$4))/(P$3-P$4)*10))),1)</f>
        <v>0</v>
      </c>
      <c r="Q56" s="213">
        <f>ROUND(IF('Indicator Data'!Q64=0,0,IF(LOG('Indicator Data'!Q64)&gt;Q$3,10,IF(LOG('Indicator Data'!Q64)&lt;Q$4,0,((LOG('Indicator Data'!Q64)-Q$4))/(Q$3-Q$4)*10))),1)</f>
        <v>0</v>
      </c>
      <c r="R56" s="213">
        <f>ROUND(IF('Indicator Data'!R64=0,0,IF(LOG('Indicator Data'!R64)&gt;R$3,10,IF(LOG('Indicator Data'!R64)&lt;R$4,0,((LOG('Indicator Data'!R64)-R$4))/(R$3-R$4)*10))),1)</f>
        <v>7.5</v>
      </c>
      <c r="S56" s="213">
        <f>IF('Indicator Data'!S64="No data","x",ROUND(IF('Indicator Data'!S64=0,0,IF(LOG('Indicator Data'!S64)&gt;S$3,10,IF(LOG('Indicator Data'!S64)&lt;S$4,0,((LOG('Indicator Data'!S64)-S$4))/(S$3-S$4)*10))),1))</f>
        <v>5.8</v>
      </c>
      <c r="T56" s="213">
        <f>ROUND(IF('Indicator Data'!T64=0,0,IF(LOG('Indicator Data'!T64)&gt;T$3,10,IF(LOG('Indicator Data'!T64)&lt;T$4,0,((LOG('Indicator Data'!T64)-T$4))/(T$3-T$4)*10))),1)</f>
        <v>9.5</v>
      </c>
      <c r="U56" s="213">
        <f>ROUND(IF('Indicator Data'!U64=0,0,IF(LOG('Indicator Data'!U64)&gt;U$3,10,IF(LOG('Indicator Data'!U64)&lt;U$4,0,((LOG('Indicator Data'!U64)-U$4))/(U$3-U$4)*10))),1)</f>
        <v>9.6999999999999993</v>
      </c>
      <c r="V56" s="213">
        <f>ROUND(IF('Indicator Data'!V64=0,0,IF(LOG('Indicator Data'!V64)&gt;V$3,10,IF(LOG('Indicator Data'!V64)&lt;V$4,0,((LOG('Indicator Data'!V64)-V$4))/(V$3-V$4)*10))),1)</f>
        <v>5.0999999999999996</v>
      </c>
      <c r="W56" s="213">
        <f>ROUND(IF('Indicator Data'!W64=0,0,IF(LOG('Indicator Data'!W64)&gt;W$3,10,IF(LOG('Indicator Data'!W64)&lt;W$4,0,((LOG('Indicator Data'!W64)-W$4))/(W$3-W$4)*10))),1)</f>
        <v>5.4</v>
      </c>
      <c r="X56" s="213">
        <f>ROUND(IF('Indicator Data'!X64=0,0,IF(LOG('Indicator Data'!X64)&gt;X$3,10,IF(LOG('Indicator Data'!X64)&lt;X$4,0,((LOG('Indicator Data'!X64)-X$4))/(X$3-X$4)*10))),1)</f>
        <v>5.2</v>
      </c>
      <c r="Y56" s="213">
        <f>ROUND(IF('Indicator Data'!Y64=0,0,IF(LOG('Indicator Data'!Y64)&gt;Y$3,10,IF(LOG('Indicator Data'!Y64)&lt;Y$4,0,((LOG('Indicator Data'!Y64)-Y$4))/(Y$3-Y$4)*10))),1)</f>
        <v>2</v>
      </c>
      <c r="Z56" s="213">
        <f>ROUND(IF('Indicator Data'!Z64=0,0,IF(LOG('Indicator Data'!Z64)&gt;Z$3,10,IF(LOG('Indicator Data'!Z64)&lt;Z$4,0,((LOG('Indicator Data'!Z64)-Z$4))/(Z$3-Z$4)*10))),1)</f>
        <v>7.4</v>
      </c>
      <c r="AA56" s="213">
        <f>ROUND(IF('Indicator Data'!AA64=0,0,IF(LOG('Indicator Data'!AA64)&gt;AA$3,10,IF(LOG('Indicator Data'!AA64)&lt;AA$4,0,((LOG('Indicator Data'!AA64)-AA$4))/(AA$3-AA$4)*10))),1)</f>
        <v>8</v>
      </c>
      <c r="AB56" s="213">
        <f>ROUND(IF('Indicator Data'!AB64=0,0,IF(LOG('Indicator Data'!AB64)&gt;AB$3,10,IF(LOG('Indicator Data'!AB64)&lt;AB$4,0,((LOG('Indicator Data'!AB64)-AB$4))/(AB$3-AB$4)*10))),1)</f>
        <v>8.1</v>
      </c>
      <c r="AC56" s="213">
        <f>ROUND(IF('Indicator Data'!AC64=0,0,IF(LOG('Indicator Data'!AC64)&gt;AC$3,10,IF(LOG('Indicator Data'!AC64)&lt;AC$4,0,((LOG('Indicator Data'!AC64)-AC$4))/(AC$3-AC$4)*10))),1)</f>
        <v>6.9</v>
      </c>
      <c r="AD56" s="213">
        <f>ROUND(IF('Indicator Data'!AD64=0,0,IF(LOG('Indicator Data'!AD64)&gt;AD$3,10,IF(LOG('Indicator Data'!AD64)&lt;AD$4,0,((LOG('Indicator Data'!AD64)-AD$4))/(AD$3-AD$4)*10))),1)</f>
        <v>0.2</v>
      </c>
      <c r="AE56" s="213">
        <f t="shared" si="0"/>
        <v>9.4</v>
      </c>
      <c r="AF56" s="213">
        <v>9.6</v>
      </c>
      <c r="AG56" s="213">
        <v>8.4</v>
      </c>
      <c r="AH56" s="213">
        <f>ROUND(IF('Indicator Data'!AI64=0,0,IF(LOG('Indicator Data'!AI64)&gt;AH$3,10,IF(LOG('Indicator Data'!AI64)&lt;AH$4,0,((LOG('Indicator Data'!AI64)-AH$4))/(AH$3-AH$4)*10))),1)</f>
        <v>0</v>
      </c>
      <c r="AI56" s="213">
        <f>ROUND(IF('Indicator Data'!AJ64=0,0,IF(LOG('Indicator Data'!AJ64)&gt;AI$3,10,IF(LOG('Indicator Data'!AJ64)&lt;AI$4,0,((LOG('Indicator Data'!AJ64)-AI$4))/(AI$3-AI$4)*10))),1)</f>
        <v>0</v>
      </c>
      <c r="AJ56" s="218">
        <f t="shared" si="1"/>
        <v>9.1999999999999993</v>
      </c>
      <c r="AK56" s="218">
        <f t="shared" si="2"/>
        <v>6</v>
      </c>
      <c r="AL56" s="218">
        <f t="shared" si="3"/>
        <v>0</v>
      </c>
      <c r="AM56" s="218">
        <f t="shared" si="4"/>
        <v>0</v>
      </c>
      <c r="AN56" s="218">
        <f t="shared" si="5"/>
        <v>0</v>
      </c>
      <c r="AO56" s="218">
        <f t="shared" si="6"/>
        <v>7.5</v>
      </c>
      <c r="AP56" s="218">
        <f t="shared" si="7"/>
        <v>5.8</v>
      </c>
      <c r="AQ56" s="218">
        <f t="shared" si="8"/>
        <v>9.6</v>
      </c>
      <c r="AR56" s="218">
        <f t="shared" si="9"/>
        <v>6.3</v>
      </c>
      <c r="AS56" s="219">
        <f t="shared" si="10"/>
        <v>6.4</v>
      </c>
      <c r="AT56" s="219">
        <f t="shared" si="11"/>
        <v>6.1</v>
      </c>
      <c r="AU56" s="61"/>
      <c r="AV56" s="61"/>
      <c r="AW56" s="61"/>
      <c r="AX56" s="61"/>
      <c r="AY56" s="61"/>
      <c r="AZ56" s="61"/>
    </row>
    <row r="57" spans="1:52" ht="15.75" customHeight="1" x14ac:dyDescent="0.25">
      <c r="A57" t="str">
        <f>'Indicator Data'!A65</f>
        <v>Barind and Drought Prone Areas</v>
      </c>
      <c r="B57" t="str">
        <f>'Indicator Data'!B65</f>
        <v>Rajshahi</v>
      </c>
      <c r="C57" t="str">
        <f>'Indicator Data'!C65</f>
        <v>Sirajganj</v>
      </c>
      <c r="D57">
        <f>'Indicator Data'!D65</f>
        <v>5088</v>
      </c>
      <c r="E57" s="213">
        <v>10</v>
      </c>
      <c r="F57" s="213">
        <v>10</v>
      </c>
      <c r="G57" s="214">
        <v>10</v>
      </c>
      <c r="H57" s="214">
        <v>2</v>
      </c>
      <c r="I57" s="213">
        <f>ROUND(IF('Indicator Data'!I65=0,0,IF(LOG('Indicator Data'!I65)&gt;I$3,10,IF(LOG('Indicator Data'!I65)&lt;I$4,0,((LOG('Indicator Data'!I65)-I$4))/(I$3-I$4)*10))),1)</f>
        <v>9.6</v>
      </c>
      <c r="J57" s="213">
        <f>ROUND(IF('Indicator Data'!J65=0,0,IF(LOG('Indicator Data'!J65)&gt;J$3,10,IF(LOG('Indicator Data'!J65)&lt;J$4,0,((LOG('Indicator Data'!J65)-J$4))/(J$3-J$4)*10))),1)</f>
        <v>9.6</v>
      </c>
      <c r="K57" s="213">
        <f>ROUND(IF('Indicator Data'!K65=0,0,IF(LOG('Indicator Data'!K65)&gt;K$3,10,IF(LOG('Indicator Data'!K65)&lt;K$4,0,((LOG('Indicator Data'!K65)-K$4))/(K$3-K$4)*10))),1)</f>
        <v>0</v>
      </c>
      <c r="L57" s="213">
        <f>ROUND(IF('Indicator Data'!L65=0,0,IF(LOG('Indicator Data'!L65)&gt;L$3,10,IF(LOG('Indicator Data'!L65)&lt;L$4,0,((LOG('Indicator Data'!L65)-L$4))/(L$3-L$4)*10))),1)</f>
        <v>9.6</v>
      </c>
      <c r="M57" s="213">
        <f>ROUND(IF('Indicator Data'!M65=0,0,IF(LOG('Indicator Data'!M65)&gt;M$3,10,IF(LOG('Indicator Data'!M65)&lt;M$4,0,((LOG('Indicator Data'!M65)-M$4))/(M$3-M$4)*10))),1)</f>
        <v>0</v>
      </c>
      <c r="N57" s="213">
        <f>ROUND(IF('Indicator Data'!N65=0,0,IF(LOG('Indicator Data'!N65)&gt;N$3,10,IF(LOG('Indicator Data'!N65)&lt;N$4,0,((LOG('Indicator Data'!N65)-N$4))/(N$3-N$4)*10))),1)</f>
        <v>0</v>
      </c>
      <c r="O57" s="213">
        <f>ROUND(IF('Indicator Data'!O65=0,0,IF(LOG('Indicator Data'!O65)&gt;O$3,10,IF(LOG('Indicator Data'!O65)&lt;O$4,0,((LOG('Indicator Data'!O65)-O$4))/(O$3-O$4)*10))),1)</f>
        <v>0</v>
      </c>
      <c r="P57" s="213">
        <f>ROUND(IF('Indicator Data'!P65=0,0,IF(LOG('Indicator Data'!P65)&gt;P$3,10,IF(LOG('Indicator Data'!P65)&lt;P$4,0,((LOG('Indicator Data'!P65)-P$4))/(P$3-P$4)*10))),1)</f>
        <v>0</v>
      </c>
      <c r="Q57" s="213">
        <f>ROUND(IF('Indicator Data'!Q65=0,0,IF(LOG('Indicator Data'!Q65)&gt;Q$3,10,IF(LOG('Indicator Data'!Q65)&lt;Q$4,0,((LOG('Indicator Data'!Q65)-Q$4))/(Q$3-Q$4)*10))),1)</f>
        <v>0</v>
      </c>
      <c r="R57" s="213">
        <f>ROUND(IF('Indicator Data'!R65=0,0,IF(LOG('Indicator Data'!R65)&gt;R$3,10,IF(LOG('Indicator Data'!R65)&lt;R$4,0,((LOG('Indicator Data'!R65)-R$4))/(R$3-R$4)*10))),1)</f>
        <v>7.4</v>
      </c>
      <c r="S57" s="213">
        <f>IF('Indicator Data'!S65="No data","x",ROUND(IF('Indicator Data'!S65=0,0,IF(LOG('Indicator Data'!S65)&gt;S$3,10,IF(LOG('Indicator Data'!S65)&lt;S$4,0,((LOG('Indicator Data'!S65)-S$4))/(S$3-S$4)*10))),1))</f>
        <v>7.9</v>
      </c>
      <c r="T57" s="213">
        <f>ROUND(IF('Indicator Data'!T65=0,0,IF(LOG('Indicator Data'!T65)&gt;T$3,10,IF(LOG('Indicator Data'!T65)&lt;T$4,0,((LOG('Indicator Data'!T65)-T$4))/(T$3-T$4)*10))),1)</f>
        <v>6.7</v>
      </c>
      <c r="U57" s="213">
        <f>ROUND(IF('Indicator Data'!U65=0,0,IF(LOG('Indicator Data'!U65)&gt;U$3,10,IF(LOG('Indicator Data'!U65)&lt;U$4,0,((LOG('Indicator Data'!U65)-U$4))/(U$3-U$4)*10))),1)</f>
        <v>7.2</v>
      </c>
      <c r="V57" s="213">
        <f>ROUND(IF('Indicator Data'!V65=0,0,IF(LOG('Indicator Data'!V65)&gt;V$3,10,IF(LOG('Indicator Data'!V65)&lt;V$4,0,((LOG('Indicator Data'!V65)-V$4))/(V$3-V$4)*10))),1)</f>
        <v>1.9</v>
      </c>
      <c r="W57" s="213">
        <f>ROUND(IF('Indicator Data'!W65=0,0,IF(LOG('Indicator Data'!W65)&gt;W$3,10,IF(LOG('Indicator Data'!W65)&lt;W$4,0,((LOG('Indicator Data'!W65)-W$4))/(W$3-W$4)*10))),1)</f>
        <v>5.3</v>
      </c>
      <c r="X57" s="213">
        <f>ROUND(IF('Indicator Data'!X65=0,0,IF(LOG('Indicator Data'!X65)&gt;X$3,10,IF(LOG('Indicator Data'!X65)&lt;X$4,0,((LOG('Indicator Data'!X65)-X$4))/(X$3-X$4)*10))),1)</f>
        <v>5.6</v>
      </c>
      <c r="Y57" s="213">
        <f>ROUND(IF('Indicator Data'!Y65=0,0,IF(LOG('Indicator Data'!Y65)&gt;Y$3,10,IF(LOG('Indicator Data'!Y65)&lt;Y$4,0,((LOG('Indicator Data'!Y65)-Y$4))/(Y$3-Y$4)*10))),1)</f>
        <v>3.3</v>
      </c>
      <c r="Z57" s="213">
        <f>ROUND(IF('Indicator Data'!Z65=0,0,IF(LOG('Indicator Data'!Z65)&gt;Z$3,10,IF(LOG('Indicator Data'!Z65)&lt;Z$4,0,((LOG('Indicator Data'!Z65)-Z$4))/(Z$3-Z$4)*10))),1)</f>
        <v>7.6</v>
      </c>
      <c r="AA57" s="213">
        <f>ROUND(IF('Indicator Data'!AA65=0,0,IF(LOG('Indicator Data'!AA65)&gt;AA$3,10,IF(LOG('Indicator Data'!AA65)&lt;AA$4,0,((LOG('Indicator Data'!AA65)-AA$4))/(AA$3-AA$4)*10))),1)</f>
        <v>3.6</v>
      </c>
      <c r="AB57" s="213">
        <f>ROUND(IF('Indicator Data'!AB65=0,0,IF(LOG('Indicator Data'!AB65)&gt;AB$3,10,IF(LOG('Indicator Data'!AB65)&lt;AB$4,0,((LOG('Indicator Data'!AB65)-AB$4))/(AB$3-AB$4)*10))),1)</f>
        <v>5.9</v>
      </c>
      <c r="AC57" s="213">
        <f>ROUND(IF('Indicator Data'!AC65=0,0,IF(LOG('Indicator Data'!AC65)&gt;AC$3,10,IF(LOG('Indicator Data'!AC65)&lt;AC$4,0,((LOG('Indicator Data'!AC65)-AC$4))/(AC$3-AC$4)*10))),1)</f>
        <v>5.4</v>
      </c>
      <c r="AD57" s="213">
        <f>ROUND(IF('Indicator Data'!AD65=0,0,IF(LOG('Indicator Data'!AD65)&gt;AD$3,10,IF(LOG('Indicator Data'!AD65)&lt;AD$4,0,((LOG('Indicator Data'!AD65)-AD$4))/(AD$3-AD$4)*10))),1)</f>
        <v>5.0999999999999996</v>
      </c>
      <c r="AE57" s="213">
        <f t="shared" si="0"/>
        <v>9.4</v>
      </c>
      <c r="AF57" s="213">
        <v>9.6</v>
      </c>
      <c r="AG57" s="213">
        <v>8.4</v>
      </c>
      <c r="AH57" s="213">
        <f>ROUND(IF('Indicator Data'!AI65=0,0,IF(LOG('Indicator Data'!AI65)&gt;AH$3,10,IF(LOG('Indicator Data'!AI65)&lt;AH$4,0,((LOG('Indicator Data'!AI65)-AH$4))/(AH$3-AH$4)*10))),1)</f>
        <v>0</v>
      </c>
      <c r="AI57" s="213">
        <f>ROUND(IF('Indicator Data'!AJ65=0,0,IF(LOG('Indicator Data'!AJ65)&gt;AI$3,10,IF(LOG('Indicator Data'!AJ65)&lt;AI$4,0,((LOG('Indicator Data'!AJ65)-AI$4))/(AI$3-AI$4)*10))),1)</f>
        <v>0</v>
      </c>
      <c r="AJ57" s="218">
        <f t="shared" si="1"/>
        <v>9.1999999999999993</v>
      </c>
      <c r="AK57" s="218">
        <f t="shared" si="2"/>
        <v>8.6</v>
      </c>
      <c r="AL57" s="218">
        <f t="shared" si="3"/>
        <v>0</v>
      </c>
      <c r="AM57" s="218">
        <f t="shared" si="4"/>
        <v>0</v>
      </c>
      <c r="AN57" s="218">
        <f t="shared" si="5"/>
        <v>0</v>
      </c>
      <c r="AO57" s="218">
        <f t="shared" si="6"/>
        <v>7.4</v>
      </c>
      <c r="AP57" s="218">
        <f t="shared" si="7"/>
        <v>7.9</v>
      </c>
      <c r="AQ57" s="218">
        <f t="shared" si="8"/>
        <v>7</v>
      </c>
      <c r="AR57" s="218">
        <f t="shared" si="9"/>
        <v>5.5</v>
      </c>
      <c r="AS57" s="219">
        <f t="shared" si="10"/>
        <v>6.4</v>
      </c>
      <c r="AT57" s="219">
        <f t="shared" si="11"/>
        <v>6.2</v>
      </c>
      <c r="AU57" s="61"/>
      <c r="AV57" s="61"/>
      <c r="AW57" s="61"/>
      <c r="AX57" s="61"/>
      <c r="AY57" s="61"/>
      <c r="AZ57" s="61"/>
    </row>
    <row r="58" spans="1:52" ht="15.75" customHeight="1" x14ac:dyDescent="0.25">
      <c r="A58" t="str">
        <f>'Indicator Data'!A66</f>
        <v>Barind and Drought Prone Areas</v>
      </c>
      <c r="B58" t="str">
        <f>'Indicator Data'!B66</f>
        <v>Rangpur</v>
      </c>
      <c r="C58" t="str">
        <f>'Indicator Data'!C66</f>
        <v>Dinajpur</v>
      </c>
      <c r="D58">
        <f>'Indicator Data'!D66</f>
        <v>5527</v>
      </c>
      <c r="E58" s="213">
        <v>10</v>
      </c>
      <c r="F58" s="213">
        <v>10</v>
      </c>
      <c r="G58" s="214">
        <v>10</v>
      </c>
      <c r="H58" s="214">
        <v>2</v>
      </c>
      <c r="I58" s="213">
        <f>ROUND(IF('Indicator Data'!I66=0,0,IF(LOG('Indicator Data'!I66)&gt;I$3,10,IF(LOG('Indicator Data'!I66)&lt;I$4,0,((LOG('Indicator Data'!I66)-I$4))/(I$3-I$4)*10))),1)</f>
        <v>0</v>
      </c>
      <c r="J58" s="213">
        <f>ROUND(IF('Indicator Data'!J66=0,0,IF(LOG('Indicator Data'!J66)&gt;J$3,10,IF(LOG('Indicator Data'!J66)&lt;J$4,0,((LOG('Indicator Data'!J66)-J$4))/(J$3-J$4)*10))),1)</f>
        <v>7.1</v>
      </c>
      <c r="K58" s="213">
        <f>ROUND(IF('Indicator Data'!K66=0,0,IF(LOG('Indicator Data'!K66)&gt;K$3,10,IF(LOG('Indicator Data'!K66)&lt;K$4,0,((LOG('Indicator Data'!K66)-K$4))/(K$3-K$4)*10))),1)</f>
        <v>9</v>
      </c>
      <c r="L58" s="213">
        <f>ROUND(IF('Indicator Data'!L66=0,0,IF(LOG('Indicator Data'!L66)&gt;L$3,10,IF(LOG('Indicator Data'!L66)&lt;L$4,0,((LOG('Indicator Data'!L66)-L$4))/(L$3-L$4)*10))),1)</f>
        <v>3.1</v>
      </c>
      <c r="M58" s="213">
        <f>ROUND(IF('Indicator Data'!M66=0,0,IF(LOG('Indicator Data'!M66)&gt;M$3,10,IF(LOG('Indicator Data'!M66)&lt;M$4,0,((LOG('Indicator Data'!M66)-M$4))/(M$3-M$4)*10))),1)</f>
        <v>0</v>
      </c>
      <c r="N58" s="213">
        <f>ROUND(IF('Indicator Data'!N66=0,0,IF(LOG('Indicator Data'!N66)&gt;N$3,10,IF(LOG('Indicator Data'!N66)&lt;N$4,0,((LOG('Indicator Data'!N66)-N$4))/(N$3-N$4)*10))),1)</f>
        <v>0</v>
      </c>
      <c r="O58" s="213">
        <f>ROUND(IF('Indicator Data'!O66=0,0,IF(LOG('Indicator Data'!O66)&gt;O$3,10,IF(LOG('Indicator Data'!O66)&lt;O$4,0,((LOG('Indicator Data'!O66)-O$4))/(O$3-O$4)*10))),1)</f>
        <v>0</v>
      </c>
      <c r="P58" s="213">
        <f>ROUND(IF('Indicator Data'!P66=0,0,IF(LOG('Indicator Data'!P66)&gt;P$3,10,IF(LOG('Indicator Data'!P66)&lt;P$4,0,((LOG('Indicator Data'!P66)-P$4))/(P$3-P$4)*10))),1)</f>
        <v>0</v>
      </c>
      <c r="Q58" s="213">
        <f>ROUND(IF('Indicator Data'!Q66=0,0,IF(LOG('Indicator Data'!Q66)&gt;Q$3,10,IF(LOG('Indicator Data'!Q66)&lt;Q$4,0,((LOG('Indicator Data'!Q66)-Q$4))/(Q$3-Q$4)*10))),1)</f>
        <v>0</v>
      </c>
      <c r="R58" s="213">
        <f>ROUND(IF('Indicator Data'!R66=0,0,IF(LOG('Indicator Data'!R66)&gt;R$3,10,IF(LOG('Indicator Data'!R66)&lt;R$4,0,((LOG('Indicator Data'!R66)-R$4))/(R$3-R$4)*10))),1)</f>
        <v>7.2</v>
      </c>
      <c r="S58" s="213" t="str">
        <f>IF('Indicator Data'!S66="No data","x",ROUND(IF('Indicator Data'!S66=0,0,IF(LOG('Indicator Data'!S66)&gt;S$3,10,IF(LOG('Indicator Data'!S66)&lt;S$4,0,((LOG('Indicator Data'!S66)-S$4))/(S$3-S$4)*10))),1))</f>
        <v>x</v>
      </c>
      <c r="T58" s="213">
        <f>ROUND(IF('Indicator Data'!T66=0,0,IF(LOG('Indicator Data'!T66)&gt;T$3,10,IF(LOG('Indicator Data'!T66)&lt;T$4,0,((LOG('Indicator Data'!T66)-T$4))/(T$3-T$4)*10))),1)</f>
        <v>9.6</v>
      </c>
      <c r="U58" s="213">
        <f>ROUND(IF('Indicator Data'!U66=0,0,IF(LOG('Indicator Data'!U66)&gt;U$3,10,IF(LOG('Indicator Data'!U66)&lt;U$4,0,((LOG('Indicator Data'!U66)-U$4))/(U$3-U$4)*10))),1)</f>
        <v>7.2</v>
      </c>
      <c r="V58" s="213">
        <f>ROUND(IF('Indicator Data'!V66=0,0,IF(LOG('Indicator Data'!V66)&gt;V$3,10,IF(LOG('Indicator Data'!V66)&lt;V$4,0,((LOG('Indicator Data'!V66)-V$4))/(V$3-V$4)*10))),1)</f>
        <v>2.6</v>
      </c>
      <c r="W58" s="213">
        <f>ROUND(IF('Indicator Data'!W66=0,0,IF(LOG('Indicator Data'!W66)&gt;W$3,10,IF(LOG('Indicator Data'!W66)&lt;W$4,0,((LOG('Indicator Data'!W66)-W$4))/(W$3-W$4)*10))),1)</f>
        <v>3.2</v>
      </c>
      <c r="X58" s="213">
        <f>ROUND(IF('Indicator Data'!X66=0,0,IF(LOG('Indicator Data'!X66)&gt;X$3,10,IF(LOG('Indicator Data'!X66)&lt;X$4,0,((LOG('Indicator Data'!X66)-X$4))/(X$3-X$4)*10))),1)</f>
        <v>4.7</v>
      </c>
      <c r="Y58" s="213">
        <f>ROUND(IF('Indicator Data'!Y66=0,0,IF(LOG('Indicator Data'!Y66)&gt;Y$3,10,IF(LOG('Indicator Data'!Y66)&lt;Y$4,0,((LOG('Indicator Data'!Y66)-Y$4))/(Y$3-Y$4)*10))),1)</f>
        <v>2.4</v>
      </c>
      <c r="Z58" s="213">
        <f>ROUND(IF('Indicator Data'!Z66=0,0,IF(LOG('Indicator Data'!Z66)&gt;Z$3,10,IF(LOG('Indicator Data'!Z66)&lt;Z$4,0,((LOG('Indicator Data'!Z66)-Z$4))/(Z$3-Z$4)*10))),1)</f>
        <v>7.4</v>
      </c>
      <c r="AA58" s="213">
        <f>ROUND(IF('Indicator Data'!AA66=0,0,IF(LOG('Indicator Data'!AA66)&gt;AA$3,10,IF(LOG('Indicator Data'!AA66)&lt;AA$4,0,((LOG('Indicator Data'!AA66)-AA$4))/(AA$3-AA$4)*10))),1)</f>
        <v>4.0999999999999996</v>
      </c>
      <c r="AB58" s="213">
        <f>ROUND(IF('Indicator Data'!AB66=0,0,IF(LOG('Indicator Data'!AB66)&gt;AB$3,10,IF(LOG('Indicator Data'!AB66)&lt;AB$4,0,((LOG('Indicator Data'!AB66)-AB$4))/(AB$3-AB$4)*10))),1)</f>
        <v>7.6</v>
      </c>
      <c r="AC58" s="213">
        <f>ROUND(IF('Indicator Data'!AC66=0,0,IF(LOG('Indicator Data'!AC66)&gt;AC$3,10,IF(LOG('Indicator Data'!AC66)&lt;AC$4,0,((LOG('Indicator Data'!AC66)-AC$4))/(AC$3-AC$4)*10))),1)</f>
        <v>9</v>
      </c>
      <c r="AD58" s="213">
        <f>ROUND(IF('Indicator Data'!AD66=0,0,IF(LOG('Indicator Data'!AD66)&gt;AD$3,10,IF(LOG('Indicator Data'!AD66)&lt;AD$4,0,((LOG('Indicator Data'!AD66)-AD$4))/(AD$3-AD$4)*10))),1)</f>
        <v>3.2</v>
      </c>
      <c r="AE58" s="213">
        <f t="shared" si="0"/>
        <v>9.4</v>
      </c>
      <c r="AF58" s="213">
        <v>9.6</v>
      </c>
      <c r="AG58" s="213">
        <v>8.4</v>
      </c>
      <c r="AH58" s="213">
        <f>ROUND(IF('Indicator Data'!AI66=0,0,IF(LOG('Indicator Data'!AI66)&gt;AH$3,10,IF(LOG('Indicator Data'!AI66)&lt;AH$4,0,((LOG('Indicator Data'!AI66)-AH$4))/(AH$3-AH$4)*10))),1)</f>
        <v>0</v>
      </c>
      <c r="AI58" s="213">
        <f>ROUND(IF('Indicator Data'!AJ66=0,0,IF(LOG('Indicator Data'!AJ66)&gt;AI$3,10,IF(LOG('Indicator Data'!AJ66)&lt;AI$4,0,((LOG('Indicator Data'!AJ66)-AI$4))/(AI$3-AI$4)*10))),1)</f>
        <v>0</v>
      </c>
      <c r="AJ58" s="218">
        <f t="shared" si="1"/>
        <v>9.1999999999999993</v>
      </c>
      <c r="AK58" s="218">
        <f t="shared" si="2"/>
        <v>5.9</v>
      </c>
      <c r="AL58" s="218">
        <f t="shared" si="3"/>
        <v>0</v>
      </c>
      <c r="AM58" s="218">
        <f t="shared" si="4"/>
        <v>0</v>
      </c>
      <c r="AN58" s="218">
        <f t="shared" si="5"/>
        <v>0</v>
      </c>
      <c r="AO58" s="218">
        <f t="shared" si="6"/>
        <v>7.2</v>
      </c>
      <c r="AP58" s="218" t="str">
        <f t="shared" si="7"/>
        <v>x</v>
      </c>
      <c r="AQ58" s="218">
        <f t="shared" si="8"/>
        <v>8.6999999999999993</v>
      </c>
      <c r="AR58" s="218">
        <f t="shared" si="9"/>
        <v>5.9</v>
      </c>
      <c r="AS58" s="219">
        <f t="shared" si="10"/>
        <v>6.4</v>
      </c>
      <c r="AT58" s="219">
        <f t="shared" si="11"/>
        <v>5.8</v>
      </c>
      <c r="AU58" s="61"/>
      <c r="AV58" s="61"/>
      <c r="AW58" s="61"/>
      <c r="AX58" s="61"/>
      <c r="AY58" s="61"/>
      <c r="AZ58" s="61"/>
    </row>
    <row r="59" spans="1:52" ht="15.75" customHeight="1" x14ac:dyDescent="0.25">
      <c r="A59" t="str">
        <f>'Indicator Data'!A67</f>
        <v>Barind and Drought Prone Areas</v>
      </c>
      <c r="B59" t="str">
        <f>'Indicator Data'!B67</f>
        <v>Rangpur</v>
      </c>
      <c r="C59" t="str">
        <f>'Indicator Data'!C67</f>
        <v>Gaibandha</v>
      </c>
      <c r="D59">
        <f>'Indicator Data'!D67</f>
        <v>5532</v>
      </c>
      <c r="E59" s="213">
        <v>10</v>
      </c>
      <c r="F59" s="213">
        <v>10</v>
      </c>
      <c r="G59" s="214">
        <v>10</v>
      </c>
      <c r="H59" s="214">
        <v>2</v>
      </c>
      <c r="I59" s="213">
        <f>ROUND(IF('Indicator Data'!I67=0,0,IF(LOG('Indicator Data'!I67)&gt;I$3,10,IF(LOG('Indicator Data'!I67)&lt;I$4,0,((LOG('Indicator Data'!I67)-I$4))/(I$3-I$4)*10))),1)</f>
        <v>9.3000000000000007</v>
      </c>
      <c r="J59" s="213">
        <f>ROUND(IF('Indicator Data'!J67=0,0,IF(LOG('Indicator Data'!J67)&gt;J$3,10,IF(LOG('Indicator Data'!J67)&lt;J$4,0,((LOG('Indicator Data'!J67)-J$4))/(J$3-J$4)*10))),1)</f>
        <v>9.3000000000000007</v>
      </c>
      <c r="K59" s="213">
        <f>ROUND(IF('Indicator Data'!K67=0,0,IF(LOG('Indicator Data'!K67)&gt;K$3,10,IF(LOG('Indicator Data'!K67)&lt;K$4,0,((LOG('Indicator Data'!K67)-K$4))/(K$3-K$4)*10))),1)</f>
        <v>0</v>
      </c>
      <c r="L59" s="213">
        <f>ROUND(IF('Indicator Data'!L67=0,0,IF(LOG('Indicator Data'!L67)&gt;L$3,10,IF(LOG('Indicator Data'!L67)&lt;L$4,0,((LOG('Indicator Data'!L67)-L$4))/(L$3-L$4)*10))),1)</f>
        <v>9.1</v>
      </c>
      <c r="M59" s="213">
        <f>ROUND(IF('Indicator Data'!M67=0,0,IF(LOG('Indicator Data'!M67)&gt;M$3,10,IF(LOG('Indicator Data'!M67)&lt;M$4,0,((LOG('Indicator Data'!M67)-M$4))/(M$3-M$4)*10))),1)</f>
        <v>0</v>
      </c>
      <c r="N59" s="213">
        <f>ROUND(IF('Indicator Data'!N67=0,0,IF(LOG('Indicator Data'!N67)&gt;N$3,10,IF(LOG('Indicator Data'!N67)&lt;N$4,0,((LOG('Indicator Data'!N67)-N$4))/(N$3-N$4)*10))),1)</f>
        <v>0</v>
      </c>
      <c r="O59" s="213">
        <f>ROUND(IF('Indicator Data'!O67=0,0,IF(LOG('Indicator Data'!O67)&gt;O$3,10,IF(LOG('Indicator Data'!O67)&lt;O$4,0,((LOG('Indicator Data'!O67)-O$4))/(O$3-O$4)*10))),1)</f>
        <v>0</v>
      </c>
      <c r="P59" s="213">
        <f>ROUND(IF('Indicator Data'!P67=0,0,IF(LOG('Indicator Data'!P67)&gt;P$3,10,IF(LOG('Indicator Data'!P67)&lt;P$4,0,((LOG('Indicator Data'!P67)-P$4))/(P$3-P$4)*10))),1)</f>
        <v>0</v>
      </c>
      <c r="Q59" s="213">
        <f>ROUND(IF('Indicator Data'!Q67=0,0,IF(LOG('Indicator Data'!Q67)&gt;Q$3,10,IF(LOG('Indicator Data'!Q67)&lt;Q$4,0,((LOG('Indicator Data'!Q67)-Q$4))/(Q$3-Q$4)*10))),1)</f>
        <v>0</v>
      </c>
      <c r="R59" s="213">
        <f>ROUND(IF('Indicator Data'!R67=0,0,IF(LOG('Indicator Data'!R67)&gt;R$3,10,IF(LOG('Indicator Data'!R67)&lt;R$4,0,((LOG('Indicator Data'!R67)-R$4))/(R$3-R$4)*10))),1)</f>
        <v>8.5</v>
      </c>
      <c r="S59" s="213">
        <f>IF('Indicator Data'!S67="No data","x",ROUND(IF('Indicator Data'!S67=0,0,IF(LOG('Indicator Data'!S67)&gt;S$3,10,IF(LOG('Indicator Data'!S67)&lt;S$4,0,((LOG('Indicator Data'!S67)-S$4))/(S$3-S$4)*10))),1))</f>
        <v>7.7</v>
      </c>
      <c r="T59" s="213">
        <f>ROUND(IF('Indicator Data'!T67=0,0,IF(LOG('Indicator Data'!T67)&gt;T$3,10,IF(LOG('Indicator Data'!T67)&lt;T$4,0,((LOG('Indicator Data'!T67)-T$4))/(T$3-T$4)*10))),1)</f>
        <v>7.3</v>
      </c>
      <c r="U59" s="213">
        <f>ROUND(IF('Indicator Data'!U67=0,0,IF(LOG('Indicator Data'!U67)&gt;U$3,10,IF(LOG('Indicator Data'!U67)&lt;U$4,0,((LOG('Indicator Data'!U67)-U$4))/(U$3-U$4)*10))),1)</f>
        <v>5.3</v>
      </c>
      <c r="V59" s="213">
        <f>ROUND(IF('Indicator Data'!V67=0,0,IF(LOG('Indicator Data'!V67)&gt;V$3,10,IF(LOG('Indicator Data'!V67)&lt;V$4,0,((LOG('Indicator Data'!V67)-V$4))/(V$3-V$4)*10))),1)</f>
        <v>0</v>
      </c>
      <c r="W59" s="213">
        <f>ROUND(IF('Indicator Data'!W67=0,0,IF(LOG('Indicator Data'!W67)&gt;W$3,10,IF(LOG('Indicator Data'!W67)&lt;W$4,0,((LOG('Indicator Data'!W67)-W$4))/(W$3-W$4)*10))),1)</f>
        <v>2.8</v>
      </c>
      <c r="X59" s="213">
        <f>ROUND(IF('Indicator Data'!X67=0,0,IF(LOG('Indicator Data'!X67)&gt;X$3,10,IF(LOG('Indicator Data'!X67)&lt;X$4,0,((LOG('Indicator Data'!X67)-X$4))/(X$3-X$4)*10))),1)</f>
        <v>5.2</v>
      </c>
      <c r="Y59" s="213">
        <f>ROUND(IF('Indicator Data'!Y67=0,0,IF(LOG('Indicator Data'!Y67)&gt;Y$3,10,IF(LOG('Indicator Data'!Y67)&lt;Y$4,0,((LOG('Indicator Data'!Y67)-Y$4))/(Y$3-Y$4)*10))),1)</f>
        <v>0.7</v>
      </c>
      <c r="Z59" s="213">
        <f>ROUND(IF('Indicator Data'!Z67=0,0,IF(LOG('Indicator Data'!Z67)&gt;Z$3,10,IF(LOG('Indicator Data'!Z67)&lt;Z$4,0,((LOG('Indicator Data'!Z67)-Z$4))/(Z$3-Z$4)*10))),1)</f>
        <v>7.1</v>
      </c>
      <c r="AA59" s="213">
        <f>ROUND(IF('Indicator Data'!AA67=0,0,IF(LOG('Indicator Data'!AA67)&gt;AA$3,10,IF(LOG('Indicator Data'!AA67)&lt;AA$4,0,((LOG('Indicator Data'!AA67)-AA$4))/(AA$3-AA$4)*10))),1)</f>
        <v>0</v>
      </c>
      <c r="AB59" s="213">
        <f>ROUND(IF('Indicator Data'!AB67=0,0,IF(LOG('Indicator Data'!AB67)&gt;AB$3,10,IF(LOG('Indicator Data'!AB67)&lt;AB$4,0,((LOG('Indicator Data'!AB67)-AB$4))/(AB$3-AB$4)*10))),1)</f>
        <v>5.3</v>
      </c>
      <c r="AC59" s="213">
        <f>ROUND(IF('Indicator Data'!AC67=0,0,IF(LOG('Indicator Data'!AC67)&gt;AC$3,10,IF(LOG('Indicator Data'!AC67)&lt;AC$4,0,((LOG('Indicator Data'!AC67)-AC$4))/(AC$3-AC$4)*10))),1)</f>
        <v>9.1999999999999993</v>
      </c>
      <c r="AD59" s="213">
        <f>ROUND(IF('Indicator Data'!AD67=0,0,IF(LOG('Indicator Data'!AD67)&gt;AD$3,10,IF(LOG('Indicator Data'!AD67)&lt;AD$4,0,((LOG('Indicator Data'!AD67)-AD$4))/(AD$3-AD$4)*10))),1)</f>
        <v>5.0999999999999996</v>
      </c>
      <c r="AE59" s="213">
        <f t="shared" si="0"/>
        <v>9.4</v>
      </c>
      <c r="AF59" s="213">
        <v>9.6</v>
      </c>
      <c r="AG59" s="213">
        <v>8.4</v>
      </c>
      <c r="AH59" s="213">
        <f>ROUND(IF('Indicator Data'!AI67=0,0,IF(LOG('Indicator Data'!AI67)&gt;AH$3,10,IF(LOG('Indicator Data'!AI67)&lt;AH$4,0,((LOG('Indicator Data'!AI67)-AH$4))/(AH$3-AH$4)*10))),1)</f>
        <v>0</v>
      </c>
      <c r="AI59" s="213">
        <f>ROUND(IF('Indicator Data'!AJ67=0,0,IF(LOG('Indicator Data'!AJ67)&gt;AI$3,10,IF(LOG('Indicator Data'!AJ67)&lt;AI$4,0,((LOG('Indicator Data'!AJ67)-AI$4))/(AI$3-AI$4)*10))),1)</f>
        <v>0</v>
      </c>
      <c r="AJ59" s="218">
        <f t="shared" si="1"/>
        <v>9.1999999999999993</v>
      </c>
      <c r="AK59" s="218">
        <f t="shared" si="2"/>
        <v>8.1999999999999993</v>
      </c>
      <c r="AL59" s="218">
        <f t="shared" si="3"/>
        <v>0</v>
      </c>
      <c r="AM59" s="218">
        <f t="shared" si="4"/>
        <v>0</v>
      </c>
      <c r="AN59" s="218">
        <f t="shared" si="5"/>
        <v>0</v>
      </c>
      <c r="AO59" s="218">
        <f t="shared" si="6"/>
        <v>8.5</v>
      </c>
      <c r="AP59" s="218">
        <f t="shared" si="7"/>
        <v>7.7</v>
      </c>
      <c r="AQ59" s="218">
        <f t="shared" si="8"/>
        <v>6.4</v>
      </c>
      <c r="AR59" s="218">
        <f t="shared" si="9"/>
        <v>5.2</v>
      </c>
      <c r="AS59" s="219">
        <f t="shared" si="10"/>
        <v>6.4</v>
      </c>
      <c r="AT59" s="219">
        <f t="shared" si="11"/>
        <v>6.1</v>
      </c>
      <c r="AU59" s="61"/>
      <c r="AV59" s="61"/>
      <c r="AW59" s="61"/>
      <c r="AX59" s="61"/>
      <c r="AY59" s="61"/>
      <c r="AZ59" s="61"/>
    </row>
    <row r="60" spans="1:52" ht="15.75" customHeight="1" x14ac:dyDescent="0.25">
      <c r="A60" t="str">
        <f>'Indicator Data'!A68</f>
        <v>Barind and Drought Prone Areas</v>
      </c>
      <c r="B60" t="str">
        <f>'Indicator Data'!B68</f>
        <v>Rangpur</v>
      </c>
      <c r="C60" t="str">
        <f>'Indicator Data'!C68</f>
        <v>Kurigram</v>
      </c>
      <c r="D60">
        <f>'Indicator Data'!D68</f>
        <v>5549</v>
      </c>
      <c r="E60" s="213">
        <v>10</v>
      </c>
      <c r="F60" s="213">
        <v>10</v>
      </c>
      <c r="G60" s="214">
        <v>10</v>
      </c>
      <c r="H60" s="214">
        <v>2</v>
      </c>
      <c r="I60" s="213">
        <f>ROUND(IF('Indicator Data'!I68=0,0,IF(LOG('Indicator Data'!I68)&gt;I$3,10,IF(LOG('Indicator Data'!I68)&lt;I$4,0,((LOG('Indicator Data'!I68)-I$4))/(I$3-I$4)*10))),1)</f>
        <v>10</v>
      </c>
      <c r="J60" s="213">
        <f>ROUND(IF('Indicator Data'!J68=0,0,IF(LOG('Indicator Data'!J68)&gt;J$3,10,IF(LOG('Indicator Data'!J68)&lt;J$4,0,((LOG('Indicator Data'!J68)-J$4))/(J$3-J$4)*10))),1)</f>
        <v>9.5</v>
      </c>
      <c r="K60" s="213">
        <f>ROUND(IF('Indicator Data'!K68=0,0,IF(LOG('Indicator Data'!K68)&gt;K$3,10,IF(LOG('Indicator Data'!K68)&lt;K$4,0,((LOG('Indicator Data'!K68)-K$4))/(K$3-K$4)*10))),1)</f>
        <v>0</v>
      </c>
      <c r="L60" s="213">
        <f>ROUND(IF('Indicator Data'!L68=0,0,IF(LOG('Indicator Data'!L68)&gt;L$3,10,IF(LOG('Indicator Data'!L68)&lt;L$4,0,((LOG('Indicator Data'!L68)-L$4))/(L$3-L$4)*10))),1)</f>
        <v>9.6</v>
      </c>
      <c r="M60" s="213">
        <f>ROUND(IF('Indicator Data'!M68=0,0,IF(LOG('Indicator Data'!M68)&gt;M$3,10,IF(LOG('Indicator Data'!M68)&lt;M$4,0,((LOG('Indicator Data'!M68)-M$4))/(M$3-M$4)*10))),1)</f>
        <v>0</v>
      </c>
      <c r="N60" s="213">
        <f>ROUND(IF('Indicator Data'!N68=0,0,IF(LOG('Indicator Data'!N68)&gt;N$3,10,IF(LOG('Indicator Data'!N68)&lt;N$4,0,((LOG('Indicator Data'!N68)-N$4))/(N$3-N$4)*10))),1)</f>
        <v>0</v>
      </c>
      <c r="O60" s="213">
        <f>ROUND(IF('Indicator Data'!O68=0,0,IF(LOG('Indicator Data'!O68)&gt;O$3,10,IF(LOG('Indicator Data'!O68)&lt;O$4,0,((LOG('Indicator Data'!O68)-O$4))/(O$3-O$4)*10))),1)</f>
        <v>0</v>
      </c>
      <c r="P60" s="213">
        <f>ROUND(IF('Indicator Data'!P68=0,0,IF(LOG('Indicator Data'!P68)&gt;P$3,10,IF(LOG('Indicator Data'!P68)&lt;P$4,0,((LOG('Indicator Data'!P68)-P$4))/(P$3-P$4)*10))),1)</f>
        <v>0</v>
      </c>
      <c r="Q60" s="213">
        <f>ROUND(IF('Indicator Data'!Q68=0,0,IF(LOG('Indicator Data'!Q68)&gt;Q$3,10,IF(LOG('Indicator Data'!Q68)&lt;Q$4,0,((LOG('Indicator Data'!Q68)-Q$4))/(Q$3-Q$4)*10))),1)</f>
        <v>0</v>
      </c>
      <c r="R60" s="213">
        <f>ROUND(IF('Indicator Data'!R68=0,0,IF(LOG('Indicator Data'!R68)&gt;R$3,10,IF(LOG('Indicator Data'!R68)&lt;R$4,0,((LOG('Indicator Data'!R68)-R$4))/(R$3-R$4)*10))),1)</f>
        <v>8.1</v>
      </c>
      <c r="S60" s="213">
        <f>IF('Indicator Data'!S68="No data","x",ROUND(IF('Indicator Data'!S68=0,0,IF(LOG('Indicator Data'!S68)&gt;S$3,10,IF(LOG('Indicator Data'!S68)&lt;S$4,0,((LOG('Indicator Data'!S68)-S$4))/(S$3-S$4)*10))),1))</f>
        <v>7.2</v>
      </c>
      <c r="T60" s="213">
        <f>ROUND(IF('Indicator Data'!T68=0,0,IF(LOG('Indicator Data'!T68)&gt;T$3,10,IF(LOG('Indicator Data'!T68)&lt;T$4,0,((LOG('Indicator Data'!T68)-T$4))/(T$3-T$4)*10))),1)</f>
        <v>6</v>
      </c>
      <c r="U60" s="213">
        <f>ROUND(IF('Indicator Data'!U68=0,0,IF(LOG('Indicator Data'!U68)&gt;U$3,10,IF(LOG('Indicator Data'!U68)&lt;U$4,0,((LOG('Indicator Data'!U68)-U$4))/(U$3-U$4)*10))),1)</f>
        <v>5.2</v>
      </c>
      <c r="V60" s="213">
        <f>ROUND(IF('Indicator Data'!V68=0,0,IF(LOG('Indicator Data'!V68)&gt;V$3,10,IF(LOG('Indicator Data'!V68)&lt;V$4,0,((LOG('Indicator Data'!V68)-V$4))/(V$3-V$4)*10))),1)</f>
        <v>0</v>
      </c>
      <c r="W60" s="213">
        <f>ROUND(IF('Indicator Data'!W68=0,0,IF(LOG('Indicator Data'!W68)&gt;W$3,10,IF(LOG('Indicator Data'!W68)&lt;W$4,0,((LOG('Indicator Data'!W68)-W$4))/(W$3-W$4)*10))),1)</f>
        <v>3</v>
      </c>
      <c r="X60" s="213">
        <f>ROUND(IF('Indicator Data'!X68=0,0,IF(LOG('Indicator Data'!X68)&gt;X$3,10,IF(LOG('Indicator Data'!X68)&lt;X$4,0,((LOG('Indicator Data'!X68)-X$4))/(X$3-X$4)*10))),1)</f>
        <v>4.9000000000000004</v>
      </c>
      <c r="Y60" s="213">
        <f>ROUND(IF('Indicator Data'!Y68=0,0,IF(LOG('Indicator Data'!Y68)&gt;Y$3,10,IF(LOG('Indicator Data'!Y68)&lt;Y$4,0,((LOG('Indicator Data'!Y68)-Y$4))/(Y$3-Y$4)*10))),1)</f>
        <v>1.8</v>
      </c>
      <c r="Z60" s="213">
        <f>ROUND(IF('Indicator Data'!Z68=0,0,IF(LOG('Indicator Data'!Z68)&gt;Z$3,10,IF(LOG('Indicator Data'!Z68)&lt;Z$4,0,((LOG('Indicator Data'!Z68)-Z$4))/(Z$3-Z$4)*10))),1)</f>
        <v>7.7</v>
      </c>
      <c r="AA60" s="213">
        <f>ROUND(IF('Indicator Data'!AA68=0,0,IF(LOG('Indicator Data'!AA68)&gt;AA$3,10,IF(LOG('Indicator Data'!AA68)&lt;AA$4,0,((LOG('Indicator Data'!AA68)-AA$4))/(AA$3-AA$4)*10))),1)</f>
        <v>2.2999999999999998</v>
      </c>
      <c r="AB60" s="213">
        <f>ROUND(IF('Indicator Data'!AB68=0,0,IF(LOG('Indicator Data'!AB68)&gt;AB$3,10,IF(LOG('Indicator Data'!AB68)&lt;AB$4,0,((LOG('Indicator Data'!AB68)-AB$4))/(AB$3-AB$4)*10))),1)</f>
        <v>6.1</v>
      </c>
      <c r="AC60" s="213">
        <f>ROUND(IF('Indicator Data'!AC68=0,0,IF(LOG('Indicator Data'!AC68)&gt;AC$3,10,IF(LOG('Indicator Data'!AC68)&lt;AC$4,0,((LOG('Indicator Data'!AC68)-AC$4))/(AC$3-AC$4)*10))),1)</f>
        <v>7.3</v>
      </c>
      <c r="AD60" s="213">
        <f>ROUND(IF('Indicator Data'!AD68=0,0,IF(LOG('Indicator Data'!AD68)&gt;AD$3,10,IF(LOG('Indicator Data'!AD68)&lt;AD$4,0,((LOG('Indicator Data'!AD68)-AD$4))/(AD$3-AD$4)*10))),1)</f>
        <v>5.4</v>
      </c>
      <c r="AE60" s="213">
        <f t="shared" si="0"/>
        <v>9.4</v>
      </c>
      <c r="AF60" s="213">
        <v>9.6</v>
      </c>
      <c r="AG60" s="213">
        <v>8.4</v>
      </c>
      <c r="AH60" s="213">
        <f>ROUND(IF('Indicator Data'!AI68=0,0,IF(LOG('Indicator Data'!AI68)&gt;AH$3,10,IF(LOG('Indicator Data'!AI68)&lt;AH$4,0,((LOG('Indicator Data'!AI68)-AH$4))/(AH$3-AH$4)*10))),1)</f>
        <v>0</v>
      </c>
      <c r="AI60" s="213">
        <f>ROUND(IF('Indicator Data'!AJ68=0,0,IF(LOG('Indicator Data'!AJ68)&gt;AI$3,10,IF(LOG('Indicator Data'!AJ68)&lt;AI$4,0,((LOG('Indicator Data'!AJ68)-AI$4))/(AI$3-AI$4)*10))),1)</f>
        <v>0</v>
      </c>
      <c r="AJ60" s="218">
        <f t="shared" si="1"/>
        <v>9.1999999999999993</v>
      </c>
      <c r="AK60" s="218">
        <f t="shared" si="2"/>
        <v>8.8000000000000007</v>
      </c>
      <c r="AL60" s="218">
        <f t="shared" si="3"/>
        <v>0</v>
      </c>
      <c r="AM60" s="218">
        <f t="shared" si="4"/>
        <v>0</v>
      </c>
      <c r="AN60" s="218">
        <f t="shared" si="5"/>
        <v>0</v>
      </c>
      <c r="AO60" s="218">
        <f t="shared" si="6"/>
        <v>8.1</v>
      </c>
      <c r="AP60" s="218">
        <f t="shared" si="7"/>
        <v>7.2</v>
      </c>
      <c r="AQ60" s="218">
        <f t="shared" si="8"/>
        <v>5.6</v>
      </c>
      <c r="AR60" s="218">
        <f t="shared" si="9"/>
        <v>5.2</v>
      </c>
      <c r="AS60" s="219">
        <f t="shared" si="10"/>
        <v>6.4</v>
      </c>
      <c r="AT60" s="219">
        <f t="shared" si="11"/>
        <v>6</v>
      </c>
      <c r="AU60" s="61"/>
      <c r="AV60" s="61"/>
      <c r="AW60" s="61"/>
      <c r="AX60" s="61"/>
      <c r="AY60" s="61"/>
      <c r="AZ60" s="61"/>
    </row>
    <row r="61" spans="1:52" ht="15.75" customHeight="1" x14ac:dyDescent="0.25">
      <c r="A61" t="str">
        <f>'Indicator Data'!A69</f>
        <v>Barind and Drought Prone Areas</v>
      </c>
      <c r="B61" t="str">
        <f>'Indicator Data'!B69</f>
        <v>Rangpur</v>
      </c>
      <c r="C61" t="str">
        <f>'Indicator Data'!C69</f>
        <v>Lalmonirhat</v>
      </c>
      <c r="D61">
        <f>'Indicator Data'!D69</f>
        <v>5552</v>
      </c>
      <c r="E61" s="213">
        <v>10</v>
      </c>
      <c r="F61" s="213">
        <v>10</v>
      </c>
      <c r="G61" s="214">
        <v>10</v>
      </c>
      <c r="H61" s="214">
        <v>2</v>
      </c>
      <c r="I61" s="213">
        <f>ROUND(IF('Indicator Data'!I69=0,0,IF(LOG('Indicator Data'!I69)&gt;I$3,10,IF(LOG('Indicator Data'!I69)&lt;I$4,0,((LOG('Indicator Data'!I69)-I$4))/(I$3-I$4)*10))),1)</f>
        <v>8.8000000000000007</v>
      </c>
      <c r="J61" s="213">
        <f>ROUND(IF('Indicator Data'!J69=0,0,IF(LOG('Indicator Data'!J69)&gt;J$3,10,IF(LOG('Indicator Data'!J69)&lt;J$4,0,((LOG('Indicator Data'!J69)-J$4))/(J$3-J$4)*10))),1)</f>
        <v>7.5</v>
      </c>
      <c r="K61" s="213">
        <f>ROUND(IF('Indicator Data'!K69=0,0,IF(LOG('Indicator Data'!K69)&gt;K$3,10,IF(LOG('Indicator Data'!K69)&lt;K$4,0,((LOG('Indicator Data'!K69)-K$4))/(K$3-K$4)*10))),1)</f>
        <v>0</v>
      </c>
      <c r="L61" s="213">
        <f>ROUND(IF('Indicator Data'!L69=0,0,IF(LOG('Indicator Data'!L69)&gt;L$3,10,IF(LOG('Indicator Data'!L69)&lt;L$4,0,((LOG('Indicator Data'!L69)-L$4))/(L$3-L$4)*10))),1)</f>
        <v>6.5</v>
      </c>
      <c r="M61" s="213">
        <f>ROUND(IF('Indicator Data'!M69=0,0,IF(LOG('Indicator Data'!M69)&gt;M$3,10,IF(LOG('Indicator Data'!M69)&lt;M$4,0,((LOG('Indicator Data'!M69)-M$4))/(M$3-M$4)*10))),1)</f>
        <v>0</v>
      </c>
      <c r="N61" s="213">
        <f>ROUND(IF('Indicator Data'!N69=0,0,IF(LOG('Indicator Data'!N69)&gt;N$3,10,IF(LOG('Indicator Data'!N69)&lt;N$4,0,((LOG('Indicator Data'!N69)-N$4))/(N$3-N$4)*10))),1)</f>
        <v>0</v>
      </c>
      <c r="O61" s="213">
        <f>ROUND(IF('Indicator Data'!O69=0,0,IF(LOG('Indicator Data'!O69)&gt;O$3,10,IF(LOG('Indicator Data'!O69)&lt;O$4,0,((LOG('Indicator Data'!O69)-O$4))/(O$3-O$4)*10))),1)</f>
        <v>0</v>
      </c>
      <c r="P61" s="213">
        <f>ROUND(IF('Indicator Data'!P69=0,0,IF(LOG('Indicator Data'!P69)&gt;P$3,10,IF(LOG('Indicator Data'!P69)&lt;P$4,0,((LOG('Indicator Data'!P69)-P$4))/(P$3-P$4)*10))),1)</f>
        <v>0</v>
      </c>
      <c r="Q61" s="213">
        <f>ROUND(IF('Indicator Data'!Q69=0,0,IF(LOG('Indicator Data'!Q69)&gt;Q$3,10,IF(LOG('Indicator Data'!Q69)&lt;Q$4,0,((LOG('Indicator Data'!Q69)-Q$4))/(Q$3-Q$4)*10))),1)</f>
        <v>0</v>
      </c>
      <c r="R61" s="213">
        <f>ROUND(IF('Indicator Data'!R69=0,0,IF(LOG('Indicator Data'!R69)&gt;R$3,10,IF(LOG('Indicator Data'!R69)&lt;R$4,0,((LOG('Indicator Data'!R69)-R$4))/(R$3-R$4)*10))),1)</f>
        <v>6.1</v>
      </c>
      <c r="S61" s="213" t="str">
        <f>IF('Indicator Data'!S69="No data","x",ROUND(IF('Indicator Data'!S69=0,0,IF(LOG('Indicator Data'!S69)&gt;S$3,10,IF(LOG('Indicator Data'!S69)&lt;S$4,0,((LOG('Indicator Data'!S69)-S$4))/(S$3-S$4)*10))),1))</f>
        <v>x</v>
      </c>
      <c r="T61" s="213">
        <f>ROUND(IF('Indicator Data'!T69=0,0,IF(LOG('Indicator Data'!T69)&gt;T$3,10,IF(LOG('Indicator Data'!T69)&lt;T$4,0,((LOG('Indicator Data'!T69)-T$4))/(T$3-T$4)*10))),1)</f>
        <v>6.7</v>
      </c>
      <c r="U61" s="213">
        <f>ROUND(IF('Indicator Data'!U69=0,0,IF(LOG('Indicator Data'!U69)&gt;U$3,10,IF(LOG('Indicator Data'!U69)&lt;U$4,0,((LOG('Indicator Data'!U69)-U$4))/(U$3-U$4)*10))),1)</f>
        <v>4.2</v>
      </c>
      <c r="V61" s="213">
        <f>ROUND(IF('Indicator Data'!V69=0,0,IF(LOG('Indicator Data'!V69)&gt;V$3,10,IF(LOG('Indicator Data'!V69)&lt;V$4,0,((LOG('Indicator Data'!V69)-V$4))/(V$3-V$4)*10))),1)</f>
        <v>0.3</v>
      </c>
      <c r="W61" s="213">
        <f>ROUND(IF('Indicator Data'!W69=0,0,IF(LOG('Indicator Data'!W69)&gt;W$3,10,IF(LOG('Indicator Data'!W69)&lt;W$4,0,((LOG('Indicator Data'!W69)-W$4))/(W$3-W$4)*10))),1)</f>
        <v>2.9</v>
      </c>
      <c r="X61" s="213">
        <f>ROUND(IF('Indicator Data'!X69=0,0,IF(LOG('Indicator Data'!X69)&gt;X$3,10,IF(LOG('Indicator Data'!X69)&lt;X$4,0,((LOG('Indicator Data'!X69)-X$4))/(X$3-X$4)*10))),1)</f>
        <v>5</v>
      </c>
      <c r="Y61" s="213">
        <f>ROUND(IF('Indicator Data'!Y69=0,0,IF(LOG('Indicator Data'!Y69)&gt;Y$3,10,IF(LOG('Indicator Data'!Y69)&lt;Y$4,0,((LOG('Indicator Data'!Y69)-Y$4))/(Y$3-Y$4)*10))),1)</f>
        <v>3.2</v>
      </c>
      <c r="Z61" s="213">
        <f>ROUND(IF('Indicator Data'!Z69=0,0,IF(LOG('Indicator Data'!Z69)&gt;Z$3,10,IF(LOG('Indicator Data'!Z69)&lt;Z$4,0,((LOG('Indicator Data'!Z69)-Z$4))/(Z$3-Z$4)*10))),1)</f>
        <v>7.4</v>
      </c>
      <c r="AA61" s="213">
        <f>ROUND(IF('Indicator Data'!AA69=0,0,IF(LOG('Indicator Data'!AA69)&gt;AA$3,10,IF(LOG('Indicator Data'!AA69)&lt;AA$4,0,((LOG('Indicator Data'!AA69)-AA$4))/(AA$3-AA$4)*10))),1)</f>
        <v>1.4</v>
      </c>
      <c r="AB61" s="213">
        <f>ROUND(IF('Indicator Data'!AB69=0,0,IF(LOG('Indicator Data'!AB69)&gt;AB$3,10,IF(LOG('Indicator Data'!AB69)&lt;AB$4,0,((LOG('Indicator Data'!AB69)-AB$4))/(AB$3-AB$4)*10))),1)</f>
        <v>7.3</v>
      </c>
      <c r="AC61" s="213">
        <f>ROUND(IF('Indicator Data'!AC69=0,0,IF(LOG('Indicator Data'!AC69)&gt;AC$3,10,IF(LOG('Indicator Data'!AC69)&lt;AC$4,0,((LOG('Indicator Data'!AC69)-AC$4))/(AC$3-AC$4)*10))),1)</f>
        <v>7</v>
      </c>
      <c r="AD61" s="213">
        <f>ROUND(IF('Indicator Data'!AD69=0,0,IF(LOG('Indicator Data'!AD69)&gt;AD$3,10,IF(LOG('Indicator Data'!AD69)&lt;AD$4,0,((LOG('Indicator Data'!AD69)-AD$4))/(AD$3-AD$4)*10))),1)</f>
        <v>4.9000000000000004</v>
      </c>
      <c r="AE61" s="213">
        <f t="shared" si="0"/>
        <v>9.4</v>
      </c>
      <c r="AF61" s="213">
        <v>9.6</v>
      </c>
      <c r="AG61" s="213">
        <v>8.4</v>
      </c>
      <c r="AH61" s="213">
        <f>ROUND(IF('Indicator Data'!AI69=0,0,IF(LOG('Indicator Data'!AI69)&gt;AH$3,10,IF(LOG('Indicator Data'!AI69)&lt;AH$4,0,((LOG('Indicator Data'!AI69)-AH$4))/(AH$3-AH$4)*10))),1)</f>
        <v>0</v>
      </c>
      <c r="AI61" s="213">
        <f>ROUND(IF('Indicator Data'!AJ69=0,0,IF(LOG('Indicator Data'!AJ69)&gt;AI$3,10,IF(LOG('Indicator Data'!AJ69)&lt;AI$4,0,((LOG('Indicator Data'!AJ69)-AI$4))/(AI$3-AI$4)*10))),1)</f>
        <v>0</v>
      </c>
      <c r="AJ61" s="218">
        <f t="shared" si="1"/>
        <v>9.1999999999999993</v>
      </c>
      <c r="AK61" s="218">
        <f t="shared" si="2"/>
        <v>6.6</v>
      </c>
      <c r="AL61" s="218">
        <f t="shared" si="3"/>
        <v>0</v>
      </c>
      <c r="AM61" s="218">
        <f t="shared" si="4"/>
        <v>0</v>
      </c>
      <c r="AN61" s="218">
        <f t="shared" si="5"/>
        <v>0</v>
      </c>
      <c r="AO61" s="218">
        <f t="shared" si="6"/>
        <v>6.1</v>
      </c>
      <c r="AP61" s="218" t="str">
        <f t="shared" si="7"/>
        <v>x</v>
      </c>
      <c r="AQ61" s="218">
        <f t="shared" si="8"/>
        <v>5.6</v>
      </c>
      <c r="AR61" s="218">
        <f t="shared" si="9"/>
        <v>5.3</v>
      </c>
      <c r="AS61" s="219">
        <f t="shared" si="10"/>
        <v>6.4</v>
      </c>
      <c r="AT61" s="219">
        <f t="shared" si="11"/>
        <v>5</v>
      </c>
      <c r="AU61" s="61"/>
      <c r="AV61" s="61"/>
      <c r="AW61" s="61"/>
      <c r="AX61" s="61"/>
      <c r="AY61" s="61"/>
      <c r="AZ61" s="61"/>
    </row>
    <row r="62" spans="1:52" ht="15.75" customHeight="1" x14ac:dyDescent="0.25">
      <c r="A62" t="str">
        <f>'Indicator Data'!A70</f>
        <v>Barind and Drought Prone Areas</v>
      </c>
      <c r="B62" t="str">
        <f>'Indicator Data'!B70</f>
        <v>Rangpur</v>
      </c>
      <c r="C62" t="str">
        <f>'Indicator Data'!C70</f>
        <v>Nilphamari</v>
      </c>
      <c r="D62">
        <f>'Indicator Data'!D70</f>
        <v>5573</v>
      </c>
      <c r="E62" s="213">
        <v>10</v>
      </c>
      <c r="F62" s="213">
        <v>10</v>
      </c>
      <c r="G62" s="214">
        <v>10</v>
      </c>
      <c r="H62" s="214">
        <v>2</v>
      </c>
      <c r="I62" s="213">
        <f>ROUND(IF('Indicator Data'!I70=0,0,IF(LOG('Indicator Data'!I70)&gt;I$3,10,IF(LOG('Indicator Data'!I70)&lt;I$4,0,((LOG('Indicator Data'!I70)-I$4))/(I$3-I$4)*10))),1)</f>
        <v>7.1</v>
      </c>
      <c r="J62" s="213">
        <f>ROUND(IF('Indicator Data'!J70=0,0,IF(LOG('Indicator Data'!J70)&gt;J$3,10,IF(LOG('Indicator Data'!J70)&lt;J$4,0,((LOG('Indicator Data'!J70)-J$4))/(J$3-J$4)*10))),1)</f>
        <v>5.9</v>
      </c>
      <c r="K62" s="213">
        <f>ROUND(IF('Indicator Data'!K70=0,0,IF(LOG('Indicator Data'!K70)&gt;K$3,10,IF(LOG('Indicator Data'!K70)&lt;K$4,0,((LOG('Indicator Data'!K70)-K$4))/(K$3-K$4)*10))),1)</f>
        <v>5</v>
      </c>
      <c r="L62" s="213">
        <f>ROUND(IF('Indicator Data'!L70=0,0,IF(LOG('Indicator Data'!L70)&gt;L$3,10,IF(LOG('Indicator Data'!L70)&lt;L$4,0,((LOG('Indicator Data'!L70)-L$4))/(L$3-L$4)*10))),1)</f>
        <v>0</v>
      </c>
      <c r="M62" s="213">
        <f>ROUND(IF('Indicator Data'!M70=0,0,IF(LOG('Indicator Data'!M70)&gt;M$3,10,IF(LOG('Indicator Data'!M70)&lt;M$4,0,((LOG('Indicator Data'!M70)-M$4))/(M$3-M$4)*10))),1)</f>
        <v>0</v>
      </c>
      <c r="N62" s="213">
        <f>ROUND(IF('Indicator Data'!N70=0,0,IF(LOG('Indicator Data'!N70)&gt;N$3,10,IF(LOG('Indicator Data'!N70)&lt;N$4,0,((LOG('Indicator Data'!N70)-N$4))/(N$3-N$4)*10))),1)</f>
        <v>0</v>
      </c>
      <c r="O62" s="213">
        <f>ROUND(IF('Indicator Data'!O70=0,0,IF(LOG('Indicator Data'!O70)&gt;O$3,10,IF(LOG('Indicator Data'!O70)&lt;O$4,0,((LOG('Indicator Data'!O70)-O$4))/(O$3-O$4)*10))),1)</f>
        <v>0</v>
      </c>
      <c r="P62" s="213">
        <f>ROUND(IF('Indicator Data'!P70=0,0,IF(LOG('Indicator Data'!P70)&gt;P$3,10,IF(LOG('Indicator Data'!P70)&lt;P$4,0,((LOG('Indicator Data'!P70)-P$4))/(P$3-P$4)*10))),1)</f>
        <v>0</v>
      </c>
      <c r="Q62" s="213">
        <f>ROUND(IF('Indicator Data'!Q70=0,0,IF(LOG('Indicator Data'!Q70)&gt;Q$3,10,IF(LOG('Indicator Data'!Q70)&lt;Q$4,0,((LOG('Indicator Data'!Q70)-Q$4))/(Q$3-Q$4)*10))),1)</f>
        <v>0</v>
      </c>
      <c r="R62" s="213">
        <f>ROUND(IF('Indicator Data'!R70=0,0,IF(LOG('Indicator Data'!R70)&gt;R$3,10,IF(LOG('Indicator Data'!R70)&lt;R$4,0,((LOG('Indicator Data'!R70)-R$4))/(R$3-R$4)*10))),1)</f>
        <v>5.3</v>
      </c>
      <c r="S62" s="213" t="str">
        <f>IF('Indicator Data'!S70="No data","x",ROUND(IF('Indicator Data'!S70=0,0,IF(LOG('Indicator Data'!S70)&gt;S$3,10,IF(LOG('Indicator Data'!S70)&lt;S$4,0,((LOG('Indicator Data'!S70)-S$4))/(S$3-S$4)*10))),1))</f>
        <v>x</v>
      </c>
      <c r="T62" s="213">
        <f>ROUND(IF('Indicator Data'!T70=0,0,IF(LOG('Indicator Data'!T70)&gt;T$3,10,IF(LOG('Indicator Data'!T70)&lt;T$4,0,((LOG('Indicator Data'!T70)-T$4))/(T$3-T$4)*10))),1)</f>
        <v>7.6</v>
      </c>
      <c r="U62" s="213">
        <f>ROUND(IF('Indicator Data'!U70=0,0,IF(LOG('Indicator Data'!U70)&gt;U$3,10,IF(LOG('Indicator Data'!U70)&lt;U$4,0,((LOG('Indicator Data'!U70)-U$4))/(U$3-U$4)*10))),1)</f>
        <v>5.3</v>
      </c>
      <c r="V62" s="213">
        <f>ROUND(IF('Indicator Data'!V70=0,0,IF(LOG('Indicator Data'!V70)&gt;V$3,10,IF(LOG('Indicator Data'!V70)&lt;V$4,0,((LOG('Indicator Data'!V70)-V$4))/(V$3-V$4)*10))),1)</f>
        <v>0.6</v>
      </c>
      <c r="W62" s="213">
        <f>ROUND(IF('Indicator Data'!W70=0,0,IF(LOG('Indicator Data'!W70)&gt;W$3,10,IF(LOG('Indicator Data'!W70)&lt;W$4,0,((LOG('Indicator Data'!W70)-W$4))/(W$3-W$4)*10))),1)</f>
        <v>3.3</v>
      </c>
      <c r="X62" s="213">
        <f>ROUND(IF('Indicator Data'!X70=0,0,IF(LOG('Indicator Data'!X70)&gt;X$3,10,IF(LOG('Indicator Data'!X70)&lt;X$4,0,((LOG('Indicator Data'!X70)-X$4))/(X$3-X$4)*10))),1)</f>
        <v>5.4</v>
      </c>
      <c r="Y62" s="213">
        <f>ROUND(IF('Indicator Data'!Y70=0,0,IF(LOG('Indicator Data'!Y70)&gt;Y$3,10,IF(LOG('Indicator Data'!Y70)&lt;Y$4,0,((LOG('Indicator Data'!Y70)-Y$4))/(Y$3-Y$4)*10))),1)</f>
        <v>3.4</v>
      </c>
      <c r="Z62" s="213">
        <f>ROUND(IF('Indicator Data'!Z70=0,0,IF(LOG('Indicator Data'!Z70)&gt;Z$3,10,IF(LOG('Indicator Data'!Z70)&lt;Z$4,0,((LOG('Indicator Data'!Z70)-Z$4))/(Z$3-Z$4)*10))),1)</f>
        <v>7.8</v>
      </c>
      <c r="AA62" s="213">
        <f>ROUND(IF('Indicator Data'!AA70=0,0,IF(LOG('Indicator Data'!AA70)&gt;AA$3,10,IF(LOG('Indicator Data'!AA70)&lt;AA$4,0,((LOG('Indicator Data'!AA70)-AA$4))/(AA$3-AA$4)*10))),1)</f>
        <v>3.8</v>
      </c>
      <c r="AB62" s="213">
        <f>ROUND(IF('Indicator Data'!AB70=0,0,IF(LOG('Indicator Data'!AB70)&gt;AB$3,10,IF(LOG('Indicator Data'!AB70)&lt;AB$4,0,((LOG('Indicator Data'!AB70)-AB$4))/(AB$3-AB$4)*10))),1)</f>
        <v>7.1</v>
      </c>
      <c r="AC62" s="213">
        <f>ROUND(IF('Indicator Data'!AC70=0,0,IF(LOG('Indicator Data'!AC70)&gt;AC$3,10,IF(LOG('Indicator Data'!AC70)&lt;AC$4,0,((LOG('Indicator Data'!AC70)-AC$4))/(AC$3-AC$4)*10))),1)</f>
        <v>8.8000000000000007</v>
      </c>
      <c r="AD62" s="213">
        <f>ROUND(IF('Indicator Data'!AD70=0,0,IF(LOG('Indicator Data'!AD70)&gt;AD$3,10,IF(LOG('Indicator Data'!AD70)&lt;AD$4,0,((LOG('Indicator Data'!AD70)-AD$4))/(AD$3-AD$4)*10))),1)</f>
        <v>5.6</v>
      </c>
      <c r="AE62" s="213">
        <f t="shared" si="0"/>
        <v>9.4</v>
      </c>
      <c r="AF62" s="213">
        <v>9.6</v>
      </c>
      <c r="AG62" s="213">
        <v>8.4</v>
      </c>
      <c r="AH62" s="213">
        <f>ROUND(IF('Indicator Data'!AI70=0,0,IF(LOG('Indicator Data'!AI70)&gt;AH$3,10,IF(LOG('Indicator Data'!AI70)&lt;AH$4,0,((LOG('Indicator Data'!AI70)-AH$4))/(AH$3-AH$4)*10))),1)</f>
        <v>0</v>
      </c>
      <c r="AI62" s="213">
        <f>ROUND(IF('Indicator Data'!AJ70=0,0,IF(LOG('Indicator Data'!AJ70)&gt;AI$3,10,IF(LOG('Indicator Data'!AJ70)&lt;AI$4,0,((LOG('Indicator Data'!AJ70)-AI$4))/(AI$3-AI$4)*10))),1)</f>
        <v>0</v>
      </c>
      <c r="AJ62" s="218">
        <f t="shared" si="1"/>
        <v>9.1999999999999993</v>
      </c>
      <c r="AK62" s="218">
        <f t="shared" si="2"/>
        <v>5</v>
      </c>
      <c r="AL62" s="218">
        <f t="shared" si="3"/>
        <v>0</v>
      </c>
      <c r="AM62" s="218">
        <f t="shared" si="4"/>
        <v>0</v>
      </c>
      <c r="AN62" s="218">
        <f t="shared" si="5"/>
        <v>0</v>
      </c>
      <c r="AO62" s="218">
        <f t="shared" si="6"/>
        <v>5.3</v>
      </c>
      <c r="AP62" s="218" t="str">
        <f t="shared" si="7"/>
        <v>x</v>
      </c>
      <c r="AQ62" s="218">
        <f t="shared" si="8"/>
        <v>6.6</v>
      </c>
      <c r="AR62" s="218">
        <f t="shared" si="9"/>
        <v>5.9</v>
      </c>
      <c r="AS62" s="219">
        <f t="shared" si="10"/>
        <v>6.4</v>
      </c>
      <c r="AT62" s="219">
        <f t="shared" si="11"/>
        <v>4.9000000000000004</v>
      </c>
      <c r="AU62" s="61"/>
      <c r="AV62" s="61"/>
      <c r="AW62" s="61"/>
      <c r="AX62" s="61"/>
      <c r="AY62" s="61"/>
      <c r="AZ62" s="61"/>
    </row>
    <row r="63" spans="1:52" ht="15.75" customHeight="1" x14ac:dyDescent="0.25">
      <c r="A63" t="str">
        <f>'Indicator Data'!A71</f>
        <v>Barind and Drought Prone Areas</v>
      </c>
      <c r="B63" t="str">
        <f>'Indicator Data'!B71</f>
        <v>Rangpur</v>
      </c>
      <c r="C63" t="str">
        <f>'Indicator Data'!C71</f>
        <v>Panchagarh</v>
      </c>
      <c r="D63">
        <f>'Indicator Data'!D71</f>
        <v>5577</v>
      </c>
      <c r="E63" s="213">
        <v>10</v>
      </c>
      <c r="F63" s="213">
        <v>10</v>
      </c>
      <c r="G63" s="214">
        <v>10</v>
      </c>
      <c r="H63" s="214">
        <v>2</v>
      </c>
      <c r="I63" s="213">
        <f>ROUND(IF('Indicator Data'!I71=0,0,IF(LOG('Indicator Data'!I71)&gt;I$3,10,IF(LOG('Indicator Data'!I71)&lt;I$4,0,((LOG('Indicator Data'!I71)-I$4))/(I$3-I$4)*10))),1)</f>
        <v>0</v>
      </c>
      <c r="J63" s="213">
        <f>ROUND(IF('Indicator Data'!J71=0,0,IF(LOG('Indicator Data'!J71)&gt;J$3,10,IF(LOG('Indicator Data'!J71)&lt;J$4,0,((LOG('Indicator Data'!J71)-J$4))/(J$3-J$4)*10))),1)</f>
        <v>6.8</v>
      </c>
      <c r="K63" s="213">
        <f>ROUND(IF('Indicator Data'!K71=0,0,IF(LOG('Indicator Data'!K71)&gt;K$3,10,IF(LOG('Indicator Data'!K71)&lt;K$4,0,((LOG('Indicator Data'!K71)-K$4))/(K$3-K$4)*10))),1)</f>
        <v>9.8000000000000007</v>
      </c>
      <c r="L63" s="213">
        <f>ROUND(IF('Indicator Data'!L71=0,0,IF(LOG('Indicator Data'!L71)&gt;L$3,10,IF(LOG('Indicator Data'!L71)&lt;L$4,0,((LOG('Indicator Data'!L71)-L$4))/(L$3-L$4)*10))),1)</f>
        <v>0</v>
      </c>
      <c r="M63" s="213">
        <f>ROUND(IF('Indicator Data'!M71=0,0,IF(LOG('Indicator Data'!M71)&gt;M$3,10,IF(LOG('Indicator Data'!M71)&lt;M$4,0,((LOG('Indicator Data'!M71)-M$4))/(M$3-M$4)*10))),1)</f>
        <v>0</v>
      </c>
      <c r="N63" s="213">
        <f>ROUND(IF('Indicator Data'!N71=0,0,IF(LOG('Indicator Data'!N71)&gt;N$3,10,IF(LOG('Indicator Data'!N71)&lt;N$4,0,((LOG('Indicator Data'!N71)-N$4))/(N$3-N$4)*10))),1)</f>
        <v>0</v>
      </c>
      <c r="O63" s="213">
        <f>ROUND(IF('Indicator Data'!O71=0,0,IF(LOG('Indicator Data'!O71)&gt;O$3,10,IF(LOG('Indicator Data'!O71)&lt;O$4,0,((LOG('Indicator Data'!O71)-O$4))/(O$3-O$4)*10))),1)</f>
        <v>0</v>
      </c>
      <c r="P63" s="213">
        <f>ROUND(IF('Indicator Data'!P71=0,0,IF(LOG('Indicator Data'!P71)&gt;P$3,10,IF(LOG('Indicator Data'!P71)&lt;P$4,0,((LOG('Indicator Data'!P71)-P$4))/(P$3-P$4)*10))),1)</f>
        <v>0</v>
      </c>
      <c r="Q63" s="213">
        <f>ROUND(IF('Indicator Data'!Q71=0,0,IF(LOG('Indicator Data'!Q71)&gt;Q$3,10,IF(LOG('Indicator Data'!Q71)&lt;Q$4,0,((LOG('Indicator Data'!Q71)-Q$4))/(Q$3-Q$4)*10))),1)</f>
        <v>0</v>
      </c>
      <c r="R63" s="213">
        <f>ROUND(IF('Indicator Data'!R71=0,0,IF(LOG('Indicator Data'!R71)&gt;R$3,10,IF(LOG('Indicator Data'!R71)&lt;R$4,0,((LOG('Indicator Data'!R71)-R$4))/(R$3-R$4)*10))),1)</f>
        <v>5</v>
      </c>
      <c r="S63" s="213" t="str">
        <f>IF('Indicator Data'!S71="No data","x",ROUND(IF('Indicator Data'!S71=0,0,IF(LOG('Indicator Data'!S71)&gt;S$3,10,IF(LOG('Indicator Data'!S71)&lt;S$4,0,((LOG('Indicator Data'!S71)-S$4))/(S$3-S$4)*10))),1))</f>
        <v>x</v>
      </c>
      <c r="T63" s="213">
        <f>ROUND(IF('Indicator Data'!T71=0,0,IF(LOG('Indicator Data'!T71)&gt;T$3,10,IF(LOG('Indicator Data'!T71)&lt;T$4,0,((LOG('Indicator Data'!T71)-T$4))/(T$3-T$4)*10))),1)</f>
        <v>7.7</v>
      </c>
      <c r="U63" s="213">
        <f>ROUND(IF('Indicator Data'!U71=0,0,IF(LOG('Indicator Data'!U71)&gt;U$3,10,IF(LOG('Indicator Data'!U71)&lt;U$4,0,((LOG('Indicator Data'!U71)-U$4))/(U$3-U$4)*10))),1)</f>
        <v>4.7</v>
      </c>
      <c r="V63" s="213">
        <f>ROUND(IF('Indicator Data'!V71=0,0,IF(LOG('Indicator Data'!V71)&gt;V$3,10,IF(LOG('Indicator Data'!V71)&lt;V$4,0,((LOG('Indicator Data'!V71)-V$4))/(V$3-V$4)*10))),1)</f>
        <v>1.8</v>
      </c>
      <c r="W63" s="213">
        <f>ROUND(IF('Indicator Data'!W71=0,0,IF(LOG('Indicator Data'!W71)&gt;W$3,10,IF(LOG('Indicator Data'!W71)&lt;W$4,0,((LOG('Indicator Data'!W71)-W$4))/(W$3-W$4)*10))),1)</f>
        <v>1.8</v>
      </c>
      <c r="X63" s="213">
        <f>ROUND(IF('Indicator Data'!X71=0,0,IF(LOG('Indicator Data'!X71)&gt;X$3,10,IF(LOG('Indicator Data'!X71)&lt;X$4,0,((LOG('Indicator Data'!X71)-X$4))/(X$3-X$4)*10))),1)</f>
        <v>4.3</v>
      </c>
      <c r="Y63" s="213">
        <f>ROUND(IF('Indicator Data'!Y71=0,0,IF(LOG('Indicator Data'!Y71)&gt;Y$3,10,IF(LOG('Indicator Data'!Y71)&lt;Y$4,0,((LOG('Indicator Data'!Y71)-Y$4))/(Y$3-Y$4)*10))),1)</f>
        <v>3.2</v>
      </c>
      <c r="Z63" s="213">
        <f>ROUND(IF('Indicator Data'!Z71=0,0,IF(LOG('Indicator Data'!Z71)&gt;Z$3,10,IF(LOG('Indicator Data'!Z71)&lt;Z$4,0,((LOG('Indicator Data'!Z71)-Z$4))/(Z$3-Z$4)*10))),1)</f>
        <v>7.9</v>
      </c>
      <c r="AA63" s="213">
        <f>ROUND(IF('Indicator Data'!AA71=0,0,IF(LOG('Indicator Data'!AA71)&gt;AA$3,10,IF(LOG('Indicator Data'!AA71)&lt;AA$4,0,((LOG('Indicator Data'!AA71)-AA$4))/(AA$3-AA$4)*10))),1)</f>
        <v>0.5</v>
      </c>
      <c r="AB63" s="213">
        <f>ROUND(IF('Indicator Data'!AB71=0,0,IF(LOG('Indicator Data'!AB71)&gt;AB$3,10,IF(LOG('Indicator Data'!AB71)&lt;AB$4,0,((LOG('Indicator Data'!AB71)-AB$4))/(AB$3-AB$4)*10))),1)</f>
        <v>4.8</v>
      </c>
      <c r="AC63" s="213">
        <f>ROUND(IF('Indicator Data'!AC71=0,0,IF(LOG('Indicator Data'!AC71)&gt;AC$3,10,IF(LOG('Indicator Data'!AC71)&lt;AC$4,0,((LOG('Indicator Data'!AC71)-AC$4))/(AC$3-AC$4)*10))),1)</f>
        <v>7.8</v>
      </c>
      <c r="AD63" s="213">
        <f>ROUND(IF('Indicator Data'!AD71=0,0,IF(LOG('Indicator Data'!AD71)&gt;AD$3,10,IF(LOG('Indicator Data'!AD71)&lt;AD$4,0,((LOG('Indicator Data'!AD71)-AD$4))/(AD$3-AD$4)*10))),1)</f>
        <v>5.0999999999999996</v>
      </c>
      <c r="AE63" s="213">
        <f t="shared" si="0"/>
        <v>9.4</v>
      </c>
      <c r="AF63" s="213">
        <v>9.6</v>
      </c>
      <c r="AG63" s="213">
        <v>8.4</v>
      </c>
      <c r="AH63" s="213">
        <f>ROUND(IF('Indicator Data'!AI71=0,0,IF(LOG('Indicator Data'!AI71)&gt;AH$3,10,IF(LOG('Indicator Data'!AI71)&lt;AH$4,0,((LOG('Indicator Data'!AI71)-AH$4))/(AH$3-AH$4)*10))),1)</f>
        <v>0</v>
      </c>
      <c r="AI63" s="213">
        <f>ROUND(IF('Indicator Data'!AJ71=0,0,IF(LOG('Indicator Data'!AJ71)&gt;AI$3,10,IF(LOG('Indicator Data'!AJ71)&lt;AI$4,0,((LOG('Indicator Data'!AJ71)-AI$4))/(AI$3-AI$4)*10))),1)</f>
        <v>0</v>
      </c>
      <c r="AJ63" s="218">
        <f t="shared" si="1"/>
        <v>9.1999999999999993</v>
      </c>
      <c r="AK63" s="218">
        <f t="shared" si="2"/>
        <v>6</v>
      </c>
      <c r="AL63" s="218">
        <f t="shared" si="3"/>
        <v>0</v>
      </c>
      <c r="AM63" s="218">
        <f t="shared" si="4"/>
        <v>0</v>
      </c>
      <c r="AN63" s="218">
        <f t="shared" si="5"/>
        <v>0</v>
      </c>
      <c r="AO63" s="218">
        <f t="shared" si="6"/>
        <v>5</v>
      </c>
      <c r="AP63" s="218" t="str">
        <f t="shared" si="7"/>
        <v>x</v>
      </c>
      <c r="AQ63" s="218">
        <f t="shared" si="8"/>
        <v>6.4</v>
      </c>
      <c r="AR63" s="218">
        <f t="shared" si="9"/>
        <v>5.2</v>
      </c>
      <c r="AS63" s="219">
        <f t="shared" si="10"/>
        <v>6.4</v>
      </c>
      <c r="AT63" s="219">
        <f t="shared" si="11"/>
        <v>4.9000000000000004</v>
      </c>
      <c r="AU63" s="61"/>
      <c r="AV63" s="61"/>
      <c r="AW63" s="61"/>
      <c r="AX63" s="61"/>
      <c r="AY63" s="61"/>
      <c r="AZ63" s="61"/>
    </row>
    <row r="64" spans="1:52" ht="15.75" customHeight="1" x14ac:dyDescent="0.25">
      <c r="A64" t="str">
        <f>'Indicator Data'!A72</f>
        <v>Barind and Drought Prone Areas</v>
      </c>
      <c r="B64" t="str">
        <f>'Indicator Data'!B72</f>
        <v>Rangpur</v>
      </c>
      <c r="C64" t="str">
        <f>'Indicator Data'!C72</f>
        <v>Rangpur</v>
      </c>
      <c r="D64">
        <f>'Indicator Data'!D72</f>
        <v>5585</v>
      </c>
      <c r="E64" s="213">
        <v>10</v>
      </c>
      <c r="F64" s="213">
        <v>10</v>
      </c>
      <c r="G64" s="214">
        <v>10</v>
      </c>
      <c r="H64" s="214">
        <v>2</v>
      </c>
      <c r="I64" s="213">
        <f>ROUND(IF('Indicator Data'!I72=0,0,IF(LOG('Indicator Data'!I72)&gt;I$3,10,IF(LOG('Indicator Data'!I72)&lt;I$4,0,((LOG('Indicator Data'!I72)-I$4))/(I$3-I$4)*10))),1)</f>
        <v>7.2</v>
      </c>
      <c r="J64" s="213">
        <f>ROUND(IF('Indicator Data'!J72=0,0,IF(LOG('Indicator Data'!J72)&gt;J$3,10,IF(LOG('Indicator Data'!J72)&lt;J$4,0,((LOG('Indicator Data'!J72)-J$4))/(J$3-J$4)*10))),1)</f>
        <v>7.4</v>
      </c>
      <c r="K64" s="213">
        <f>ROUND(IF('Indicator Data'!K72=0,0,IF(LOG('Indicator Data'!K72)&gt;K$3,10,IF(LOG('Indicator Data'!K72)&lt;K$4,0,((LOG('Indicator Data'!K72)-K$4))/(K$3-K$4)*10))),1)</f>
        <v>0</v>
      </c>
      <c r="L64" s="213">
        <f>ROUND(IF('Indicator Data'!L72=0,0,IF(LOG('Indicator Data'!L72)&gt;L$3,10,IF(LOG('Indicator Data'!L72)&lt;L$4,0,((LOG('Indicator Data'!L72)-L$4))/(L$3-L$4)*10))),1)</f>
        <v>6.4</v>
      </c>
      <c r="M64" s="213">
        <f>ROUND(IF('Indicator Data'!M72=0,0,IF(LOG('Indicator Data'!M72)&gt;M$3,10,IF(LOG('Indicator Data'!M72)&lt;M$4,0,((LOG('Indicator Data'!M72)-M$4))/(M$3-M$4)*10))),1)</f>
        <v>0</v>
      </c>
      <c r="N64" s="213">
        <f>ROUND(IF('Indicator Data'!N72=0,0,IF(LOG('Indicator Data'!N72)&gt;N$3,10,IF(LOG('Indicator Data'!N72)&lt;N$4,0,((LOG('Indicator Data'!N72)-N$4))/(N$3-N$4)*10))),1)</f>
        <v>0</v>
      </c>
      <c r="O64" s="213">
        <f>ROUND(IF('Indicator Data'!O72=0,0,IF(LOG('Indicator Data'!O72)&gt;O$3,10,IF(LOG('Indicator Data'!O72)&lt;O$4,0,((LOG('Indicator Data'!O72)-O$4))/(O$3-O$4)*10))),1)</f>
        <v>0</v>
      </c>
      <c r="P64" s="213">
        <f>ROUND(IF('Indicator Data'!P72=0,0,IF(LOG('Indicator Data'!P72)&gt;P$3,10,IF(LOG('Indicator Data'!P72)&lt;P$4,0,((LOG('Indicator Data'!P72)-P$4))/(P$3-P$4)*10))),1)</f>
        <v>0</v>
      </c>
      <c r="Q64" s="213">
        <f>ROUND(IF('Indicator Data'!Q72=0,0,IF(LOG('Indicator Data'!Q72)&gt;Q$3,10,IF(LOG('Indicator Data'!Q72)&lt;Q$4,0,((LOG('Indicator Data'!Q72)-Q$4))/(Q$3-Q$4)*10))),1)</f>
        <v>0</v>
      </c>
      <c r="R64" s="213">
        <f>ROUND(IF('Indicator Data'!R72=0,0,IF(LOG('Indicator Data'!R72)&gt;R$3,10,IF(LOG('Indicator Data'!R72)&lt;R$4,0,((LOG('Indicator Data'!R72)-R$4))/(R$3-R$4)*10))),1)</f>
        <v>7.1</v>
      </c>
      <c r="S64" s="213" t="str">
        <f>IF('Indicator Data'!S72="No data","x",ROUND(IF('Indicator Data'!S72=0,0,IF(LOG('Indicator Data'!S72)&gt;S$3,10,IF(LOG('Indicator Data'!S72)&lt;S$4,0,((LOG('Indicator Data'!S72)-S$4))/(S$3-S$4)*10))),1))</f>
        <v>x</v>
      </c>
      <c r="T64" s="213">
        <f>ROUND(IF('Indicator Data'!T72=0,0,IF(LOG('Indicator Data'!T72)&gt;T$3,10,IF(LOG('Indicator Data'!T72)&lt;T$4,0,((LOG('Indicator Data'!T72)-T$4))/(T$3-T$4)*10))),1)</f>
        <v>7.3</v>
      </c>
      <c r="U64" s="213">
        <f>ROUND(IF('Indicator Data'!U72=0,0,IF(LOG('Indicator Data'!U72)&gt;U$3,10,IF(LOG('Indicator Data'!U72)&lt;U$4,0,((LOG('Indicator Data'!U72)-U$4))/(U$3-U$4)*10))),1)</f>
        <v>5.5</v>
      </c>
      <c r="V64" s="213">
        <f>ROUND(IF('Indicator Data'!V72=0,0,IF(LOG('Indicator Data'!V72)&gt;V$3,10,IF(LOG('Indicator Data'!V72)&lt;V$4,0,((LOG('Indicator Data'!V72)-V$4))/(V$3-V$4)*10))),1)</f>
        <v>2.4</v>
      </c>
      <c r="W64" s="213">
        <f>ROUND(IF('Indicator Data'!W72=0,0,IF(LOG('Indicator Data'!W72)&gt;W$3,10,IF(LOG('Indicator Data'!W72)&lt;W$4,0,((LOG('Indicator Data'!W72)-W$4))/(W$3-W$4)*10))),1)</f>
        <v>5.0999999999999996</v>
      </c>
      <c r="X64" s="213">
        <f>ROUND(IF('Indicator Data'!X72=0,0,IF(LOG('Indicator Data'!X72)&gt;X$3,10,IF(LOG('Indicator Data'!X72)&lt;X$4,0,((LOG('Indicator Data'!X72)-X$4))/(X$3-X$4)*10))),1)</f>
        <v>5.4</v>
      </c>
      <c r="Y64" s="213">
        <f>ROUND(IF('Indicator Data'!Y72=0,0,IF(LOG('Indicator Data'!Y72)&gt;Y$3,10,IF(LOG('Indicator Data'!Y72)&lt;Y$4,0,((LOG('Indicator Data'!Y72)-Y$4))/(Y$3-Y$4)*10))),1)</f>
        <v>1.4</v>
      </c>
      <c r="Z64" s="213">
        <f>ROUND(IF('Indicator Data'!Z72=0,0,IF(LOG('Indicator Data'!Z72)&gt;Z$3,10,IF(LOG('Indicator Data'!Z72)&lt;Z$4,0,((LOG('Indicator Data'!Z72)-Z$4))/(Z$3-Z$4)*10))),1)</f>
        <v>7.4</v>
      </c>
      <c r="AA64" s="213">
        <f>ROUND(IF('Indicator Data'!AA72=0,0,IF(LOG('Indicator Data'!AA72)&gt;AA$3,10,IF(LOG('Indicator Data'!AA72)&lt;AA$4,0,((LOG('Indicator Data'!AA72)-AA$4))/(AA$3-AA$4)*10))),1)</f>
        <v>4.0999999999999996</v>
      </c>
      <c r="AB64" s="213">
        <f>ROUND(IF('Indicator Data'!AB72=0,0,IF(LOG('Indicator Data'!AB72)&gt;AB$3,10,IF(LOG('Indicator Data'!AB72)&lt;AB$4,0,((LOG('Indicator Data'!AB72)-AB$4))/(AB$3-AB$4)*10))),1)</f>
        <v>7.3</v>
      </c>
      <c r="AC64" s="213">
        <f>ROUND(IF('Indicator Data'!AC72=0,0,IF(LOG('Indicator Data'!AC72)&gt;AC$3,10,IF(LOG('Indicator Data'!AC72)&lt;AC$4,0,((LOG('Indicator Data'!AC72)-AC$4))/(AC$3-AC$4)*10))),1)</f>
        <v>8.8000000000000007</v>
      </c>
      <c r="AD64" s="213">
        <f>ROUND(IF('Indicator Data'!AD72=0,0,IF(LOG('Indicator Data'!AD72)&gt;AD$3,10,IF(LOG('Indicator Data'!AD72)&lt;AD$4,0,((LOG('Indicator Data'!AD72)-AD$4))/(AD$3-AD$4)*10))),1)</f>
        <v>3.4</v>
      </c>
      <c r="AE64" s="213">
        <f t="shared" si="0"/>
        <v>9.4</v>
      </c>
      <c r="AF64" s="213">
        <v>9.6</v>
      </c>
      <c r="AG64" s="213">
        <v>8.4</v>
      </c>
      <c r="AH64" s="213">
        <f>ROUND(IF('Indicator Data'!AI72=0,0,IF(LOG('Indicator Data'!AI72)&gt;AH$3,10,IF(LOG('Indicator Data'!AI72)&lt;AH$4,0,((LOG('Indicator Data'!AI72)-AH$4))/(AH$3-AH$4)*10))),1)</f>
        <v>0</v>
      </c>
      <c r="AI64" s="213">
        <f>ROUND(IF('Indicator Data'!AJ72=0,0,IF(LOG('Indicator Data'!AJ72)&gt;AI$3,10,IF(LOG('Indicator Data'!AJ72)&lt;AI$4,0,((LOG('Indicator Data'!AJ72)-AI$4))/(AI$3-AI$4)*10))),1)</f>
        <v>0</v>
      </c>
      <c r="AJ64" s="218">
        <f t="shared" si="1"/>
        <v>9.1999999999999993</v>
      </c>
      <c r="AK64" s="218">
        <f t="shared" si="2"/>
        <v>5.9</v>
      </c>
      <c r="AL64" s="218">
        <f t="shared" si="3"/>
        <v>0</v>
      </c>
      <c r="AM64" s="218">
        <f t="shared" si="4"/>
        <v>0</v>
      </c>
      <c r="AN64" s="218">
        <f t="shared" si="5"/>
        <v>0</v>
      </c>
      <c r="AO64" s="218">
        <f t="shared" si="6"/>
        <v>7.1</v>
      </c>
      <c r="AP64" s="218" t="str">
        <f t="shared" si="7"/>
        <v>x</v>
      </c>
      <c r="AQ64" s="218">
        <f t="shared" si="8"/>
        <v>6.5</v>
      </c>
      <c r="AR64" s="218">
        <f t="shared" si="9"/>
        <v>5.9</v>
      </c>
      <c r="AS64" s="219">
        <f t="shared" si="10"/>
        <v>6.4</v>
      </c>
      <c r="AT64" s="219">
        <f t="shared" si="11"/>
        <v>5.3</v>
      </c>
      <c r="AU64" s="61"/>
      <c r="AV64" s="61"/>
      <c r="AW64" s="61"/>
      <c r="AX64" s="61"/>
      <c r="AY64" s="61"/>
      <c r="AZ64" s="61"/>
    </row>
    <row r="65" spans="1:52" ht="15.75" customHeight="1" x14ac:dyDescent="0.25">
      <c r="A65" t="str">
        <f>'Indicator Data'!A73</f>
        <v>Barind and Drought Prone Areas</v>
      </c>
      <c r="B65" t="str">
        <f>'Indicator Data'!B73</f>
        <v>Rangpur</v>
      </c>
      <c r="C65" t="str">
        <f>'Indicator Data'!C73</f>
        <v>Thakurgaon</v>
      </c>
      <c r="D65">
        <f>'Indicator Data'!D73</f>
        <v>5594</v>
      </c>
      <c r="E65" s="213">
        <v>10</v>
      </c>
      <c r="F65" s="213">
        <v>10</v>
      </c>
      <c r="G65" s="214">
        <v>10</v>
      </c>
      <c r="H65" s="214">
        <v>2</v>
      </c>
      <c r="I65" s="213">
        <f>ROUND(IF('Indicator Data'!I73=0,0,IF(LOG('Indicator Data'!I73)&gt;I$3,10,IF(LOG('Indicator Data'!I73)&lt;I$4,0,((LOG('Indicator Data'!I73)-I$4))/(I$3-I$4)*10))),1)</f>
        <v>0</v>
      </c>
      <c r="J65" s="213">
        <f>ROUND(IF('Indicator Data'!J73=0,0,IF(LOG('Indicator Data'!J73)&gt;J$3,10,IF(LOG('Indicator Data'!J73)&lt;J$4,0,((LOG('Indicator Data'!J73)-J$4))/(J$3-J$4)*10))),1)</f>
        <v>6.8</v>
      </c>
      <c r="K65" s="213">
        <f>ROUND(IF('Indicator Data'!K73=0,0,IF(LOG('Indicator Data'!K73)&gt;K$3,10,IF(LOG('Indicator Data'!K73)&lt;K$4,0,((LOG('Indicator Data'!K73)-K$4))/(K$3-K$4)*10))),1)</f>
        <v>10</v>
      </c>
      <c r="L65" s="213">
        <f>ROUND(IF('Indicator Data'!L73=0,0,IF(LOG('Indicator Data'!L73)&gt;L$3,10,IF(LOG('Indicator Data'!L73)&lt;L$4,0,((LOG('Indicator Data'!L73)-L$4))/(L$3-L$4)*10))),1)</f>
        <v>0</v>
      </c>
      <c r="M65" s="213">
        <f>ROUND(IF('Indicator Data'!M73=0,0,IF(LOG('Indicator Data'!M73)&gt;M$3,10,IF(LOG('Indicator Data'!M73)&lt;M$4,0,((LOG('Indicator Data'!M73)-M$4))/(M$3-M$4)*10))),1)</f>
        <v>0</v>
      </c>
      <c r="N65" s="213">
        <f>ROUND(IF('Indicator Data'!N73=0,0,IF(LOG('Indicator Data'!N73)&gt;N$3,10,IF(LOG('Indicator Data'!N73)&lt;N$4,0,((LOG('Indicator Data'!N73)-N$4))/(N$3-N$4)*10))),1)</f>
        <v>0</v>
      </c>
      <c r="O65" s="213">
        <f>ROUND(IF('Indicator Data'!O73=0,0,IF(LOG('Indicator Data'!O73)&gt;O$3,10,IF(LOG('Indicator Data'!O73)&lt;O$4,0,((LOG('Indicator Data'!O73)-O$4))/(O$3-O$4)*10))),1)</f>
        <v>0</v>
      </c>
      <c r="P65" s="213">
        <f>ROUND(IF('Indicator Data'!P73=0,0,IF(LOG('Indicator Data'!P73)&gt;P$3,10,IF(LOG('Indicator Data'!P73)&lt;P$4,0,((LOG('Indicator Data'!P73)-P$4))/(P$3-P$4)*10))),1)</f>
        <v>0</v>
      </c>
      <c r="Q65" s="213">
        <f>ROUND(IF('Indicator Data'!Q73=0,0,IF(LOG('Indicator Data'!Q73)&gt;Q$3,10,IF(LOG('Indicator Data'!Q73)&lt;Q$4,0,((LOG('Indicator Data'!Q73)-Q$4))/(Q$3-Q$4)*10))),1)</f>
        <v>0</v>
      </c>
      <c r="R65" s="213">
        <f>ROUND(IF('Indicator Data'!R73=0,0,IF(LOG('Indicator Data'!R73)&gt;R$3,10,IF(LOG('Indicator Data'!R73)&lt;R$4,0,((LOG('Indicator Data'!R73)-R$4))/(R$3-R$4)*10))),1)</f>
        <v>6.4</v>
      </c>
      <c r="S65" s="213" t="str">
        <f>IF('Indicator Data'!S73="No data","x",ROUND(IF('Indicator Data'!S73=0,0,IF(LOG('Indicator Data'!S73)&gt;S$3,10,IF(LOG('Indicator Data'!S73)&lt;S$4,0,((LOG('Indicator Data'!S73)-S$4))/(S$3-S$4)*10))),1))</f>
        <v>x</v>
      </c>
      <c r="T65" s="213">
        <f>ROUND(IF('Indicator Data'!T73=0,0,IF(LOG('Indicator Data'!T73)&gt;T$3,10,IF(LOG('Indicator Data'!T73)&lt;T$4,0,((LOG('Indicator Data'!T73)-T$4))/(T$3-T$4)*10))),1)</f>
        <v>9.1999999999999993</v>
      </c>
      <c r="U65" s="213">
        <f>ROUND(IF('Indicator Data'!U73=0,0,IF(LOG('Indicator Data'!U73)&gt;U$3,10,IF(LOG('Indicator Data'!U73)&lt;U$4,0,((LOG('Indicator Data'!U73)-U$4))/(U$3-U$4)*10))),1)</f>
        <v>6.9</v>
      </c>
      <c r="V65" s="213">
        <f>ROUND(IF('Indicator Data'!V73=0,0,IF(LOG('Indicator Data'!V73)&gt;V$3,10,IF(LOG('Indicator Data'!V73)&lt;V$4,0,((LOG('Indicator Data'!V73)-V$4))/(V$3-V$4)*10))),1)</f>
        <v>2.9</v>
      </c>
      <c r="W65" s="213">
        <f>ROUND(IF('Indicator Data'!W73=0,0,IF(LOG('Indicator Data'!W73)&gt;W$3,10,IF(LOG('Indicator Data'!W73)&lt;W$4,0,((LOG('Indicator Data'!W73)-W$4))/(W$3-W$4)*10))),1)</f>
        <v>3.5</v>
      </c>
      <c r="X65" s="213">
        <f>ROUND(IF('Indicator Data'!X73=0,0,IF(LOG('Indicator Data'!X73)&gt;X$3,10,IF(LOG('Indicator Data'!X73)&lt;X$4,0,((LOG('Indicator Data'!X73)-X$4))/(X$3-X$4)*10))),1)</f>
        <v>4.5</v>
      </c>
      <c r="Y65" s="213">
        <f>ROUND(IF('Indicator Data'!Y73=0,0,IF(LOG('Indicator Data'!Y73)&gt;Y$3,10,IF(LOG('Indicator Data'!Y73)&lt;Y$4,0,((LOG('Indicator Data'!Y73)-Y$4))/(Y$3-Y$4)*10))),1)</f>
        <v>3.3</v>
      </c>
      <c r="Z65" s="213">
        <f>ROUND(IF('Indicator Data'!Z73=0,0,IF(LOG('Indicator Data'!Z73)&gt;Z$3,10,IF(LOG('Indicator Data'!Z73)&lt;Z$4,0,((LOG('Indicator Data'!Z73)-Z$4))/(Z$3-Z$4)*10))),1)</f>
        <v>7.6</v>
      </c>
      <c r="AA65" s="213">
        <f>ROUND(IF('Indicator Data'!AA73=0,0,IF(LOG('Indicator Data'!AA73)&gt;AA$3,10,IF(LOG('Indicator Data'!AA73)&lt;AA$4,0,((LOG('Indicator Data'!AA73)-AA$4))/(AA$3-AA$4)*10))),1)</f>
        <v>2.4</v>
      </c>
      <c r="AB65" s="213">
        <f>ROUND(IF('Indicator Data'!AB73=0,0,IF(LOG('Indicator Data'!AB73)&gt;AB$3,10,IF(LOG('Indicator Data'!AB73)&lt;AB$4,0,((LOG('Indicator Data'!AB73)-AB$4))/(AB$3-AB$4)*10))),1)</f>
        <v>7.3</v>
      </c>
      <c r="AC65" s="213">
        <f>ROUND(IF('Indicator Data'!AC73=0,0,IF(LOG('Indicator Data'!AC73)&gt;AC$3,10,IF(LOG('Indicator Data'!AC73)&lt;AC$4,0,((LOG('Indicator Data'!AC73)-AC$4))/(AC$3-AC$4)*10))),1)</f>
        <v>9.3000000000000007</v>
      </c>
      <c r="AD65" s="213">
        <f>ROUND(IF('Indicator Data'!AD73=0,0,IF(LOG('Indicator Data'!AD73)&gt;AD$3,10,IF(LOG('Indicator Data'!AD73)&lt;AD$4,0,((LOG('Indicator Data'!AD73)-AD$4))/(AD$3-AD$4)*10))),1)</f>
        <v>4.4000000000000004</v>
      </c>
      <c r="AE65" s="213">
        <f t="shared" si="0"/>
        <v>9.4</v>
      </c>
      <c r="AF65" s="213">
        <v>9.6</v>
      </c>
      <c r="AG65" s="213">
        <v>8.4</v>
      </c>
      <c r="AH65" s="213">
        <f>ROUND(IF('Indicator Data'!AI73=0,0,IF(LOG('Indicator Data'!AI73)&gt;AH$3,10,IF(LOG('Indicator Data'!AI73)&lt;AH$4,0,((LOG('Indicator Data'!AI73)-AH$4))/(AH$3-AH$4)*10))),1)</f>
        <v>0</v>
      </c>
      <c r="AI65" s="213">
        <f>ROUND(IF('Indicator Data'!AJ73=0,0,IF(LOG('Indicator Data'!AJ73)&gt;AI$3,10,IF(LOG('Indicator Data'!AJ73)&lt;AI$4,0,((LOG('Indicator Data'!AJ73)-AI$4))/(AI$3-AI$4)*10))),1)</f>
        <v>0</v>
      </c>
      <c r="AJ65" s="218">
        <f t="shared" si="1"/>
        <v>9.1999999999999993</v>
      </c>
      <c r="AK65" s="218">
        <f t="shared" si="2"/>
        <v>6.2</v>
      </c>
      <c r="AL65" s="218">
        <f t="shared" si="3"/>
        <v>0</v>
      </c>
      <c r="AM65" s="218">
        <f t="shared" si="4"/>
        <v>0</v>
      </c>
      <c r="AN65" s="218">
        <f t="shared" si="5"/>
        <v>0</v>
      </c>
      <c r="AO65" s="218">
        <f t="shared" si="6"/>
        <v>6.4</v>
      </c>
      <c r="AP65" s="218" t="str">
        <f t="shared" si="7"/>
        <v>x</v>
      </c>
      <c r="AQ65" s="218">
        <f t="shared" si="8"/>
        <v>8.3000000000000007</v>
      </c>
      <c r="AR65" s="218">
        <f t="shared" si="9"/>
        <v>6</v>
      </c>
      <c r="AS65" s="219">
        <f t="shared" si="10"/>
        <v>6.4</v>
      </c>
      <c r="AT65" s="219">
        <f t="shared" si="11"/>
        <v>5.6</v>
      </c>
      <c r="AU65" s="61"/>
      <c r="AV65" s="61"/>
      <c r="AW65" s="61"/>
      <c r="AX65" s="61"/>
      <c r="AY65" s="61"/>
      <c r="AZ65" s="61"/>
    </row>
    <row r="66" spans="1:52" ht="15.75" customHeight="1" x14ac:dyDescent="0.25">
      <c r="A66" t="str">
        <f>'Indicator Data'!A74</f>
        <v>Barind and Drought Prone Areas</v>
      </c>
      <c r="B66" t="str">
        <f>'Indicator Data'!B74</f>
        <v>Sylhet</v>
      </c>
      <c r="C66" t="str">
        <f>'Indicator Data'!C74</f>
        <v>Habiganj</v>
      </c>
      <c r="D66">
        <f>'Indicator Data'!D74</f>
        <v>6036</v>
      </c>
      <c r="E66" s="213">
        <v>10</v>
      </c>
      <c r="F66" s="213">
        <v>10</v>
      </c>
      <c r="G66" s="214">
        <v>10</v>
      </c>
      <c r="H66" s="214">
        <v>2</v>
      </c>
      <c r="I66" s="213">
        <f>ROUND(IF('Indicator Data'!I74=0,0,IF(LOG('Indicator Data'!I74)&gt;I$3,10,IF(LOG('Indicator Data'!I74)&lt;I$4,0,((LOG('Indicator Data'!I74)-I$4))/(I$3-I$4)*10))),1)</f>
        <v>7.4</v>
      </c>
      <c r="J66" s="213">
        <f>ROUND(IF('Indicator Data'!J74=0,0,IF(LOG('Indicator Data'!J74)&gt;J$3,10,IF(LOG('Indicator Data'!J74)&lt;J$4,0,((LOG('Indicator Data'!J74)-J$4))/(J$3-J$4)*10))),1)</f>
        <v>9</v>
      </c>
      <c r="K66" s="213">
        <f>ROUND(IF('Indicator Data'!K74=0,0,IF(LOG('Indicator Data'!K74)&gt;K$3,10,IF(LOG('Indicator Data'!K74)&lt;K$4,0,((LOG('Indicator Data'!K74)-K$4))/(K$3-K$4)*10))),1)</f>
        <v>9.8000000000000007</v>
      </c>
      <c r="L66" s="213">
        <f>ROUND(IF('Indicator Data'!L74=0,0,IF(LOG('Indicator Data'!L74)&gt;L$3,10,IF(LOG('Indicator Data'!L74)&lt;L$4,0,((LOG('Indicator Data'!L74)-L$4))/(L$3-L$4)*10))),1)</f>
        <v>9.1999999999999993</v>
      </c>
      <c r="M66" s="213">
        <f>ROUND(IF('Indicator Data'!M74=0,0,IF(LOG('Indicator Data'!M74)&gt;M$3,10,IF(LOG('Indicator Data'!M74)&lt;M$4,0,((LOG('Indicator Data'!M74)-M$4))/(M$3-M$4)*10))),1)</f>
        <v>0</v>
      </c>
      <c r="N66" s="213">
        <f>ROUND(IF('Indicator Data'!N74=0,0,IF(LOG('Indicator Data'!N74)&gt;N$3,10,IF(LOG('Indicator Data'!N74)&lt;N$4,0,((LOG('Indicator Data'!N74)-N$4))/(N$3-N$4)*10))),1)</f>
        <v>0</v>
      </c>
      <c r="O66" s="213">
        <f>ROUND(IF('Indicator Data'!O74=0,0,IF(LOG('Indicator Data'!O74)&gt;O$3,10,IF(LOG('Indicator Data'!O74)&lt;O$4,0,((LOG('Indicator Data'!O74)-O$4))/(O$3-O$4)*10))),1)</f>
        <v>0</v>
      </c>
      <c r="P66" s="213">
        <f>ROUND(IF('Indicator Data'!P74=0,0,IF(LOG('Indicator Data'!P74)&gt;P$3,10,IF(LOG('Indicator Data'!P74)&lt;P$4,0,((LOG('Indicator Data'!P74)-P$4))/(P$3-P$4)*10))),1)</f>
        <v>0</v>
      </c>
      <c r="Q66" s="213">
        <f>ROUND(IF('Indicator Data'!Q74=0,0,IF(LOG('Indicator Data'!Q74)&gt;Q$3,10,IF(LOG('Indicator Data'!Q74)&lt;Q$4,0,((LOG('Indicator Data'!Q74)-Q$4))/(Q$3-Q$4)*10))),1)</f>
        <v>0</v>
      </c>
      <c r="R66" s="213">
        <f>ROUND(IF('Indicator Data'!R74=0,0,IF(LOG('Indicator Data'!R74)&gt;R$3,10,IF(LOG('Indicator Data'!R74)&lt;R$4,0,((LOG('Indicator Data'!R74)-R$4))/(R$3-R$4)*10))),1)</f>
        <v>10</v>
      </c>
      <c r="S66" s="213" t="str">
        <f>IF('Indicator Data'!S74="No data","x",ROUND(IF('Indicator Data'!S74=0,0,IF(LOG('Indicator Data'!S74)&gt;S$3,10,IF(LOG('Indicator Data'!S74)&lt;S$4,0,((LOG('Indicator Data'!S74)-S$4))/(S$3-S$4)*10))),1))</f>
        <v>x</v>
      </c>
      <c r="T66" s="213">
        <f>ROUND(IF('Indicator Data'!T74=0,0,IF(LOG('Indicator Data'!T74)&gt;T$3,10,IF(LOG('Indicator Data'!T74)&lt;T$4,0,((LOG('Indicator Data'!T74)-T$4))/(T$3-T$4)*10))),1)</f>
        <v>3.2</v>
      </c>
      <c r="U66" s="213">
        <f>ROUND(IF('Indicator Data'!U74=0,0,IF(LOG('Indicator Data'!U74)&gt;U$3,10,IF(LOG('Indicator Data'!U74)&lt;U$4,0,((LOG('Indicator Data'!U74)-U$4))/(U$3-U$4)*10))),1)</f>
        <v>2.9</v>
      </c>
      <c r="V66" s="213">
        <f>ROUND(IF('Indicator Data'!V74=0,0,IF(LOG('Indicator Data'!V74)&gt;V$3,10,IF(LOG('Indicator Data'!V74)&lt;V$4,0,((LOG('Indicator Data'!V74)-V$4))/(V$3-V$4)*10))),1)</f>
        <v>1.2</v>
      </c>
      <c r="W66" s="213">
        <f>ROUND(IF('Indicator Data'!W74=0,0,IF(LOG('Indicator Data'!W74)&gt;W$3,10,IF(LOG('Indicator Data'!W74)&lt;W$4,0,((LOG('Indicator Data'!W74)-W$4))/(W$3-W$4)*10))),1)</f>
        <v>2.9</v>
      </c>
      <c r="X66" s="213">
        <f>ROUND(IF('Indicator Data'!X74=0,0,IF(LOG('Indicator Data'!X74)&gt;X$3,10,IF(LOG('Indicator Data'!X74)&lt;X$4,0,((LOG('Indicator Data'!X74)-X$4))/(X$3-X$4)*10))),1)</f>
        <v>4.5999999999999996</v>
      </c>
      <c r="Y66" s="213">
        <f>ROUND(IF('Indicator Data'!Y74=0,0,IF(LOG('Indicator Data'!Y74)&gt;Y$3,10,IF(LOG('Indicator Data'!Y74)&lt;Y$4,0,((LOG('Indicator Data'!Y74)-Y$4))/(Y$3-Y$4)*10))),1)</f>
        <v>8.1</v>
      </c>
      <c r="Z66" s="213">
        <f>ROUND(IF('Indicator Data'!Z74=0,0,IF(LOG('Indicator Data'!Z74)&gt;Z$3,10,IF(LOG('Indicator Data'!Z74)&lt;Z$4,0,((LOG('Indicator Data'!Z74)-Z$4))/(Z$3-Z$4)*10))),1)</f>
        <v>8</v>
      </c>
      <c r="AA66" s="213">
        <f>ROUND(IF('Indicator Data'!AA74=0,0,IF(LOG('Indicator Data'!AA74)&gt;AA$3,10,IF(LOG('Indicator Data'!AA74)&lt;AA$4,0,((LOG('Indicator Data'!AA74)-AA$4))/(AA$3-AA$4)*10))),1)</f>
        <v>1.8</v>
      </c>
      <c r="AB66" s="213">
        <f>ROUND(IF('Indicator Data'!AB74=0,0,IF(LOG('Indicator Data'!AB74)&gt;AB$3,10,IF(LOG('Indicator Data'!AB74)&lt;AB$4,0,((LOG('Indicator Data'!AB74)-AB$4))/(AB$3-AB$4)*10))),1)</f>
        <v>5.7</v>
      </c>
      <c r="AC66" s="213">
        <f>ROUND(IF('Indicator Data'!AC74=0,0,IF(LOG('Indicator Data'!AC74)&gt;AC$3,10,IF(LOG('Indicator Data'!AC74)&lt;AC$4,0,((LOG('Indicator Data'!AC74)-AC$4))/(AC$3-AC$4)*10))),1)</f>
        <v>6.6</v>
      </c>
      <c r="AD66" s="213">
        <f>ROUND(IF('Indicator Data'!AD74=0,0,IF(LOG('Indicator Data'!AD74)&gt;AD$3,10,IF(LOG('Indicator Data'!AD74)&lt;AD$4,0,((LOG('Indicator Data'!AD74)-AD$4))/(AD$3-AD$4)*10))),1)</f>
        <v>8.6</v>
      </c>
      <c r="AE66" s="213">
        <f t="shared" si="0"/>
        <v>9.4</v>
      </c>
      <c r="AF66" s="213">
        <v>9.6</v>
      </c>
      <c r="AG66" s="213">
        <v>8.4</v>
      </c>
      <c r="AH66" s="213">
        <f>ROUND(IF('Indicator Data'!AI74=0,0,IF(LOG('Indicator Data'!AI74)&gt;AH$3,10,IF(LOG('Indicator Data'!AI74)&lt;AH$4,0,((LOG('Indicator Data'!AI74)-AH$4))/(AH$3-AH$4)*10))),1)</f>
        <v>0</v>
      </c>
      <c r="AI66" s="213">
        <f>ROUND(IF('Indicator Data'!AJ74=0,0,IF(LOG('Indicator Data'!AJ74)&gt;AI$3,10,IF(LOG('Indicator Data'!AJ74)&lt;AI$4,0,((LOG('Indicator Data'!AJ74)-AI$4))/(AI$3-AI$4)*10))),1)</f>
        <v>0</v>
      </c>
      <c r="AJ66" s="218">
        <f t="shared" si="1"/>
        <v>9.1999999999999993</v>
      </c>
      <c r="AK66" s="218">
        <f t="shared" si="2"/>
        <v>9</v>
      </c>
      <c r="AL66" s="218">
        <f t="shared" si="3"/>
        <v>0</v>
      </c>
      <c r="AM66" s="218">
        <f t="shared" si="4"/>
        <v>0</v>
      </c>
      <c r="AN66" s="218">
        <f t="shared" si="5"/>
        <v>0</v>
      </c>
      <c r="AO66" s="218">
        <f t="shared" si="6"/>
        <v>10</v>
      </c>
      <c r="AP66" s="218" t="str">
        <f t="shared" si="7"/>
        <v>x</v>
      </c>
      <c r="AQ66" s="218">
        <f t="shared" si="8"/>
        <v>3.1</v>
      </c>
      <c r="AR66" s="218">
        <f t="shared" si="9"/>
        <v>6.1</v>
      </c>
      <c r="AS66" s="219">
        <f t="shared" si="10"/>
        <v>6.4</v>
      </c>
      <c r="AT66" s="219">
        <f t="shared" si="11"/>
        <v>6.4</v>
      </c>
      <c r="AU66" s="61"/>
      <c r="AV66" s="61"/>
      <c r="AW66" s="61"/>
      <c r="AX66" s="61"/>
      <c r="AY66" s="61"/>
      <c r="AZ66" s="61"/>
    </row>
    <row r="67" spans="1:52" ht="15.75" customHeight="1" x14ac:dyDescent="0.25">
      <c r="A67" t="str">
        <f>'Indicator Data'!A75</f>
        <v>Haor and Flash Flood Area</v>
      </c>
      <c r="B67" t="str">
        <f>'Indicator Data'!B75</f>
        <v>Sylhet</v>
      </c>
      <c r="C67" t="str">
        <f>'Indicator Data'!C75</f>
        <v>Maulvibazar</v>
      </c>
      <c r="D67">
        <f>'Indicator Data'!D75</f>
        <v>6058</v>
      </c>
      <c r="E67" s="213">
        <v>10</v>
      </c>
      <c r="F67" s="213">
        <v>10</v>
      </c>
      <c r="G67" s="214">
        <v>10</v>
      </c>
      <c r="H67" s="214">
        <v>2</v>
      </c>
      <c r="I67" s="213">
        <f>ROUND(IF('Indicator Data'!I75=0,0,IF(LOG('Indicator Data'!I75)&gt;I$3,10,IF(LOG('Indicator Data'!I75)&lt;I$4,0,((LOG('Indicator Data'!I75)-I$4))/(I$3-I$4)*10))),1)</f>
        <v>8.3000000000000007</v>
      </c>
      <c r="J67" s="213">
        <f>ROUND(IF('Indicator Data'!J75=0,0,IF(LOG('Indicator Data'!J75)&gt;J$3,10,IF(LOG('Indicator Data'!J75)&lt;J$4,0,((LOG('Indicator Data'!J75)-J$4))/(J$3-J$4)*10))),1)</f>
        <v>8.4</v>
      </c>
      <c r="K67" s="213">
        <f>ROUND(IF('Indicator Data'!K75=0,0,IF(LOG('Indicator Data'!K75)&gt;K$3,10,IF(LOG('Indicator Data'!K75)&lt;K$4,0,((LOG('Indicator Data'!K75)-K$4))/(K$3-K$4)*10))),1)</f>
        <v>8.8000000000000007</v>
      </c>
      <c r="L67" s="213">
        <f>ROUND(IF('Indicator Data'!L75=0,0,IF(LOG('Indicator Data'!L75)&gt;L$3,10,IF(LOG('Indicator Data'!L75)&lt;L$4,0,((LOG('Indicator Data'!L75)-L$4))/(L$3-L$4)*10))),1)</f>
        <v>7.5</v>
      </c>
      <c r="M67" s="213">
        <f>ROUND(IF('Indicator Data'!M75=0,0,IF(LOG('Indicator Data'!M75)&gt;M$3,10,IF(LOG('Indicator Data'!M75)&lt;M$4,0,((LOG('Indicator Data'!M75)-M$4))/(M$3-M$4)*10))),1)</f>
        <v>0</v>
      </c>
      <c r="N67" s="213">
        <f>ROUND(IF('Indicator Data'!N75=0,0,IF(LOG('Indicator Data'!N75)&gt;N$3,10,IF(LOG('Indicator Data'!N75)&lt;N$4,0,((LOG('Indicator Data'!N75)-N$4))/(N$3-N$4)*10))),1)</f>
        <v>0</v>
      </c>
      <c r="O67" s="213">
        <f>ROUND(IF('Indicator Data'!O75=0,0,IF(LOG('Indicator Data'!O75)&gt;O$3,10,IF(LOG('Indicator Data'!O75)&lt;O$4,0,((LOG('Indicator Data'!O75)-O$4))/(O$3-O$4)*10))),1)</f>
        <v>0</v>
      </c>
      <c r="P67" s="213">
        <f>ROUND(IF('Indicator Data'!P75=0,0,IF(LOG('Indicator Data'!P75)&gt;P$3,10,IF(LOG('Indicator Data'!P75)&lt;P$4,0,((LOG('Indicator Data'!P75)-P$4))/(P$3-P$4)*10))),1)</f>
        <v>0</v>
      </c>
      <c r="Q67" s="213">
        <f>ROUND(IF('Indicator Data'!Q75=0,0,IF(LOG('Indicator Data'!Q75)&gt;Q$3,10,IF(LOG('Indicator Data'!Q75)&lt;Q$4,0,((LOG('Indicator Data'!Q75)-Q$4))/(Q$3-Q$4)*10))),1)</f>
        <v>0</v>
      </c>
      <c r="R67" s="213">
        <f>ROUND(IF('Indicator Data'!R75=0,0,IF(LOG('Indicator Data'!R75)&gt;R$3,10,IF(LOG('Indicator Data'!R75)&lt;R$4,0,((LOG('Indicator Data'!R75)-R$4))/(R$3-R$4)*10))),1)</f>
        <v>7.2</v>
      </c>
      <c r="S67" s="213" t="str">
        <f>IF('Indicator Data'!S75="No data","x",ROUND(IF('Indicator Data'!S75=0,0,IF(LOG('Indicator Data'!S75)&gt;S$3,10,IF(LOG('Indicator Data'!S75)&lt;S$4,0,((LOG('Indicator Data'!S75)-S$4))/(S$3-S$4)*10))),1))</f>
        <v>x</v>
      </c>
      <c r="T67" s="213">
        <f>ROUND(IF('Indicator Data'!T75=0,0,IF(LOG('Indicator Data'!T75)&gt;T$3,10,IF(LOG('Indicator Data'!T75)&lt;T$4,0,((LOG('Indicator Data'!T75)-T$4))/(T$3-T$4)*10))),1)</f>
        <v>3.2</v>
      </c>
      <c r="U67" s="213">
        <f>ROUND(IF('Indicator Data'!U75=0,0,IF(LOG('Indicator Data'!U75)&gt;U$3,10,IF(LOG('Indicator Data'!U75)&lt;U$4,0,((LOG('Indicator Data'!U75)-U$4))/(U$3-U$4)*10))),1)</f>
        <v>6.1</v>
      </c>
      <c r="V67" s="213">
        <f>ROUND(IF('Indicator Data'!V75=0,0,IF(LOG('Indicator Data'!V75)&gt;V$3,10,IF(LOG('Indicator Data'!V75)&lt;V$4,0,((LOG('Indicator Data'!V75)-V$4))/(V$3-V$4)*10))),1)</f>
        <v>2.2000000000000002</v>
      </c>
      <c r="W67" s="213">
        <f>ROUND(IF('Indicator Data'!W75=0,0,IF(LOG('Indicator Data'!W75)&gt;W$3,10,IF(LOG('Indicator Data'!W75)&lt;W$4,0,((LOG('Indicator Data'!W75)-W$4))/(W$3-W$4)*10))),1)</f>
        <v>2.1</v>
      </c>
      <c r="X67" s="213">
        <f>ROUND(IF('Indicator Data'!X75=0,0,IF(LOG('Indicator Data'!X75)&gt;X$3,10,IF(LOG('Indicator Data'!X75)&lt;X$4,0,((LOG('Indicator Data'!X75)-X$4))/(X$3-X$4)*10))),1)</f>
        <v>4.3</v>
      </c>
      <c r="Y67" s="213">
        <f>ROUND(IF('Indicator Data'!Y75=0,0,IF(LOG('Indicator Data'!Y75)&gt;Y$3,10,IF(LOG('Indicator Data'!Y75)&lt;Y$4,0,((LOG('Indicator Data'!Y75)-Y$4))/(Y$3-Y$4)*10))),1)</f>
        <v>8.1</v>
      </c>
      <c r="Z67" s="213">
        <f>ROUND(IF('Indicator Data'!Z75=0,0,IF(LOG('Indicator Data'!Z75)&gt;Z$3,10,IF(LOG('Indicator Data'!Z75)&lt;Z$4,0,((LOG('Indicator Data'!Z75)-Z$4))/(Z$3-Z$4)*10))),1)</f>
        <v>8</v>
      </c>
      <c r="AA67" s="213">
        <f>ROUND(IF('Indicator Data'!AA75=0,0,IF(LOG('Indicator Data'!AA75)&gt;AA$3,10,IF(LOG('Indicator Data'!AA75)&lt;AA$4,0,((LOG('Indicator Data'!AA75)-AA$4))/(AA$3-AA$4)*10))),1)</f>
        <v>1.4</v>
      </c>
      <c r="AB67" s="213">
        <f>ROUND(IF('Indicator Data'!AB75=0,0,IF(LOG('Indicator Data'!AB75)&gt;AB$3,10,IF(LOG('Indicator Data'!AB75)&lt;AB$4,0,((LOG('Indicator Data'!AB75)-AB$4))/(AB$3-AB$4)*10))),1)</f>
        <v>6.9</v>
      </c>
      <c r="AC67" s="213">
        <f>ROUND(IF('Indicator Data'!AC75=0,0,IF(LOG('Indicator Data'!AC75)&gt;AC$3,10,IF(LOG('Indicator Data'!AC75)&lt;AC$4,0,((LOG('Indicator Data'!AC75)-AC$4))/(AC$3-AC$4)*10))),1)</f>
        <v>7</v>
      </c>
      <c r="AD67" s="213">
        <f>ROUND(IF('Indicator Data'!AD75=0,0,IF(LOG('Indicator Data'!AD75)&gt;AD$3,10,IF(LOG('Indicator Data'!AD75)&lt;AD$4,0,((LOG('Indicator Data'!AD75)-AD$4))/(AD$3-AD$4)*10))),1)</f>
        <v>5.8</v>
      </c>
      <c r="AE67" s="213">
        <f t="shared" si="0"/>
        <v>9.4</v>
      </c>
      <c r="AF67" s="213">
        <v>9.6</v>
      </c>
      <c r="AG67" s="213">
        <v>8.4</v>
      </c>
      <c r="AH67" s="213">
        <f>ROUND(IF('Indicator Data'!AI75=0,0,IF(LOG('Indicator Data'!AI75)&gt;AH$3,10,IF(LOG('Indicator Data'!AI75)&lt;AH$4,0,((LOG('Indicator Data'!AI75)-AH$4))/(AH$3-AH$4)*10))),1)</f>
        <v>0</v>
      </c>
      <c r="AI67" s="213">
        <f>ROUND(IF('Indicator Data'!AJ75=0,0,IF(LOG('Indicator Data'!AJ75)&gt;AI$3,10,IF(LOG('Indicator Data'!AJ75)&lt;AI$4,0,((LOG('Indicator Data'!AJ75)-AI$4))/(AI$3-AI$4)*10))),1)</f>
        <v>0</v>
      </c>
      <c r="AJ67" s="218">
        <f t="shared" si="1"/>
        <v>9.1999999999999993</v>
      </c>
      <c r="AK67" s="218">
        <f t="shared" si="2"/>
        <v>8.3000000000000007</v>
      </c>
      <c r="AL67" s="218">
        <f t="shared" si="3"/>
        <v>0</v>
      </c>
      <c r="AM67" s="218">
        <f t="shared" si="4"/>
        <v>0</v>
      </c>
      <c r="AN67" s="218">
        <f t="shared" si="5"/>
        <v>0</v>
      </c>
      <c r="AO67" s="218">
        <f t="shared" si="6"/>
        <v>7.2</v>
      </c>
      <c r="AP67" s="218" t="str">
        <f t="shared" si="7"/>
        <v>x</v>
      </c>
      <c r="AQ67" s="218">
        <f t="shared" si="8"/>
        <v>4.8</v>
      </c>
      <c r="AR67" s="218">
        <f t="shared" si="9"/>
        <v>5.9</v>
      </c>
      <c r="AS67" s="219">
        <f t="shared" si="10"/>
        <v>6.4</v>
      </c>
      <c r="AT67" s="219">
        <f t="shared" si="11"/>
        <v>5.5</v>
      </c>
      <c r="AU67" s="61"/>
      <c r="AV67" s="61"/>
      <c r="AW67" s="61"/>
      <c r="AX67" s="61"/>
      <c r="AY67" s="61"/>
      <c r="AZ67" s="61"/>
    </row>
    <row r="68" spans="1:52" ht="15.75" customHeight="1" x14ac:dyDescent="0.25">
      <c r="A68" t="str">
        <f>'Indicator Data'!A76</f>
        <v>Haor and Flash Flood Area</v>
      </c>
      <c r="B68" t="str">
        <f>'Indicator Data'!B76</f>
        <v>Sylhet</v>
      </c>
      <c r="C68" t="str">
        <f>'Indicator Data'!C76</f>
        <v>Sunamganj</v>
      </c>
      <c r="D68">
        <f>'Indicator Data'!D76</f>
        <v>6090</v>
      </c>
      <c r="E68" s="213">
        <v>10</v>
      </c>
      <c r="F68" s="213">
        <v>10</v>
      </c>
      <c r="G68" s="214">
        <v>10</v>
      </c>
      <c r="H68" s="214">
        <v>2</v>
      </c>
      <c r="I68" s="213">
        <f>ROUND(IF('Indicator Data'!I76=0,0,IF(LOG('Indicator Data'!I76)&gt;I$3,10,IF(LOG('Indicator Data'!I76)&lt;I$4,0,((LOG('Indicator Data'!I76)-I$4))/(I$3-I$4)*10))),1)</f>
        <v>8.5</v>
      </c>
      <c r="J68" s="213">
        <f>ROUND(IF('Indicator Data'!J76=0,0,IF(LOG('Indicator Data'!J76)&gt;J$3,10,IF(LOG('Indicator Data'!J76)&lt;J$4,0,((LOG('Indicator Data'!J76)-J$4))/(J$3-J$4)*10))),1)</f>
        <v>9</v>
      </c>
      <c r="K68" s="213">
        <f>ROUND(IF('Indicator Data'!K76=0,0,IF(LOG('Indicator Data'!K76)&gt;K$3,10,IF(LOG('Indicator Data'!K76)&lt;K$4,0,((LOG('Indicator Data'!K76)-K$4))/(K$3-K$4)*10))),1)</f>
        <v>10</v>
      </c>
      <c r="L68" s="213">
        <f>ROUND(IF('Indicator Data'!L76=0,0,IF(LOG('Indicator Data'!L76)&gt;L$3,10,IF(LOG('Indicator Data'!L76)&lt;L$4,0,((LOG('Indicator Data'!L76)-L$4))/(L$3-L$4)*10))),1)</f>
        <v>9.1</v>
      </c>
      <c r="M68" s="213">
        <f>ROUND(IF('Indicator Data'!M76=0,0,IF(LOG('Indicator Data'!M76)&gt;M$3,10,IF(LOG('Indicator Data'!M76)&lt;M$4,0,((LOG('Indicator Data'!M76)-M$4))/(M$3-M$4)*10))),1)</f>
        <v>0</v>
      </c>
      <c r="N68" s="213">
        <f>ROUND(IF('Indicator Data'!N76=0,0,IF(LOG('Indicator Data'!N76)&gt;N$3,10,IF(LOG('Indicator Data'!N76)&lt;N$4,0,((LOG('Indicator Data'!N76)-N$4))/(N$3-N$4)*10))),1)</f>
        <v>0</v>
      </c>
      <c r="O68" s="213">
        <f>ROUND(IF('Indicator Data'!O76=0,0,IF(LOG('Indicator Data'!O76)&gt;O$3,10,IF(LOG('Indicator Data'!O76)&lt;O$4,0,((LOG('Indicator Data'!O76)-O$4))/(O$3-O$4)*10))),1)</f>
        <v>0</v>
      </c>
      <c r="P68" s="213">
        <f>ROUND(IF('Indicator Data'!P76=0,0,IF(LOG('Indicator Data'!P76)&gt;P$3,10,IF(LOG('Indicator Data'!P76)&lt;P$4,0,((LOG('Indicator Data'!P76)-P$4))/(P$3-P$4)*10))),1)</f>
        <v>0</v>
      </c>
      <c r="Q68" s="213">
        <f>ROUND(IF('Indicator Data'!Q76=0,0,IF(LOG('Indicator Data'!Q76)&gt;Q$3,10,IF(LOG('Indicator Data'!Q76)&lt;Q$4,0,((LOG('Indicator Data'!Q76)-Q$4))/(Q$3-Q$4)*10))),1)</f>
        <v>0</v>
      </c>
      <c r="R68" s="213">
        <f>ROUND(IF('Indicator Data'!R76=0,0,IF(LOG('Indicator Data'!R76)&gt;R$3,10,IF(LOG('Indicator Data'!R76)&lt;R$4,0,((LOG('Indicator Data'!R76)-R$4))/(R$3-R$4)*10))),1)</f>
        <v>9.6</v>
      </c>
      <c r="S68" s="213" t="str">
        <f>IF('Indicator Data'!S76="No data","x",ROUND(IF('Indicator Data'!S76=0,0,IF(LOG('Indicator Data'!S76)&gt;S$3,10,IF(LOG('Indicator Data'!S76)&lt;S$4,0,((LOG('Indicator Data'!S76)-S$4))/(S$3-S$4)*10))),1))</f>
        <v>x</v>
      </c>
      <c r="T68" s="213">
        <f>ROUND(IF('Indicator Data'!T76=0,0,IF(LOG('Indicator Data'!T76)&gt;T$3,10,IF(LOG('Indicator Data'!T76)&lt;T$4,0,((LOG('Indicator Data'!T76)-T$4))/(T$3-T$4)*10))),1)</f>
        <v>1.1000000000000001</v>
      </c>
      <c r="U68" s="213">
        <f>ROUND(IF('Indicator Data'!U76=0,0,IF(LOG('Indicator Data'!U76)&gt;U$3,10,IF(LOG('Indicator Data'!U76)&lt;U$4,0,((LOG('Indicator Data'!U76)-U$4))/(U$3-U$4)*10))),1)</f>
        <v>0</v>
      </c>
      <c r="V68" s="213">
        <f>ROUND(IF('Indicator Data'!V76=0,0,IF(LOG('Indicator Data'!V76)&gt;V$3,10,IF(LOG('Indicator Data'!V76)&lt;V$4,0,((LOG('Indicator Data'!V76)-V$4))/(V$3-V$4)*10))),1)</f>
        <v>0.4</v>
      </c>
      <c r="W68" s="213">
        <f>ROUND(IF('Indicator Data'!W76=0,0,IF(LOG('Indicator Data'!W76)&gt;W$3,10,IF(LOG('Indicator Data'!W76)&lt;W$4,0,((LOG('Indicator Data'!W76)-W$4))/(W$3-W$4)*10))),1)</f>
        <v>0</v>
      </c>
      <c r="X68" s="213">
        <f>ROUND(IF('Indicator Data'!X76=0,0,IF(LOG('Indicator Data'!X76)&gt;X$3,10,IF(LOG('Indicator Data'!X76)&lt;X$4,0,((LOG('Indicator Data'!X76)-X$4))/(X$3-X$4)*10))),1)</f>
        <v>4.3</v>
      </c>
      <c r="Y68" s="213">
        <f>ROUND(IF('Indicator Data'!Y76=0,0,IF(LOG('Indicator Data'!Y76)&gt;Y$3,10,IF(LOG('Indicator Data'!Y76)&lt;Y$4,0,((LOG('Indicator Data'!Y76)-Y$4))/(Y$3-Y$4)*10))),1)</f>
        <v>9.4</v>
      </c>
      <c r="Z68" s="213">
        <f>ROUND(IF('Indicator Data'!Z76=0,0,IF(LOG('Indicator Data'!Z76)&gt;Z$3,10,IF(LOG('Indicator Data'!Z76)&lt;Z$4,0,((LOG('Indicator Data'!Z76)-Z$4))/(Z$3-Z$4)*10))),1)</f>
        <v>8.3000000000000007</v>
      </c>
      <c r="AA68" s="213">
        <f>ROUND(IF('Indicator Data'!AA76=0,0,IF(LOG('Indicator Data'!AA76)&gt;AA$3,10,IF(LOG('Indicator Data'!AA76)&lt;AA$4,0,((LOG('Indicator Data'!AA76)-AA$4))/(AA$3-AA$4)*10))),1)</f>
        <v>1.1000000000000001</v>
      </c>
      <c r="AB68" s="213">
        <f>ROUND(IF('Indicator Data'!AB76=0,0,IF(LOG('Indicator Data'!AB76)&gt;AB$3,10,IF(LOG('Indicator Data'!AB76)&lt;AB$4,0,((LOG('Indicator Data'!AB76)-AB$4))/(AB$3-AB$4)*10))),1)</f>
        <v>6.1</v>
      </c>
      <c r="AC68" s="213">
        <f>ROUND(IF('Indicator Data'!AC76=0,0,IF(LOG('Indicator Data'!AC76)&gt;AC$3,10,IF(LOG('Indicator Data'!AC76)&lt;AC$4,0,((LOG('Indicator Data'!AC76)-AC$4))/(AC$3-AC$4)*10))),1)</f>
        <v>7.5</v>
      </c>
      <c r="AD68" s="213">
        <f>ROUND(IF('Indicator Data'!AD76=0,0,IF(LOG('Indicator Data'!AD76)&gt;AD$3,10,IF(LOG('Indicator Data'!AD76)&lt;AD$4,0,((LOG('Indicator Data'!AD76)-AD$4))/(AD$3-AD$4)*10))),1)</f>
        <v>10</v>
      </c>
      <c r="AE68" s="213">
        <f t="shared" si="0"/>
        <v>9.4</v>
      </c>
      <c r="AF68" s="213">
        <v>9.6</v>
      </c>
      <c r="AG68" s="213">
        <v>8.4</v>
      </c>
      <c r="AH68" s="213">
        <f>ROUND(IF('Indicator Data'!AI76=0,0,IF(LOG('Indicator Data'!AI76)&gt;AH$3,10,IF(LOG('Indicator Data'!AI76)&lt;AH$4,0,((LOG('Indicator Data'!AI76)-AH$4))/(AH$3-AH$4)*10))),1)</f>
        <v>0</v>
      </c>
      <c r="AI68" s="213">
        <f>ROUND(IF('Indicator Data'!AJ76=0,0,IF(LOG('Indicator Data'!AJ76)&gt;AI$3,10,IF(LOG('Indicator Data'!AJ76)&lt;AI$4,0,((LOG('Indicator Data'!AJ76)-AI$4))/(AI$3-AI$4)*10))),1)</f>
        <v>0</v>
      </c>
      <c r="AJ68" s="218">
        <f t="shared" si="1"/>
        <v>9.1999999999999993</v>
      </c>
      <c r="AK68" s="218">
        <f t="shared" si="2"/>
        <v>9.1999999999999993</v>
      </c>
      <c r="AL68" s="218">
        <f t="shared" si="3"/>
        <v>0</v>
      </c>
      <c r="AM68" s="218">
        <f t="shared" si="4"/>
        <v>0</v>
      </c>
      <c r="AN68" s="218">
        <f t="shared" si="5"/>
        <v>0</v>
      </c>
      <c r="AO68" s="218">
        <f t="shared" si="6"/>
        <v>9.6</v>
      </c>
      <c r="AP68" s="218" t="str">
        <f t="shared" si="7"/>
        <v>x</v>
      </c>
      <c r="AQ68" s="218">
        <f t="shared" si="8"/>
        <v>0.6</v>
      </c>
      <c r="AR68" s="218">
        <f t="shared" si="9"/>
        <v>6.6</v>
      </c>
      <c r="AS68" s="219">
        <f t="shared" si="10"/>
        <v>6.4</v>
      </c>
      <c r="AT68" s="219">
        <f t="shared" si="11"/>
        <v>6.2</v>
      </c>
      <c r="AU68" s="61"/>
      <c r="AV68" s="61"/>
      <c r="AW68" s="61"/>
      <c r="AX68" s="61"/>
      <c r="AY68" s="61"/>
      <c r="AZ68" s="61"/>
    </row>
    <row r="69" spans="1:52" ht="15.75" customHeight="1" x14ac:dyDescent="0.25">
      <c r="A69" t="str">
        <f>'Indicator Data'!A77</f>
        <v>Haor and Flash Flood Area</v>
      </c>
      <c r="B69" t="str">
        <f>'Indicator Data'!B77</f>
        <v>Sylhet</v>
      </c>
      <c r="C69" t="str">
        <f>'Indicator Data'!C77</f>
        <v>Sylhet</v>
      </c>
      <c r="D69">
        <f>'Indicator Data'!D77</f>
        <v>6091</v>
      </c>
      <c r="E69" s="213">
        <v>10</v>
      </c>
      <c r="F69" s="213">
        <v>10</v>
      </c>
      <c r="G69" s="214">
        <v>10</v>
      </c>
      <c r="H69" s="214">
        <v>2</v>
      </c>
      <c r="I69" s="213">
        <f>ROUND(IF('Indicator Data'!I77=0,0,IF(LOG('Indicator Data'!I77)&gt;I$3,10,IF(LOG('Indicator Data'!I77)&lt;I$4,0,((LOG('Indicator Data'!I77)-I$4))/(I$3-I$4)*10))),1)</f>
        <v>9.1999999999999993</v>
      </c>
      <c r="J69" s="213">
        <f>ROUND(IF('Indicator Data'!J77=0,0,IF(LOG('Indicator Data'!J77)&gt;J$3,10,IF(LOG('Indicator Data'!J77)&lt;J$4,0,((LOG('Indicator Data'!J77)-J$4))/(J$3-J$4)*10))),1)</f>
        <v>9.3000000000000007</v>
      </c>
      <c r="K69" s="213">
        <f>ROUND(IF('Indicator Data'!K77=0,0,IF(LOG('Indicator Data'!K77)&gt;K$3,10,IF(LOG('Indicator Data'!K77)&lt;K$4,0,((LOG('Indicator Data'!K77)-K$4))/(K$3-K$4)*10))),1)</f>
        <v>9</v>
      </c>
      <c r="L69" s="213">
        <f>ROUND(IF('Indicator Data'!L77=0,0,IF(LOG('Indicator Data'!L77)&gt;L$3,10,IF(LOG('Indicator Data'!L77)&lt;L$4,0,((LOG('Indicator Data'!L77)-L$4))/(L$3-L$4)*10))),1)</f>
        <v>7.9</v>
      </c>
      <c r="M69" s="213">
        <f>ROUND(IF('Indicator Data'!M77=0,0,IF(LOG('Indicator Data'!M77)&gt;M$3,10,IF(LOG('Indicator Data'!M77)&lt;M$4,0,((LOG('Indicator Data'!M77)-M$4))/(M$3-M$4)*10))),1)</f>
        <v>0</v>
      </c>
      <c r="N69" s="213">
        <f>ROUND(IF('Indicator Data'!N77=0,0,IF(LOG('Indicator Data'!N77)&gt;N$3,10,IF(LOG('Indicator Data'!N77)&lt;N$4,0,((LOG('Indicator Data'!N77)-N$4))/(N$3-N$4)*10))),1)</f>
        <v>0</v>
      </c>
      <c r="O69" s="213">
        <f>ROUND(IF('Indicator Data'!O77=0,0,IF(LOG('Indicator Data'!O77)&gt;O$3,10,IF(LOG('Indicator Data'!O77)&lt;O$4,0,((LOG('Indicator Data'!O77)-O$4))/(O$3-O$4)*10))),1)</f>
        <v>0</v>
      </c>
      <c r="P69" s="213">
        <f>ROUND(IF('Indicator Data'!P77=0,0,IF(LOG('Indicator Data'!P77)&gt;P$3,10,IF(LOG('Indicator Data'!P77)&lt;P$4,0,((LOG('Indicator Data'!P77)-P$4))/(P$3-P$4)*10))),1)</f>
        <v>0</v>
      </c>
      <c r="Q69" s="213">
        <f>ROUND(IF('Indicator Data'!Q77=0,0,IF(LOG('Indicator Data'!Q77)&gt;Q$3,10,IF(LOG('Indicator Data'!Q77)&lt;Q$4,0,((LOG('Indicator Data'!Q77)-Q$4))/(Q$3-Q$4)*10))),1)</f>
        <v>0</v>
      </c>
      <c r="R69" s="213">
        <f>ROUND(IF('Indicator Data'!R77=0,0,IF(LOG('Indicator Data'!R77)&gt;R$3,10,IF(LOG('Indicator Data'!R77)&lt;R$4,0,((LOG('Indicator Data'!R77)-R$4))/(R$3-R$4)*10))),1)</f>
        <v>7.8</v>
      </c>
      <c r="S69" s="213" t="str">
        <f>IF('Indicator Data'!S77="No data","x",ROUND(IF('Indicator Data'!S77=0,0,IF(LOG('Indicator Data'!S77)&gt;S$3,10,IF(LOG('Indicator Data'!S77)&lt;S$4,0,((LOG('Indicator Data'!S77)-S$4))/(S$3-S$4)*10))),1))</f>
        <v>x</v>
      </c>
      <c r="T69" s="213">
        <f>ROUND(IF('Indicator Data'!T77=0,0,IF(LOG('Indicator Data'!T77)&gt;T$3,10,IF(LOG('Indicator Data'!T77)&lt;T$4,0,((LOG('Indicator Data'!T77)-T$4))/(T$3-T$4)*10))),1)</f>
        <v>4.5999999999999996</v>
      </c>
      <c r="U69" s="213">
        <f>ROUND(IF('Indicator Data'!U77=0,0,IF(LOG('Indicator Data'!U77)&gt;U$3,10,IF(LOG('Indicator Data'!U77)&lt;U$4,0,((LOG('Indicator Data'!U77)-U$4))/(U$3-U$4)*10))),1)</f>
        <v>5.0999999999999996</v>
      </c>
      <c r="V69" s="213">
        <f>ROUND(IF('Indicator Data'!V77=0,0,IF(LOG('Indicator Data'!V77)&gt;V$3,10,IF(LOG('Indicator Data'!V77)&lt;V$4,0,((LOG('Indicator Data'!V77)-V$4))/(V$3-V$4)*10))),1)</f>
        <v>4.4000000000000004</v>
      </c>
      <c r="W69" s="213">
        <f>ROUND(IF('Indicator Data'!W77=0,0,IF(LOG('Indicator Data'!W77)&gt;W$3,10,IF(LOG('Indicator Data'!W77)&lt;W$4,0,((LOG('Indicator Data'!W77)-W$4))/(W$3-W$4)*10))),1)</f>
        <v>4</v>
      </c>
      <c r="X69" s="213">
        <f>ROUND(IF('Indicator Data'!X77=0,0,IF(LOG('Indicator Data'!X77)&gt;X$3,10,IF(LOG('Indicator Data'!X77)&lt;X$4,0,((LOG('Indicator Data'!X77)-X$4))/(X$3-X$4)*10))),1)</f>
        <v>5.3</v>
      </c>
      <c r="Y69" s="213">
        <f>ROUND(IF('Indicator Data'!Y77=0,0,IF(LOG('Indicator Data'!Y77)&gt;Y$3,10,IF(LOG('Indicator Data'!Y77)&lt;Y$4,0,((LOG('Indicator Data'!Y77)-Y$4))/(Y$3-Y$4)*10))),1)</f>
        <v>10</v>
      </c>
      <c r="Z69" s="213">
        <f>ROUND(IF('Indicator Data'!Z77=0,0,IF(LOG('Indicator Data'!Z77)&gt;Z$3,10,IF(LOG('Indicator Data'!Z77)&lt;Z$4,0,((LOG('Indicator Data'!Z77)-Z$4))/(Z$3-Z$4)*10))),1)</f>
        <v>9</v>
      </c>
      <c r="AA69" s="213">
        <f>ROUND(IF('Indicator Data'!AA77=0,0,IF(LOG('Indicator Data'!AA77)&gt;AA$3,10,IF(LOG('Indicator Data'!AA77)&lt;AA$4,0,((LOG('Indicator Data'!AA77)-AA$4))/(AA$3-AA$4)*10))),1)</f>
        <v>4.5999999999999996</v>
      </c>
      <c r="AB69" s="213">
        <f>ROUND(IF('Indicator Data'!AB77=0,0,IF(LOG('Indicator Data'!AB77)&gt;AB$3,10,IF(LOG('Indicator Data'!AB77)&lt;AB$4,0,((LOG('Indicator Data'!AB77)-AB$4))/(AB$3-AB$4)*10))),1)</f>
        <v>7.9</v>
      </c>
      <c r="AC69" s="213">
        <f>ROUND(IF('Indicator Data'!AC77=0,0,IF(LOG('Indicator Data'!AC77)&gt;AC$3,10,IF(LOG('Indicator Data'!AC77)&lt;AC$4,0,((LOG('Indicator Data'!AC77)-AC$4))/(AC$3-AC$4)*10))),1)</f>
        <v>5.8</v>
      </c>
      <c r="AD69" s="213">
        <f>ROUND(IF('Indicator Data'!AD77=0,0,IF(LOG('Indicator Data'!AD77)&gt;AD$3,10,IF(LOG('Indicator Data'!AD77)&lt;AD$4,0,((LOG('Indicator Data'!AD77)-AD$4))/(AD$3-AD$4)*10))),1)</f>
        <v>7</v>
      </c>
      <c r="AE69" s="213">
        <f t="shared" si="0"/>
        <v>9.4</v>
      </c>
      <c r="AF69" s="213">
        <v>9.6</v>
      </c>
      <c r="AG69" s="213">
        <v>8.4</v>
      </c>
      <c r="AH69" s="213">
        <f>ROUND(IF('Indicator Data'!AI77=0,0,IF(LOG('Indicator Data'!AI77)&gt;AH$3,10,IF(LOG('Indicator Data'!AI77)&lt;AH$4,0,((LOG('Indicator Data'!AI77)-AH$4))/(AH$3-AH$4)*10))),1)</f>
        <v>0</v>
      </c>
      <c r="AI69" s="213">
        <f>ROUND(IF('Indicator Data'!AJ77=0,0,IF(LOG('Indicator Data'!AJ77)&gt;AI$3,10,IF(LOG('Indicator Data'!AJ77)&lt;AI$4,0,((LOG('Indicator Data'!AJ77)-AI$4))/(AI$3-AI$4)*10))),1)</f>
        <v>0</v>
      </c>
      <c r="AJ69" s="218">
        <f t="shared" si="1"/>
        <v>9.1999999999999993</v>
      </c>
      <c r="AK69" s="218">
        <f t="shared" si="2"/>
        <v>8.9</v>
      </c>
      <c r="AL69" s="218">
        <f t="shared" si="3"/>
        <v>0</v>
      </c>
      <c r="AM69" s="218">
        <f t="shared" si="4"/>
        <v>0</v>
      </c>
      <c r="AN69" s="218">
        <f t="shared" si="5"/>
        <v>0</v>
      </c>
      <c r="AO69" s="218">
        <f t="shared" si="6"/>
        <v>7.8</v>
      </c>
      <c r="AP69" s="218" t="str">
        <f t="shared" si="7"/>
        <v>x</v>
      </c>
      <c r="AQ69" s="218">
        <f t="shared" si="8"/>
        <v>4.9000000000000004</v>
      </c>
      <c r="AR69" s="218">
        <f t="shared" si="9"/>
        <v>7.2</v>
      </c>
      <c r="AS69" s="219">
        <f t="shared" si="10"/>
        <v>6.4</v>
      </c>
      <c r="AT69" s="219">
        <f t="shared" si="11"/>
        <v>6</v>
      </c>
      <c r="AU69" s="61"/>
      <c r="AV69" s="61"/>
      <c r="AW69" s="61"/>
      <c r="AX69" s="61"/>
      <c r="AY69" s="61"/>
      <c r="AZ69" s="61"/>
    </row>
    <row r="70" spans="1:52" ht="15.75" customHeight="1" x14ac:dyDescent="0.25">
      <c r="D70" s="6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61"/>
      <c r="AU70" s="61"/>
      <c r="AV70" s="61"/>
      <c r="AW70" s="61"/>
      <c r="AX70" s="61"/>
      <c r="AY70" s="61"/>
      <c r="AZ70" s="61"/>
    </row>
    <row r="71" spans="1:52" ht="15.75" customHeight="1" x14ac:dyDescent="0.25">
      <c r="D71" s="6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61"/>
      <c r="AU71" s="61"/>
      <c r="AV71" s="61"/>
      <c r="AW71" s="61"/>
      <c r="AX71" s="61"/>
      <c r="AY71" s="61"/>
      <c r="AZ71" s="61"/>
    </row>
    <row r="72" spans="1:52" ht="15.75" customHeight="1" x14ac:dyDescent="0.25">
      <c r="D72" s="6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61"/>
      <c r="AU72" s="61"/>
      <c r="AV72" s="61"/>
      <c r="AW72" s="61"/>
      <c r="AX72" s="61"/>
      <c r="AY72" s="61"/>
      <c r="AZ72" s="61"/>
    </row>
    <row r="73" spans="1:52" ht="15.75" customHeight="1" x14ac:dyDescent="0.25">
      <c r="D73" s="6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61"/>
      <c r="AU73" s="61"/>
      <c r="AV73" s="61"/>
      <c r="AW73" s="61"/>
      <c r="AX73" s="61"/>
      <c r="AY73" s="61"/>
      <c r="AZ73" s="61"/>
    </row>
    <row r="74" spans="1:52" ht="15.75" customHeight="1" x14ac:dyDescent="0.25">
      <c r="D74" s="6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61"/>
      <c r="AU74" s="61"/>
      <c r="AV74" s="61"/>
      <c r="AW74" s="61"/>
      <c r="AX74" s="61"/>
      <c r="AY74" s="61"/>
      <c r="AZ74" s="61"/>
    </row>
    <row r="75" spans="1:52" ht="15.75" customHeight="1" x14ac:dyDescent="0.25">
      <c r="D75" s="6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61"/>
      <c r="AU75" s="61"/>
      <c r="AV75" s="61"/>
      <c r="AW75" s="61"/>
      <c r="AX75" s="61"/>
      <c r="AY75" s="61"/>
      <c r="AZ75" s="61"/>
    </row>
    <row r="76" spans="1:52" ht="15.75" customHeight="1" x14ac:dyDescent="0.25">
      <c r="D76" s="6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61"/>
      <c r="AU76" s="61"/>
      <c r="AV76" s="61"/>
      <c r="AW76" s="61"/>
      <c r="AX76" s="61"/>
      <c r="AY76" s="61"/>
      <c r="AZ76" s="61"/>
    </row>
    <row r="77" spans="1:52" ht="15.75" customHeight="1" x14ac:dyDescent="0.25">
      <c r="D77" s="6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61"/>
      <c r="AU77" s="61"/>
      <c r="AV77" s="61"/>
      <c r="AW77" s="61"/>
      <c r="AX77" s="61"/>
      <c r="AY77" s="61"/>
      <c r="AZ77" s="61"/>
    </row>
    <row r="78" spans="1:52" ht="15.75" customHeight="1" x14ac:dyDescent="0.25">
      <c r="D78" s="6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61"/>
      <c r="AU78" s="61"/>
      <c r="AV78" s="61"/>
      <c r="AW78" s="61"/>
      <c r="AX78" s="61"/>
      <c r="AY78" s="61"/>
      <c r="AZ78" s="61"/>
    </row>
    <row r="79" spans="1:52" ht="15.75" customHeight="1" x14ac:dyDescent="0.25">
      <c r="D79" s="6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61"/>
      <c r="AU79" s="61"/>
      <c r="AV79" s="61"/>
      <c r="AW79" s="61"/>
      <c r="AX79" s="61"/>
      <c r="AY79" s="61"/>
      <c r="AZ79" s="61"/>
    </row>
    <row r="80" spans="1:52" ht="15.75" customHeight="1" x14ac:dyDescent="0.25">
      <c r="D80" s="6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61"/>
      <c r="AU80" s="61"/>
      <c r="AV80" s="61"/>
      <c r="AW80" s="61"/>
      <c r="AX80" s="61"/>
      <c r="AY80" s="61"/>
      <c r="AZ80" s="61"/>
    </row>
    <row r="81" spans="4:52" ht="15.75" customHeight="1" x14ac:dyDescent="0.25">
      <c r="D81" s="6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61"/>
      <c r="AU81" s="61"/>
      <c r="AV81" s="61"/>
      <c r="AW81" s="61"/>
      <c r="AX81" s="61"/>
      <c r="AY81" s="61"/>
      <c r="AZ81" s="61"/>
    </row>
    <row r="82" spans="4:52" ht="15.75" customHeight="1" x14ac:dyDescent="0.25">
      <c r="D82" s="6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61"/>
      <c r="AU82" s="61"/>
      <c r="AV82" s="61"/>
      <c r="AW82" s="61"/>
      <c r="AX82" s="61"/>
      <c r="AY82" s="61"/>
      <c r="AZ82" s="61"/>
    </row>
    <row r="83" spans="4:52" ht="15.75" customHeight="1" x14ac:dyDescent="0.25">
      <c r="D83" s="6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61"/>
      <c r="AU83" s="61"/>
      <c r="AV83" s="61"/>
      <c r="AW83" s="61"/>
      <c r="AX83" s="61"/>
      <c r="AY83" s="61"/>
      <c r="AZ83" s="61"/>
    </row>
    <row r="84" spans="4:52" ht="15.75" customHeight="1" x14ac:dyDescent="0.25">
      <c r="D84" s="6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61"/>
      <c r="AU84" s="61"/>
      <c r="AV84" s="61"/>
      <c r="AW84" s="61"/>
      <c r="AX84" s="61"/>
      <c r="AY84" s="61"/>
      <c r="AZ84" s="61"/>
    </row>
    <row r="85" spans="4:52" ht="15.75" customHeight="1" x14ac:dyDescent="0.25">
      <c r="D85" s="6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61"/>
      <c r="AU85" s="61"/>
      <c r="AV85" s="61"/>
      <c r="AW85" s="61"/>
      <c r="AX85" s="61"/>
      <c r="AY85" s="61"/>
      <c r="AZ85" s="61"/>
    </row>
    <row r="86" spans="4:52" ht="15.75" customHeight="1" x14ac:dyDescent="0.25">
      <c r="D86" s="6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61"/>
      <c r="AU86" s="61"/>
      <c r="AV86" s="61"/>
      <c r="AW86" s="61"/>
      <c r="AX86" s="61"/>
      <c r="AY86" s="61"/>
      <c r="AZ86" s="61"/>
    </row>
    <row r="87" spans="4:52" ht="15.75" customHeight="1" x14ac:dyDescent="0.25">
      <c r="D87" s="6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61"/>
      <c r="AU87" s="61"/>
      <c r="AV87" s="61"/>
      <c r="AW87" s="61"/>
      <c r="AX87" s="61"/>
      <c r="AY87" s="61"/>
      <c r="AZ87" s="61"/>
    </row>
    <row r="88" spans="4:52" ht="15.75" customHeight="1" x14ac:dyDescent="0.25">
      <c r="D88" s="6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c r="AR88" s="71"/>
      <c r="AS88" s="71"/>
      <c r="AT88" s="61"/>
      <c r="AU88" s="61"/>
      <c r="AV88" s="61"/>
      <c r="AW88" s="61"/>
      <c r="AX88" s="61"/>
      <c r="AY88" s="61"/>
      <c r="AZ88" s="61"/>
    </row>
    <row r="89" spans="4:52" ht="15.75" customHeight="1" x14ac:dyDescent="0.25">
      <c r="D89" s="6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c r="AR89" s="71"/>
      <c r="AS89" s="71"/>
      <c r="AT89" s="61"/>
      <c r="AU89" s="61"/>
      <c r="AV89" s="61"/>
      <c r="AW89" s="61"/>
      <c r="AX89" s="61"/>
      <c r="AY89" s="61"/>
      <c r="AZ89" s="61"/>
    </row>
    <row r="90" spans="4:52" ht="15.75" customHeight="1" x14ac:dyDescent="0.25">
      <c r="D90" s="6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61"/>
      <c r="AU90" s="61"/>
      <c r="AV90" s="61"/>
      <c r="AW90" s="61"/>
      <c r="AX90" s="61"/>
      <c r="AY90" s="61"/>
      <c r="AZ90" s="61"/>
    </row>
    <row r="91" spans="4:52" ht="15.75" customHeight="1" x14ac:dyDescent="0.25">
      <c r="D91" s="6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61"/>
      <c r="AU91" s="61"/>
      <c r="AV91" s="61"/>
      <c r="AW91" s="61"/>
      <c r="AX91" s="61"/>
      <c r="AY91" s="61"/>
      <c r="AZ91" s="61"/>
    </row>
    <row r="92" spans="4:52" ht="15.75" customHeight="1" x14ac:dyDescent="0.25">
      <c r="D92" s="61"/>
      <c r="E92" s="71"/>
      <c r="F92" s="71"/>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c r="AR92" s="71"/>
      <c r="AS92" s="71"/>
      <c r="AT92" s="61"/>
      <c r="AU92" s="61"/>
      <c r="AV92" s="61"/>
      <c r="AW92" s="61"/>
      <c r="AX92" s="61"/>
      <c r="AY92" s="61"/>
      <c r="AZ92" s="61"/>
    </row>
    <row r="93" spans="4:52" ht="15.75" customHeight="1" x14ac:dyDescent="0.25">
      <c r="D93" s="6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61"/>
      <c r="AU93" s="61"/>
      <c r="AV93" s="61"/>
      <c r="AW93" s="61"/>
      <c r="AX93" s="61"/>
      <c r="AY93" s="61"/>
      <c r="AZ93" s="61"/>
    </row>
    <row r="94" spans="4:52" ht="15.75" customHeight="1" x14ac:dyDescent="0.25">
      <c r="D94" s="61"/>
      <c r="E94" s="71"/>
      <c r="F94" s="71"/>
      <c r="G94" s="71"/>
      <c r="H94" s="71"/>
      <c r="I94" s="71"/>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71"/>
      <c r="AK94" s="71"/>
      <c r="AL94" s="71"/>
      <c r="AM94" s="71"/>
      <c r="AN94" s="71"/>
      <c r="AO94" s="71"/>
      <c r="AP94" s="71"/>
      <c r="AQ94" s="71"/>
      <c r="AR94" s="71"/>
      <c r="AS94" s="71"/>
      <c r="AT94" s="61"/>
      <c r="AU94" s="61"/>
      <c r="AV94" s="61"/>
      <c r="AW94" s="61"/>
      <c r="AX94" s="61"/>
      <c r="AY94" s="61"/>
      <c r="AZ94" s="61"/>
    </row>
    <row r="95" spans="4:52" ht="15.75" customHeight="1" x14ac:dyDescent="0.25">
      <c r="D95" s="6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71"/>
      <c r="AO95" s="71"/>
      <c r="AP95" s="71"/>
      <c r="AQ95" s="71"/>
      <c r="AR95" s="71"/>
      <c r="AS95" s="71"/>
      <c r="AT95" s="61"/>
      <c r="AU95" s="61"/>
      <c r="AV95" s="61"/>
      <c r="AW95" s="61"/>
      <c r="AX95" s="61"/>
      <c r="AY95" s="61"/>
      <c r="AZ95" s="61"/>
    </row>
    <row r="96" spans="4:52" ht="15.75" customHeight="1" x14ac:dyDescent="0.25">
      <c r="D96" s="6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61"/>
      <c r="AU96" s="61"/>
      <c r="AV96" s="61"/>
      <c r="AW96" s="61"/>
      <c r="AX96" s="61"/>
      <c r="AY96" s="61"/>
      <c r="AZ96" s="61"/>
    </row>
    <row r="97" spans="4:52" ht="15.75" customHeight="1" x14ac:dyDescent="0.25">
      <c r="D97" s="6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71"/>
      <c r="AO97" s="71"/>
      <c r="AP97" s="71"/>
      <c r="AQ97" s="71"/>
      <c r="AR97" s="71"/>
      <c r="AS97" s="71"/>
      <c r="AT97" s="61"/>
      <c r="AU97" s="61"/>
      <c r="AV97" s="61"/>
      <c r="AW97" s="61"/>
      <c r="AX97" s="61"/>
      <c r="AY97" s="61"/>
      <c r="AZ97" s="61"/>
    </row>
    <row r="98" spans="4:52" ht="15.75" customHeight="1" x14ac:dyDescent="0.25">
      <c r="D98" s="6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1"/>
      <c r="AG98" s="71"/>
      <c r="AH98" s="71"/>
      <c r="AI98" s="71"/>
      <c r="AJ98" s="71"/>
      <c r="AK98" s="71"/>
      <c r="AL98" s="71"/>
      <c r="AM98" s="71"/>
      <c r="AN98" s="71"/>
      <c r="AO98" s="71"/>
      <c r="AP98" s="71"/>
      <c r="AQ98" s="71"/>
      <c r="AR98" s="71"/>
      <c r="AS98" s="71"/>
      <c r="AT98" s="61"/>
      <c r="AU98" s="61"/>
      <c r="AV98" s="61"/>
      <c r="AW98" s="61"/>
      <c r="AX98" s="61"/>
      <c r="AY98" s="61"/>
      <c r="AZ98" s="61"/>
    </row>
    <row r="99" spans="4:52" ht="15.75" customHeight="1" x14ac:dyDescent="0.25">
      <c r="D99" s="6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71"/>
      <c r="AI99" s="71"/>
      <c r="AJ99" s="71"/>
      <c r="AK99" s="71"/>
      <c r="AL99" s="71"/>
      <c r="AM99" s="71"/>
      <c r="AN99" s="71"/>
      <c r="AO99" s="71"/>
      <c r="AP99" s="71"/>
      <c r="AQ99" s="71"/>
      <c r="AR99" s="71"/>
      <c r="AS99" s="71"/>
      <c r="AT99" s="61"/>
      <c r="AU99" s="61"/>
      <c r="AV99" s="61"/>
      <c r="AW99" s="61"/>
      <c r="AX99" s="61"/>
      <c r="AY99" s="61"/>
      <c r="AZ99" s="61"/>
    </row>
    <row r="100" spans="4:52" ht="15.75" customHeight="1" x14ac:dyDescent="0.25">
      <c r="D100" s="6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c r="AR100" s="71"/>
      <c r="AS100" s="71"/>
      <c r="AT100" s="61"/>
      <c r="AU100" s="61"/>
      <c r="AV100" s="61"/>
      <c r="AW100" s="61"/>
      <c r="AX100" s="61"/>
      <c r="AY100" s="61"/>
      <c r="AZ100" s="61"/>
    </row>
    <row r="101" spans="4:52" ht="15.75" customHeight="1" x14ac:dyDescent="0.25">
      <c r="D101" s="6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c r="AT101" s="61"/>
      <c r="AU101" s="61"/>
      <c r="AV101" s="61"/>
      <c r="AW101" s="61"/>
      <c r="AX101" s="61"/>
      <c r="AY101" s="61"/>
      <c r="AZ101" s="61"/>
    </row>
    <row r="102" spans="4:52" ht="15.75" customHeight="1" x14ac:dyDescent="0.25">
      <c r="D102" s="6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61"/>
      <c r="AU102" s="61"/>
      <c r="AV102" s="61"/>
      <c r="AW102" s="61"/>
      <c r="AX102" s="61"/>
      <c r="AY102" s="61"/>
      <c r="AZ102" s="61"/>
    </row>
    <row r="103" spans="4:52" ht="15.75" customHeight="1" x14ac:dyDescent="0.25">
      <c r="D103" s="6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c r="AR103" s="71"/>
      <c r="AS103" s="71"/>
      <c r="AT103" s="61"/>
      <c r="AU103" s="61"/>
      <c r="AV103" s="61"/>
      <c r="AW103" s="61"/>
      <c r="AX103" s="61"/>
      <c r="AY103" s="61"/>
      <c r="AZ103" s="61"/>
    </row>
    <row r="104" spans="4:52" ht="15.75" customHeight="1" x14ac:dyDescent="0.25">
      <c r="D104" s="6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c r="AR104" s="71"/>
      <c r="AS104" s="71"/>
      <c r="AT104" s="61"/>
      <c r="AU104" s="61"/>
      <c r="AV104" s="61"/>
      <c r="AW104" s="61"/>
      <c r="AX104" s="61"/>
      <c r="AY104" s="61"/>
      <c r="AZ104" s="61"/>
    </row>
    <row r="105" spans="4:52" ht="15.75" customHeight="1" x14ac:dyDescent="0.25">
      <c r="D105" s="6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c r="AR105" s="71"/>
      <c r="AS105" s="71"/>
      <c r="AT105" s="61"/>
      <c r="AU105" s="61"/>
      <c r="AV105" s="61"/>
      <c r="AW105" s="61"/>
      <c r="AX105" s="61"/>
      <c r="AY105" s="61"/>
      <c r="AZ105" s="61"/>
    </row>
    <row r="106" spans="4:52" ht="15.75" customHeight="1" x14ac:dyDescent="0.25">
      <c r="D106" s="6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c r="AR106" s="71"/>
      <c r="AS106" s="71"/>
      <c r="AT106" s="61"/>
      <c r="AU106" s="61"/>
      <c r="AV106" s="61"/>
      <c r="AW106" s="61"/>
      <c r="AX106" s="61"/>
      <c r="AY106" s="61"/>
      <c r="AZ106" s="61"/>
    </row>
    <row r="107" spans="4:52" ht="15.75" customHeight="1" x14ac:dyDescent="0.25">
      <c r="D107" s="6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c r="AT107" s="61"/>
      <c r="AU107" s="61"/>
      <c r="AV107" s="61"/>
      <c r="AW107" s="61"/>
      <c r="AX107" s="61"/>
      <c r="AY107" s="61"/>
      <c r="AZ107" s="61"/>
    </row>
    <row r="108" spans="4:52" ht="15.75" customHeight="1" x14ac:dyDescent="0.25">
      <c r="D108" s="6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c r="AT108" s="61"/>
      <c r="AU108" s="61"/>
      <c r="AV108" s="61"/>
      <c r="AW108" s="61"/>
      <c r="AX108" s="61"/>
      <c r="AY108" s="61"/>
      <c r="AZ108" s="61"/>
    </row>
    <row r="109" spans="4:52" ht="15.75" customHeight="1" x14ac:dyDescent="0.25">
      <c r="D109" s="6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c r="AT109" s="61"/>
      <c r="AU109" s="61"/>
      <c r="AV109" s="61"/>
      <c r="AW109" s="61"/>
      <c r="AX109" s="61"/>
      <c r="AY109" s="61"/>
      <c r="AZ109" s="61"/>
    </row>
    <row r="110" spans="4:52" ht="15.75" customHeight="1" x14ac:dyDescent="0.25">
      <c r="D110" s="6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61"/>
      <c r="AU110" s="61"/>
      <c r="AV110" s="61"/>
      <c r="AW110" s="61"/>
      <c r="AX110" s="61"/>
      <c r="AY110" s="61"/>
      <c r="AZ110" s="61"/>
    </row>
    <row r="111" spans="4:52" ht="15.75" customHeight="1" x14ac:dyDescent="0.25">
      <c r="D111" s="6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c r="AT111" s="61"/>
      <c r="AU111" s="61"/>
      <c r="AV111" s="61"/>
      <c r="AW111" s="61"/>
      <c r="AX111" s="61"/>
      <c r="AY111" s="61"/>
      <c r="AZ111" s="61"/>
    </row>
    <row r="112" spans="4:52" ht="15.75" customHeight="1" x14ac:dyDescent="0.25">
      <c r="D112" s="6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c r="AT112" s="61"/>
      <c r="AU112" s="61"/>
      <c r="AV112" s="61"/>
      <c r="AW112" s="61"/>
      <c r="AX112" s="61"/>
      <c r="AY112" s="61"/>
      <c r="AZ112" s="61"/>
    </row>
    <row r="113" spans="4:52" ht="15.75" customHeight="1" x14ac:dyDescent="0.25">
      <c r="D113" s="6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61"/>
      <c r="AU113" s="61"/>
      <c r="AV113" s="61"/>
      <c r="AW113" s="61"/>
      <c r="AX113" s="61"/>
      <c r="AY113" s="61"/>
      <c r="AZ113" s="61"/>
    </row>
    <row r="114" spans="4:52" ht="15.75" customHeight="1" x14ac:dyDescent="0.25">
      <c r="D114" s="6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61"/>
      <c r="AU114" s="61"/>
      <c r="AV114" s="61"/>
      <c r="AW114" s="61"/>
      <c r="AX114" s="61"/>
      <c r="AY114" s="61"/>
      <c r="AZ114" s="61"/>
    </row>
    <row r="115" spans="4:52" ht="15.75" customHeight="1" x14ac:dyDescent="0.25">
      <c r="D115" s="6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c r="AT115" s="61"/>
      <c r="AU115" s="61"/>
      <c r="AV115" s="61"/>
      <c r="AW115" s="61"/>
      <c r="AX115" s="61"/>
      <c r="AY115" s="61"/>
      <c r="AZ115" s="61"/>
    </row>
    <row r="116" spans="4:52" ht="15.75" customHeight="1" x14ac:dyDescent="0.25">
      <c r="D116" s="6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c r="AT116" s="61"/>
      <c r="AU116" s="61"/>
      <c r="AV116" s="61"/>
      <c r="AW116" s="61"/>
      <c r="AX116" s="61"/>
      <c r="AY116" s="61"/>
      <c r="AZ116" s="61"/>
    </row>
    <row r="117" spans="4:52" ht="15.75" customHeight="1" x14ac:dyDescent="0.25">
      <c r="D117" s="6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61"/>
      <c r="AU117" s="61"/>
      <c r="AV117" s="61"/>
      <c r="AW117" s="61"/>
      <c r="AX117" s="61"/>
      <c r="AY117" s="61"/>
      <c r="AZ117" s="61"/>
    </row>
    <row r="118" spans="4:52" ht="15.75" customHeight="1" x14ac:dyDescent="0.25">
      <c r="D118" s="6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61"/>
      <c r="AU118" s="61"/>
      <c r="AV118" s="61"/>
      <c r="AW118" s="61"/>
      <c r="AX118" s="61"/>
      <c r="AY118" s="61"/>
      <c r="AZ118" s="61"/>
    </row>
    <row r="119" spans="4:52" ht="15.75" customHeight="1" x14ac:dyDescent="0.25">
      <c r="D119" s="6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61"/>
      <c r="AU119" s="61"/>
      <c r="AV119" s="61"/>
      <c r="AW119" s="61"/>
      <c r="AX119" s="61"/>
      <c r="AY119" s="61"/>
      <c r="AZ119" s="61"/>
    </row>
    <row r="120" spans="4:52" ht="15.75" customHeight="1" x14ac:dyDescent="0.25">
      <c r="D120" s="6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61"/>
      <c r="AU120" s="61"/>
      <c r="AV120" s="61"/>
      <c r="AW120" s="61"/>
      <c r="AX120" s="61"/>
      <c r="AY120" s="61"/>
      <c r="AZ120" s="61"/>
    </row>
    <row r="121" spans="4:52" ht="15.75" customHeight="1" x14ac:dyDescent="0.25">
      <c r="D121" s="6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61"/>
      <c r="AU121" s="61"/>
      <c r="AV121" s="61"/>
      <c r="AW121" s="61"/>
      <c r="AX121" s="61"/>
      <c r="AY121" s="61"/>
      <c r="AZ121" s="61"/>
    </row>
    <row r="122" spans="4:52" ht="15.75" customHeight="1" x14ac:dyDescent="0.25">
      <c r="D122" s="6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61"/>
      <c r="AU122" s="61"/>
      <c r="AV122" s="61"/>
      <c r="AW122" s="61"/>
      <c r="AX122" s="61"/>
      <c r="AY122" s="61"/>
      <c r="AZ122" s="61"/>
    </row>
    <row r="123" spans="4:52" ht="15.75" customHeight="1" x14ac:dyDescent="0.25">
      <c r="D123" s="61"/>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61"/>
      <c r="AU123" s="61"/>
      <c r="AV123" s="61"/>
      <c r="AW123" s="61"/>
      <c r="AX123" s="61"/>
      <c r="AY123" s="61"/>
      <c r="AZ123" s="61"/>
    </row>
    <row r="124" spans="4:52" ht="15.75" customHeight="1" x14ac:dyDescent="0.25">
      <c r="D124" s="61"/>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61"/>
      <c r="AU124" s="61"/>
      <c r="AV124" s="61"/>
      <c r="AW124" s="61"/>
      <c r="AX124" s="61"/>
      <c r="AY124" s="61"/>
      <c r="AZ124" s="61"/>
    </row>
    <row r="125" spans="4:52" ht="15.75" customHeight="1" x14ac:dyDescent="0.25">
      <c r="D125" s="6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61"/>
      <c r="AU125" s="61"/>
      <c r="AV125" s="61"/>
      <c r="AW125" s="61"/>
      <c r="AX125" s="61"/>
      <c r="AY125" s="61"/>
      <c r="AZ125" s="61"/>
    </row>
    <row r="126" spans="4:52" ht="15.75" customHeight="1" x14ac:dyDescent="0.25">
      <c r="D126" s="6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61"/>
      <c r="AU126" s="61"/>
      <c r="AV126" s="61"/>
      <c r="AW126" s="61"/>
      <c r="AX126" s="61"/>
      <c r="AY126" s="61"/>
      <c r="AZ126" s="61"/>
    </row>
    <row r="127" spans="4:52" ht="15.75" customHeight="1" x14ac:dyDescent="0.25">
      <c r="D127" s="6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61"/>
      <c r="AU127" s="61"/>
      <c r="AV127" s="61"/>
      <c r="AW127" s="61"/>
      <c r="AX127" s="61"/>
      <c r="AY127" s="61"/>
      <c r="AZ127" s="61"/>
    </row>
    <row r="128" spans="4:52" ht="15.75" customHeight="1" x14ac:dyDescent="0.25">
      <c r="D128" s="6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61"/>
      <c r="AU128" s="61"/>
      <c r="AV128" s="61"/>
      <c r="AW128" s="61"/>
      <c r="AX128" s="61"/>
      <c r="AY128" s="61"/>
      <c r="AZ128" s="61"/>
    </row>
    <row r="129" spans="4:52" ht="15.75" customHeight="1" x14ac:dyDescent="0.25">
      <c r="D129" s="6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61"/>
      <c r="AU129" s="61"/>
      <c r="AV129" s="61"/>
      <c r="AW129" s="61"/>
      <c r="AX129" s="61"/>
      <c r="AY129" s="61"/>
      <c r="AZ129" s="61"/>
    </row>
    <row r="130" spans="4:52" ht="15.75" customHeight="1" x14ac:dyDescent="0.25">
      <c r="D130" s="6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61"/>
      <c r="AU130" s="61"/>
      <c r="AV130" s="61"/>
      <c r="AW130" s="61"/>
      <c r="AX130" s="61"/>
      <c r="AY130" s="61"/>
      <c r="AZ130" s="61"/>
    </row>
    <row r="131" spans="4:52" ht="15.75" customHeight="1" x14ac:dyDescent="0.25">
      <c r="D131" s="6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61"/>
      <c r="AU131" s="61"/>
      <c r="AV131" s="61"/>
      <c r="AW131" s="61"/>
      <c r="AX131" s="61"/>
      <c r="AY131" s="61"/>
      <c r="AZ131" s="61"/>
    </row>
    <row r="132" spans="4:52" ht="15.75" customHeight="1" x14ac:dyDescent="0.25">
      <c r="D132" s="6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61"/>
      <c r="AU132" s="61"/>
      <c r="AV132" s="61"/>
      <c r="AW132" s="61"/>
      <c r="AX132" s="61"/>
      <c r="AY132" s="61"/>
      <c r="AZ132" s="61"/>
    </row>
    <row r="133" spans="4:52" ht="15.75" customHeight="1" x14ac:dyDescent="0.25">
      <c r="D133" s="6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61"/>
      <c r="AU133" s="61"/>
      <c r="AV133" s="61"/>
      <c r="AW133" s="61"/>
      <c r="AX133" s="61"/>
      <c r="AY133" s="61"/>
      <c r="AZ133" s="61"/>
    </row>
    <row r="134" spans="4:52" ht="15.75" customHeight="1" x14ac:dyDescent="0.25">
      <c r="D134" s="6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61"/>
      <c r="AU134" s="61"/>
      <c r="AV134" s="61"/>
      <c r="AW134" s="61"/>
      <c r="AX134" s="61"/>
      <c r="AY134" s="61"/>
      <c r="AZ134" s="61"/>
    </row>
    <row r="135" spans="4:52" ht="15.75" customHeight="1" x14ac:dyDescent="0.25">
      <c r="D135" s="6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c r="AR135" s="71"/>
      <c r="AS135" s="71"/>
      <c r="AT135" s="61"/>
      <c r="AU135" s="61"/>
      <c r="AV135" s="61"/>
      <c r="AW135" s="61"/>
      <c r="AX135" s="61"/>
      <c r="AY135" s="61"/>
      <c r="AZ135" s="61"/>
    </row>
    <row r="136" spans="4:52" ht="15.75" customHeight="1" x14ac:dyDescent="0.25">
      <c r="D136" s="6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c r="AR136" s="71"/>
      <c r="AS136" s="71"/>
      <c r="AT136" s="61"/>
      <c r="AU136" s="61"/>
      <c r="AV136" s="61"/>
      <c r="AW136" s="61"/>
      <c r="AX136" s="61"/>
      <c r="AY136" s="61"/>
      <c r="AZ136" s="61"/>
    </row>
    <row r="137" spans="4:52" ht="15.75" customHeight="1" x14ac:dyDescent="0.25">
      <c r="D137" s="6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61"/>
      <c r="AU137" s="61"/>
      <c r="AV137" s="61"/>
      <c r="AW137" s="61"/>
      <c r="AX137" s="61"/>
      <c r="AY137" s="61"/>
      <c r="AZ137" s="61"/>
    </row>
    <row r="138" spans="4:52" ht="15.75" customHeight="1" x14ac:dyDescent="0.25">
      <c r="D138" s="6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61"/>
      <c r="AU138" s="61"/>
      <c r="AV138" s="61"/>
      <c r="AW138" s="61"/>
      <c r="AX138" s="61"/>
      <c r="AY138" s="61"/>
      <c r="AZ138" s="61"/>
    </row>
    <row r="139" spans="4:52" ht="15.75" customHeight="1" x14ac:dyDescent="0.25">
      <c r="D139" s="6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c r="AR139" s="71"/>
      <c r="AS139" s="71"/>
      <c r="AT139" s="61"/>
      <c r="AU139" s="61"/>
      <c r="AV139" s="61"/>
      <c r="AW139" s="61"/>
      <c r="AX139" s="61"/>
      <c r="AY139" s="61"/>
      <c r="AZ139" s="61"/>
    </row>
    <row r="140" spans="4:52" ht="15.75" customHeight="1" x14ac:dyDescent="0.25">
      <c r="D140" s="6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c r="AR140" s="71"/>
      <c r="AS140" s="71"/>
      <c r="AT140" s="61"/>
      <c r="AU140" s="61"/>
      <c r="AV140" s="61"/>
      <c r="AW140" s="61"/>
      <c r="AX140" s="61"/>
      <c r="AY140" s="61"/>
      <c r="AZ140" s="61"/>
    </row>
    <row r="141" spans="4:52" ht="15.75" customHeight="1" x14ac:dyDescent="0.25">
      <c r="D141" s="6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c r="AR141" s="71"/>
      <c r="AS141" s="71"/>
      <c r="AT141" s="61"/>
      <c r="AU141" s="61"/>
      <c r="AV141" s="61"/>
      <c r="AW141" s="61"/>
      <c r="AX141" s="61"/>
      <c r="AY141" s="61"/>
      <c r="AZ141" s="61"/>
    </row>
    <row r="142" spans="4:52" ht="15.75" customHeight="1" x14ac:dyDescent="0.25">
      <c r="D142" s="6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61"/>
      <c r="AU142" s="61"/>
      <c r="AV142" s="61"/>
      <c r="AW142" s="61"/>
      <c r="AX142" s="61"/>
      <c r="AY142" s="61"/>
      <c r="AZ142" s="61"/>
    </row>
    <row r="143" spans="4:52" ht="15.75" customHeight="1" x14ac:dyDescent="0.25">
      <c r="D143" s="6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c r="AR143" s="71"/>
      <c r="AS143" s="71"/>
      <c r="AT143" s="61"/>
      <c r="AU143" s="61"/>
      <c r="AV143" s="61"/>
      <c r="AW143" s="61"/>
      <c r="AX143" s="61"/>
      <c r="AY143" s="61"/>
      <c r="AZ143" s="61"/>
    </row>
    <row r="144" spans="4:52" ht="15.75" customHeight="1" x14ac:dyDescent="0.25">
      <c r="D144" s="6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c r="AR144" s="71"/>
      <c r="AS144" s="71"/>
      <c r="AT144" s="61"/>
      <c r="AU144" s="61"/>
      <c r="AV144" s="61"/>
      <c r="AW144" s="61"/>
      <c r="AX144" s="61"/>
      <c r="AY144" s="61"/>
      <c r="AZ144" s="61"/>
    </row>
    <row r="145" spans="4:52" ht="15.75" customHeight="1" x14ac:dyDescent="0.25">
      <c r="D145" s="6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c r="AR145" s="71"/>
      <c r="AS145" s="71"/>
      <c r="AT145" s="61"/>
      <c r="AU145" s="61"/>
      <c r="AV145" s="61"/>
      <c r="AW145" s="61"/>
      <c r="AX145" s="61"/>
      <c r="AY145" s="61"/>
      <c r="AZ145" s="61"/>
    </row>
    <row r="146" spans="4:52" ht="15.75" customHeight="1" x14ac:dyDescent="0.25">
      <c r="D146" s="6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c r="AR146" s="71"/>
      <c r="AS146" s="71"/>
      <c r="AT146" s="61"/>
      <c r="AU146" s="61"/>
      <c r="AV146" s="61"/>
      <c r="AW146" s="61"/>
      <c r="AX146" s="61"/>
      <c r="AY146" s="61"/>
      <c r="AZ146" s="61"/>
    </row>
    <row r="147" spans="4:52" ht="15.75" customHeight="1" x14ac:dyDescent="0.25">
      <c r="D147" s="6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c r="AR147" s="71"/>
      <c r="AS147" s="71"/>
      <c r="AT147" s="61"/>
      <c r="AU147" s="61"/>
      <c r="AV147" s="61"/>
      <c r="AW147" s="61"/>
      <c r="AX147" s="61"/>
      <c r="AY147" s="61"/>
      <c r="AZ147" s="61"/>
    </row>
    <row r="148" spans="4:52" ht="15.75" customHeight="1" x14ac:dyDescent="0.25">
      <c r="D148" s="6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c r="AR148" s="71"/>
      <c r="AS148" s="71"/>
      <c r="AT148" s="61"/>
      <c r="AU148" s="61"/>
      <c r="AV148" s="61"/>
      <c r="AW148" s="61"/>
      <c r="AX148" s="61"/>
      <c r="AY148" s="61"/>
      <c r="AZ148" s="61"/>
    </row>
    <row r="149" spans="4:52" ht="15.75" customHeight="1" x14ac:dyDescent="0.25">
      <c r="D149" s="6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c r="AR149" s="71"/>
      <c r="AS149" s="71"/>
      <c r="AT149" s="61"/>
      <c r="AU149" s="61"/>
      <c r="AV149" s="61"/>
      <c r="AW149" s="61"/>
      <c r="AX149" s="61"/>
      <c r="AY149" s="61"/>
      <c r="AZ149" s="61"/>
    </row>
    <row r="150" spans="4:52" ht="15.75" customHeight="1" x14ac:dyDescent="0.25">
      <c r="D150" s="6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c r="AR150" s="71"/>
      <c r="AS150" s="71"/>
      <c r="AT150" s="61"/>
      <c r="AU150" s="61"/>
      <c r="AV150" s="61"/>
      <c r="AW150" s="61"/>
      <c r="AX150" s="61"/>
      <c r="AY150" s="61"/>
      <c r="AZ150" s="61"/>
    </row>
    <row r="151" spans="4:52" ht="15.75" customHeight="1" x14ac:dyDescent="0.25">
      <c r="D151" s="6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c r="AR151" s="71"/>
      <c r="AS151" s="71"/>
      <c r="AT151" s="61"/>
      <c r="AU151" s="61"/>
      <c r="AV151" s="61"/>
      <c r="AW151" s="61"/>
      <c r="AX151" s="61"/>
      <c r="AY151" s="61"/>
      <c r="AZ151" s="61"/>
    </row>
    <row r="152" spans="4:52" ht="15.75" customHeight="1" x14ac:dyDescent="0.25">
      <c r="D152" s="6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c r="AR152" s="71"/>
      <c r="AS152" s="71"/>
      <c r="AT152" s="61"/>
      <c r="AU152" s="61"/>
      <c r="AV152" s="61"/>
      <c r="AW152" s="61"/>
      <c r="AX152" s="61"/>
      <c r="AY152" s="61"/>
      <c r="AZ152" s="61"/>
    </row>
    <row r="153" spans="4:52" ht="15.75" customHeight="1" x14ac:dyDescent="0.25">
      <c r="D153" s="6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c r="AR153" s="71"/>
      <c r="AS153" s="71"/>
      <c r="AT153" s="61"/>
      <c r="AU153" s="61"/>
      <c r="AV153" s="61"/>
      <c r="AW153" s="61"/>
      <c r="AX153" s="61"/>
      <c r="AY153" s="61"/>
      <c r="AZ153" s="61"/>
    </row>
    <row r="154" spans="4:52" ht="15.75" customHeight="1" x14ac:dyDescent="0.25">
      <c r="D154" s="6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61"/>
      <c r="AU154" s="61"/>
      <c r="AV154" s="61"/>
      <c r="AW154" s="61"/>
      <c r="AX154" s="61"/>
      <c r="AY154" s="61"/>
      <c r="AZ154" s="61"/>
    </row>
    <row r="155" spans="4:52" ht="15.75" customHeight="1" x14ac:dyDescent="0.25">
      <c r="D155" s="6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61"/>
      <c r="AU155" s="61"/>
      <c r="AV155" s="61"/>
      <c r="AW155" s="61"/>
      <c r="AX155" s="61"/>
      <c r="AY155" s="61"/>
      <c r="AZ155" s="61"/>
    </row>
    <row r="156" spans="4:52" ht="15.75" customHeight="1" x14ac:dyDescent="0.25">
      <c r="D156" s="6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61"/>
      <c r="AU156" s="61"/>
      <c r="AV156" s="61"/>
      <c r="AW156" s="61"/>
      <c r="AX156" s="61"/>
      <c r="AY156" s="61"/>
      <c r="AZ156" s="61"/>
    </row>
    <row r="157" spans="4:52" ht="15.75" customHeight="1" x14ac:dyDescent="0.25">
      <c r="D157" s="6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61"/>
      <c r="AU157" s="61"/>
      <c r="AV157" s="61"/>
      <c r="AW157" s="61"/>
      <c r="AX157" s="61"/>
      <c r="AY157" s="61"/>
      <c r="AZ157" s="61"/>
    </row>
    <row r="158" spans="4:52" ht="15.75" customHeight="1" x14ac:dyDescent="0.25">
      <c r="D158" s="6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61"/>
      <c r="AU158" s="61"/>
      <c r="AV158" s="61"/>
      <c r="AW158" s="61"/>
      <c r="AX158" s="61"/>
      <c r="AY158" s="61"/>
      <c r="AZ158" s="61"/>
    </row>
    <row r="159" spans="4:52" ht="15.75" customHeight="1" x14ac:dyDescent="0.25">
      <c r="D159" s="6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61"/>
      <c r="AU159" s="61"/>
      <c r="AV159" s="61"/>
      <c r="AW159" s="61"/>
      <c r="AX159" s="61"/>
      <c r="AY159" s="61"/>
      <c r="AZ159" s="61"/>
    </row>
    <row r="160" spans="4:52" ht="15.75" customHeight="1" x14ac:dyDescent="0.25">
      <c r="D160" s="6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61"/>
      <c r="AU160" s="61"/>
      <c r="AV160" s="61"/>
      <c r="AW160" s="61"/>
      <c r="AX160" s="61"/>
      <c r="AY160" s="61"/>
      <c r="AZ160" s="61"/>
    </row>
    <row r="161" spans="4:52" ht="15.75" customHeight="1" x14ac:dyDescent="0.25">
      <c r="D161" s="6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c r="AR161" s="71"/>
      <c r="AS161" s="71"/>
      <c r="AT161" s="61"/>
      <c r="AU161" s="61"/>
      <c r="AV161" s="61"/>
      <c r="AW161" s="61"/>
      <c r="AX161" s="61"/>
      <c r="AY161" s="61"/>
      <c r="AZ161" s="61"/>
    </row>
    <row r="162" spans="4:52" ht="15.75" customHeight="1" x14ac:dyDescent="0.25">
      <c r="D162" s="6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c r="AR162" s="71"/>
      <c r="AS162" s="71"/>
      <c r="AT162" s="61"/>
      <c r="AU162" s="61"/>
      <c r="AV162" s="61"/>
      <c r="AW162" s="61"/>
      <c r="AX162" s="61"/>
      <c r="AY162" s="61"/>
      <c r="AZ162" s="61"/>
    </row>
    <row r="163" spans="4:52" ht="15.75" customHeight="1" x14ac:dyDescent="0.25">
      <c r="D163" s="6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c r="AR163" s="71"/>
      <c r="AS163" s="71"/>
      <c r="AT163" s="61"/>
      <c r="AU163" s="61"/>
      <c r="AV163" s="61"/>
      <c r="AW163" s="61"/>
      <c r="AX163" s="61"/>
      <c r="AY163" s="61"/>
      <c r="AZ163" s="61"/>
    </row>
    <row r="164" spans="4:52" ht="15.75" customHeight="1" x14ac:dyDescent="0.25">
      <c r="D164" s="6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61"/>
      <c r="AU164" s="61"/>
      <c r="AV164" s="61"/>
      <c r="AW164" s="61"/>
      <c r="AX164" s="61"/>
      <c r="AY164" s="61"/>
      <c r="AZ164" s="61"/>
    </row>
    <row r="165" spans="4:52" ht="15.75" customHeight="1" x14ac:dyDescent="0.25">
      <c r="D165" s="6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61"/>
      <c r="AU165" s="61"/>
      <c r="AV165" s="61"/>
      <c r="AW165" s="61"/>
      <c r="AX165" s="61"/>
      <c r="AY165" s="61"/>
      <c r="AZ165" s="61"/>
    </row>
    <row r="166" spans="4:52" ht="15.75" customHeight="1" x14ac:dyDescent="0.25">
      <c r="D166" s="6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c r="AR166" s="71"/>
      <c r="AS166" s="71"/>
      <c r="AT166" s="61"/>
      <c r="AU166" s="61"/>
      <c r="AV166" s="61"/>
      <c r="AW166" s="61"/>
      <c r="AX166" s="61"/>
      <c r="AY166" s="61"/>
      <c r="AZ166" s="61"/>
    </row>
    <row r="167" spans="4:52" ht="15.75" customHeight="1" x14ac:dyDescent="0.25">
      <c r="D167" s="6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c r="AR167" s="71"/>
      <c r="AS167" s="71"/>
      <c r="AT167" s="61"/>
      <c r="AU167" s="61"/>
      <c r="AV167" s="61"/>
      <c r="AW167" s="61"/>
      <c r="AX167" s="61"/>
      <c r="AY167" s="61"/>
      <c r="AZ167" s="61"/>
    </row>
    <row r="168" spans="4:52" ht="15.75" customHeight="1" x14ac:dyDescent="0.25">
      <c r="D168" s="6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61"/>
      <c r="AU168" s="61"/>
      <c r="AV168" s="61"/>
      <c r="AW168" s="61"/>
      <c r="AX168" s="61"/>
      <c r="AY168" s="61"/>
      <c r="AZ168" s="61"/>
    </row>
    <row r="169" spans="4:52" ht="15.75" customHeight="1" x14ac:dyDescent="0.25">
      <c r="D169" s="6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61"/>
      <c r="AU169" s="61"/>
      <c r="AV169" s="61"/>
      <c r="AW169" s="61"/>
      <c r="AX169" s="61"/>
      <c r="AY169" s="61"/>
      <c r="AZ169" s="61"/>
    </row>
    <row r="170" spans="4:52" ht="15.75" customHeight="1" x14ac:dyDescent="0.25">
      <c r="D170" s="6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61"/>
      <c r="AU170" s="61"/>
      <c r="AV170" s="61"/>
      <c r="AW170" s="61"/>
      <c r="AX170" s="61"/>
      <c r="AY170" s="61"/>
      <c r="AZ170" s="61"/>
    </row>
    <row r="171" spans="4:52" ht="15.75" customHeight="1" x14ac:dyDescent="0.25">
      <c r="D171" s="6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61"/>
      <c r="AU171" s="61"/>
      <c r="AV171" s="61"/>
      <c r="AW171" s="61"/>
      <c r="AX171" s="61"/>
      <c r="AY171" s="61"/>
      <c r="AZ171" s="61"/>
    </row>
    <row r="172" spans="4:52" ht="15.75" customHeight="1" x14ac:dyDescent="0.25">
      <c r="D172" s="6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61"/>
      <c r="AU172" s="61"/>
      <c r="AV172" s="61"/>
      <c r="AW172" s="61"/>
      <c r="AX172" s="61"/>
      <c r="AY172" s="61"/>
      <c r="AZ172" s="61"/>
    </row>
    <row r="173" spans="4:52" ht="15.75" customHeight="1" x14ac:dyDescent="0.25">
      <c r="D173" s="6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c r="AR173" s="71"/>
      <c r="AS173" s="71"/>
      <c r="AT173" s="61"/>
      <c r="AU173" s="61"/>
      <c r="AV173" s="61"/>
      <c r="AW173" s="61"/>
      <c r="AX173" s="61"/>
      <c r="AY173" s="61"/>
      <c r="AZ173" s="61"/>
    </row>
    <row r="174" spans="4:52" ht="15.75" customHeight="1" x14ac:dyDescent="0.25">
      <c r="D174" s="6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61"/>
      <c r="AU174" s="61"/>
      <c r="AV174" s="61"/>
      <c r="AW174" s="61"/>
      <c r="AX174" s="61"/>
      <c r="AY174" s="61"/>
      <c r="AZ174" s="61"/>
    </row>
    <row r="175" spans="4:52" ht="15.75" customHeight="1" x14ac:dyDescent="0.25">
      <c r="D175" s="6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61"/>
      <c r="AU175" s="61"/>
      <c r="AV175" s="61"/>
      <c r="AW175" s="61"/>
      <c r="AX175" s="61"/>
      <c r="AY175" s="61"/>
      <c r="AZ175" s="61"/>
    </row>
    <row r="176" spans="4:52" ht="15.75" customHeight="1" x14ac:dyDescent="0.25">
      <c r="D176" s="6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61"/>
      <c r="AU176" s="61"/>
      <c r="AV176" s="61"/>
      <c r="AW176" s="61"/>
      <c r="AX176" s="61"/>
      <c r="AY176" s="61"/>
      <c r="AZ176" s="61"/>
    </row>
    <row r="177" spans="4:52" ht="15.75" customHeight="1" x14ac:dyDescent="0.25">
      <c r="D177" s="6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61"/>
      <c r="AU177" s="61"/>
      <c r="AV177" s="61"/>
      <c r="AW177" s="61"/>
      <c r="AX177" s="61"/>
      <c r="AY177" s="61"/>
      <c r="AZ177" s="61"/>
    </row>
    <row r="178" spans="4:52" ht="15.75" customHeight="1" x14ac:dyDescent="0.25">
      <c r="D178" s="6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c r="AR178" s="71"/>
      <c r="AS178" s="71"/>
      <c r="AT178" s="61"/>
      <c r="AU178" s="61"/>
      <c r="AV178" s="61"/>
      <c r="AW178" s="61"/>
      <c r="AX178" s="61"/>
      <c r="AY178" s="61"/>
      <c r="AZ178" s="61"/>
    </row>
    <row r="179" spans="4:52" ht="15.75" customHeight="1" x14ac:dyDescent="0.25">
      <c r="D179" s="6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c r="AR179" s="71"/>
      <c r="AS179" s="71"/>
      <c r="AT179" s="61"/>
      <c r="AU179" s="61"/>
      <c r="AV179" s="61"/>
      <c r="AW179" s="61"/>
      <c r="AX179" s="61"/>
      <c r="AY179" s="61"/>
      <c r="AZ179" s="61"/>
    </row>
    <row r="180" spans="4:52" ht="15.75" customHeight="1" x14ac:dyDescent="0.25">
      <c r="D180" s="6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c r="AR180" s="71"/>
      <c r="AS180" s="71"/>
      <c r="AT180" s="61"/>
      <c r="AU180" s="61"/>
      <c r="AV180" s="61"/>
      <c r="AW180" s="61"/>
      <c r="AX180" s="61"/>
      <c r="AY180" s="61"/>
      <c r="AZ180" s="61"/>
    </row>
    <row r="181" spans="4:52" ht="15.75" customHeight="1" x14ac:dyDescent="0.25">
      <c r="D181" s="6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c r="AR181" s="71"/>
      <c r="AS181" s="71"/>
      <c r="AT181" s="61"/>
      <c r="AU181" s="61"/>
      <c r="AV181" s="61"/>
      <c r="AW181" s="61"/>
      <c r="AX181" s="61"/>
      <c r="AY181" s="61"/>
      <c r="AZ181" s="61"/>
    </row>
    <row r="182" spans="4:52" ht="15.75" customHeight="1" x14ac:dyDescent="0.25">
      <c r="D182" s="6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c r="AR182" s="71"/>
      <c r="AS182" s="71"/>
      <c r="AT182" s="61"/>
      <c r="AU182" s="61"/>
      <c r="AV182" s="61"/>
      <c r="AW182" s="61"/>
      <c r="AX182" s="61"/>
      <c r="AY182" s="61"/>
      <c r="AZ182" s="61"/>
    </row>
    <row r="183" spans="4:52" ht="15.75" customHeight="1" x14ac:dyDescent="0.25">
      <c r="D183" s="6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c r="AR183" s="71"/>
      <c r="AS183" s="71"/>
      <c r="AT183" s="61"/>
      <c r="AU183" s="61"/>
      <c r="AV183" s="61"/>
      <c r="AW183" s="61"/>
      <c r="AX183" s="61"/>
      <c r="AY183" s="61"/>
      <c r="AZ183" s="61"/>
    </row>
    <row r="184" spans="4:52" ht="15.75" customHeight="1" x14ac:dyDescent="0.25">
      <c r="D184" s="6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c r="AR184" s="71"/>
      <c r="AS184" s="71"/>
      <c r="AT184" s="61"/>
      <c r="AU184" s="61"/>
      <c r="AV184" s="61"/>
      <c r="AW184" s="61"/>
      <c r="AX184" s="61"/>
      <c r="AY184" s="61"/>
      <c r="AZ184" s="61"/>
    </row>
    <row r="185" spans="4:52" ht="15.75" customHeight="1" x14ac:dyDescent="0.25">
      <c r="D185" s="6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c r="AR185" s="71"/>
      <c r="AS185" s="71"/>
      <c r="AT185" s="61"/>
      <c r="AU185" s="61"/>
      <c r="AV185" s="61"/>
      <c r="AW185" s="61"/>
      <c r="AX185" s="61"/>
      <c r="AY185" s="61"/>
      <c r="AZ185" s="61"/>
    </row>
    <row r="186" spans="4:52" ht="15.75" customHeight="1" x14ac:dyDescent="0.25">
      <c r="D186" s="6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c r="AR186" s="71"/>
      <c r="AS186" s="71"/>
      <c r="AT186" s="61"/>
      <c r="AU186" s="61"/>
      <c r="AV186" s="61"/>
      <c r="AW186" s="61"/>
      <c r="AX186" s="61"/>
      <c r="AY186" s="61"/>
      <c r="AZ186" s="61"/>
    </row>
    <row r="187" spans="4:52" ht="15.75" customHeight="1" x14ac:dyDescent="0.25">
      <c r="D187" s="6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61"/>
      <c r="AU187" s="61"/>
      <c r="AV187" s="61"/>
      <c r="AW187" s="61"/>
      <c r="AX187" s="61"/>
      <c r="AY187" s="61"/>
      <c r="AZ187" s="61"/>
    </row>
    <row r="188" spans="4:52" ht="15.75" customHeight="1" x14ac:dyDescent="0.25">
      <c r="D188" s="6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c r="AR188" s="71"/>
      <c r="AS188" s="71"/>
      <c r="AT188" s="61"/>
      <c r="AU188" s="61"/>
      <c r="AV188" s="61"/>
      <c r="AW188" s="61"/>
      <c r="AX188" s="61"/>
      <c r="AY188" s="61"/>
      <c r="AZ188" s="61"/>
    </row>
    <row r="189" spans="4:52" ht="15.75" customHeight="1" x14ac:dyDescent="0.25">
      <c r="D189" s="6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61"/>
      <c r="AU189" s="61"/>
      <c r="AV189" s="61"/>
      <c r="AW189" s="61"/>
      <c r="AX189" s="61"/>
      <c r="AY189" s="61"/>
      <c r="AZ189" s="61"/>
    </row>
    <row r="190" spans="4:52" ht="15.75" customHeight="1" x14ac:dyDescent="0.25">
      <c r="D190" s="6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c r="AR190" s="71"/>
      <c r="AS190" s="71"/>
      <c r="AT190" s="61"/>
      <c r="AU190" s="61"/>
      <c r="AV190" s="61"/>
      <c r="AW190" s="61"/>
      <c r="AX190" s="61"/>
      <c r="AY190" s="61"/>
      <c r="AZ190" s="61"/>
    </row>
    <row r="191" spans="4:52" ht="15.75" customHeight="1" x14ac:dyDescent="0.25">
      <c r="D191" s="6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61"/>
      <c r="AU191" s="61"/>
      <c r="AV191" s="61"/>
      <c r="AW191" s="61"/>
      <c r="AX191" s="61"/>
      <c r="AY191" s="61"/>
      <c r="AZ191" s="61"/>
    </row>
    <row r="192" spans="4:52" ht="15.75" customHeight="1" x14ac:dyDescent="0.25">
      <c r="D192" s="6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61"/>
      <c r="AU192" s="61"/>
      <c r="AV192" s="61"/>
      <c r="AW192" s="61"/>
      <c r="AX192" s="61"/>
      <c r="AY192" s="61"/>
      <c r="AZ192" s="61"/>
    </row>
    <row r="193" spans="4:52" ht="15.75" customHeight="1" x14ac:dyDescent="0.25">
      <c r="D193" s="6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c r="AR193" s="71"/>
      <c r="AS193" s="71"/>
      <c r="AT193" s="61"/>
      <c r="AU193" s="61"/>
      <c r="AV193" s="61"/>
      <c r="AW193" s="61"/>
      <c r="AX193" s="61"/>
      <c r="AY193" s="61"/>
      <c r="AZ193" s="61"/>
    </row>
    <row r="194" spans="4:52" ht="15.75" customHeight="1" x14ac:dyDescent="0.25">
      <c r="D194" s="6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61"/>
      <c r="AU194" s="61"/>
      <c r="AV194" s="61"/>
      <c r="AW194" s="61"/>
      <c r="AX194" s="61"/>
      <c r="AY194" s="61"/>
      <c r="AZ194" s="61"/>
    </row>
    <row r="195" spans="4:52" ht="15.75" customHeight="1" x14ac:dyDescent="0.25">
      <c r="D195" s="6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c r="AR195" s="71"/>
      <c r="AS195" s="71"/>
      <c r="AT195" s="61"/>
      <c r="AU195" s="61"/>
      <c r="AV195" s="61"/>
      <c r="AW195" s="61"/>
      <c r="AX195" s="61"/>
      <c r="AY195" s="61"/>
      <c r="AZ195" s="61"/>
    </row>
    <row r="196" spans="4:52" ht="15.75" customHeight="1" x14ac:dyDescent="0.25">
      <c r="D196" s="6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c r="AR196" s="71"/>
      <c r="AS196" s="71"/>
      <c r="AT196" s="61"/>
      <c r="AU196" s="61"/>
      <c r="AV196" s="61"/>
      <c r="AW196" s="61"/>
      <c r="AX196" s="61"/>
      <c r="AY196" s="61"/>
      <c r="AZ196" s="61"/>
    </row>
    <row r="197" spans="4:52" ht="15.75" customHeight="1" x14ac:dyDescent="0.25">
      <c r="D197" s="6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c r="AR197" s="71"/>
      <c r="AS197" s="71"/>
      <c r="AT197" s="61"/>
      <c r="AU197" s="61"/>
      <c r="AV197" s="61"/>
      <c r="AW197" s="61"/>
      <c r="AX197" s="61"/>
      <c r="AY197" s="61"/>
      <c r="AZ197" s="61"/>
    </row>
    <row r="198" spans="4:52" ht="15.75" customHeight="1" x14ac:dyDescent="0.25">
      <c r="D198" s="6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61"/>
      <c r="AU198" s="61"/>
      <c r="AV198" s="61"/>
      <c r="AW198" s="61"/>
      <c r="AX198" s="61"/>
      <c r="AY198" s="61"/>
      <c r="AZ198" s="61"/>
    </row>
    <row r="199" spans="4:52" ht="15.75" customHeight="1" x14ac:dyDescent="0.25">
      <c r="D199" s="6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61"/>
      <c r="AU199" s="61"/>
      <c r="AV199" s="61"/>
      <c r="AW199" s="61"/>
      <c r="AX199" s="61"/>
      <c r="AY199" s="61"/>
      <c r="AZ199" s="61"/>
    </row>
    <row r="200" spans="4:52" ht="15.75" customHeight="1" x14ac:dyDescent="0.25">
      <c r="D200" s="6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61"/>
      <c r="AU200" s="61"/>
      <c r="AV200" s="61"/>
      <c r="AW200" s="61"/>
      <c r="AX200" s="61"/>
      <c r="AY200" s="61"/>
      <c r="AZ200" s="61"/>
    </row>
    <row r="201" spans="4:52" ht="15.75" customHeight="1" x14ac:dyDescent="0.25">
      <c r="D201" s="6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61"/>
      <c r="AU201" s="61"/>
      <c r="AV201" s="61"/>
      <c r="AW201" s="61"/>
      <c r="AX201" s="61"/>
      <c r="AY201" s="61"/>
      <c r="AZ201" s="61"/>
    </row>
    <row r="202" spans="4:52" ht="15.75" customHeight="1" x14ac:dyDescent="0.25">
      <c r="D202" s="6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61"/>
      <c r="AU202" s="61"/>
      <c r="AV202" s="61"/>
      <c r="AW202" s="61"/>
      <c r="AX202" s="61"/>
      <c r="AY202" s="61"/>
      <c r="AZ202" s="61"/>
    </row>
    <row r="203" spans="4:52" ht="15.75" customHeight="1" x14ac:dyDescent="0.25">
      <c r="D203" s="6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c r="AR203" s="71"/>
      <c r="AS203" s="71"/>
      <c r="AT203" s="61"/>
      <c r="AU203" s="61"/>
      <c r="AV203" s="61"/>
      <c r="AW203" s="61"/>
      <c r="AX203" s="61"/>
      <c r="AY203" s="61"/>
      <c r="AZ203" s="61"/>
    </row>
    <row r="204" spans="4:52" ht="15.75" customHeight="1" x14ac:dyDescent="0.25">
      <c r="D204" s="6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61"/>
      <c r="AU204" s="61"/>
      <c r="AV204" s="61"/>
      <c r="AW204" s="61"/>
      <c r="AX204" s="61"/>
      <c r="AY204" s="61"/>
      <c r="AZ204" s="61"/>
    </row>
    <row r="205" spans="4:52" ht="15.75" customHeight="1" x14ac:dyDescent="0.25">
      <c r="D205" s="6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61"/>
      <c r="AU205" s="61"/>
      <c r="AV205" s="61"/>
      <c r="AW205" s="61"/>
      <c r="AX205" s="61"/>
      <c r="AY205" s="61"/>
      <c r="AZ205" s="61"/>
    </row>
    <row r="206" spans="4:52" ht="15.75" customHeight="1" x14ac:dyDescent="0.25">
      <c r="D206" s="6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61"/>
      <c r="AU206" s="61"/>
      <c r="AV206" s="61"/>
      <c r="AW206" s="61"/>
      <c r="AX206" s="61"/>
      <c r="AY206" s="61"/>
      <c r="AZ206" s="61"/>
    </row>
    <row r="207" spans="4:52" ht="15.75" customHeight="1" x14ac:dyDescent="0.25">
      <c r="D207" s="6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61"/>
      <c r="AU207" s="61"/>
      <c r="AV207" s="61"/>
      <c r="AW207" s="61"/>
      <c r="AX207" s="61"/>
      <c r="AY207" s="61"/>
      <c r="AZ207" s="61"/>
    </row>
    <row r="208" spans="4:52" ht="15.75" customHeight="1" x14ac:dyDescent="0.25">
      <c r="D208" s="6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61"/>
      <c r="AU208" s="61"/>
      <c r="AV208" s="61"/>
      <c r="AW208" s="61"/>
      <c r="AX208" s="61"/>
      <c r="AY208" s="61"/>
      <c r="AZ208" s="61"/>
    </row>
    <row r="209" spans="4:52" ht="15.75" customHeight="1" x14ac:dyDescent="0.25">
      <c r="D209" s="6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61"/>
      <c r="AU209" s="61"/>
      <c r="AV209" s="61"/>
      <c r="AW209" s="61"/>
      <c r="AX209" s="61"/>
      <c r="AY209" s="61"/>
      <c r="AZ209" s="61"/>
    </row>
    <row r="210" spans="4:52" ht="15.75" customHeight="1" x14ac:dyDescent="0.25">
      <c r="D210" s="6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61"/>
      <c r="AU210" s="61"/>
      <c r="AV210" s="61"/>
      <c r="AW210" s="61"/>
      <c r="AX210" s="61"/>
      <c r="AY210" s="61"/>
      <c r="AZ210" s="61"/>
    </row>
    <row r="211" spans="4:52" ht="15.75" customHeight="1" x14ac:dyDescent="0.25">
      <c r="D211" s="6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61"/>
      <c r="AU211" s="61"/>
      <c r="AV211" s="61"/>
      <c r="AW211" s="61"/>
      <c r="AX211" s="61"/>
      <c r="AY211" s="61"/>
      <c r="AZ211" s="61"/>
    </row>
    <row r="212" spans="4:52" ht="15.75" customHeight="1" x14ac:dyDescent="0.25">
      <c r="D212" s="6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61"/>
      <c r="AU212" s="61"/>
      <c r="AV212" s="61"/>
      <c r="AW212" s="61"/>
      <c r="AX212" s="61"/>
      <c r="AY212" s="61"/>
      <c r="AZ212" s="61"/>
    </row>
    <row r="213" spans="4:52" ht="15.75" customHeight="1" x14ac:dyDescent="0.25">
      <c r="D213" s="6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61"/>
      <c r="AU213" s="61"/>
      <c r="AV213" s="61"/>
      <c r="AW213" s="61"/>
      <c r="AX213" s="61"/>
      <c r="AY213" s="61"/>
      <c r="AZ213" s="61"/>
    </row>
    <row r="214" spans="4:52" ht="15.75" customHeight="1" x14ac:dyDescent="0.25">
      <c r="D214" s="6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61"/>
      <c r="AU214" s="61"/>
      <c r="AV214" s="61"/>
      <c r="AW214" s="61"/>
      <c r="AX214" s="61"/>
      <c r="AY214" s="61"/>
      <c r="AZ214" s="61"/>
    </row>
    <row r="215" spans="4:52" ht="15.75" customHeight="1" x14ac:dyDescent="0.25">
      <c r="D215" s="6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61"/>
      <c r="AU215" s="61"/>
      <c r="AV215" s="61"/>
      <c r="AW215" s="61"/>
      <c r="AX215" s="61"/>
      <c r="AY215" s="61"/>
      <c r="AZ215" s="61"/>
    </row>
    <row r="216" spans="4:52" ht="15.75" customHeight="1" x14ac:dyDescent="0.25">
      <c r="D216" s="6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61"/>
      <c r="AU216" s="61"/>
      <c r="AV216" s="61"/>
      <c r="AW216" s="61"/>
      <c r="AX216" s="61"/>
      <c r="AY216" s="61"/>
      <c r="AZ216" s="61"/>
    </row>
    <row r="217" spans="4:52" ht="15.75" customHeight="1" x14ac:dyDescent="0.25">
      <c r="D217" s="6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61"/>
      <c r="AU217" s="61"/>
      <c r="AV217" s="61"/>
      <c r="AW217" s="61"/>
      <c r="AX217" s="61"/>
      <c r="AY217" s="61"/>
      <c r="AZ217" s="61"/>
    </row>
    <row r="218" spans="4:52" ht="15.75" customHeight="1" x14ac:dyDescent="0.25">
      <c r="D218" s="6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61"/>
      <c r="AU218" s="61"/>
      <c r="AV218" s="61"/>
      <c r="AW218" s="61"/>
      <c r="AX218" s="61"/>
      <c r="AY218" s="61"/>
      <c r="AZ218" s="61"/>
    </row>
    <row r="219" spans="4:52" ht="15.75" customHeight="1" x14ac:dyDescent="0.25">
      <c r="D219" s="6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61"/>
      <c r="AU219" s="61"/>
      <c r="AV219" s="61"/>
      <c r="AW219" s="61"/>
      <c r="AX219" s="61"/>
      <c r="AY219" s="61"/>
      <c r="AZ219" s="61"/>
    </row>
    <row r="220" spans="4:52" ht="15.75" customHeight="1" x14ac:dyDescent="0.25">
      <c r="D220" s="6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61"/>
      <c r="AU220" s="61"/>
      <c r="AV220" s="61"/>
      <c r="AW220" s="61"/>
      <c r="AX220" s="61"/>
      <c r="AY220" s="61"/>
      <c r="AZ220" s="61"/>
    </row>
    <row r="221" spans="4:52" ht="15.75" customHeight="1" x14ac:dyDescent="0.25">
      <c r="D221" s="6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61"/>
      <c r="AU221" s="61"/>
      <c r="AV221" s="61"/>
      <c r="AW221" s="61"/>
      <c r="AX221" s="61"/>
      <c r="AY221" s="61"/>
      <c r="AZ221" s="61"/>
    </row>
    <row r="222" spans="4:52" ht="15.75" customHeight="1" x14ac:dyDescent="0.25">
      <c r="D222" s="6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61"/>
      <c r="AU222" s="61"/>
      <c r="AV222" s="61"/>
      <c r="AW222" s="61"/>
      <c r="AX222" s="61"/>
      <c r="AY222" s="61"/>
      <c r="AZ222" s="61"/>
    </row>
    <row r="223" spans="4:52" ht="15.75" customHeight="1" x14ac:dyDescent="0.25">
      <c r="D223" s="6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61"/>
      <c r="AU223" s="61"/>
      <c r="AV223" s="61"/>
      <c r="AW223" s="61"/>
      <c r="AX223" s="61"/>
      <c r="AY223" s="61"/>
      <c r="AZ223" s="61"/>
    </row>
    <row r="224" spans="4:52" ht="15.75" customHeight="1" x14ac:dyDescent="0.25">
      <c r="D224" s="6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61"/>
      <c r="AU224" s="61"/>
      <c r="AV224" s="61"/>
      <c r="AW224" s="61"/>
      <c r="AX224" s="61"/>
      <c r="AY224" s="61"/>
      <c r="AZ224" s="61"/>
    </row>
    <row r="225" spans="4:52" ht="15.75" customHeight="1" x14ac:dyDescent="0.25">
      <c r="D225" s="6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61"/>
      <c r="AU225" s="61"/>
      <c r="AV225" s="61"/>
      <c r="AW225" s="61"/>
      <c r="AX225" s="61"/>
      <c r="AY225" s="61"/>
      <c r="AZ225" s="61"/>
    </row>
    <row r="226" spans="4:52" ht="15.75" customHeight="1" x14ac:dyDescent="0.25">
      <c r="D226" s="6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61"/>
      <c r="AU226" s="61"/>
      <c r="AV226" s="61"/>
      <c r="AW226" s="61"/>
      <c r="AX226" s="61"/>
      <c r="AY226" s="61"/>
      <c r="AZ226" s="61"/>
    </row>
    <row r="227" spans="4:52" ht="15.75" customHeight="1" x14ac:dyDescent="0.25">
      <c r="D227" s="6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c r="AS227" s="71"/>
      <c r="AT227" s="61"/>
      <c r="AU227" s="61"/>
      <c r="AV227" s="61"/>
      <c r="AW227" s="61"/>
      <c r="AX227" s="61"/>
      <c r="AY227" s="61"/>
      <c r="AZ227" s="61"/>
    </row>
    <row r="228" spans="4:52" ht="15.75" customHeight="1" x14ac:dyDescent="0.25">
      <c r="D228" s="6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c r="AR228" s="71"/>
      <c r="AS228" s="71"/>
      <c r="AT228" s="61"/>
      <c r="AU228" s="61"/>
      <c r="AV228" s="61"/>
      <c r="AW228" s="61"/>
      <c r="AX228" s="61"/>
      <c r="AY228" s="61"/>
      <c r="AZ228" s="61"/>
    </row>
    <row r="229" spans="4:52" ht="15.75" customHeight="1" x14ac:dyDescent="0.25">
      <c r="D229" s="6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c r="AR229" s="71"/>
      <c r="AS229" s="71"/>
      <c r="AT229" s="61"/>
      <c r="AU229" s="61"/>
      <c r="AV229" s="61"/>
      <c r="AW229" s="61"/>
      <c r="AX229" s="61"/>
      <c r="AY229" s="61"/>
      <c r="AZ229" s="61"/>
    </row>
    <row r="230" spans="4:52" ht="15.75" customHeight="1" x14ac:dyDescent="0.25">
      <c r="D230" s="6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c r="AR230" s="71"/>
      <c r="AS230" s="71"/>
      <c r="AT230" s="61"/>
      <c r="AU230" s="61"/>
      <c r="AV230" s="61"/>
      <c r="AW230" s="61"/>
      <c r="AX230" s="61"/>
      <c r="AY230" s="61"/>
      <c r="AZ230" s="61"/>
    </row>
    <row r="231" spans="4:52" ht="15.75" customHeight="1" x14ac:dyDescent="0.25">
      <c r="D231" s="6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61"/>
      <c r="AU231" s="61"/>
      <c r="AV231" s="61"/>
      <c r="AW231" s="61"/>
      <c r="AX231" s="61"/>
      <c r="AY231" s="61"/>
      <c r="AZ231" s="61"/>
    </row>
    <row r="232" spans="4:52" ht="15.75" customHeight="1" x14ac:dyDescent="0.25">
      <c r="D232" s="6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c r="AR232" s="71"/>
      <c r="AS232" s="71"/>
      <c r="AT232" s="61"/>
      <c r="AU232" s="61"/>
      <c r="AV232" s="61"/>
      <c r="AW232" s="61"/>
      <c r="AX232" s="61"/>
      <c r="AY232" s="61"/>
      <c r="AZ232" s="61"/>
    </row>
    <row r="233" spans="4:52" ht="15.75" customHeight="1" x14ac:dyDescent="0.25">
      <c r="D233" s="6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61"/>
      <c r="AU233" s="61"/>
      <c r="AV233" s="61"/>
      <c r="AW233" s="61"/>
      <c r="AX233" s="61"/>
      <c r="AY233" s="61"/>
      <c r="AZ233" s="61"/>
    </row>
    <row r="234" spans="4:52" ht="15.75" customHeight="1" x14ac:dyDescent="0.25">
      <c r="D234" s="6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c r="AR234" s="71"/>
      <c r="AS234" s="71"/>
      <c r="AT234" s="61"/>
      <c r="AU234" s="61"/>
      <c r="AV234" s="61"/>
      <c r="AW234" s="61"/>
      <c r="AX234" s="61"/>
      <c r="AY234" s="61"/>
      <c r="AZ234" s="61"/>
    </row>
    <row r="235" spans="4:52" ht="15.75" customHeight="1" x14ac:dyDescent="0.25">
      <c r="D235" s="6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c r="AR235" s="71"/>
      <c r="AS235" s="71"/>
      <c r="AT235" s="61"/>
      <c r="AU235" s="61"/>
      <c r="AV235" s="61"/>
      <c r="AW235" s="61"/>
      <c r="AX235" s="61"/>
      <c r="AY235" s="61"/>
      <c r="AZ235" s="61"/>
    </row>
    <row r="236" spans="4:52" ht="15.75" customHeight="1" x14ac:dyDescent="0.25">
      <c r="D236" s="6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c r="AR236" s="71"/>
      <c r="AS236" s="71"/>
      <c r="AT236" s="61"/>
      <c r="AU236" s="61"/>
      <c r="AV236" s="61"/>
      <c r="AW236" s="61"/>
      <c r="AX236" s="61"/>
      <c r="AY236" s="61"/>
      <c r="AZ236" s="61"/>
    </row>
    <row r="237" spans="4:52" ht="15.75" customHeight="1" x14ac:dyDescent="0.25">
      <c r="D237" s="6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c r="AR237" s="71"/>
      <c r="AS237" s="71"/>
      <c r="AT237" s="61"/>
      <c r="AU237" s="61"/>
      <c r="AV237" s="61"/>
      <c r="AW237" s="61"/>
      <c r="AX237" s="61"/>
      <c r="AY237" s="61"/>
      <c r="AZ237" s="61"/>
    </row>
    <row r="238" spans="4:52" ht="15.75" customHeight="1" x14ac:dyDescent="0.25">
      <c r="D238" s="6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c r="AR238" s="71"/>
      <c r="AS238" s="71"/>
      <c r="AT238" s="61"/>
      <c r="AU238" s="61"/>
      <c r="AV238" s="61"/>
      <c r="AW238" s="61"/>
      <c r="AX238" s="61"/>
      <c r="AY238" s="61"/>
      <c r="AZ238" s="61"/>
    </row>
    <row r="239" spans="4:52" ht="15.75" customHeight="1" x14ac:dyDescent="0.25">
      <c r="D239" s="6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c r="AR239" s="71"/>
      <c r="AS239" s="71"/>
      <c r="AT239" s="61"/>
      <c r="AU239" s="61"/>
      <c r="AV239" s="61"/>
      <c r="AW239" s="61"/>
      <c r="AX239" s="61"/>
      <c r="AY239" s="61"/>
      <c r="AZ239" s="61"/>
    </row>
    <row r="240" spans="4:52" ht="15.75" customHeight="1" x14ac:dyDescent="0.25">
      <c r="D240" s="6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c r="AR240" s="71"/>
      <c r="AS240" s="71"/>
      <c r="AT240" s="61"/>
      <c r="AU240" s="61"/>
      <c r="AV240" s="61"/>
      <c r="AW240" s="61"/>
      <c r="AX240" s="61"/>
      <c r="AY240" s="61"/>
      <c r="AZ240" s="61"/>
    </row>
    <row r="241" spans="4:52" ht="15.75" customHeight="1" x14ac:dyDescent="0.25">
      <c r="D241" s="6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c r="AR241" s="71"/>
      <c r="AS241" s="71"/>
      <c r="AT241" s="61"/>
      <c r="AU241" s="61"/>
      <c r="AV241" s="61"/>
      <c r="AW241" s="61"/>
      <c r="AX241" s="61"/>
      <c r="AY241" s="61"/>
      <c r="AZ241" s="61"/>
    </row>
    <row r="242" spans="4:52" ht="15.75" customHeight="1" x14ac:dyDescent="0.25">
      <c r="D242" s="6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c r="AR242" s="71"/>
      <c r="AS242" s="71"/>
      <c r="AT242" s="61"/>
      <c r="AU242" s="61"/>
      <c r="AV242" s="61"/>
      <c r="AW242" s="61"/>
      <c r="AX242" s="61"/>
      <c r="AY242" s="61"/>
      <c r="AZ242" s="61"/>
    </row>
    <row r="243" spans="4:52" ht="15.75" customHeight="1" x14ac:dyDescent="0.25">
      <c r="D243" s="6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c r="AR243" s="71"/>
      <c r="AS243" s="71"/>
      <c r="AT243" s="61"/>
      <c r="AU243" s="61"/>
      <c r="AV243" s="61"/>
      <c r="AW243" s="61"/>
      <c r="AX243" s="61"/>
      <c r="AY243" s="61"/>
      <c r="AZ243" s="61"/>
    </row>
    <row r="244" spans="4:52" ht="15.75" customHeight="1" x14ac:dyDescent="0.25">
      <c r="D244" s="6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c r="AR244" s="71"/>
      <c r="AS244" s="71"/>
      <c r="AT244" s="61"/>
      <c r="AU244" s="61"/>
      <c r="AV244" s="61"/>
      <c r="AW244" s="61"/>
      <c r="AX244" s="61"/>
      <c r="AY244" s="61"/>
      <c r="AZ244" s="61"/>
    </row>
    <row r="245" spans="4:52" ht="15.75" customHeight="1" x14ac:dyDescent="0.25">
      <c r="D245" s="6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c r="AR245" s="71"/>
      <c r="AS245" s="71"/>
      <c r="AT245" s="61"/>
      <c r="AU245" s="61"/>
      <c r="AV245" s="61"/>
      <c r="AW245" s="61"/>
      <c r="AX245" s="61"/>
      <c r="AY245" s="61"/>
      <c r="AZ245" s="61"/>
    </row>
    <row r="246" spans="4:52" ht="15.75" customHeight="1" x14ac:dyDescent="0.25">
      <c r="D246" s="6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c r="AR246" s="71"/>
      <c r="AS246" s="71"/>
      <c r="AT246" s="61"/>
      <c r="AU246" s="61"/>
      <c r="AV246" s="61"/>
      <c r="AW246" s="61"/>
      <c r="AX246" s="61"/>
      <c r="AY246" s="61"/>
      <c r="AZ246" s="61"/>
    </row>
    <row r="247" spans="4:52" ht="15.75" customHeight="1" x14ac:dyDescent="0.25">
      <c r="D247" s="6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c r="AR247" s="71"/>
      <c r="AS247" s="71"/>
      <c r="AT247" s="61"/>
      <c r="AU247" s="61"/>
      <c r="AV247" s="61"/>
      <c r="AW247" s="61"/>
      <c r="AX247" s="61"/>
      <c r="AY247" s="61"/>
      <c r="AZ247" s="61"/>
    </row>
    <row r="248" spans="4:52" ht="15.75" customHeight="1" x14ac:dyDescent="0.25">
      <c r="D248" s="6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c r="AR248" s="71"/>
      <c r="AS248" s="71"/>
      <c r="AT248" s="61"/>
      <c r="AU248" s="61"/>
      <c r="AV248" s="61"/>
      <c r="AW248" s="61"/>
      <c r="AX248" s="61"/>
      <c r="AY248" s="61"/>
      <c r="AZ248" s="61"/>
    </row>
    <row r="249" spans="4:52" ht="15.75" customHeight="1" x14ac:dyDescent="0.25">
      <c r="D249" s="6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c r="AR249" s="71"/>
      <c r="AS249" s="71"/>
      <c r="AT249" s="61"/>
      <c r="AU249" s="61"/>
      <c r="AV249" s="61"/>
      <c r="AW249" s="61"/>
      <c r="AX249" s="61"/>
      <c r="AY249" s="61"/>
      <c r="AZ249" s="61"/>
    </row>
    <row r="250" spans="4:52" ht="15.75" customHeight="1" x14ac:dyDescent="0.25">
      <c r="D250" s="6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c r="AR250" s="71"/>
      <c r="AS250" s="71"/>
      <c r="AT250" s="61"/>
      <c r="AU250" s="61"/>
      <c r="AV250" s="61"/>
      <c r="AW250" s="61"/>
      <c r="AX250" s="61"/>
      <c r="AY250" s="61"/>
      <c r="AZ250" s="61"/>
    </row>
    <row r="251" spans="4:52" ht="15.75" customHeight="1" x14ac:dyDescent="0.25">
      <c r="D251" s="6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c r="AR251" s="71"/>
      <c r="AS251" s="71"/>
      <c r="AT251" s="61"/>
      <c r="AU251" s="61"/>
      <c r="AV251" s="61"/>
      <c r="AW251" s="61"/>
      <c r="AX251" s="61"/>
      <c r="AY251" s="61"/>
      <c r="AZ251" s="61"/>
    </row>
    <row r="252" spans="4:52" ht="15.75" customHeight="1" x14ac:dyDescent="0.25">
      <c r="D252" s="6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c r="AR252" s="71"/>
      <c r="AS252" s="71"/>
      <c r="AT252" s="61"/>
      <c r="AU252" s="61"/>
      <c r="AV252" s="61"/>
      <c r="AW252" s="61"/>
      <c r="AX252" s="61"/>
      <c r="AY252" s="61"/>
      <c r="AZ252" s="61"/>
    </row>
    <row r="253" spans="4:52" ht="15.75" customHeight="1" x14ac:dyDescent="0.25">
      <c r="D253" s="6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c r="AR253" s="71"/>
      <c r="AS253" s="71"/>
      <c r="AT253" s="61"/>
      <c r="AU253" s="61"/>
      <c r="AV253" s="61"/>
      <c r="AW253" s="61"/>
      <c r="AX253" s="61"/>
      <c r="AY253" s="61"/>
      <c r="AZ253" s="61"/>
    </row>
    <row r="254" spans="4:52" ht="15.75" customHeight="1" x14ac:dyDescent="0.25">
      <c r="D254" s="6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c r="AR254" s="71"/>
      <c r="AS254" s="71"/>
      <c r="AT254" s="61"/>
      <c r="AU254" s="61"/>
      <c r="AV254" s="61"/>
      <c r="AW254" s="61"/>
      <c r="AX254" s="61"/>
      <c r="AY254" s="61"/>
      <c r="AZ254" s="61"/>
    </row>
    <row r="255" spans="4:52" ht="15.75" customHeight="1" x14ac:dyDescent="0.25">
      <c r="D255" s="6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c r="AR255" s="71"/>
      <c r="AS255" s="71"/>
      <c r="AT255" s="61"/>
      <c r="AU255" s="61"/>
      <c r="AV255" s="61"/>
      <c r="AW255" s="61"/>
      <c r="AX255" s="61"/>
      <c r="AY255" s="61"/>
      <c r="AZ255" s="61"/>
    </row>
    <row r="256" spans="4:52" ht="15.75" customHeight="1" x14ac:dyDescent="0.25">
      <c r="D256" s="6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c r="AR256" s="71"/>
      <c r="AS256" s="71"/>
      <c r="AT256" s="61"/>
      <c r="AU256" s="61"/>
      <c r="AV256" s="61"/>
      <c r="AW256" s="61"/>
      <c r="AX256" s="61"/>
      <c r="AY256" s="61"/>
      <c r="AZ256" s="61"/>
    </row>
    <row r="257" spans="4:52" ht="15.75" customHeight="1" x14ac:dyDescent="0.25">
      <c r="D257" s="6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c r="AR257" s="71"/>
      <c r="AS257" s="71"/>
      <c r="AT257" s="61"/>
      <c r="AU257" s="61"/>
      <c r="AV257" s="61"/>
      <c r="AW257" s="61"/>
      <c r="AX257" s="61"/>
      <c r="AY257" s="61"/>
      <c r="AZ257" s="61"/>
    </row>
    <row r="258" spans="4:52" ht="15.75" customHeight="1" x14ac:dyDescent="0.25">
      <c r="D258" s="6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c r="AR258" s="71"/>
      <c r="AS258" s="71"/>
      <c r="AT258" s="61"/>
      <c r="AU258" s="61"/>
      <c r="AV258" s="61"/>
      <c r="AW258" s="61"/>
      <c r="AX258" s="61"/>
      <c r="AY258" s="61"/>
      <c r="AZ258" s="61"/>
    </row>
    <row r="259" spans="4:52" ht="15.75" customHeight="1" x14ac:dyDescent="0.25">
      <c r="D259" s="6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c r="AR259" s="71"/>
      <c r="AS259" s="71"/>
      <c r="AT259" s="61"/>
      <c r="AU259" s="61"/>
      <c r="AV259" s="61"/>
      <c r="AW259" s="61"/>
      <c r="AX259" s="61"/>
      <c r="AY259" s="61"/>
      <c r="AZ259" s="61"/>
    </row>
    <row r="260" spans="4:52" ht="15.75" customHeight="1" x14ac:dyDescent="0.25">
      <c r="D260" s="6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c r="AR260" s="71"/>
      <c r="AS260" s="71"/>
      <c r="AT260" s="61"/>
      <c r="AU260" s="61"/>
      <c r="AV260" s="61"/>
      <c r="AW260" s="61"/>
      <c r="AX260" s="61"/>
      <c r="AY260" s="61"/>
      <c r="AZ260" s="61"/>
    </row>
    <row r="261" spans="4:52" ht="15.75" customHeight="1" x14ac:dyDescent="0.25">
      <c r="D261" s="6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c r="AR261" s="71"/>
      <c r="AS261" s="71"/>
      <c r="AT261" s="61"/>
      <c r="AU261" s="61"/>
      <c r="AV261" s="61"/>
      <c r="AW261" s="61"/>
      <c r="AX261" s="61"/>
      <c r="AY261" s="61"/>
      <c r="AZ261" s="61"/>
    </row>
    <row r="262" spans="4:52" ht="15.75" customHeight="1" x14ac:dyDescent="0.25">
      <c r="D262" s="6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c r="AR262" s="71"/>
      <c r="AS262" s="71"/>
      <c r="AT262" s="61"/>
      <c r="AU262" s="61"/>
      <c r="AV262" s="61"/>
      <c r="AW262" s="61"/>
      <c r="AX262" s="61"/>
      <c r="AY262" s="61"/>
      <c r="AZ262" s="61"/>
    </row>
    <row r="263" spans="4:52" ht="15.75" customHeight="1" x14ac:dyDescent="0.25">
      <c r="D263" s="6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c r="AR263" s="71"/>
      <c r="AS263" s="71"/>
      <c r="AT263" s="61"/>
      <c r="AU263" s="61"/>
      <c r="AV263" s="61"/>
      <c r="AW263" s="61"/>
      <c r="AX263" s="61"/>
      <c r="AY263" s="61"/>
      <c r="AZ263" s="61"/>
    </row>
    <row r="264" spans="4:52" ht="15.75" customHeight="1" x14ac:dyDescent="0.25">
      <c r="D264" s="6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c r="AR264" s="71"/>
      <c r="AS264" s="71"/>
      <c r="AT264" s="61"/>
      <c r="AU264" s="61"/>
      <c r="AV264" s="61"/>
      <c r="AW264" s="61"/>
      <c r="AX264" s="61"/>
      <c r="AY264" s="61"/>
      <c r="AZ264" s="61"/>
    </row>
    <row r="265" spans="4:52" ht="15.75" customHeight="1" x14ac:dyDescent="0.25">
      <c r="D265" s="6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c r="AR265" s="71"/>
      <c r="AS265" s="71"/>
      <c r="AT265" s="61"/>
      <c r="AU265" s="61"/>
      <c r="AV265" s="61"/>
      <c r="AW265" s="61"/>
      <c r="AX265" s="61"/>
      <c r="AY265" s="61"/>
      <c r="AZ265" s="61"/>
    </row>
    <row r="266" spans="4:52" ht="15.75" customHeight="1" x14ac:dyDescent="0.25">
      <c r="D266" s="6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c r="AR266" s="71"/>
      <c r="AS266" s="71"/>
      <c r="AT266" s="61"/>
      <c r="AU266" s="61"/>
      <c r="AV266" s="61"/>
      <c r="AW266" s="61"/>
      <c r="AX266" s="61"/>
      <c r="AY266" s="61"/>
      <c r="AZ266" s="61"/>
    </row>
    <row r="267" spans="4:52" ht="15.75" customHeight="1" x14ac:dyDescent="0.25">
      <c r="D267" s="6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c r="AR267" s="71"/>
      <c r="AS267" s="71"/>
      <c r="AT267" s="61"/>
      <c r="AU267" s="61"/>
      <c r="AV267" s="61"/>
      <c r="AW267" s="61"/>
      <c r="AX267" s="61"/>
      <c r="AY267" s="61"/>
      <c r="AZ267" s="61"/>
    </row>
    <row r="268" spans="4:52" ht="15.75" customHeight="1" x14ac:dyDescent="0.25">
      <c r="D268" s="6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c r="AR268" s="71"/>
      <c r="AS268" s="71"/>
      <c r="AT268" s="61"/>
      <c r="AU268" s="61"/>
      <c r="AV268" s="61"/>
      <c r="AW268" s="61"/>
      <c r="AX268" s="61"/>
      <c r="AY268" s="61"/>
      <c r="AZ268" s="61"/>
    </row>
    <row r="269" spans="4:52" ht="15.75" customHeight="1" x14ac:dyDescent="0.25">
      <c r="D269" s="6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c r="AR269" s="71"/>
      <c r="AS269" s="71"/>
      <c r="AT269" s="61"/>
      <c r="AU269" s="61"/>
      <c r="AV269" s="61"/>
      <c r="AW269" s="61"/>
      <c r="AX269" s="61"/>
      <c r="AY269" s="61"/>
      <c r="AZ269" s="61"/>
    </row>
    <row r="270" spans="4:52" ht="15.75" customHeight="1" x14ac:dyDescent="0.25">
      <c r="D270" s="6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c r="AR270" s="71"/>
      <c r="AS270" s="71"/>
      <c r="AT270" s="61"/>
      <c r="AU270" s="61"/>
      <c r="AV270" s="61"/>
      <c r="AW270" s="61"/>
      <c r="AX270" s="61"/>
      <c r="AY270" s="61"/>
      <c r="AZ270" s="61"/>
    </row>
    <row r="271" spans="4:52" ht="15.75" customHeight="1" x14ac:dyDescent="0.25">
      <c r="D271" s="6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c r="AR271" s="71"/>
      <c r="AS271" s="71"/>
      <c r="AT271" s="61"/>
      <c r="AU271" s="61"/>
      <c r="AV271" s="61"/>
      <c r="AW271" s="61"/>
      <c r="AX271" s="61"/>
      <c r="AY271" s="61"/>
      <c r="AZ271" s="61"/>
    </row>
    <row r="272" spans="4:52" ht="15.75" customHeight="1" x14ac:dyDescent="0.25">
      <c r="D272" s="6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c r="AR272" s="71"/>
      <c r="AS272" s="71"/>
      <c r="AT272" s="61"/>
      <c r="AU272" s="61"/>
      <c r="AV272" s="61"/>
      <c r="AW272" s="61"/>
      <c r="AX272" s="61"/>
      <c r="AY272" s="61"/>
      <c r="AZ272" s="61"/>
    </row>
    <row r="273" spans="4:52" ht="15.75" customHeight="1" x14ac:dyDescent="0.25">
      <c r="D273" s="6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c r="AR273" s="71"/>
      <c r="AS273" s="71"/>
      <c r="AT273" s="61"/>
      <c r="AU273" s="61"/>
      <c r="AV273" s="61"/>
      <c r="AW273" s="61"/>
      <c r="AX273" s="61"/>
      <c r="AY273" s="61"/>
      <c r="AZ273" s="61"/>
    </row>
    <row r="274" spans="4:52" ht="15.75" customHeight="1" x14ac:dyDescent="0.25">
      <c r="D274" s="6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c r="AR274" s="71"/>
      <c r="AS274" s="71"/>
      <c r="AT274" s="61"/>
      <c r="AU274" s="61"/>
      <c r="AV274" s="61"/>
      <c r="AW274" s="61"/>
      <c r="AX274" s="61"/>
      <c r="AY274" s="61"/>
      <c r="AZ274" s="61"/>
    </row>
    <row r="275" spans="4:52" ht="15.75" customHeight="1" x14ac:dyDescent="0.25">
      <c r="D275" s="6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c r="AR275" s="71"/>
      <c r="AS275" s="71"/>
      <c r="AT275" s="61"/>
      <c r="AU275" s="61"/>
      <c r="AV275" s="61"/>
      <c r="AW275" s="61"/>
      <c r="AX275" s="61"/>
      <c r="AY275" s="61"/>
      <c r="AZ275" s="61"/>
    </row>
    <row r="276" spans="4:52" ht="15.75" customHeight="1" x14ac:dyDescent="0.25">
      <c r="D276" s="6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c r="AR276" s="71"/>
      <c r="AS276" s="71"/>
      <c r="AT276" s="61"/>
      <c r="AU276" s="61"/>
      <c r="AV276" s="61"/>
      <c r="AW276" s="61"/>
      <c r="AX276" s="61"/>
      <c r="AY276" s="61"/>
      <c r="AZ276" s="61"/>
    </row>
    <row r="277" spans="4:52" ht="15.75" customHeight="1" x14ac:dyDescent="0.25">
      <c r="D277" s="6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c r="AR277" s="71"/>
      <c r="AS277" s="71"/>
      <c r="AT277" s="61"/>
      <c r="AU277" s="61"/>
      <c r="AV277" s="61"/>
      <c r="AW277" s="61"/>
      <c r="AX277" s="61"/>
      <c r="AY277" s="61"/>
      <c r="AZ277" s="61"/>
    </row>
    <row r="278" spans="4:52" ht="15.75" customHeight="1" x14ac:dyDescent="0.25">
      <c r="D278" s="6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c r="AT278" s="61"/>
      <c r="AU278" s="61"/>
      <c r="AV278" s="61"/>
      <c r="AW278" s="61"/>
      <c r="AX278" s="61"/>
      <c r="AY278" s="61"/>
      <c r="AZ278" s="61"/>
    </row>
    <row r="279" spans="4:52" ht="15.75" customHeight="1" x14ac:dyDescent="0.25">
      <c r="D279" s="6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c r="AS279" s="71"/>
      <c r="AT279" s="61"/>
      <c r="AU279" s="61"/>
      <c r="AV279" s="61"/>
      <c r="AW279" s="61"/>
      <c r="AX279" s="61"/>
      <c r="AY279" s="61"/>
      <c r="AZ279" s="61"/>
    </row>
    <row r="280" spans="4:52" ht="15.75" customHeight="1" x14ac:dyDescent="0.25">
      <c r="D280" s="6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c r="AR280" s="71"/>
      <c r="AS280" s="71"/>
      <c r="AT280" s="61"/>
      <c r="AU280" s="61"/>
      <c r="AV280" s="61"/>
      <c r="AW280" s="61"/>
      <c r="AX280" s="61"/>
      <c r="AY280" s="61"/>
      <c r="AZ280" s="61"/>
    </row>
    <row r="281" spans="4:52" ht="15.75" customHeight="1" x14ac:dyDescent="0.25">
      <c r="D281" s="6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c r="AR281" s="71"/>
      <c r="AS281" s="71"/>
      <c r="AT281" s="61"/>
      <c r="AU281" s="61"/>
      <c r="AV281" s="61"/>
      <c r="AW281" s="61"/>
      <c r="AX281" s="61"/>
      <c r="AY281" s="61"/>
      <c r="AZ281" s="61"/>
    </row>
    <row r="282" spans="4:52" ht="15.75" customHeight="1" x14ac:dyDescent="0.25">
      <c r="D282" s="6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c r="AR282" s="71"/>
      <c r="AS282" s="71"/>
      <c r="AT282" s="61"/>
      <c r="AU282" s="61"/>
      <c r="AV282" s="61"/>
      <c r="AW282" s="61"/>
      <c r="AX282" s="61"/>
      <c r="AY282" s="61"/>
      <c r="AZ282" s="61"/>
    </row>
    <row r="283" spans="4:52" ht="15.75" customHeight="1" x14ac:dyDescent="0.25">
      <c r="D283" s="6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c r="AR283" s="71"/>
      <c r="AS283" s="71"/>
      <c r="AT283" s="61"/>
      <c r="AU283" s="61"/>
      <c r="AV283" s="61"/>
      <c r="AW283" s="61"/>
      <c r="AX283" s="61"/>
      <c r="AY283" s="61"/>
      <c r="AZ283" s="61"/>
    </row>
    <row r="284" spans="4:52" ht="15.75" customHeight="1" x14ac:dyDescent="0.25">
      <c r="D284" s="6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c r="AR284" s="71"/>
      <c r="AS284" s="71"/>
      <c r="AT284" s="61"/>
      <c r="AU284" s="61"/>
      <c r="AV284" s="61"/>
      <c r="AW284" s="61"/>
      <c r="AX284" s="61"/>
      <c r="AY284" s="61"/>
      <c r="AZ284" s="61"/>
    </row>
    <row r="285" spans="4:52" ht="15.75" customHeight="1" x14ac:dyDescent="0.25">
      <c r="D285" s="6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c r="AR285" s="71"/>
      <c r="AS285" s="71"/>
      <c r="AT285" s="61"/>
      <c r="AU285" s="61"/>
      <c r="AV285" s="61"/>
      <c r="AW285" s="61"/>
      <c r="AX285" s="61"/>
      <c r="AY285" s="61"/>
      <c r="AZ285" s="61"/>
    </row>
    <row r="286" spans="4:52" ht="15.75" customHeight="1" x14ac:dyDescent="0.25">
      <c r="D286" s="6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c r="AR286" s="71"/>
      <c r="AS286" s="71"/>
      <c r="AT286" s="61"/>
      <c r="AU286" s="61"/>
      <c r="AV286" s="61"/>
      <c r="AW286" s="61"/>
      <c r="AX286" s="61"/>
      <c r="AY286" s="61"/>
      <c r="AZ286" s="61"/>
    </row>
    <row r="287" spans="4:52" ht="15.75" customHeight="1" x14ac:dyDescent="0.25">
      <c r="D287" s="6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c r="AR287" s="71"/>
      <c r="AS287" s="71"/>
      <c r="AT287" s="61"/>
      <c r="AU287" s="61"/>
      <c r="AV287" s="61"/>
      <c r="AW287" s="61"/>
      <c r="AX287" s="61"/>
      <c r="AY287" s="61"/>
      <c r="AZ287" s="61"/>
    </row>
    <row r="288" spans="4:52" ht="15.75" customHeight="1" x14ac:dyDescent="0.25">
      <c r="D288" s="6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61"/>
      <c r="AU288" s="61"/>
      <c r="AV288" s="61"/>
      <c r="AW288" s="61"/>
      <c r="AX288" s="61"/>
      <c r="AY288" s="61"/>
      <c r="AZ288" s="61"/>
    </row>
    <row r="289" spans="4:52" ht="15.75" customHeight="1" x14ac:dyDescent="0.25">
      <c r="D289" s="6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61"/>
      <c r="AU289" s="61"/>
      <c r="AV289" s="61"/>
      <c r="AW289" s="61"/>
      <c r="AX289" s="61"/>
      <c r="AY289" s="61"/>
      <c r="AZ289" s="61"/>
    </row>
    <row r="290" spans="4:52" ht="15.75" customHeight="1" x14ac:dyDescent="0.25">
      <c r="D290" s="6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61"/>
      <c r="AU290" s="61"/>
      <c r="AV290" s="61"/>
      <c r="AW290" s="61"/>
      <c r="AX290" s="61"/>
      <c r="AY290" s="61"/>
      <c r="AZ290" s="61"/>
    </row>
    <row r="291" spans="4:52" ht="15.75" customHeight="1" x14ac:dyDescent="0.25">
      <c r="D291" s="6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61"/>
      <c r="AU291" s="61"/>
      <c r="AV291" s="61"/>
      <c r="AW291" s="61"/>
      <c r="AX291" s="61"/>
      <c r="AY291" s="61"/>
      <c r="AZ291" s="61"/>
    </row>
    <row r="292" spans="4:52" ht="15.75" customHeight="1" x14ac:dyDescent="0.25">
      <c r="D292" s="6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61"/>
      <c r="AU292" s="61"/>
      <c r="AV292" s="61"/>
      <c r="AW292" s="61"/>
      <c r="AX292" s="61"/>
      <c r="AY292" s="61"/>
      <c r="AZ292" s="61"/>
    </row>
    <row r="293" spans="4:52" ht="15.75" customHeight="1" x14ac:dyDescent="0.25">
      <c r="D293" s="6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61"/>
      <c r="AU293" s="61"/>
      <c r="AV293" s="61"/>
      <c r="AW293" s="61"/>
      <c r="AX293" s="61"/>
      <c r="AY293" s="61"/>
      <c r="AZ293" s="61"/>
    </row>
    <row r="294" spans="4:52" ht="15.75" customHeight="1" x14ac:dyDescent="0.25">
      <c r="D294" s="6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61"/>
      <c r="AU294" s="61"/>
      <c r="AV294" s="61"/>
      <c r="AW294" s="61"/>
      <c r="AX294" s="61"/>
      <c r="AY294" s="61"/>
      <c r="AZ294" s="61"/>
    </row>
    <row r="295" spans="4:52" ht="15.75" customHeight="1" x14ac:dyDescent="0.25">
      <c r="D295" s="6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61"/>
      <c r="AU295" s="61"/>
      <c r="AV295" s="61"/>
      <c r="AW295" s="61"/>
      <c r="AX295" s="61"/>
      <c r="AY295" s="61"/>
      <c r="AZ295" s="61"/>
    </row>
    <row r="296" spans="4:52" ht="15.75" customHeight="1" x14ac:dyDescent="0.25">
      <c r="D296" s="6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61"/>
      <c r="AU296" s="61"/>
      <c r="AV296" s="61"/>
      <c r="AW296" s="61"/>
      <c r="AX296" s="61"/>
      <c r="AY296" s="61"/>
      <c r="AZ296" s="61"/>
    </row>
    <row r="297" spans="4:52" ht="15.75" customHeight="1" x14ac:dyDescent="0.25">
      <c r="D297" s="6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61"/>
      <c r="AU297" s="61"/>
      <c r="AV297" s="61"/>
      <c r="AW297" s="61"/>
      <c r="AX297" s="61"/>
      <c r="AY297" s="61"/>
      <c r="AZ297" s="61"/>
    </row>
  </sheetData>
  <mergeCells count="1">
    <mergeCell ref="D1:AT1"/>
  </mergeCells>
  <pageMargins left="0.7" right="0.7" top="0.75" bottom="0.75" header="0" footer="0"/>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AC0DF"/>
  </sheetPr>
  <dimension ref="A1:AW139"/>
  <sheetViews>
    <sheetView showGridLines="0" zoomScale="70" zoomScaleNormal="70" workbookViewId="0">
      <pane xSplit="4" ySplit="4" topLeftCell="E5" activePane="bottomRight" state="frozen"/>
      <selection pane="topRight" activeCell="C1" sqref="C1"/>
      <selection pane="bottomLeft" activeCell="A5" sqref="A5"/>
      <selection pane="bottomRight" activeCell="F2" sqref="F2"/>
    </sheetView>
  </sheetViews>
  <sheetFormatPr defaultColWidth="14.42578125" defaultRowHeight="15" customHeight="1" x14ac:dyDescent="0.25"/>
  <cols>
    <col min="3" max="3" width="21.140625" bestFit="1" customWidth="1"/>
    <col min="4" max="4" width="9.140625" customWidth="1"/>
    <col min="5" max="5" width="7.85546875" customWidth="1"/>
    <col min="6" max="6" width="9.7109375" bestFit="1" customWidth="1"/>
    <col min="7" max="8" width="7.85546875" customWidth="1"/>
    <col min="9" max="9" width="8" customWidth="1"/>
    <col min="10" max="14" width="7.85546875" customWidth="1"/>
    <col min="15" max="15" width="14.42578125" customWidth="1"/>
    <col min="16" max="16" width="11.140625" customWidth="1"/>
    <col min="17" max="17" width="16.28515625" customWidth="1"/>
    <col min="18" max="18" width="10.7109375" customWidth="1"/>
    <col min="19" max="19" width="9.28515625" bestFit="1" customWidth="1"/>
    <col min="20" max="20" width="10.42578125" bestFit="1" customWidth="1"/>
    <col min="21" max="21" width="10.5703125" customWidth="1"/>
    <col min="22" max="23" width="7.85546875" customWidth="1"/>
    <col min="24" max="24" width="10.140625" customWidth="1"/>
    <col min="25" max="26" width="9.7109375" customWidth="1"/>
    <col min="27" max="27" width="9.5703125" bestFit="1" customWidth="1"/>
    <col min="28" max="48" width="7.85546875" customWidth="1"/>
    <col min="49" max="49" width="10.5703125" customWidth="1"/>
  </cols>
  <sheetData>
    <row r="1" spans="1:49" x14ac:dyDescent="0.25">
      <c r="D1" s="338"/>
      <c r="E1" s="338"/>
      <c r="F1" s="338"/>
      <c r="G1" s="338"/>
      <c r="H1" s="338"/>
      <c r="I1" s="338"/>
      <c r="J1" s="338"/>
      <c r="K1" s="338"/>
      <c r="L1" s="338"/>
      <c r="M1" s="338"/>
      <c r="N1" s="338"/>
      <c r="O1" s="338"/>
      <c r="P1" s="338"/>
      <c r="Q1" s="338"/>
      <c r="R1" s="338"/>
      <c r="S1" s="338"/>
      <c r="T1" s="338"/>
      <c r="U1" s="338"/>
      <c r="V1" s="338"/>
      <c r="W1" s="338"/>
      <c r="X1" s="338"/>
      <c r="Y1" s="338"/>
      <c r="Z1" s="338"/>
      <c r="AA1" s="338"/>
      <c r="AB1" s="338"/>
      <c r="AC1" s="338"/>
      <c r="AD1" s="338"/>
      <c r="AE1" s="338"/>
      <c r="AF1" s="338"/>
      <c r="AG1" s="338"/>
      <c r="AH1" s="338"/>
      <c r="AI1" s="338"/>
      <c r="AJ1" s="338"/>
      <c r="AK1" s="338"/>
      <c r="AL1" s="338"/>
      <c r="AM1" s="338"/>
      <c r="AN1" s="338"/>
      <c r="AO1" s="338"/>
      <c r="AP1" s="338"/>
      <c r="AQ1" s="338"/>
      <c r="AR1" s="338"/>
      <c r="AS1" s="338"/>
      <c r="AT1" s="338"/>
      <c r="AU1" s="338"/>
      <c r="AV1" s="338"/>
      <c r="AW1" s="61"/>
    </row>
    <row r="2" spans="1:49" ht="114.75" customHeight="1" thickBot="1" x14ac:dyDescent="0.3">
      <c r="A2" s="292" t="s">
        <v>0</v>
      </c>
      <c r="B2" s="292" t="s">
        <v>1</v>
      </c>
      <c r="C2" s="292" t="s">
        <v>2</v>
      </c>
      <c r="D2" s="283" t="s">
        <v>156</v>
      </c>
      <c r="E2" s="188" t="str">
        <f>'Indicator Data'!AJ2</f>
        <v>Human Development Index</v>
      </c>
      <c r="F2" s="188" t="str">
        <f>'Indicator Data'!AK2</f>
        <v>Poor People</v>
      </c>
      <c r="G2" s="188" t="str">
        <f>'Indicator Data'!AL2</f>
        <v>Extremely Poor People</v>
      </c>
      <c r="H2" s="188" t="str">
        <f>'Indicator Data'!AM2</f>
        <v>Unsustainable Livelihood Household (% of Agri and non-Agri day labor)</v>
      </c>
      <c r="I2" s="188" t="str">
        <f>'Indicator Data'!AN2</f>
        <v>Income GINI Coefficient</v>
      </c>
      <c r="J2" s="188" t="str">
        <f>'Indicator Data'!AO2</f>
        <v>Gender Parity Index (GPI) for Primary School</v>
      </c>
      <c r="K2" s="188" t="str">
        <f>'Indicator Data'!AP2</f>
        <v xml:space="preserve">Gender Parity Index (GPI) for Lower Secondary School </v>
      </c>
      <c r="L2" s="188" t="str">
        <f>'Indicator Data'!AQ2</f>
        <v>Gender Parity Index (GPI) for Upper Secondary School</v>
      </c>
      <c r="M2" s="188" t="str">
        <f>'Indicator Data'!AR2</f>
        <v>Unemployment Rate</v>
      </c>
      <c r="N2" s="188" t="str">
        <f>'Indicator Data'!AS2</f>
        <v>Percentages of EGPP Coverage</v>
      </c>
      <c r="O2" s="188" t="str">
        <f>'Indicator Data'!AT2</f>
        <v>Public Aid Per Capita (humanitarian and development)</v>
      </c>
      <c r="P2" s="188" t="str">
        <f>'Indicator Data'!AU2</f>
        <v>Net ODA Received (% of GNI)</v>
      </c>
      <c r="Q2" s="188" t="str">
        <f>'Indicator Data'!AV2</f>
        <v>Volume of Remittances (in USD) as a proportion of total GDP (%)</v>
      </c>
      <c r="R2" s="188" t="str">
        <f>'Indicator Data'!AW2</f>
        <v>Floating Population</v>
      </c>
      <c r="S2" s="188" t="str">
        <f>'Indicator Data'!AX2</f>
        <v xml:space="preserve">Disaster Induced IDP </v>
      </c>
      <c r="T2" s="188" t="str">
        <f>'Indicator Data'!AY2</f>
        <v>Asylum Seeker/ Refugee</v>
      </c>
      <c r="U2" s="188" t="str">
        <f>'Indicator Data'!AZ2</f>
        <v xml:space="preserve">Under Five Mortality Rate </v>
      </c>
      <c r="V2" s="188" t="str">
        <f>'Indicator Data'!BA2</f>
        <v>Underweight Prevalence (severe) &lt;-3 SD</v>
      </c>
      <c r="W2" s="188" t="str">
        <f>'Indicator Data'!BB2</f>
        <v>Stunting Prevalence (severe)&lt;-3 SD</v>
      </c>
      <c r="X2" s="188" t="str">
        <f>'Indicator Data'!BC2</f>
        <v>Insufficient Early Child Development Index (% of 36-59 months child)</v>
      </c>
      <c r="Y2" s="188" t="str">
        <f>'Indicator Data'!BD2</f>
        <v>Annual Average  Affected  by Major Disaster (cyclone and flood)</v>
      </c>
      <c r="Z2" s="188" t="str">
        <f>'Indicator Data'!BE2</f>
        <v>Destroyed Houses by Major Disaster (cyclone and flood)</v>
      </c>
      <c r="AA2" s="188" t="str">
        <f>'Indicator Data'!BF2</f>
        <v xml:space="preserve"> Damaged Houses by Major Disaster (cyclone and flood )</v>
      </c>
      <c r="AB2" s="188" t="str">
        <f>'Indicator Data'!BG2</f>
        <v>Households with Poor Dietary Diversity (food group &lt;=4)</v>
      </c>
      <c r="AC2" s="188" t="str">
        <f>'Indicator Data'!BH2</f>
        <v>% of Population IPC Level 4 (food insecurity)</v>
      </c>
      <c r="AD2" s="188" t="str">
        <f>'Indicator Data'!BI2</f>
        <v>Child Labour (children aged 5-17)</v>
      </c>
      <c r="AE2" s="188" t="str">
        <f>'Indicator Data'!BJ2</f>
        <v>Women (age 15-49 years)
Attitudes Towards Domestic Violence</v>
      </c>
      <c r="AF2" s="188" t="str">
        <f>'Indicator Data'!BK2</f>
        <v>Women Headed Households</v>
      </c>
      <c r="AG2" s="188" t="str">
        <f>'Indicator Data'!BL2</f>
        <v>Population with Disability</v>
      </c>
      <c r="AH2" s="188" t="str">
        <f>'Indicator Data'!BM2</f>
        <v>Elderly Population (age &gt;65)</v>
      </c>
      <c r="AI2" s="188" t="str">
        <f>'Indicator Data'!BN2</f>
        <v>Tribal Population</v>
      </c>
      <c r="AJ2" s="188" t="str">
        <f>'Indicator Data'!BO2</f>
        <v>Housing Structure (jhupri+kutcha)</v>
      </c>
      <c r="AK2" s="185" t="s">
        <v>18</v>
      </c>
      <c r="AL2" s="185" t="s">
        <v>19</v>
      </c>
      <c r="AM2" s="185" t="s">
        <v>20</v>
      </c>
      <c r="AN2" s="114" t="s">
        <v>21</v>
      </c>
      <c r="AO2" s="185" t="s">
        <v>22</v>
      </c>
      <c r="AP2" s="185" t="s">
        <v>23</v>
      </c>
      <c r="AQ2" s="185" t="s">
        <v>24</v>
      </c>
      <c r="AR2" s="185" t="s">
        <v>25</v>
      </c>
      <c r="AS2" s="185" t="s">
        <v>26</v>
      </c>
      <c r="AT2" s="186" t="s">
        <v>27</v>
      </c>
      <c r="AU2" s="114" t="s">
        <v>28</v>
      </c>
      <c r="AV2" s="187" t="s">
        <v>29</v>
      </c>
      <c r="AW2" s="323"/>
    </row>
    <row r="3" spans="1:49" x14ac:dyDescent="0.25">
      <c r="D3" s="124" t="s">
        <v>157</v>
      </c>
      <c r="E3" s="273">
        <f>'Indicator Data'!AJ9</f>
        <v>0.71099999999999997</v>
      </c>
      <c r="F3" s="273">
        <v>1.7317498835272633</v>
      </c>
      <c r="G3" s="273">
        <v>1.8501559224220923</v>
      </c>
      <c r="H3" s="273">
        <f>'Indicator Data'!AM9</f>
        <v>47.942074291306966</v>
      </c>
      <c r="I3" s="273">
        <f>'Indicator Data'!AN9</f>
        <v>0.83399999999999996</v>
      </c>
      <c r="J3" s="273">
        <f>'Indicator Data'!AO9</f>
        <v>1.26</v>
      </c>
      <c r="K3" s="273">
        <f>'Indicator Data'!AP9</f>
        <v>2.0299999999999998</v>
      </c>
      <c r="L3" s="273">
        <f>'Indicator Data'!AQ9</f>
        <v>2.16</v>
      </c>
      <c r="M3" s="273">
        <v>0.81763721720874705</v>
      </c>
      <c r="N3" s="273">
        <v>1.4753787064583797</v>
      </c>
      <c r="O3" s="273">
        <v>500</v>
      </c>
      <c r="P3" s="273">
        <v>15</v>
      </c>
      <c r="Q3" s="273">
        <v>30</v>
      </c>
      <c r="R3" s="273">
        <v>-0.18708664335714442</v>
      </c>
      <c r="S3" s="273">
        <v>4.1493958566822267</v>
      </c>
      <c r="T3" s="273">
        <f>'Indicator Data'!AY9</f>
        <v>910703</v>
      </c>
      <c r="U3" s="273">
        <v>1.8048206787211623</v>
      </c>
      <c r="V3" s="273">
        <v>1.2013971243204515</v>
      </c>
      <c r="W3" s="273">
        <v>1.403120521175818</v>
      </c>
      <c r="X3" s="273">
        <f>'Indicator Data'!BC9</f>
        <v>52.5</v>
      </c>
      <c r="Y3" s="273">
        <v>3.5852123919708863</v>
      </c>
      <c r="Z3" s="273">
        <v>3.2458202723504823</v>
      </c>
      <c r="AA3" s="273">
        <v>4.2036084366122877</v>
      </c>
      <c r="AB3" s="273">
        <v>1.7162538258960367</v>
      </c>
      <c r="AC3" s="273">
        <v>1.3010299956639813</v>
      </c>
      <c r="AD3" s="273">
        <f>'Indicator Data'!BI9</f>
        <v>19.2</v>
      </c>
      <c r="AE3" s="273">
        <f>'Indicator Data'!BJ9</f>
        <v>56.7</v>
      </c>
      <c r="AF3" s="273">
        <f>'Indicator Data'!BK9</f>
        <v>27.1</v>
      </c>
      <c r="AG3" s="273">
        <f>'Indicator Data'!BL9</f>
        <v>2.11</v>
      </c>
      <c r="AH3" s="273">
        <f>'Indicator Data'!BM9</f>
        <v>6.6000000000000005</v>
      </c>
      <c r="AI3" s="273">
        <v>1.7764105888073423</v>
      </c>
      <c r="AJ3" s="273">
        <f>'Indicator Data'!BO9</f>
        <v>93.199999999999989</v>
      </c>
      <c r="AK3" s="72"/>
      <c r="AL3" s="72"/>
      <c r="AM3" s="72"/>
      <c r="AN3" s="72"/>
      <c r="AO3" s="72"/>
      <c r="AP3" s="72"/>
      <c r="AQ3" s="72"/>
      <c r="AR3" s="72"/>
      <c r="AS3" s="72"/>
      <c r="AT3" s="72"/>
      <c r="AU3" s="72"/>
      <c r="AV3" s="72"/>
      <c r="AW3" s="61"/>
    </row>
    <row r="4" spans="1:49" x14ac:dyDescent="0.25">
      <c r="D4" s="124" t="s">
        <v>158</v>
      </c>
      <c r="E4" s="273">
        <f>'Indicator Data'!AJ10</f>
        <v>0.53500000000000003</v>
      </c>
      <c r="F4" s="273">
        <v>-1.5228787452803376</v>
      </c>
      <c r="G4" s="273">
        <v>0.41161970596323016</v>
      </c>
      <c r="H4" s="273">
        <v>0</v>
      </c>
      <c r="I4" s="273">
        <f>'Indicator Data'!AN10</f>
        <v>0.34899999999999998</v>
      </c>
      <c r="J4" s="273">
        <v>0</v>
      </c>
      <c r="K4" s="273">
        <v>0</v>
      </c>
      <c r="L4" s="273">
        <v>0</v>
      </c>
      <c r="M4" s="273">
        <v>-0.30877789353001467</v>
      </c>
      <c r="N4" s="273">
        <v>5.1778251460636783E-2</v>
      </c>
      <c r="O4" s="273">
        <v>0</v>
      </c>
      <c r="P4" s="273">
        <v>0</v>
      </c>
      <c r="Q4" s="273">
        <v>0</v>
      </c>
      <c r="R4" s="273">
        <v>-2</v>
      </c>
      <c r="S4" s="273">
        <v>0.15493280693034009</v>
      </c>
      <c r="T4" s="273">
        <v>0</v>
      </c>
      <c r="U4" s="273">
        <v>0.92941892571429274</v>
      </c>
      <c r="V4" s="273">
        <v>0.23044892137827391</v>
      </c>
      <c r="W4" s="273">
        <v>0.20411998265592479</v>
      </c>
      <c r="X4" s="273">
        <f>'Indicator Data'!BC10</f>
        <v>4.2999999999999972</v>
      </c>
      <c r="Y4" s="273">
        <v>-0.65155450297854656</v>
      </c>
      <c r="Z4" s="273">
        <v>-0.93866499912406876</v>
      </c>
      <c r="AA4" s="273">
        <v>0.12974472649930538</v>
      </c>
      <c r="AB4" s="273">
        <v>0.18469143081759881</v>
      </c>
      <c r="AC4" s="273">
        <v>0</v>
      </c>
      <c r="AD4" s="273">
        <f>'Indicator Data'!BI10</f>
        <v>1.2</v>
      </c>
      <c r="AE4" s="273">
        <v>0</v>
      </c>
      <c r="AF4" s="273">
        <f>'Indicator Data'!BK10</f>
        <v>6</v>
      </c>
      <c r="AG4" s="273">
        <v>0</v>
      </c>
      <c r="AH4" s="273">
        <f>'Indicator Data'!BM10</f>
        <v>2.7</v>
      </c>
      <c r="AI4" s="273">
        <v>-2</v>
      </c>
      <c r="AJ4" s="273">
        <f>'Indicator Data'!BO10</f>
        <v>17.8</v>
      </c>
      <c r="AK4" s="72"/>
      <c r="AL4" s="72"/>
      <c r="AM4" s="72"/>
      <c r="AN4" s="72"/>
      <c r="AO4" s="72"/>
      <c r="AP4" s="72"/>
      <c r="AQ4" s="72"/>
      <c r="AR4" s="72"/>
      <c r="AS4" s="72"/>
      <c r="AT4" s="72"/>
      <c r="AU4" s="72"/>
      <c r="AV4" s="72"/>
      <c r="AW4" s="61"/>
    </row>
    <row r="5" spans="1:49" ht="12.6" customHeight="1" x14ac:dyDescent="0.25">
      <c r="A5" s="79"/>
      <c r="B5" s="79"/>
      <c r="C5" s="125"/>
      <c r="D5" s="124"/>
      <c r="E5" s="273"/>
      <c r="F5" s="273"/>
      <c r="G5" s="273"/>
      <c r="H5" s="273"/>
      <c r="I5" s="273"/>
      <c r="J5" s="273"/>
      <c r="K5" s="273"/>
      <c r="L5" s="273"/>
      <c r="M5" s="273"/>
      <c r="N5" s="273"/>
      <c r="O5" s="273"/>
      <c r="P5" s="273"/>
      <c r="Q5" s="273"/>
      <c r="R5" s="273"/>
      <c r="S5" s="273"/>
      <c r="T5" s="273"/>
      <c r="U5" s="273"/>
      <c r="V5" s="273"/>
      <c r="W5" s="273"/>
      <c r="X5" s="273"/>
      <c r="Y5" s="273"/>
      <c r="Z5" s="273"/>
      <c r="AA5" s="273"/>
      <c r="AB5" s="273"/>
      <c r="AC5" s="273"/>
      <c r="AD5" s="273"/>
      <c r="AE5" s="273"/>
      <c r="AF5" s="273"/>
      <c r="AG5" s="273"/>
      <c r="AH5" s="273"/>
      <c r="AI5" s="273"/>
      <c r="AJ5" s="273"/>
      <c r="AK5" s="72"/>
      <c r="AL5" s="72"/>
      <c r="AM5" s="72"/>
      <c r="AN5" s="72"/>
      <c r="AO5" s="72"/>
      <c r="AP5" s="72"/>
      <c r="AQ5" s="72"/>
      <c r="AR5" s="72"/>
      <c r="AS5" s="72"/>
      <c r="AT5" s="72"/>
      <c r="AU5" s="72"/>
      <c r="AV5" s="72"/>
      <c r="AW5" s="61"/>
    </row>
    <row r="6" spans="1:49" x14ac:dyDescent="0.25">
      <c r="A6" t="str">
        <f>'Indicator Data'!A14</f>
        <v>Coastal Zone</v>
      </c>
      <c r="B6" t="str">
        <f>'Indicator Data'!B14</f>
        <v>Barishal</v>
      </c>
      <c r="C6" t="str">
        <f>'Indicator Data'!C14</f>
        <v>Barguna</v>
      </c>
      <c r="D6">
        <f>'Indicator Data'!D14</f>
        <v>1004</v>
      </c>
      <c r="E6" s="189">
        <f>IF(OR('Indicator Data'!AJ14=0,'Indicator Data'!AJ14="No data"),"0",ROUND(IF('Indicator Data'!AJ14&gt;E$3,0,IF('Indicator Data'!AJ14&lt;E$4,10,(E$3-'Indicator Data'!AJ14)/(E$3-E$4)*10)),1))</f>
        <v>6</v>
      </c>
      <c r="F6" s="189">
        <f>ROUND(IF('Indicator Data'!AK14=0,0,IF(LOG('Indicator Data'!AK14)&gt;F$3,10,IF(LOG('Indicator Data'!AK14)&lt;F$4,0,((LOG('Indicator Data'!AK14)-F$4))/(F$3-F$4)*10))),1)</f>
        <v>8</v>
      </c>
      <c r="G6" s="189">
        <f>ROUND(IF('Indicator Data'!AL14=0,0,IF(LOG('Indicator Data'!AL14)&gt;G$3,10,IF(LOG('Indicator Data'!AL14)&lt;G$4,0,((LOG('Indicator Data'!AL14)-G$4))/(G$3-G$4)*10))),1)</f>
        <v>6.9</v>
      </c>
      <c r="H6" s="189">
        <f>IF('Indicator Data'!AM14="No data","x",ROUND(IF('Indicator Data'!AM14&gt;H$3,10,IF('Indicator Data'!AM14&lt;H$4,0,('Indicator Data'!AM14-H$4)/(H$3-H$4)*10)),1))</f>
        <v>6.7</v>
      </c>
      <c r="I6" s="189">
        <f>IF('Indicator Data'!AN14="No data","x",ROUND(IF('Indicator Data'!AN14&gt;I$3,10,IF('Indicator Data'!AN14&lt;I$4,0,('Indicator Data'!AN14-I$4)/(I$3-I$4)*10)),1))</f>
        <v>0.6</v>
      </c>
      <c r="J6" s="189">
        <f>IF('Indicator Data'!AO14="No data","x",ROUND(IF('Indicator Data'!AO14&gt;J$3,10,IF('Indicator Data'!AO14&lt;J$4,0,('Indicator Data'!AO14-J$4)/(J$3-J$4)*10)),1))</f>
        <v>9.1999999999999993</v>
      </c>
      <c r="K6" s="189">
        <f>IF('Indicator Data'!AP14="No data","x",ROUND(IF('Indicator Data'!AP14&gt;K$3,10,IF('Indicator Data'!AP14&lt;K$4,0,('Indicator Data'!AP14-K$4)/(K$3-K$4)*10)),1))</f>
        <v>6.7</v>
      </c>
      <c r="L6" s="189">
        <f>IF('Indicator Data'!AQ14="No data","x",ROUND(IF('Indicator Data'!AQ14&gt;L$3,10,IF('Indicator Data'!AQ14&lt;L$4,0,('Indicator Data'!AQ14-L$4)/(L$3-L$4)*10)),1))</f>
        <v>5</v>
      </c>
      <c r="M6" s="189">
        <f>ROUND(IF('Indicator Data'!AR14=0,0,IF(LOG('Indicator Data'!AR14)&gt;M$3,10,IF(LOG('Indicator Data'!AR14)&lt;M$4,0,((LOG('Indicator Data'!AR14)-M$4))/(M$3-M$4)*10))),1)</f>
        <v>5.4</v>
      </c>
      <c r="N6" s="189">
        <f>ROUND(IF('Indicator Data'!AS14=0,0,IF(LOG('Indicator Data'!AS14)&gt;N$3,10,IF(LOG('Indicator Data'!AK14)&lt;N$4,0,((LOG('Indicator Data'!AS14)-N$4))/(N$3-N$4)*10))),1)</f>
        <v>5.0999999999999996</v>
      </c>
      <c r="O6" s="189">
        <v>0.8</v>
      </c>
      <c r="P6" s="189">
        <v>0.9</v>
      </c>
      <c r="Q6" s="189">
        <v>2.2000000000000002</v>
      </c>
      <c r="R6" s="189">
        <f>ROUND(IF('Indicator Data'!AW14=0,0,IF(LOG('Indicator Data'!AW14)&gt;R$3,10,IF(LOG('Indicator Data'!AW14)&lt;R$4,0,((LOG('Indicator Data'!AW14)-R$4))/(R$3-R$4)*10))),1)</f>
        <v>5.7</v>
      </c>
      <c r="S6" s="189">
        <f>ROUND(IF('Indicator Data'!AX14=0,0,IF(LOG('Indicator Data'!AX14)&gt;S$3,10,IF(LOG('Indicator Data'!AX14)&lt;S$4,0,((LOG('Indicator Data'!AX14)-S$4))/(S$3-S$4)*10))),1)</f>
        <v>10</v>
      </c>
      <c r="T6" s="189">
        <f>IF('Indicator Data'!AY14="No data","x",ROUND(IF('Indicator Data'!AY14&gt;T$3,10,IF('Indicator Data'!AY14&lt;T$4,0,('Indicator Data'!AY14-T$4)/(T$3-T$4)*10)),1))</f>
        <v>0</v>
      </c>
      <c r="U6" s="189">
        <f>ROUND(IF('Indicator Data'!AZ14=0,0,IF(LOG('Indicator Data'!AZ14)&gt;U$3,10,IF(LOG('Indicator Data'!AZ14)&lt;U$4,0,((LOG('Indicator Data'!AZ14)-U$4))/(U$3-U$4)*10))),1)</f>
        <v>3.7</v>
      </c>
      <c r="V6" s="189">
        <f>ROUND(IF('Indicator Data'!BA14=0,0,IF(LOG('Indicator Data'!BA14)&gt;V$3,10,IF(LOG('Indicator Data'!BA14)&lt;V$4,0,((LOG('Indicator Data'!BA14)-V$4))/(V$3-V$4)*10))),1)</f>
        <v>5.7</v>
      </c>
      <c r="W6" s="189">
        <f>ROUND(IF('Indicator Data'!BB14=0,0,IF(LOG('Indicator Data'!BB14)&gt;W$3,10,IF(LOG('Indicator Data'!BB14)&lt;W$4,0,((LOG('Indicator Data'!BB14)-W$4))/(W$3-W$4)*10))),1)</f>
        <v>5</v>
      </c>
      <c r="X6" s="189">
        <f>IF('Indicator Data'!BC14="No data","x",ROUND(IF('Indicator Data'!BC14&gt;X$3,10,IF('Indicator Data'!BC14&lt;X$4,0,('Indicator Data'!BC14-X$4)/(X$3-X$4)*10)),1))</f>
        <v>7</v>
      </c>
      <c r="Y6" s="189">
        <f>ROUND(IF('Indicator Data'!BD14=0,0,IF(LOG('Indicator Data'!BD14)&gt;Y$3,10,IF(LOG('Indicator Data'!BD14)&lt;Y$4,0,((LOG('Indicator Data'!BD14)-Y$4))/(Y$3-Y$4)*10))),1)</f>
        <v>8</v>
      </c>
      <c r="Z6" s="189">
        <f>ROUND(IF('Indicator Data'!BE14=0,0,IF(LOG('Indicator Data'!BE14)&gt;Z$3,10,IF(LOG('Indicator Data'!BE14)&lt;Z$4,0,((LOG('Indicator Data'!BE14)-Z$4))/(Z$3-Z$4)*10))),1)</f>
        <v>5.8</v>
      </c>
      <c r="AA6" s="189">
        <f>ROUND(IF('Indicator Data'!BF14=0,0,IF(LOG('Indicator Data'!BF14)&gt;AA$3,10,IF(LOG('Indicator Data'!BF14)&lt;AA$4,0,((LOG('Indicator Data'!BF14)-AA$4))/(AA$3-AA$4)*10))),1)</f>
        <v>6.8</v>
      </c>
      <c r="AB6" s="189">
        <f>ROUND(IF('Indicator Data'!BG14=0,0,IF(LOG('Indicator Data'!BG14)&gt;AB$3,10,IF(LOG('Indicator Data'!BG14)&lt;AB$4,0,((LOG('Indicator Data'!BG14)-AB$4))/(AB$3-AB$4)*10))),1)</f>
        <v>8.1999999999999993</v>
      </c>
      <c r="AC6" s="189">
        <f>ROUND(IF('Indicator Data'!BH14=0,0,IF(LOG('Indicator Data'!BH14)&gt;AC$3,10,IF(LOG('Indicator Data'!BH14)&lt;AC$4,0,((LOG('Indicator Data'!BH14)-AC$4))/(AC$3-AC$4)*10))),1)</f>
        <v>7.7</v>
      </c>
      <c r="AD6" s="189">
        <f>IF('Indicator Data'!BI14="No data","x",ROUND(IF('Indicator Data'!BI14&gt;AD$3,10,IF('Indicator Data'!BI14&lt;AD$4,0,('Indicator Data'!BI14-AD$4)/(AD$3-AD$4)*10)),1))</f>
        <v>7.7</v>
      </c>
      <c r="AE6" s="189">
        <f>IF('Indicator Data'!BJ14="No data","x",ROUND(IF('Indicator Data'!BJ14&gt;AE$3,10,IF('Indicator Data'!BJ14&lt;AE$4,0,('Indicator Data'!BJ14-AE$4)/(AE$3-AE$4)*10)),1))</f>
        <v>7.3</v>
      </c>
      <c r="AF6" s="189">
        <f>IF('Indicator Data'!BK14="No data","x",ROUND(IF('Indicator Data'!BK14&gt;AF$3,10,IF('Indicator Data'!BK14&lt;AF$4,0,('Indicator Data'!BK14-AF$4)/(AF$3-AF$4)*10)),1))</f>
        <v>1.2</v>
      </c>
      <c r="AG6" s="189">
        <f>IF('Indicator Data'!BL14="No data","x",ROUND(IF('Indicator Data'!BL14&gt;AG$3,10,IF('Indicator Data'!BL14&lt;AG$4,0,('Indicator Data'!BL14-AG$4)/(AG$3-AG$4)*10)),1))</f>
        <v>10</v>
      </c>
      <c r="AH6" s="189">
        <f>IF('Indicator Data'!BM14="No data","x",ROUND(IF('Indicator Data'!BM14&gt;AH$3,10,IF('Indicator Data'!BM14&lt;AH$4,0,('Indicator Data'!BM14-AH$4)/(AH$3-AH$4)*10)),1))</f>
        <v>8.5</v>
      </c>
      <c r="AI6" s="189">
        <f>ROUND(IF('Indicator Data'!BN14=0,0,IF(LOG('Indicator Data'!BN14)&gt;AI$3,10,IF(LOG('Indicator Data'!BN14)&lt;AI$4,0,((LOG('Indicator Data'!BN14)-AI$4))/(AI$3-AI$4)*10))),1)</f>
        <v>2.9</v>
      </c>
      <c r="AJ6" s="189">
        <f>IF('Indicator Data'!BO14="No data","x",ROUND(IF('Indicator Data'!BO14&gt;AJ$3,10,IF('Indicator Data'!BO14&lt;AJ$4,0,('Indicator Data'!BO14-AJ$4)/(AJ$3-AJ$4)*10)),1))</f>
        <v>10</v>
      </c>
      <c r="AK6" s="190">
        <f>IF(AND(E6="x",F6="x",G6="x",H6="x"),"x",ROUND(AVERAGE(E6,F6,G6,H6),1))</f>
        <v>6.9</v>
      </c>
      <c r="AL6" s="190">
        <f>IF(AND(I6="x",J6="x",K6="x",L6="x"),"x",ROUND(AVERAGE(I6,J6,K6,L6),1))</f>
        <v>5.4</v>
      </c>
      <c r="AM6" s="190">
        <f>(IF(AND(M6="x",N6="x",O6="x",P6="x",Q6="x"),"x",ROUND(AVERAGE(M6,N6,O6,P6,Q6),1)))</f>
        <v>2.9</v>
      </c>
      <c r="AN6" s="191">
        <f>ROUND(AVERAGE(AK6,AK6,AL6,AM6),1)</f>
        <v>5.5</v>
      </c>
      <c r="AO6" s="190">
        <f>IF(AND(R6="x",S6="x"),"x",ROUND(AVERAGE(R6,S6),1))</f>
        <v>7.9</v>
      </c>
      <c r="AP6" s="190">
        <f>(IF(AND(U6="x",V6="x",W6="x",X6="x"),"x",ROUND(AVERAGE(U6,V6,W6,X6),1)))</f>
        <v>5.4</v>
      </c>
      <c r="AQ6" s="190">
        <f>(IF(AND(Y6="x",Z6="x",AA6="x"),"x",ROUND(AVERAGE(Y6,Z6,AA6,),1)))</f>
        <v>5.2</v>
      </c>
      <c r="AR6" s="190">
        <f>IF(AND(AB6="x",AC6="x"),"x",ROUND(AVERAGE(AB6,AC6),1))</f>
        <v>8</v>
      </c>
      <c r="AS6" s="190">
        <f>(IF(AND(AD6="x",AE6="x",AF6="x",AG6="x",AH6="x",AI6="x",AJ6="x"),"x",ROUND(AVERAGE(AD6,AE6,AF6,AG6,AH6,AI6),1)))</f>
        <v>6.3</v>
      </c>
      <c r="AT6" s="192">
        <f>ROUND(IF(AND(AP6="x",AQ6="x",AS6="x"),AR6,IF(AND(AP6="x",AQ6="x"),(10-GEOMEAN(((10-AS6)/10*9+1),((10-AR6)/10*9+1)))/9*10,IF(AS6="x",(10-GEOMEAN(((10-AP6)/10*9+1),((10-AQ6)/10*9+1),((10-AR6)/10*9+1)))/9*10,IF(AP6="x",(10-GEOMEAN(((10-AS6)/10*9+1),((10-AQ6)/10*9+1),((10-AR6)/10*9+1)))/9*10,(10-GEOMEAN(((10-AP6)/10*9+1),((10-AQ6)/10*9+1),((10-AR6)/10*9+1),((10-AS6)/10*9+1)))/9*10)))),1)</f>
        <v>6.4</v>
      </c>
      <c r="AU6" s="191">
        <f>ROUND((10-GEOMEAN(((10-AO6)/10*9+1),((10-AT6)/10*9+1)))/9*10,1)</f>
        <v>7.2</v>
      </c>
      <c r="AV6" s="191">
        <f>ROUND((10-GEOMEAN(((10-AN6)/10*9+1),((10-AU6)/10*9+1)))/9*10,1)</f>
        <v>6.4</v>
      </c>
      <c r="AW6" s="324"/>
    </row>
    <row r="7" spans="1:49" x14ac:dyDescent="0.25">
      <c r="A7" t="str">
        <f>'Indicator Data'!A15</f>
        <v>Coastal Zone</v>
      </c>
      <c r="B7" t="str">
        <f>'Indicator Data'!B15</f>
        <v>Barishal</v>
      </c>
      <c r="C7" t="str">
        <f>'Indicator Data'!C15</f>
        <v>Barishal</v>
      </c>
      <c r="D7">
        <f>'Indicator Data'!D15</f>
        <v>1006</v>
      </c>
      <c r="E7" s="189">
        <f>IF(OR('Indicator Data'!AJ15=0,'Indicator Data'!AJ15="No data"),"0",ROUND(IF('Indicator Data'!AJ15&gt;E$3,0,IF('Indicator Data'!AJ15&lt;E$4,10,(E$3-'Indicator Data'!AJ15)/(E$3-E$4)*10)),1))</f>
        <v>4.2</v>
      </c>
      <c r="F7" s="189">
        <f>ROUND(IF('Indicator Data'!AK15=0,0,IF(LOG('Indicator Data'!AK15)&gt;F$3,10,IF(LOG('Indicator Data'!AK15)&lt;F$4,0,((LOG('Indicator Data'!AK15)-F$4))/(F$3-F$4)*10))),1)</f>
        <v>8.1999999999999993</v>
      </c>
      <c r="G7" s="189">
        <f>ROUND(IF('Indicator Data'!AL15=0,0,IF(LOG('Indicator Data'!AL15)&gt;G$3,10,IF(LOG('Indicator Data'!AL15)&lt;G$4,0,((LOG('Indicator Data'!AL15)-G$4))/(G$3-G$4)*10))),1)</f>
        <v>7.1</v>
      </c>
      <c r="H7" s="189">
        <f>IF('Indicator Data'!AM15="No data","x",ROUND(IF('Indicator Data'!AM15&gt;H$3,10,IF('Indicator Data'!AM15&lt;H$4,0,('Indicator Data'!AM15-H$4)/(H$3-H$4)*10)),1))</f>
        <v>6.7</v>
      </c>
      <c r="I7" s="189">
        <f>IF('Indicator Data'!AN15="No data","x",ROUND(IF('Indicator Data'!AN15&gt;I$3,10,IF('Indicator Data'!AN15&lt;I$4,0,('Indicator Data'!AN15-I$4)/(I$3-I$4)*10)),1))</f>
        <v>2.2000000000000002</v>
      </c>
      <c r="J7" s="189">
        <f>IF('Indicator Data'!AO15="No data","x",ROUND(IF('Indicator Data'!AO15&gt;J$3,10,IF('Indicator Data'!AO15&lt;J$4,0,('Indicator Data'!AO15-J$4)/(J$3-J$4)*10)),1))</f>
        <v>8.3000000000000007</v>
      </c>
      <c r="K7" s="189">
        <f>IF('Indicator Data'!AP15="No data","x",ROUND(IF('Indicator Data'!AP15&gt;K$3,10,IF('Indicator Data'!AP15&lt;K$4,0,('Indicator Data'!AP15-K$4)/(K$3-K$4)*10)),1))</f>
        <v>6.4</v>
      </c>
      <c r="L7" s="189">
        <f>IF('Indicator Data'!AQ15="No data","x",ROUND(IF('Indicator Data'!AQ15&gt;L$3,10,IF('Indicator Data'!AQ15&lt;L$4,0,('Indicator Data'!AQ15-L$4)/(L$3-L$4)*10)),1))</f>
        <v>5.4</v>
      </c>
      <c r="M7" s="189">
        <f>ROUND(IF('Indicator Data'!AR15=0,0,IF(LOG('Indicator Data'!AR15)&gt;M$3,10,IF(LOG('Indicator Data'!AR15)&lt;M$4,0,((LOG('Indicator Data'!AR15)-M$4))/(M$3-M$4)*10))),1)</f>
        <v>5.8</v>
      </c>
      <c r="N7" s="189">
        <f>ROUND(IF('Indicator Data'!AS15=0,0,IF(LOG('Indicator Data'!AS15)&gt;N$3,10,IF(LOG('Indicator Data'!AK15)&lt;N$4,0,((LOG('Indicator Data'!AS15)-N$4))/(N$3-N$4)*10))),1)</f>
        <v>6.1</v>
      </c>
      <c r="O7" s="189">
        <v>0.8</v>
      </c>
      <c r="P7" s="189">
        <v>0.9</v>
      </c>
      <c r="Q7" s="189">
        <v>2.2000000000000002</v>
      </c>
      <c r="R7" s="189">
        <f>ROUND(IF('Indicator Data'!AW15=0,0,IF(LOG('Indicator Data'!AW15)&gt;R$3,10,IF(LOG('Indicator Data'!AW15)&lt;R$4,0,((LOG('Indicator Data'!AW15)-R$4))/(R$3-R$4)*10))),1)</f>
        <v>6.3</v>
      </c>
      <c r="S7" s="189">
        <f>ROUND(IF('Indicator Data'!AX15=0,0,IF(LOG('Indicator Data'!AX15)&gt;S$3,10,IF(LOG('Indicator Data'!AX15)&lt;S$4,0,((LOG('Indicator Data'!AX15)-S$4))/(S$3-S$4)*10))),1)</f>
        <v>8.4</v>
      </c>
      <c r="T7" s="189">
        <f>IF('Indicator Data'!AY15="No data","x",ROUND(IF('Indicator Data'!AY15&gt;T$3,10,IF('Indicator Data'!AY15&lt;T$4,0,('Indicator Data'!AY15-T$4)/(T$3-T$4)*10)),1))</f>
        <v>0</v>
      </c>
      <c r="U7" s="189">
        <f>ROUND(IF('Indicator Data'!AZ15=0,0,IF(LOG('Indicator Data'!AZ15)&gt;U$3,10,IF(LOG('Indicator Data'!AZ15)&lt;U$4,0,((LOG('Indicator Data'!AZ15)-U$4))/(U$3-U$4)*10))),1)</f>
        <v>5.9</v>
      </c>
      <c r="V7" s="189">
        <f>ROUND(IF('Indicator Data'!BA15=0,0,IF(LOG('Indicator Data'!BA15)&gt;V$3,10,IF(LOG('Indicator Data'!BA15)&lt;V$4,0,((LOG('Indicator Data'!BA15)-V$4))/(V$3-V$4)*10))),1)</f>
        <v>7.8</v>
      </c>
      <c r="W7" s="189">
        <f>ROUND(IF('Indicator Data'!BB15=0,0,IF(LOG('Indicator Data'!BB15)&gt;W$3,10,IF(LOG('Indicator Data'!BB15)&lt;W$4,0,((LOG('Indicator Data'!BB15)-W$4))/(W$3-W$4)*10))),1)</f>
        <v>8.6</v>
      </c>
      <c r="X7" s="189">
        <f>IF('Indicator Data'!BC15="No data","x",ROUND(IF('Indicator Data'!BC15&gt;X$3,10,IF('Indicator Data'!BC15&lt;X$4,0,('Indicator Data'!BC15-X$4)/(X$3-X$4)*10)),1))</f>
        <v>4.5999999999999996</v>
      </c>
      <c r="Y7" s="189">
        <f>ROUND(IF('Indicator Data'!BD15=0,0,IF(LOG('Indicator Data'!BD15)&gt;Y$3,10,IF(LOG('Indicator Data'!BD15)&lt;Y$4,0,((LOG('Indicator Data'!BD15)-Y$4))/(Y$3-Y$4)*10))),1)</f>
        <v>5.7</v>
      </c>
      <c r="Z7" s="189">
        <f>ROUND(IF('Indicator Data'!BE15=0,0,IF(LOG('Indicator Data'!BE15)&gt;Z$3,10,IF(LOG('Indicator Data'!BE15)&lt;Z$4,0,((LOG('Indicator Data'!BE15)-Z$4))/(Z$3-Z$4)*10))),1)</f>
        <v>0</v>
      </c>
      <c r="AA7" s="189">
        <f>ROUND(IF('Indicator Data'!BF15=0,0,IF(LOG('Indicator Data'!BF15)&gt;AA$3,10,IF(LOG('Indicator Data'!BF15)&lt;AA$4,0,((LOG('Indicator Data'!BF15)-AA$4))/(AA$3-AA$4)*10))),1)</f>
        <v>6</v>
      </c>
      <c r="AB7" s="189">
        <f>ROUND(IF('Indicator Data'!BG15=0,0,IF(LOG('Indicator Data'!BG15)&gt;AB$3,10,IF(LOG('Indicator Data'!BG15)&lt;AB$4,0,((LOG('Indicator Data'!BG15)-AB$4))/(AB$3-AB$4)*10))),1)</f>
        <v>6.9</v>
      </c>
      <c r="AC7" s="189">
        <f>ROUND(IF('Indicator Data'!BH15=0,0,IF(LOG('Indicator Data'!BH15)&gt;AC$3,10,IF(LOG('Indicator Data'!BH15)&lt;AC$4,0,((LOG('Indicator Data'!BH15)-AC$4))/(AC$3-AC$4)*10))),1)</f>
        <v>5.4</v>
      </c>
      <c r="AD7" s="189">
        <f>IF('Indicator Data'!BI15="No data","x",ROUND(IF('Indicator Data'!BI15&gt;AD$3,10,IF('Indicator Data'!BI15&lt;AD$4,0,('Indicator Data'!BI15-AD$4)/(AD$3-AD$4)*10)),1))</f>
        <v>1.6</v>
      </c>
      <c r="AE7" s="189">
        <f>IF('Indicator Data'!BJ15="No data","x",ROUND(IF('Indicator Data'!BJ15&gt;AE$3,10,IF('Indicator Data'!BJ15&lt;AE$4,0,('Indicator Data'!BJ15-AE$4)/(AE$3-AE$4)*10)),1))</f>
        <v>5.0999999999999996</v>
      </c>
      <c r="AF7" s="189">
        <f>IF('Indicator Data'!BK15="No data","x",ROUND(IF('Indicator Data'!BK15&gt;AF$3,10,IF('Indicator Data'!BK15&lt;AF$4,0,('Indicator Data'!BK15-AF$4)/(AF$3-AF$4)*10)),1))</f>
        <v>2.5</v>
      </c>
      <c r="AG7" s="189">
        <f>IF('Indicator Data'!BL15="No data","x",ROUND(IF('Indicator Data'!BL15&gt;AG$3,10,IF('Indicator Data'!BL15&lt;AG$4,0,('Indicator Data'!BL15-AG$4)/(AG$3-AG$4)*10)),1))</f>
        <v>6.4</v>
      </c>
      <c r="AH7" s="189">
        <f>IF('Indicator Data'!BM15="No data","x",ROUND(IF('Indicator Data'!BM15&gt;AH$3,10,IF('Indicator Data'!BM15&lt;AH$4,0,('Indicator Data'!BM15-AH$4)/(AH$3-AH$4)*10)),1))</f>
        <v>7.9</v>
      </c>
      <c r="AI7" s="189">
        <f>ROUND(IF('Indicator Data'!BN15=0,0,IF(LOG('Indicator Data'!BN15)&gt;AI$3,10,IF(LOG('Indicator Data'!BN15)&lt;AI$4,0,((LOG('Indicator Data'!BN15)-AI$4))/(AI$3-AI$4)*10))),1)</f>
        <v>0</v>
      </c>
      <c r="AJ7" s="189">
        <f>IF('Indicator Data'!BO15="No data","x",ROUND(IF('Indicator Data'!BO15&gt;AJ$3,10,IF('Indicator Data'!BO15&lt;AJ$4,0,('Indicator Data'!BO15-AJ$4)/(AJ$3-AJ$4)*10)),1))</f>
        <v>8.5</v>
      </c>
      <c r="AK7" s="190">
        <f t="shared" ref="AK7:AK37" si="0">IF(AND(E7="x",F7="x",G7="x",H7="x"),"x",ROUND(AVERAGE(E7,F7,G7,H7),1))</f>
        <v>6.6</v>
      </c>
      <c r="AL7" s="190">
        <f t="shared" ref="AL7:AL37" si="1">IF(AND(I7="x",J7="x",K7="x",L7="x"),"x",ROUND(AVERAGE(I7,J7,K7,L7),1))</f>
        <v>5.6</v>
      </c>
      <c r="AM7" s="190">
        <f t="shared" ref="AM7:AM69" si="2">(IF(AND(M7="x",N7="x",O7="x",P7="x",Q7="x"),"x",ROUND(AVERAGE(M7,N7,O7,P7,Q7),1)))</f>
        <v>3.2</v>
      </c>
      <c r="AN7" s="191">
        <f t="shared" ref="AN7:AN15" si="3">ROUND(AVERAGE(AK7,AK7,AL7,AM7),1)</f>
        <v>5.5</v>
      </c>
      <c r="AO7" s="190">
        <f t="shared" ref="AO7:AO37" si="4">IF(AND(R7="x",S7="x"),"x",ROUND(AVERAGE(R7,S7),1))</f>
        <v>7.4</v>
      </c>
      <c r="AP7" s="190">
        <f t="shared" ref="AP7:AP37" si="5">(IF(AND(U7="x",V7="x",W7="x",X7="x"),"x",ROUND(AVERAGE(U7,V7,W7,X7),1)))</f>
        <v>6.7</v>
      </c>
      <c r="AQ7" s="190">
        <f t="shared" ref="AQ7:AQ69" si="6">(IF(AND(Y7="x",Z7="x",AA7="x"),"x",ROUND(AVERAGE(Y7,Z7,AA7,),1)))</f>
        <v>2.9</v>
      </c>
      <c r="AR7" s="190">
        <f t="shared" ref="AR7:AR69" si="7">IF(AND(AB7="x",AC7="x"),"x",ROUND(AVERAGE(AB7,AC7),1))</f>
        <v>6.2</v>
      </c>
      <c r="AS7" s="190">
        <f t="shared" ref="AS7:AS37" si="8">(IF(AND(AD7="x",AE7="x",AF7="x",AG7="x",AH7="x",AI7="x",AJ7="x"),"x",ROUND(AVERAGE(AD7,AE7,AF7,AG7,AH7,AI7),1)))</f>
        <v>3.9</v>
      </c>
      <c r="AT7" s="192">
        <f t="shared" ref="AT7:AT37" si="9">ROUND(IF(AND(AP7="x",AQ7="x",AS7="x"),AR7,IF(AND(AP7="x",AQ7="x"),(10-GEOMEAN(((10-AS7)/10*9+1),((10-AR7)/10*9+1)))/9*10,IF(AS7="x",(10-GEOMEAN(((10-AP7)/10*9+1),((10-AQ7)/10*9+1),((10-AR7)/10*9+1)))/9*10,IF(AP7="x",(10-GEOMEAN(((10-AS7)/10*9+1),((10-AQ7)/10*9+1),((10-AR7)/10*9+1)))/9*10,(10-GEOMEAN(((10-AP7)/10*9+1),((10-AQ7)/10*9+1),((10-AR7)/10*9+1),((10-AS7)/10*9+1)))/9*10)))),1)</f>
        <v>5.0999999999999996</v>
      </c>
      <c r="AU7" s="191">
        <f t="shared" ref="AU7:AU37" si="10">ROUND((10-GEOMEAN(((10-AO7)/10*9+1),((10-AT7)/10*9+1)))/9*10,1)</f>
        <v>6.4</v>
      </c>
      <c r="AV7" s="191">
        <f t="shared" ref="AV7:AV69" si="11">ROUND((10-GEOMEAN(((10-AN7)/10*9+1),((10-AU7)/10*9+1)))/9*10,1)</f>
        <v>6</v>
      </c>
      <c r="AW7" s="61"/>
    </row>
    <row r="8" spans="1:49" x14ac:dyDescent="0.25">
      <c r="A8" t="str">
        <f>'Indicator Data'!A16</f>
        <v>Coastal Zone</v>
      </c>
      <c r="B8" t="str">
        <f>'Indicator Data'!B16</f>
        <v>Barishal</v>
      </c>
      <c r="C8" t="str">
        <f>'Indicator Data'!C16</f>
        <v>Bhola</v>
      </c>
      <c r="D8">
        <f>'Indicator Data'!D16</f>
        <v>1009</v>
      </c>
      <c r="E8" s="189">
        <f>IF(OR('Indicator Data'!AJ16=0,'Indicator Data'!AJ16="No data"),"0",ROUND(IF('Indicator Data'!AJ16&gt;E$3,0,IF('Indicator Data'!AJ16&lt;E$4,10,(E$3-'Indicator Data'!AJ16)/(E$3-E$4)*10)),1))</f>
        <v>6</v>
      </c>
      <c r="F8" s="189">
        <f>ROUND(IF('Indicator Data'!AK16=0,0,IF(LOG('Indicator Data'!AK16)&gt;F$3,10,IF(LOG('Indicator Data'!AK16)&lt;F$4,0,((LOG('Indicator Data'!AK16)-F$4))/(F$3-F$4)*10))),1)</f>
        <v>7.5</v>
      </c>
      <c r="G8" s="189">
        <f>ROUND(IF('Indicator Data'!AL16=0,0,IF(LOG('Indicator Data'!AL16)&gt;G$3,10,IF(LOG('Indicator Data'!AL16)&lt;G$4,0,((LOG('Indicator Data'!AL16)-G$4))/(G$3-G$4)*10))),1)</f>
        <v>5.4</v>
      </c>
      <c r="H8" s="189">
        <f>IF('Indicator Data'!AM16="No data","x",ROUND(IF('Indicator Data'!AM16&gt;H$3,10,IF('Indicator Data'!AM16&lt;H$4,0,('Indicator Data'!AM16-H$4)/(H$3-H$4)*10)),1))</f>
        <v>6.4</v>
      </c>
      <c r="I8" s="189">
        <f>IF('Indicator Data'!AN16="No data","x",ROUND(IF('Indicator Data'!AN16&gt;I$3,10,IF('Indicator Data'!AN16&lt;I$4,0,('Indicator Data'!AN16-I$4)/(I$3-I$4)*10)),1))</f>
        <v>2.2999999999999998</v>
      </c>
      <c r="J8" s="189">
        <f>IF('Indicator Data'!AO16="No data","x",ROUND(IF('Indicator Data'!AO16&gt;J$3,10,IF('Indicator Data'!AO16&lt;J$4,0,('Indicator Data'!AO16-J$4)/(J$3-J$4)*10)),1))</f>
        <v>8.3000000000000007</v>
      </c>
      <c r="K8" s="189">
        <f>IF('Indicator Data'!AP16="No data","x",ROUND(IF('Indicator Data'!AP16&gt;K$3,10,IF('Indicator Data'!AP16&lt;K$4,0,('Indicator Data'!AP16-K$4)/(K$3-K$4)*10)),1))</f>
        <v>6.2</v>
      </c>
      <c r="L8" s="189">
        <f>IF('Indicator Data'!AQ16="No data","x",ROUND(IF('Indicator Data'!AQ16&gt;L$3,10,IF('Indicator Data'!AQ16&lt;L$4,0,('Indicator Data'!AQ16-L$4)/(L$3-L$4)*10)),1))</f>
        <v>5.3</v>
      </c>
      <c r="M8" s="189">
        <f>ROUND(IF('Indicator Data'!AR16=0,0,IF(LOG('Indicator Data'!AR16)&gt;M$3,10,IF(LOG('Indicator Data'!AR16)&lt;M$4,0,((LOG('Indicator Data'!AR16)-M$4))/(M$3-M$4)*10))),1)</f>
        <v>8.1999999999999993</v>
      </c>
      <c r="N8" s="189">
        <f>ROUND(IF('Indicator Data'!AS16=0,0,IF(LOG('Indicator Data'!AS16)&gt;N$3,10,IF(LOG('Indicator Data'!AK16)&lt;N$4,0,((LOG('Indicator Data'!AS16)-N$4))/(N$3-N$4)*10))),1)</f>
        <v>5.2</v>
      </c>
      <c r="O8" s="189">
        <v>0.8</v>
      </c>
      <c r="P8" s="189">
        <v>0.9</v>
      </c>
      <c r="Q8" s="189">
        <v>2.2000000000000002</v>
      </c>
      <c r="R8" s="189">
        <f>ROUND(IF('Indicator Data'!AW16=0,0,IF(LOG('Indicator Data'!AW16)&gt;R$3,10,IF(LOG('Indicator Data'!AW16)&lt;R$4,0,((LOG('Indicator Data'!AW16)-R$4))/(R$3-R$4)*10))),1)</f>
        <v>4.3</v>
      </c>
      <c r="S8" s="189">
        <f>ROUND(IF('Indicator Data'!AX16=0,0,IF(LOG('Indicator Data'!AX16)&gt;S$3,10,IF(LOG('Indicator Data'!AX16)&lt;S$4,0,((LOG('Indicator Data'!AX16)-S$4))/(S$3-S$4)*10))),1)</f>
        <v>9.6999999999999993</v>
      </c>
      <c r="T8" s="189">
        <f>IF('Indicator Data'!AY16="No data","x",ROUND(IF('Indicator Data'!AY16&gt;T$3,10,IF('Indicator Data'!AY16&lt;T$4,0,('Indicator Data'!AY16-T$4)/(T$3-T$4)*10)),1))</f>
        <v>0</v>
      </c>
      <c r="U8" s="189">
        <f>ROUND(IF('Indicator Data'!AZ16=0,0,IF(LOG('Indicator Data'!AZ16)&gt;U$3,10,IF(LOG('Indicator Data'!AZ16)&lt;U$4,0,((LOG('Indicator Data'!AZ16)-U$4))/(U$3-U$4)*10))),1)</f>
        <v>7.6</v>
      </c>
      <c r="V8" s="189">
        <f>ROUND(IF('Indicator Data'!BA16=0,0,IF(LOG('Indicator Data'!BA16)&gt;V$3,10,IF(LOG('Indicator Data'!BA16)&lt;V$4,0,((LOG('Indicator Data'!BA16)-V$4))/(V$3-V$4)*10))),1)</f>
        <v>7.1</v>
      </c>
      <c r="W8" s="189">
        <f>ROUND(IF('Indicator Data'!BB16=0,0,IF(LOG('Indicator Data'!BB16)&gt;W$3,10,IF(LOG('Indicator Data'!BB16)&lt;W$4,0,((LOG('Indicator Data'!BB16)-W$4))/(W$3-W$4)*10))),1)</f>
        <v>8.3000000000000007</v>
      </c>
      <c r="X8" s="189">
        <f>IF('Indicator Data'!BC16="No data","x",ROUND(IF('Indicator Data'!BC16&gt;X$3,10,IF('Indicator Data'!BC16&lt;X$4,0,('Indicator Data'!BC16-X$4)/(X$3-X$4)*10)),1))</f>
        <v>5.2</v>
      </c>
      <c r="Y8" s="189">
        <f>ROUND(IF('Indicator Data'!BD16=0,0,IF(LOG('Indicator Data'!BD16)&gt;Y$3,10,IF(LOG('Indicator Data'!BD16)&lt;Y$4,0,((LOG('Indicator Data'!BD16)-Y$4))/(Y$3-Y$4)*10))),1)</f>
        <v>7.8</v>
      </c>
      <c r="Z8" s="189">
        <f>ROUND(IF('Indicator Data'!BE16=0,0,IF(LOG('Indicator Data'!BE16)&gt;Z$3,10,IF(LOG('Indicator Data'!BE16)&lt;Z$4,0,((LOG('Indicator Data'!BE16)-Z$4))/(Z$3-Z$4)*10))),1)</f>
        <v>7.3</v>
      </c>
      <c r="AA8" s="189">
        <f>ROUND(IF('Indicator Data'!BF16=0,0,IF(LOG('Indicator Data'!BF16)&gt;AA$3,10,IF(LOG('Indicator Data'!BF16)&lt;AA$4,0,((LOG('Indicator Data'!BF16)-AA$4))/(AA$3-AA$4)*10))),1)</f>
        <v>5.2</v>
      </c>
      <c r="AB8" s="189">
        <f>ROUND(IF('Indicator Data'!BG16=0,0,IF(LOG('Indicator Data'!BG16)&gt;AB$3,10,IF(LOG('Indicator Data'!BG16)&lt;AB$4,0,((LOG('Indicator Data'!BG16)-AB$4))/(AB$3-AB$4)*10))),1)</f>
        <v>4</v>
      </c>
      <c r="AC8" s="189">
        <f>ROUND(IF('Indicator Data'!BH16=0,0,IF(LOG('Indicator Data'!BH16)&gt;AC$3,10,IF(LOG('Indicator Data'!BH16)&lt;AC$4,0,((LOG('Indicator Data'!BH16)-AC$4))/(AC$3-AC$4)*10))),1)</f>
        <v>5.4</v>
      </c>
      <c r="AD8" s="189">
        <f>IF('Indicator Data'!BI16="No data","x",ROUND(IF('Indicator Data'!BI16&gt;AD$3,10,IF('Indicator Data'!BI16&lt;AD$4,0,('Indicator Data'!BI16-AD$4)/(AD$3-AD$4)*10)),1))</f>
        <v>4.5999999999999996</v>
      </c>
      <c r="AE8" s="189">
        <f>IF('Indicator Data'!BJ16="No data","x",ROUND(IF('Indicator Data'!BJ16&gt;AE$3,10,IF('Indicator Data'!BJ16&lt;AE$4,0,('Indicator Data'!BJ16-AE$4)/(AE$3-AE$4)*10)),1))</f>
        <v>5.5</v>
      </c>
      <c r="AF8" s="189">
        <f>IF('Indicator Data'!BK16="No data","x",ROUND(IF('Indicator Data'!BK16&gt;AF$3,10,IF('Indicator Data'!BK16&lt;AF$4,0,('Indicator Data'!BK16-AF$4)/(AF$3-AF$4)*10)),1))</f>
        <v>0</v>
      </c>
      <c r="AG8" s="189">
        <f>IF('Indicator Data'!BL16="No data","x",ROUND(IF('Indicator Data'!BL16&gt;AG$3,10,IF('Indicator Data'!BL16&lt;AG$4,0,('Indicator Data'!BL16-AG$4)/(AG$3-AG$4)*10)),1))</f>
        <v>6.9</v>
      </c>
      <c r="AH8" s="189">
        <f>IF('Indicator Data'!BM16="No data","x",ROUND(IF('Indicator Data'!BM16&gt;AH$3,10,IF('Indicator Data'!BM16&lt;AH$4,0,('Indicator Data'!BM16-AH$4)/(AH$3-AH$4)*10)),1))</f>
        <v>5.4</v>
      </c>
      <c r="AI8" s="189">
        <f>ROUND(IF('Indicator Data'!BN16=0,0,IF(LOG('Indicator Data'!BN16)&gt;AI$3,10,IF(LOG('Indicator Data'!BN16)&lt;AI$4,0,((LOG('Indicator Data'!BN16)-AI$4))/(AI$3-AI$4)*10))),1)</f>
        <v>0</v>
      </c>
      <c r="AJ8" s="189">
        <f>IF('Indicator Data'!BO16="No data","x",ROUND(IF('Indicator Data'!BO16&gt;AJ$3,10,IF('Indicator Data'!BO16&lt;AJ$4,0,('Indicator Data'!BO16-AJ$4)/(AJ$3-AJ$4)*10)),1))</f>
        <v>9.6999999999999993</v>
      </c>
      <c r="AK8" s="190">
        <f t="shared" si="0"/>
        <v>6.3</v>
      </c>
      <c r="AL8" s="190">
        <f t="shared" si="1"/>
        <v>5.5</v>
      </c>
      <c r="AM8" s="190">
        <f t="shared" si="2"/>
        <v>3.5</v>
      </c>
      <c r="AN8" s="191">
        <f t="shared" si="3"/>
        <v>5.4</v>
      </c>
      <c r="AO8" s="190">
        <f t="shared" si="4"/>
        <v>7</v>
      </c>
      <c r="AP8" s="190">
        <f t="shared" si="5"/>
        <v>7.1</v>
      </c>
      <c r="AQ8" s="190">
        <f t="shared" si="6"/>
        <v>5.0999999999999996</v>
      </c>
      <c r="AR8" s="190">
        <f t="shared" si="7"/>
        <v>4.7</v>
      </c>
      <c r="AS8" s="190">
        <f t="shared" si="8"/>
        <v>3.7</v>
      </c>
      <c r="AT8" s="192">
        <f t="shared" si="9"/>
        <v>5.3</v>
      </c>
      <c r="AU8" s="191">
        <f t="shared" si="10"/>
        <v>6.2</v>
      </c>
      <c r="AV8" s="191">
        <f t="shared" si="11"/>
        <v>5.8</v>
      </c>
      <c r="AW8" s="61"/>
    </row>
    <row r="9" spans="1:49" x14ac:dyDescent="0.25">
      <c r="A9" t="str">
        <f>'Indicator Data'!A17</f>
        <v>Coastal Zone</v>
      </c>
      <c r="B9" t="str">
        <f>'Indicator Data'!B17</f>
        <v>Barishal</v>
      </c>
      <c r="C9" t="str">
        <f>'Indicator Data'!C17</f>
        <v>Jhalokati</v>
      </c>
      <c r="D9">
        <f>'Indicator Data'!D17</f>
        <v>1042</v>
      </c>
      <c r="E9" s="189">
        <f>IF(OR('Indicator Data'!AJ17=0,'Indicator Data'!AJ17="No data"),"0",ROUND(IF('Indicator Data'!AJ17&gt;E$3,0,IF('Indicator Data'!AJ17&lt;E$4,10,(E$3-'Indicator Data'!AJ17)/(E$3-E$4)*10)),1))</f>
        <v>4.2</v>
      </c>
      <c r="F9" s="189">
        <f>ROUND(IF('Indicator Data'!AK17=0,0,IF(LOG('Indicator Data'!AK17)&gt;F$3,10,IF(LOG('Indicator Data'!AK17)&lt;F$4,0,((LOG('Indicator Data'!AK17)-F$4))/(F$3-F$4)*10))),1)</f>
        <v>7.7</v>
      </c>
      <c r="G9" s="189">
        <f>ROUND(IF('Indicator Data'!AL17=0,0,IF(LOG('Indicator Data'!AL17)&gt;G$3,10,IF(LOG('Indicator Data'!AL17)&lt;G$4,0,((LOG('Indicator Data'!AL17)-G$4))/(G$3-G$4)*10))),1)</f>
        <v>6.4</v>
      </c>
      <c r="H9" s="189">
        <f>IF('Indicator Data'!AM17="No data","x",ROUND(IF('Indicator Data'!AM17&gt;H$3,10,IF('Indicator Data'!AM17&lt;H$4,0,('Indicator Data'!AM17-H$4)/(H$3-H$4)*10)),1))</f>
        <v>5.8</v>
      </c>
      <c r="I9" s="189">
        <f>IF('Indicator Data'!AN17="No data","x",ROUND(IF('Indicator Data'!AN17&gt;I$3,10,IF('Indicator Data'!AN17&lt;I$4,0,('Indicator Data'!AN17-I$4)/(I$3-I$4)*10)),1))</f>
        <v>1.6</v>
      </c>
      <c r="J9" s="189">
        <f>IF('Indicator Data'!AO17="No data","x",ROUND(IF('Indicator Data'!AO17&gt;J$3,10,IF('Indicator Data'!AO17&lt;J$4,0,('Indicator Data'!AO17-J$4)/(J$3-J$4)*10)),1))</f>
        <v>8.3000000000000007</v>
      </c>
      <c r="K9" s="189">
        <f>IF('Indicator Data'!AP17="No data","x",ROUND(IF('Indicator Data'!AP17&gt;K$3,10,IF('Indicator Data'!AP17&lt;K$4,0,('Indicator Data'!AP17-K$4)/(K$3-K$4)*10)),1))</f>
        <v>6.7</v>
      </c>
      <c r="L9" s="189">
        <f>IF('Indicator Data'!AQ17="No data","x",ROUND(IF('Indicator Data'!AQ17&gt;L$3,10,IF('Indicator Data'!AQ17&lt;L$4,0,('Indicator Data'!AQ17-L$4)/(L$3-L$4)*10)),1))</f>
        <v>5.2</v>
      </c>
      <c r="M9" s="189">
        <f>ROUND(IF('Indicator Data'!AR17=0,0,IF(LOG('Indicator Data'!AR17)&gt;M$3,10,IF(LOG('Indicator Data'!AR17)&lt;M$4,0,((LOG('Indicator Data'!AR17)-M$4))/(M$3-M$4)*10))),1)</f>
        <v>6.1</v>
      </c>
      <c r="N9" s="189">
        <f>ROUND(IF('Indicator Data'!AS17=0,0,IF(LOG('Indicator Data'!AS17)&gt;N$3,10,IF(LOG('Indicator Data'!AK17)&lt;N$4,0,((LOG('Indicator Data'!AS17)-N$4))/(N$3-N$4)*10))),1)</f>
        <v>5.5</v>
      </c>
      <c r="O9" s="189">
        <v>0.8</v>
      </c>
      <c r="P9" s="189">
        <v>0.9</v>
      </c>
      <c r="Q9" s="189">
        <v>2.2000000000000002</v>
      </c>
      <c r="R9" s="189">
        <f>ROUND(IF('Indicator Data'!AW17=0,0,IF(LOG('Indicator Data'!AW17)&gt;R$3,10,IF(LOG('Indicator Data'!AW17)&lt;R$4,0,((LOG('Indicator Data'!AW17)-R$4))/(R$3-R$4)*10))),1)</f>
        <v>2.6</v>
      </c>
      <c r="S9" s="189">
        <f>ROUND(IF('Indicator Data'!AX17=0,0,IF(LOG('Indicator Data'!AX17)&gt;S$3,10,IF(LOG('Indicator Data'!AX17)&lt;S$4,0,((LOG('Indicator Data'!AX17)-S$4))/(S$3-S$4)*10))),1)</f>
        <v>7</v>
      </c>
      <c r="T9" s="189">
        <f>IF('Indicator Data'!AY17="No data","x",ROUND(IF('Indicator Data'!AY17&gt;T$3,10,IF('Indicator Data'!AY17&lt;T$4,0,('Indicator Data'!AY17-T$4)/(T$3-T$4)*10)),1))</f>
        <v>0</v>
      </c>
      <c r="U9" s="189">
        <f>ROUND(IF('Indicator Data'!AZ17=0,0,IF(LOG('Indicator Data'!AZ17)&gt;U$3,10,IF(LOG('Indicator Data'!AZ17)&lt;U$4,0,((LOG('Indicator Data'!AZ17)-U$4))/(U$3-U$4)*10))),1)</f>
        <v>5</v>
      </c>
      <c r="V9" s="189">
        <f>ROUND(IF('Indicator Data'!BA17=0,0,IF(LOG('Indicator Data'!BA17)&gt;V$3,10,IF(LOG('Indicator Data'!BA17)&lt;V$4,0,((LOG('Indicator Data'!BA17)-V$4))/(V$3-V$4)*10))),1)</f>
        <v>2.1</v>
      </c>
      <c r="W9" s="189">
        <f>ROUND(IF('Indicator Data'!BB17=0,0,IF(LOG('Indicator Data'!BB17)&gt;W$3,10,IF(LOG('Indicator Data'!BB17)&lt;W$4,0,((LOG('Indicator Data'!BB17)-W$4))/(W$3-W$4)*10))),1)</f>
        <v>1.6</v>
      </c>
      <c r="X9" s="189">
        <f>IF('Indicator Data'!BC17="No data","x",ROUND(IF('Indicator Data'!BC17&gt;X$3,10,IF('Indicator Data'!BC17&lt;X$4,0,('Indicator Data'!BC17-X$4)/(X$3-X$4)*10)),1))</f>
        <v>3.8</v>
      </c>
      <c r="Y9" s="189">
        <f>ROUND(IF('Indicator Data'!BD17=0,0,IF(LOG('Indicator Data'!BD17)&gt;Y$3,10,IF(LOG('Indicator Data'!BD17)&lt;Y$4,0,((LOG('Indicator Data'!BD17)-Y$4))/(Y$3-Y$4)*10))),1)</f>
        <v>0</v>
      </c>
      <c r="Z9" s="189">
        <f>ROUND(IF('Indicator Data'!BE17=0,0,IF(LOG('Indicator Data'!BE17)&gt;Z$3,10,IF(LOG('Indicator Data'!BE17)&lt;Z$4,0,((LOG('Indicator Data'!BE17)-Z$4))/(Z$3-Z$4)*10))),1)</f>
        <v>0</v>
      </c>
      <c r="AA9" s="189">
        <f>ROUND(IF('Indicator Data'!BF17=0,0,IF(LOG('Indicator Data'!BF17)&gt;AA$3,10,IF(LOG('Indicator Data'!BF17)&lt;AA$4,0,((LOG('Indicator Data'!BF17)-AA$4))/(AA$3-AA$4)*10))),1)</f>
        <v>0</v>
      </c>
      <c r="AB9" s="189">
        <f>ROUND(IF('Indicator Data'!BG17=0,0,IF(LOG('Indicator Data'!BG17)&gt;AB$3,10,IF(LOG('Indicator Data'!BG17)&lt;AB$4,0,((LOG('Indicator Data'!BG17)-AB$4))/(AB$3-AB$4)*10))),1)</f>
        <v>5.0999999999999996</v>
      </c>
      <c r="AC9" s="189">
        <f>ROUND(IF('Indicator Data'!BH17=0,0,IF(LOG('Indicator Data'!BH17)&gt;AC$3,10,IF(LOG('Indicator Data'!BH17)&lt;AC$4,0,((LOG('Indicator Data'!BH17)-AC$4))/(AC$3-AC$4)*10))),1)</f>
        <v>5.4</v>
      </c>
      <c r="AD9" s="189">
        <f>IF('Indicator Data'!BI17="No data","x",ROUND(IF('Indicator Data'!BI17&gt;AD$3,10,IF('Indicator Data'!BI17&lt;AD$4,0,('Indicator Data'!BI17-AD$4)/(AD$3-AD$4)*10)),1))</f>
        <v>1.3</v>
      </c>
      <c r="AE9" s="189">
        <f>IF('Indicator Data'!BJ17="No data","x",ROUND(IF('Indicator Data'!BJ17&gt;AE$3,10,IF('Indicator Data'!BJ17&lt;AE$4,0,('Indicator Data'!BJ17-AE$4)/(AE$3-AE$4)*10)),1))</f>
        <v>1.8</v>
      </c>
      <c r="AF9" s="189">
        <f>IF('Indicator Data'!BK17="No data","x",ROUND(IF('Indicator Data'!BK17&gt;AF$3,10,IF('Indicator Data'!BK17&lt;AF$4,0,('Indicator Data'!BK17-AF$4)/(AF$3-AF$4)*10)),1))</f>
        <v>3.7</v>
      </c>
      <c r="AG9" s="189">
        <f>IF('Indicator Data'!BL17="No data","x",ROUND(IF('Indicator Data'!BL17&gt;AG$3,10,IF('Indicator Data'!BL17&lt;AG$4,0,('Indicator Data'!BL17-AG$4)/(AG$3-AG$4)*10)),1))</f>
        <v>9.1999999999999993</v>
      </c>
      <c r="AH9" s="189">
        <f>IF('Indicator Data'!BM17="No data","x",ROUND(IF('Indicator Data'!BM17&gt;AH$3,10,IF('Indicator Data'!BM17&lt;AH$4,0,('Indicator Data'!BM17-AH$4)/(AH$3-AH$4)*10)),1))</f>
        <v>10</v>
      </c>
      <c r="AI9" s="189">
        <f>ROUND(IF('Indicator Data'!BN17=0,0,IF(LOG('Indicator Data'!BN17)&gt;AI$3,10,IF(LOG('Indicator Data'!BN17)&lt;AI$4,0,((LOG('Indicator Data'!BN17)-AI$4))/(AI$3-AI$4)*10))),1)</f>
        <v>0</v>
      </c>
      <c r="AJ9" s="189">
        <f>IF('Indicator Data'!BO17="No data","x",ROUND(IF('Indicator Data'!BO17&gt;AJ$3,10,IF('Indicator Data'!BO17&lt;AJ$4,0,('Indicator Data'!BO17-AJ$4)/(AJ$3-AJ$4)*10)),1))</f>
        <v>8.5</v>
      </c>
      <c r="AK9" s="190">
        <f t="shared" si="0"/>
        <v>6</v>
      </c>
      <c r="AL9" s="190">
        <f t="shared" si="1"/>
        <v>5.5</v>
      </c>
      <c r="AM9" s="190">
        <f t="shared" si="2"/>
        <v>3.1</v>
      </c>
      <c r="AN9" s="191">
        <f t="shared" si="3"/>
        <v>5.2</v>
      </c>
      <c r="AO9" s="190">
        <f t="shared" si="4"/>
        <v>4.8</v>
      </c>
      <c r="AP9" s="190">
        <f t="shared" si="5"/>
        <v>3.1</v>
      </c>
      <c r="AQ9" s="190">
        <f t="shared" si="6"/>
        <v>0</v>
      </c>
      <c r="AR9" s="190">
        <f t="shared" si="7"/>
        <v>5.3</v>
      </c>
      <c r="AS9" s="190">
        <f t="shared" si="8"/>
        <v>4.3</v>
      </c>
      <c r="AT9" s="192">
        <f t="shared" si="9"/>
        <v>3.4</v>
      </c>
      <c r="AU9" s="191">
        <f t="shared" si="10"/>
        <v>4.0999999999999996</v>
      </c>
      <c r="AV9" s="191">
        <f t="shared" si="11"/>
        <v>4.7</v>
      </c>
      <c r="AW9" s="61"/>
    </row>
    <row r="10" spans="1:49" x14ac:dyDescent="0.25">
      <c r="A10" t="str">
        <f>'Indicator Data'!A18</f>
        <v>Coastal Zone</v>
      </c>
      <c r="B10" t="str">
        <f>'Indicator Data'!B18</f>
        <v>Barishal</v>
      </c>
      <c r="C10" t="str">
        <f>'Indicator Data'!C18</f>
        <v>Patuakhali</v>
      </c>
      <c r="D10">
        <f>'Indicator Data'!D18</f>
        <v>1078</v>
      </c>
      <c r="E10" s="189">
        <f>IF(OR('Indicator Data'!AJ18=0,'Indicator Data'!AJ18="No data"),"0",ROUND(IF('Indicator Data'!AJ18&gt;E$3,0,IF('Indicator Data'!AJ18&lt;E$4,10,(E$3-'Indicator Data'!AJ18)/(E$3-E$4)*10)),1))</f>
        <v>6</v>
      </c>
      <c r="F10" s="189">
        <f>ROUND(IF('Indicator Data'!AK18=0,0,IF(LOG('Indicator Data'!AK18)&gt;F$3,10,IF(LOG('Indicator Data'!AK18)&lt;F$4,0,((LOG('Indicator Data'!AK18)-F$4))/(F$3-F$4)*10))),1)</f>
        <v>8.9</v>
      </c>
      <c r="G10" s="189">
        <f>ROUND(IF('Indicator Data'!AL18=0,0,IF(LOG('Indicator Data'!AL18)&gt;G$3,10,IF(LOG('Indicator Data'!AL18)&lt;G$4,0,((LOG('Indicator Data'!AL18)-G$4))/(G$3-G$4)*10))),1)</f>
        <v>8.1</v>
      </c>
      <c r="H10" s="189">
        <f>IF('Indicator Data'!AM18="No data","x",ROUND(IF('Indicator Data'!AM18&gt;H$3,10,IF('Indicator Data'!AM18&lt;H$4,0,('Indicator Data'!AM18-H$4)/(H$3-H$4)*10)),1))</f>
        <v>6.4</v>
      </c>
      <c r="I10" s="189">
        <f>IF('Indicator Data'!AN18="No data","x",ROUND(IF('Indicator Data'!AN18&gt;I$3,10,IF('Indicator Data'!AN18&lt;I$4,0,('Indicator Data'!AN18-I$4)/(I$3-I$4)*10)),1))</f>
        <v>2.5</v>
      </c>
      <c r="J10" s="189">
        <f>IF('Indicator Data'!AO18="No data","x",ROUND(IF('Indicator Data'!AO18&gt;J$3,10,IF('Indicator Data'!AO18&lt;J$4,0,('Indicator Data'!AO18-J$4)/(J$3-J$4)*10)),1))</f>
        <v>8.3000000000000007</v>
      </c>
      <c r="K10" s="189">
        <f>IF('Indicator Data'!AP18="No data","x",ROUND(IF('Indicator Data'!AP18&gt;K$3,10,IF('Indicator Data'!AP18&lt;K$4,0,('Indicator Data'!AP18-K$4)/(K$3-K$4)*10)),1))</f>
        <v>6.4</v>
      </c>
      <c r="L10" s="189">
        <f>IF('Indicator Data'!AQ18="No data","x",ROUND(IF('Indicator Data'!AQ18&gt;L$3,10,IF('Indicator Data'!AQ18&lt;L$4,0,('Indicator Data'!AQ18-L$4)/(L$3-L$4)*10)),1))</f>
        <v>5.6</v>
      </c>
      <c r="M10" s="189">
        <f>ROUND(IF('Indicator Data'!AR18=0,0,IF(LOG('Indicator Data'!AR18)&gt;M$3,10,IF(LOG('Indicator Data'!AR18)&lt;M$4,0,((LOG('Indicator Data'!AR18)-M$4))/(M$3-M$4)*10))),1)</f>
        <v>5.4</v>
      </c>
      <c r="N10" s="189">
        <f>ROUND(IF('Indicator Data'!AS18=0,0,IF(LOG('Indicator Data'!AS18)&gt;N$3,10,IF(LOG('Indicator Data'!AK18)&lt;N$4,0,((LOG('Indicator Data'!AS18)-N$4))/(N$3-N$4)*10))),1)</f>
        <v>5.4</v>
      </c>
      <c r="O10" s="189">
        <v>0.8</v>
      </c>
      <c r="P10" s="189">
        <v>0.9</v>
      </c>
      <c r="Q10" s="189">
        <v>2.2000000000000002</v>
      </c>
      <c r="R10" s="189">
        <f>ROUND(IF('Indicator Data'!AW18=0,0,IF(LOG('Indicator Data'!AW18)&gt;R$3,10,IF(LOG('Indicator Data'!AW18)&lt;R$4,0,((LOG('Indicator Data'!AW18)-R$4))/(R$3-R$4)*10))),1)</f>
        <v>7.5</v>
      </c>
      <c r="S10" s="189">
        <f>ROUND(IF('Indicator Data'!AX18=0,0,IF(LOG('Indicator Data'!AX18)&gt;S$3,10,IF(LOG('Indicator Data'!AX18)&lt;S$4,0,((LOG('Indicator Data'!AX18)-S$4))/(S$3-S$4)*10))),1)</f>
        <v>10</v>
      </c>
      <c r="T10" s="189">
        <f>IF('Indicator Data'!AY18="No data","x",ROUND(IF('Indicator Data'!AY18&gt;T$3,10,IF('Indicator Data'!AY18&lt;T$4,0,('Indicator Data'!AY18-T$4)/(T$3-T$4)*10)),1))</f>
        <v>0</v>
      </c>
      <c r="U10" s="189">
        <f>ROUND(IF('Indicator Data'!AZ18=0,0,IF(LOG('Indicator Data'!AZ18)&gt;U$3,10,IF(LOG('Indicator Data'!AZ18)&lt;U$4,0,((LOG('Indicator Data'!AZ18)-U$4))/(U$3-U$4)*10))),1)</f>
        <v>3.4</v>
      </c>
      <c r="V10" s="189">
        <f>ROUND(IF('Indicator Data'!BA18=0,0,IF(LOG('Indicator Data'!BA18)&gt;V$3,10,IF(LOG('Indicator Data'!BA18)&lt;V$4,0,((LOG('Indicator Data'!BA18)-V$4))/(V$3-V$4)*10))),1)</f>
        <v>2.1</v>
      </c>
      <c r="W10" s="189">
        <f>ROUND(IF('Indicator Data'!BB18=0,0,IF(LOG('Indicator Data'!BB18)&gt;W$3,10,IF(LOG('Indicator Data'!BB18)&lt;W$4,0,((LOG('Indicator Data'!BB18)-W$4))/(W$3-W$4)*10))),1)</f>
        <v>5.6</v>
      </c>
      <c r="X10" s="189">
        <f>IF('Indicator Data'!BC18="No data","x",ROUND(IF('Indicator Data'!BC18&gt;X$3,10,IF('Indicator Data'!BC18&lt;X$4,0,('Indicator Data'!BC18-X$4)/(X$3-X$4)*10)),1))</f>
        <v>7.3</v>
      </c>
      <c r="Y10" s="189">
        <f>ROUND(IF('Indicator Data'!BD18=0,0,IF(LOG('Indicator Data'!BD18)&gt;Y$3,10,IF(LOG('Indicator Data'!BD18)&lt;Y$4,0,((LOG('Indicator Data'!BD18)-Y$4))/(Y$3-Y$4)*10))),1)</f>
        <v>8</v>
      </c>
      <c r="Z10" s="189">
        <f>ROUND(IF('Indicator Data'!BE18=0,0,IF(LOG('Indicator Data'!BE18)&gt;Z$3,10,IF(LOG('Indicator Data'!BE18)&lt;Z$4,0,((LOG('Indicator Data'!BE18)-Z$4))/(Z$3-Z$4)*10))),1)</f>
        <v>0.5</v>
      </c>
      <c r="AA10" s="189">
        <f>ROUND(IF('Indicator Data'!BF18=0,0,IF(LOG('Indicator Data'!BF18)&gt;AA$3,10,IF(LOG('Indicator Data'!BF18)&lt;AA$4,0,((LOG('Indicator Data'!BF18)-AA$4))/(AA$3-AA$4)*10))),1)</f>
        <v>4.5999999999999996</v>
      </c>
      <c r="AB10" s="189">
        <f>ROUND(IF('Indicator Data'!BG18=0,0,IF(LOG('Indicator Data'!BG18)&gt;AB$3,10,IF(LOG('Indicator Data'!BG18)&lt;AB$4,0,((LOG('Indicator Data'!BG18)-AB$4))/(AB$3-AB$4)*10))),1)</f>
        <v>6.1</v>
      </c>
      <c r="AC10" s="189">
        <f>ROUND(IF('Indicator Data'!BH18=0,0,IF(LOG('Indicator Data'!BH18)&gt;AC$3,10,IF(LOG('Indicator Data'!BH18)&lt;AC$4,0,((LOG('Indicator Data'!BH18)-AC$4))/(AC$3-AC$4)*10))),1)</f>
        <v>7.7</v>
      </c>
      <c r="AD10" s="189">
        <f>IF('Indicator Data'!BI18="No data","x",ROUND(IF('Indicator Data'!BI18&gt;AD$3,10,IF('Indicator Data'!BI18&lt;AD$4,0,('Indicator Data'!BI18-AD$4)/(AD$3-AD$4)*10)),1))</f>
        <v>4.5999999999999996</v>
      </c>
      <c r="AE10" s="189">
        <f>IF('Indicator Data'!BJ18="No data","x",ROUND(IF('Indicator Data'!BJ18&gt;AE$3,10,IF('Indicator Data'!BJ18&lt;AE$4,0,('Indicator Data'!BJ18-AE$4)/(AE$3-AE$4)*10)),1))</f>
        <v>4.4000000000000004</v>
      </c>
      <c r="AF10" s="189">
        <f>IF('Indicator Data'!BK18="No data","x",ROUND(IF('Indicator Data'!BK18&gt;AF$3,10,IF('Indicator Data'!BK18&lt;AF$4,0,('Indicator Data'!BK18-AF$4)/(AF$3-AF$4)*10)),1))</f>
        <v>0.1</v>
      </c>
      <c r="AG10" s="189">
        <f>IF('Indicator Data'!BL18="No data","x",ROUND(IF('Indicator Data'!BL18&gt;AG$3,10,IF('Indicator Data'!BL18&lt;AG$4,0,('Indicator Data'!BL18-AG$4)/(AG$3-AG$4)*10)),1))</f>
        <v>7.7</v>
      </c>
      <c r="AH10" s="189">
        <f>IF('Indicator Data'!BM18="No data","x",ROUND(IF('Indicator Data'!BM18&gt;AH$3,10,IF('Indicator Data'!BM18&lt;AH$4,0,('Indicator Data'!BM18-AH$4)/(AH$3-AH$4)*10)),1))</f>
        <v>7.4</v>
      </c>
      <c r="AI10" s="189">
        <f>ROUND(IF('Indicator Data'!BN18=0,0,IF(LOG('Indicator Data'!BN18)&gt;AI$3,10,IF(LOG('Indicator Data'!BN18)&lt;AI$4,0,((LOG('Indicator Data'!BN18)-AI$4))/(AI$3-AI$4)*10))),1)</f>
        <v>2.5</v>
      </c>
      <c r="AJ10" s="189">
        <f>IF('Indicator Data'!BO18="No data","x",ROUND(IF('Indicator Data'!BO18&gt;AJ$3,10,IF('Indicator Data'!BO18&lt;AJ$4,0,('Indicator Data'!BO18-AJ$4)/(AJ$3-AJ$4)*10)),1))</f>
        <v>9.8000000000000007</v>
      </c>
      <c r="AK10" s="190">
        <f t="shared" si="0"/>
        <v>7.4</v>
      </c>
      <c r="AL10" s="190">
        <f t="shared" si="1"/>
        <v>5.7</v>
      </c>
      <c r="AM10" s="190">
        <f t="shared" si="2"/>
        <v>2.9</v>
      </c>
      <c r="AN10" s="191">
        <f t="shared" si="3"/>
        <v>5.9</v>
      </c>
      <c r="AO10" s="190">
        <f t="shared" si="4"/>
        <v>8.8000000000000007</v>
      </c>
      <c r="AP10" s="190">
        <f t="shared" si="5"/>
        <v>4.5999999999999996</v>
      </c>
      <c r="AQ10" s="190">
        <f t="shared" si="6"/>
        <v>3.3</v>
      </c>
      <c r="AR10" s="190">
        <f t="shared" si="7"/>
        <v>6.9</v>
      </c>
      <c r="AS10" s="190">
        <f t="shared" si="8"/>
        <v>4.5</v>
      </c>
      <c r="AT10" s="192">
        <f t="shared" si="9"/>
        <v>5</v>
      </c>
      <c r="AU10" s="191">
        <f t="shared" si="10"/>
        <v>7.4</v>
      </c>
      <c r="AV10" s="191">
        <f t="shared" si="11"/>
        <v>6.7</v>
      </c>
      <c r="AW10" s="61"/>
    </row>
    <row r="11" spans="1:49" x14ac:dyDescent="0.25">
      <c r="A11" t="str">
        <f>'Indicator Data'!A19</f>
        <v>Coastal Zone</v>
      </c>
      <c r="B11" t="str">
        <f>'Indicator Data'!B19</f>
        <v>Barishal</v>
      </c>
      <c r="C11" t="str">
        <f>'Indicator Data'!C19</f>
        <v>Pirojpur</v>
      </c>
      <c r="D11">
        <f>'Indicator Data'!D19</f>
        <v>1079</v>
      </c>
      <c r="E11" s="189">
        <f>IF(OR('Indicator Data'!AJ19=0,'Indicator Data'!AJ19="No data"),"0",ROUND(IF('Indicator Data'!AJ19&gt;E$3,0,IF('Indicator Data'!AJ19&lt;E$4,10,(E$3-'Indicator Data'!AJ19)/(E$3-E$4)*10)),1))</f>
        <v>4.2</v>
      </c>
      <c r="F11" s="189">
        <f>ROUND(IF('Indicator Data'!AK19=0,0,IF(LOG('Indicator Data'!AK19)&gt;F$3,10,IF(LOG('Indicator Data'!AK19)&lt;F$4,0,((LOG('Indicator Data'!AK19)-F$4))/(F$3-F$4)*10))),1)</f>
        <v>8.5</v>
      </c>
      <c r="G11" s="189">
        <f>ROUND(IF('Indicator Data'!AL19=0,0,IF(LOG('Indicator Data'!AL19)&gt;G$3,10,IF(LOG('Indicator Data'!AL19)&lt;G$4,0,((LOG('Indicator Data'!AL19)-G$4))/(G$3-G$4)*10))),1)</f>
        <v>7.6</v>
      </c>
      <c r="H11" s="189">
        <f>IF('Indicator Data'!AM19="No data","x",ROUND(IF('Indicator Data'!AM19&gt;H$3,10,IF('Indicator Data'!AM19&lt;H$4,0,('Indicator Data'!AM19-H$4)/(H$3-H$4)*10)),1))</f>
        <v>7.7</v>
      </c>
      <c r="I11" s="189">
        <f>IF('Indicator Data'!AN19="No data","x",ROUND(IF('Indicator Data'!AN19&gt;I$3,10,IF('Indicator Data'!AN19&lt;I$4,0,('Indicator Data'!AN19-I$4)/(I$3-I$4)*10)),1))</f>
        <v>7.7</v>
      </c>
      <c r="J11" s="189">
        <f>IF('Indicator Data'!AO19="No data","x",ROUND(IF('Indicator Data'!AO19&gt;J$3,10,IF('Indicator Data'!AO19&lt;J$4,0,('Indicator Data'!AO19-J$4)/(J$3-J$4)*10)),1))</f>
        <v>8.6999999999999993</v>
      </c>
      <c r="K11" s="189">
        <f>IF('Indicator Data'!AP19="No data","x",ROUND(IF('Indicator Data'!AP19&gt;K$3,10,IF('Indicator Data'!AP19&lt;K$4,0,('Indicator Data'!AP19-K$4)/(K$3-K$4)*10)),1))</f>
        <v>6.2</v>
      </c>
      <c r="L11" s="189">
        <f>IF('Indicator Data'!AQ19="No data","x",ROUND(IF('Indicator Data'!AQ19&gt;L$3,10,IF('Indicator Data'!AQ19&lt;L$4,0,('Indicator Data'!AQ19-L$4)/(L$3-L$4)*10)),1))</f>
        <v>5.4</v>
      </c>
      <c r="M11" s="189">
        <f>ROUND(IF('Indicator Data'!AR19=0,0,IF(LOG('Indicator Data'!AR19)&gt;M$3,10,IF(LOG('Indicator Data'!AR19)&lt;M$4,0,((LOG('Indicator Data'!AR19)-M$4))/(M$3-M$4)*10))),1)</f>
        <v>6.2</v>
      </c>
      <c r="N11" s="189">
        <f>ROUND(IF('Indicator Data'!AS19=0,0,IF(LOG('Indicator Data'!AS19)&gt;N$3,10,IF(LOG('Indicator Data'!AK19)&lt;N$4,0,((LOG('Indicator Data'!AS19)-N$4))/(N$3-N$4)*10))),1)</f>
        <v>4.9000000000000004</v>
      </c>
      <c r="O11" s="189">
        <v>0.8</v>
      </c>
      <c r="P11" s="189">
        <v>0.9</v>
      </c>
      <c r="Q11" s="189">
        <v>2.2000000000000002</v>
      </c>
      <c r="R11" s="189">
        <f>ROUND(IF('Indicator Data'!AW19=0,0,IF(LOG('Indicator Data'!AW19)&gt;R$3,10,IF(LOG('Indicator Data'!AW19)&lt;R$4,0,((LOG('Indicator Data'!AW19)-R$4))/(R$3-R$4)*10))),1)</f>
        <v>4.3</v>
      </c>
      <c r="S11" s="189">
        <f>ROUND(IF('Indicator Data'!AX19=0,0,IF(LOG('Indicator Data'!AX19)&gt;S$3,10,IF(LOG('Indicator Data'!AX19)&lt;S$4,0,((LOG('Indicator Data'!AX19)-S$4))/(S$3-S$4)*10))),1)</f>
        <v>9.1999999999999993</v>
      </c>
      <c r="T11" s="189">
        <f>IF('Indicator Data'!AY19="No data","x",ROUND(IF('Indicator Data'!AY19&gt;T$3,10,IF('Indicator Data'!AY19&lt;T$4,0,('Indicator Data'!AY19-T$4)/(T$3-T$4)*10)),1))</f>
        <v>0</v>
      </c>
      <c r="U11" s="189">
        <f>ROUND(IF('Indicator Data'!AZ19=0,0,IF(LOG('Indicator Data'!AZ19)&gt;U$3,10,IF(LOG('Indicator Data'!AZ19)&lt;U$4,0,((LOG('Indicator Data'!AZ19)-U$4))/(U$3-U$4)*10))),1)</f>
        <v>8</v>
      </c>
      <c r="V11" s="189">
        <f>ROUND(IF('Indicator Data'!BA19=0,0,IF(LOG('Indicator Data'!BA19)&gt;V$3,10,IF(LOG('Indicator Data'!BA19)&lt;V$4,0,((LOG('Indicator Data'!BA19)-V$4))/(V$3-V$4)*10))),1)</f>
        <v>5.0999999999999996</v>
      </c>
      <c r="W11" s="189">
        <f>ROUND(IF('Indicator Data'!BB19=0,0,IF(LOG('Indicator Data'!BB19)&gt;W$3,10,IF(LOG('Indicator Data'!BB19)&lt;W$4,0,((LOG('Indicator Data'!BB19)-W$4))/(W$3-W$4)*10))),1)</f>
        <v>2.9</v>
      </c>
      <c r="X11" s="189">
        <f>IF('Indicator Data'!BC19="No data","x",ROUND(IF('Indicator Data'!BC19&gt;X$3,10,IF('Indicator Data'!BC19&lt;X$4,0,('Indicator Data'!BC19-X$4)/(X$3-X$4)*10)),1))</f>
        <v>7.1</v>
      </c>
      <c r="Y11" s="189">
        <f>ROUND(IF('Indicator Data'!BD19=0,0,IF(LOG('Indicator Data'!BD19)&gt;Y$3,10,IF(LOG('Indicator Data'!BD19)&lt;Y$4,0,((LOG('Indicator Data'!BD19)-Y$4))/(Y$3-Y$4)*10))),1)</f>
        <v>6.3</v>
      </c>
      <c r="Z11" s="189">
        <f>ROUND(IF('Indicator Data'!BE19=0,0,IF(LOG('Indicator Data'!BE19)&gt;Z$3,10,IF(LOG('Indicator Data'!BE19)&lt;Z$4,0,((LOG('Indicator Data'!BE19)-Z$4))/(Z$3-Z$4)*10))),1)</f>
        <v>0</v>
      </c>
      <c r="AA11" s="189">
        <f>ROUND(IF('Indicator Data'!BF19=0,0,IF(LOG('Indicator Data'!BF19)&gt;AA$3,10,IF(LOG('Indicator Data'!BF19)&lt;AA$4,0,((LOG('Indicator Data'!BF19)-AA$4))/(AA$3-AA$4)*10))),1)</f>
        <v>5.0999999999999996</v>
      </c>
      <c r="AB11" s="189">
        <f>ROUND(IF('Indicator Data'!BG19=0,0,IF(LOG('Indicator Data'!BG19)&gt;AB$3,10,IF(LOG('Indicator Data'!BG19)&lt;AB$4,0,((LOG('Indicator Data'!BG19)-AB$4))/(AB$3-AB$4)*10))),1)</f>
        <v>7.7</v>
      </c>
      <c r="AC11" s="189">
        <f>ROUND(IF('Indicator Data'!BH19=0,0,IF(LOG('Indicator Data'!BH19)&gt;AC$3,10,IF(LOG('Indicator Data'!BH19)&lt;AC$4,0,((LOG('Indicator Data'!BH19)-AC$4))/(AC$3-AC$4)*10))),1)</f>
        <v>7.7</v>
      </c>
      <c r="AD11" s="189">
        <f>IF('Indicator Data'!BI19="No data","x",ROUND(IF('Indicator Data'!BI19&gt;AD$3,10,IF('Indicator Data'!BI19&lt;AD$4,0,('Indicator Data'!BI19-AD$4)/(AD$3-AD$4)*10)),1))</f>
        <v>1.6</v>
      </c>
      <c r="AE11" s="189">
        <f>IF('Indicator Data'!BJ19="No data","x",ROUND(IF('Indicator Data'!BJ19&gt;AE$3,10,IF('Indicator Data'!BJ19&lt;AE$4,0,('Indicator Data'!BJ19-AE$4)/(AE$3-AE$4)*10)),1))</f>
        <v>0.3</v>
      </c>
      <c r="AF11" s="189">
        <f>IF('Indicator Data'!BK19="No data","x",ROUND(IF('Indicator Data'!BK19&gt;AF$3,10,IF('Indicator Data'!BK19&lt;AF$4,0,('Indicator Data'!BK19-AF$4)/(AF$3-AF$4)*10)),1))</f>
        <v>1.7</v>
      </c>
      <c r="AG11" s="189">
        <f>IF('Indicator Data'!BL19="No data","x",ROUND(IF('Indicator Data'!BL19&gt;AG$3,10,IF('Indicator Data'!BL19&lt;AG$4,0,('Indicator Data'!BL19-AG$4)/(AG$3-AG$4)*10)),1))</f>
        <v>10</v>
      </c>
      <c r="AH11" s="189">
        <f>IF('Indicator Data'!BM19="No data","x",ROUND(IF('Indicator Data'!BM19&gt;AH$3,10,IF('Indicator Data'!BM19&lt;AH$4,0,('Indicator Data'!BM19-AH$4)/(AH$3-AH$4)*10)),1))</f>
        <v>9.6999999999999993</v>
      </c>
      <c r="AI11" s="189">
        <f>ROUND(IF('Indicator Data'!BN19=0,0,IF(LOG('Indicator Data'!BN19)&gt;AI$3,10,IF(LOG('Indicator Data'!BN19)&lt;AI$4,0,((LOG('Indicator Data'!BN19)-AI$4))/(AI$3-AI$4)*10))),1)</f>
        <v>0</v>
      </c>
      <c r="AJ11" s="189">
        <f>IF('Indicator Data'!BO19="No data","x",ROUND(IF('Indicator Data'!BO19&gt;AJ$3,10,IF('Indicator Data'!BO19&lt;AJ$4,0,('Indicator Data'!BO19-AJ$4)/(AJ$3-AJ$4)*10)),1))</f>
        <v>9.3000000000000007</v>
      </c>
      <c r="AK11" s="190">
        <f t="shared" si="0"/>
        <v>7</v>
      </c>
      <c r="AL11" s="190">
        <f t="shared" si="1"/>
        <v>7</v>
      </c>
      <c r="AM11" s="190">
        <f t="shared" si="2"/>
        <v>3</v>
      </c>
      <c r="AN11" s="191">
        <f t="shared" si="3"/>
        <v>6</v>
      </c>
      <c r="AO11" s="190">
        <f t="shared" si="4"/>
        <v>6.8</v>
      </c>
      <c r="AP11" s="190">
        <f t="shared" si="5"/>
        <v>5.8</v>
      </c>
      <c r="AQ11" s="190">
        <f t="shared" si="6"/>
        <v>2.9</v>
      </c>
      <c r="AR11" s="190">
        <f t="shared" si="7"/>
        <v>7.7</v>
      </c>
      <c r="AS11" s="190">
        <f t="shared" si="8"/>
        <v>3.9</v>
      </c>
      <c r="AT11" s="192">
        <f t="shared" si="9"/>
        <v>5.4</v>
      </c>
      <c r="AU11" s="191">
        <f t="shared" si="10"/>
        <v>6.1</v>
      </c>
      <c r="AV11" s="191">
        <f t="shared" si="11"/>
        <v>6.1</v>
      </c>
      <c r="AW11" s="61"/>
    </row>
    <row r="12" spans="1:49" x14ac:dyDescent="0.25">
      <c r="A12" t="str">
        <f>'Indicator Data'!A20</f>
        <v>Chittagong Hill Tract and Coast</v>
      </c>
      <c r="B12" t="str">
        <f>'Indicator Data'!B20</f>
        <v>Chattogram</v>
      </c>
      <c r="C12" t="str">
        <f>'Indicator Data'!C20</f>
        <v>Bandarban</v>
      </c>
      <c r="D12">
        <f>'Indicator Data'!D20</f>
        <v>2003</v>
      </c>
      <c r="E12" s="189">
        <f>IF(OR('Indicator Data'!AJ20=0,'Indicator Data'!AJ20="No data"),"0",ROUND(IF('Indicator Data'!AJ20&gt;E$3,0,IF('Indicator Data'!AJ20&lt;E$4,10,(E$3-'Indicator Data'!AJ20)/(E$3-E$4)*10)),1))</f>
        <v>7.8</v>
      </c>
      <c r="F12" s="189">
        <f>ROUND(IF('Indicator Data'!AK20=0,0,IF(LOG('Indicator Data'!AK20)&gt;F$3,10,IF(LOG('Indicator Data'!AK20)&lt;F$4,0,((LOG('Indicator Data'!AK20)-F$4))/(F$3-F$4)*10))),1)</f>
        <v>9.9</v>
      </c>
      <c r="G12" s="189">
        <f>ROUND(IF('Indicator Data'!AL20=0,0,IF(LOG('Indicator Data'!AL20)&gt;G$3,10,IF(LOG('Indicator Data'!AL20)&lt;G$4,0,((LOG('Indicator Data'!AL20)-G$4))/(G$3-G$4)*10))),1)</f>
        <v>9.6999999999999993</v>
      </c>
      <c r="H12" s="189">
        <f>IF('Indicator Data'!AM20="No data","x",ROUND(IF('Indicator Data'!AM20&gt;H$3,10,IF('Indicator Data'!AM20&lt;H$4,0,('Indicator Data'!AM20-H$4)/(H$3-H$4)*10)),1))</f>
        <v>5.7</v>
      </c>
      <c r="I12" s="189">
        <f>IF('Indicator Data'!AN20="No data","x",ROUND(IF('Indicator Data'!AN20&gt;I$3,10,IF('Indicator Data'!AN20&lt;I$4,0,('Indicator Data'!AN20-I$4)/(I$3-I$4)*10)),1))</f>
        <v>2.2999999999999998</v>
      </c>
      <c r="J12" s="189">
        <f>IF('Indicator Data'!AO20="No data","x",ROUND(IF('Indicator Data'!AO20&gt;J$3,10,IF('Indicator Data'!AO20&lt;J$4,0,('Indicator Data'!AO20-J$4)/(J$3-J$4)*10)),1))</f>
        <v>8.1999999999999993</v>
      </c>
      <c r="K12" s="189">
        <f>IF('Indicator Data'!AP20="No data","x",ROUND(IF('Indicator Data'!AP20&gt;K$3,10,IF('Indicator Data'!AP20&lt;K$4,0,('Indicator Data'!AP20-K$4)/(K$3-K$4)*10)),1))</f>
        <v>5.4</v>
      </c>
      <c r="L12" s="189">
        <f>IF('Indicator Data'!AQ20="No data","x",ROUND(IF('Indicator Data'!AQ20&gt;L$3,10,IF('Indicator Data'!AQ20&lt;L$4,0,('Indicator Data'!AQ20-L$4)/(L$3-L$4)*10)),1))</f>
        <v>6.3</v>
      </c>
      <c r="M12" s="189">
        <f>ROUND(IF('Indicator Data'!AR20=0,0,IF(LOG('Indicator Data'!AR20)&gt;M$3,10,IF(LOG('Indicator Data'!AR20)&lt;M$4,0,((LOG('Indicator Data'!AR20)-M$4))/(M$3-M$4)*10))),1)</f>
        <v>6.9</v>
      </c>
      <c r="N12" s="189">
        <f>ROUND(IF('Indicator Data'!AS20=0,0,IF(LOG('Indicator Data'!AS20)&gt;N$3,10,IF(LOG('Indicator Data'!AK20)&lt;N$4,0,((LOG('Indicator Data'!AS20)-N$4))/(N$3-N$4)*10))),1)</f>
        <v>3.3</v>
      </c>
      <c r="O12" s="189">
        <v>0.8</v>
      </c>
      <c r="P12" s="189">
        <v>0.9</v>
      </c>
      <c r="Q12" s="189">
        <v>2.2000000000000002</v>
      </c>
      <c r="R12" s="189">
        <f>ROUND(IF('Indicator Data'!AW20=0,0,IF(LOG('Indicator Data'!AW20)&gt;R$3,10,IF(LOG('Indicator Data'!AW20)&lt;R$4,0,((LOG('Indicator Data'!AW20)-R$4))/(R$3-R$4)*10))),1)</f>
        <v>8.1999999999999993</v>
      </c>
      <c r="S12" s="189">
        <f>ROUND(IF('Indicator Data'!AX20=0,0,IF(LOG('Indicator Data'!AX20)&gt;S$3,10,IF(LOG('Indicator Data'!AX20)&lt;S$4,0,((LOG('Indicator Data'!AX20)-S$4))/(S$3-S$4)*10))),1)</f>
        <v>9.8000000000000007</v>
      </c>
      <c r="T12" s="189">
        <f>IF('Indicator Data'!AY20="No data","x",ROUND(IF('Indicator Data'!AY20&gt;T$3,10,IF('Indicator Data'!AY20&lt;T$4,0,('Indicator Data'!AY20-T$4)/(T$3-T$4)*10)),1))</f>
        <v>0</v>
      </c>
      <c r="U12" s="189">
        <f>ROUND(IF('Indicator Data'!AZ20=0,0,IF(LOG('Indicator Data'!AZ20)&gt;U$3,10,IF(LOG('Indicator Data'!AZ20)&lt;U$4,0,((LOG('Indicator Data'!AZ20)-U$4))/(U$3-U$4)*10))),1)</f>
        <v>9.6</v>
      </c>
      <c r="V12" s="189">
        <f>ROUND(IF('Indicator Data'!BA20=0,0,IF(LOG('Indicator Data'!BA20)&gt;V$3,10,IF(LOG('Indicator Data'!BA20)&lt;V$4,0,((LOG('Indicator Data'!BA20)-V$4))/(V$3-V$4)*10))),1)</f>
        <v>3</v>
      </c>
      <c r="W12" s="189">
        <f>ROUND(IF('Indicator Data'!BB20=0,0,IF(LOG('Indicator Data'!BB20)&gt;W$3,10,IF(LOG('Indicator Data'!BB20)&lt;W$4,0,((LOG('Indicator Data'!BB20)-W$4))/(W$3-W$4)*10))),1)</f>
        <v>4.7</v>
      </c>
      <c r="X12" s="189">
        <f>IF('Indicator Data'!BC20="No data","x",ROUND(IF('Indicator Data'!BC20&gt;X$3,10,IF('Indicator Data'!BC20&lt;X$4,0,('Indicator Data'!BC20-X$4)/(X$3-X$4)*10)),1))</f>
        <v>5.3</v>
      </c>
      <c r="Y12" s="189">
        <f>ROUND(IF('Indicator Data'!BD20=0,0,IF(LOG('Indicator Data'!BD20)&gt;Y$3,10,IF(LOG('Indicator Data'!BD20)&lt;Y$4,0,((LOG('Indicator Data'!BD20)-Y$4))/(Y$3-Y$4)*10))),1)</f>
        <v>8.4</v>
      </c>
      <c r="Z12" s="189">
        <f>ROUND(IF('Indicator Data'!BE20=0,0,IF(LOG('Indicator Data'!BE20)&gt;Z$3,10,IF(LOG('Indicator Data'!BE20)&lt;Z$4,0,((LOG('Indicator Data'!BE20)-Z$4))/(Z$3-Z$4)*10))),1)</f>
        <v>9.3000000000000007</v>
      </c>
      <c r="AA12" s="189">
        <f>ROUND(IF('Indicator Data'!BF20=0,0,IF(LOG('Indicator Data'!BF20)&gt;AA$3,10,IF(LOG('Indicator Data'!BF20)&lt;AA$4,0,((LOG('Indicator Data'!BF20)-AA$4))/(AA$3-AA$4)*10))),1)</f>
        <v>7.2</v>
      </c>
      <c r="AB12" s="189">
        <f>ROUND(IF('Indicator Data'!BG20=0,0,IF(LOG('Indicator Data'!BG20)&gt;AB$3,10,IF(LOG('Indicator Data'!BG20)&lt;AB$4,0,((LOG('Indicator Data'!BG20)-AB$4))/(AB$3-AB$4)*10))),1)</f>
        <v>8.6</v>
      </c>
      <c r="AC12" s="189">
        <f>ROUND(IF('Indicator Data'!BH20=0,0,IF(LOG('Indicator Data'!BH20)&gt;AC$3,10,IF(LOG('Indicator Data'!BH20)&lt;AC$4,0,((LOG('Indicator Data'!BH20)-AC$4))/(AC$3-AC$4)*10))),1)</f>
        <v>9</v>
      </c>
      <c r="AD12" s="189">
        <f>IF('Indicator Data'!BI20="No data","x",ROUND(IF('Indicator Data'!BI20&gt;AD$3,10,IF('Indicator Data'!BI20&lt;AD$4,0,('Indicator Data'!BI20-AD$4)/(AD$3-AD$4)*10)),1))</f>
        <v>3.9</v>
      </c>
      <c r="AE12" s="189">
        <f>IF('Indicator Data'!BJ20="No data","x",ROUND(IF('Indicator Data'!BJ20&gt;AE$3,10,IF('Indicator Data'!BJ20&lt;AE$4,0,('Indicator Data'!BJ20-AE$4)/(AE$3-AE$4)*10)),1))</f>
        <v>4.3</v>
      </c>
      <c r="AF12" s="189">
        <f>IF('Indicator Data'!BK20="No data","x",ROUND(IF('Indicator Data'!BK20&gt;AF$3,10,IF('Indicator Data'!BK20&lt;AF$4,0,('Indicator Data'!BK20-AF$4)/(AF$3-AF$4)*10)),1))</f>
        <v>0.4</v>
      </c>
      <c r="AG12" s="189">
        <f>IF('Indicator Data'!BL20="No data","x",ROUND(IF('Indicator Data'!BL20&gt;AG$3,10,IF('Indicator Data'!BL20&lt;AG$4,0,('Indicator Data'!BL20-AG$4)/(AG$3-AG$4)*10)),1))</f>
        <v>7</v>
      </c>
      <c r="AH12" s="189">
        <f>IF('Indicator Data'!BM20="No data","x",ROUND(IF('Indicator Data'!BM20&gt;AH$3,10,IF('Indicator Data'!BM20&lt;AH$4,0,('Indicator Data'!BM20-AH$4)/(AH$3-AH$4)*10)),1))</f>
        <v>1</v>
      </c>
      <c r="AI12" s="189">
        <f>ROUND(IF('Indicator Data'!BN20=0,0,IF(LOG('Indicator Data'!BN20)&gt;AI$3,10,IF(LOG('Indicator Data'!BN20)&lt;AI$4,0,((LOG('Indicator Data'!BN20)-AI$4))/(AI$3-AI$4)*10))),1)</f>
        <v>9.6999999999999993</v>
      </c>
      <c r="AJ12" s="189">
        <f>IF('Indicator Data'!BO20="No data","x",ROUND(IF('Indicator Data'!BO20&gt;AJ$3,10,IF('Indicator Data'!BO20&lt;AJ$4,0,('Indicator Data'!BO20-AJ$4)/(AJ$3-AJ$4)*10)),1))</f>
        <v>9.6999999999999993</v>
      </c>
      <c r="AK12" s="190">
        <f t="shared" si="0"/>
        <v>8.3000000000000007</v>
      </c>
      <c r="AL12" s="190">
        <f t="shared" si="1"/>
        <v>5.6</v>
      </c>
      <c r="AM12" s="190">
        <f t="shared" si="2"/>
        <v>2.8</v>
      </c>
      <c r="AN12" s="191">
        <f>ROUND(AVERAGE(AK12,AK12,AL12,AM12),1)</f>
        <v>6.3</v>
      </c>
      <c r="AO12" s="190">
        <f t="shared" si="4"/>
        <v>9</v>
      </c>
      <c r="AP12" s="190">
        <f t="shared" si="5"/>
        <v>5.7</v>
      </c>
      <c r="AQ12" s="190">
        <f t="shared" si="6"/>
        <v>6.2</v>
      </c>
      <c r="AR12" s="190">
        <f t="shared" si="7"/>
        <v>8.8000000000000007</v>
      </c>
      <c r="AS12" s="190">
        <f t="shared" si="8"/>
        <v>4.4000000000000004</v>
      </c>
      <c r="AT12" s="192">
        <f t="shared" si="9"/>
        <v>6.6</v>
      </c>
      <c r="AU12" s="191">
        <f t="shared" si="10"/>
        <v>8</v>
      </c>
      <c r="AV12" s="191">
        <f t="shared" si="11"/>
        <v>7.2</v>
      </c>
      <c r="AW12" s="61"/>
    </row>
    <row r="13" spans="1:49" x14ac:dyDescent="0.25">
      <c r="A13" t="str">
        <f>'Indicator Data'!A21</f>
        <v>Chittagong Hill Tract and Coast</v>
      </c>
      <c r="B13" t="str">
        <f>'Indicator Data'!B21</f>
        <v>Chattogram</v>
      </c>
      <c r="C13" t="str">
        <f>'Indicator Data'!C21</f>
        <v>Brahmanbaria</v>
      </c>
      <c r="D13">
        <f>'Indicator Data'!D21</f>
        <v>2012</v>
      </c>
      <c r="E13" s="189">
        <f>IF(OR('Indicator Data'!AJ21=0,'Indicator Data'!AJ21="No data"),"0",ROUND(IF('Indicator Data'!AJ21&gt;E$3,0,IF('Indicator Data'!AJ21&lt;E$4,10,(E$3-'Indicator Data'!AJ21)/(E$3-E$4)*10)),1))</f>
        <v>4.0999999999999996</v>
      </c>
      <c r="F13" s="189">
        <f>ROUND(IF('Indicator Data'!AK21=0,0,IF(LOG('Indicator Data'!AK21)&gt;F$3,10,IF(LOG('Indicator Data'!AK21)&lt;F$4,0,((LOG('Indicator Data'!AK21)-F$4))/(F$3-F$4)*10))),1)</f>
        <v>6.7</v>
      </c>
      <c r="G13" s="189">
        <f>ROUND(IF('Indicator Data'!AL21=0,0,IF(LOG('Indicator Data'!AL21)&gt;G$3,10,IF(LOG('Indicator Data'!AL21)&lt;G$4,0,((LOG('Indicator Data'!AL21)-G$4))/(G$3-G$4)*10))),1)</f>
        <v>4.2</v>
      </c>
      <c r="H13" s="189">
        <f>IF('Indicator Data'!AM21="No data","x",ROUND(IF('Indicator Data'!AM21&gt;H$3,10,IF('Indicator Data'!AM21&lt;H$4,0,('Indicator Data'!AM21-H$4)/(H$3-H$4)*10)),1))</f>
        <v>6.3</v>
      </c>
      <c r="I13" s="189">
        <f>IF('Indicator Data'!AN21="No data","x",ROUND(IF('Indicator Data'!AN21&gt;I$3,10,IF('Indicator Data'!AN21&lt;I$4,0,('Indicator Data'!AN21-I$4)/(I$3-I$4)*10)),1))</f>
        <v>4</v>
      </c>
      <c r="J13" s="189">
        <f>IF('Indicator Data'!AO21="No data","x",ROUND(IF('Indicator Data'!AO21&gt;J$3,10,IF('Indicator Data'!AO21&lt;J$4,0,('Indicator Data'!AO21-J$4)/(J$3-J$4)*10)),1))</f>
        <v>8.6999999999999993</v>
      </c>
      <c r="K13" s="189">
        <f>IF('Indicator Data'!AP21="No data","x",ROUND(IF('Indicator Data'!AP21&gt;K$3,10,IF('Indicator Data'!AP21&lt;K$4,0,('Indicator Data'!AP21-K$4)/(K$3-K$4)*10)),1))</f>
        <v>6.2</v>
      </c>
      <c r="L13" s="189">
        <f>IF('Indicator Data'!AQ21="No data","x",ROUND(IF('Indicator Data'!AQ21&gt;L$3,10,IF('Indicator Data'!AQ21&lt;L$4,0,('Indicator Data'!AQ21-L$4)/(L$3-L$4)*10)),1))</f>
        <v>10</v>
      </c>
      <c r="M13" s="189">
        <f>ROUND(IF('Indicator Data'!AR21=0,0,IF(LOG('Indicator Data'!AR21)&gt;M$3,10,IF(LOG('Indicator Data'!AR21)&lt;M$4,0,((LOG('Indicator Data'!AR21)-M$4))/(M$3-M$4)*10))),1)</f>
        <v>6.9</v>
      </c>
      <c r="N13" s="189">
        <f>ROUND(IF('Indicator Data'!AS21=0,0,IF(LOG('Indicator Data'!AS21)&gt;N$3,10,IF(LOG('Indicator Data'!AK21)&lt;N$4,0,((LOG('Indicator Data'!AS21)-N$4))/(N$3-N$4)*10))),1)</f>
        <v>6.2</v>
      </c>
      <c r="O13" s="189">
        <v>0.8</v>
      </c>
      <c r="P13" s="189">
        <v>0.9</v>
      </c>
      <c r="Q13" s="189">
        <v>2.2000000000000002</v>
      </c>
      <c r="R13" s="189">
        <f>ROUND(IF('Indicator Data'!AW21=0,0,IF(LOG('Indicator Data'!AW21)&gt;R$3,10,IF(LOG('Indicator Data'!AW21)&lt;R$4,0,((LOG('Indicator Data'!AW21)-R$4))/(R$3-R$4)*10))),1)</f>
        <v>3.9</v>
      </c>
      <c r="S13" s="189">
        <f>ROUND(IF('Indicator Data'!AX21=0,0,IF(LOG('Indicator Data'!AX21)&gt;S$3,10,IF(LOG('Indicator Data'!AX21)&lt;S$4,0,((LOG('Indicator Data'!AX21)-S$4))/(S$3-S$4)*10))),1)</f>
        <v>6.5</v>
      </c>
      <c r="T13" s="189">
        <f>IF('Indicator Data'!AY21="No data","x",ROUND(IF('Indicator Data'!AY21&gt;T$3,10,IF('Indicator Data'!AY21&lt;T$4,0,('Indicator Data'!AY21-T$4)/(T$3-T$4)*10)),1))</f>
        <v>0</v>
      </c>
      <c r="U13" s="189">
        <f>ROUND(IF('Indicator Data'!AZ21=0,0,IF(LOG('Indicator Data'!AZ21)&gt;U$3,10,IF(LOG('Indicator Data'!AZ21)&lt;U$4,0,((LOG('Indicator Data'!AZ21)-U$4))/(U$3-U$4)*10))),1)</f>
        <v>6.8</v>
      </c>
      <c r="V13" s="189">
        <f>ROUND(IF('Indicator Data'!BA21=0,0,IF(LOG('Indicator Data'!BA21)&gt;V$3,10,IF(LOG('Indicator Data'!BA21)&lt;V$4,0,((LOG('Indicator Data'!BA21)-V$4))/(V$3-V$4)*10))),1)</f>
        <v>5.2</v>
      </c>
      <c r="W13" s="189">
        <f>ROUND(IF('Indicator Data'!BB21=0,0,IF(LOG('Indicator Data'!BB21)&gt;W$3,10,IF(LOG('Indicator Data'!BB21)&lt;W$4,0,((LOG('Indicator Data'!BB21)-W$4))/(W$3-W$4)*10))),1)</f>
        <v>5.8</v>
      </c>
      <c r="X13" s="189">
        <f>IF('Indicator Data'!BC21="No data","x",ROUND(IF('Indicator Data'!BC21&gt;X$3,10,IF('Indicator Data'!BC21&lt;X$4,0,('Indicator Data'!BC21-X$4)/(X$3-X$4)*10)),1))</f>
        <v>2.2999999999999998</v>
      </c>
      <c r="Y13" s="189">
        <f>ROUND(IF('Indicator Data'!BD21=0,0,IF(LOG('Indicator Data'!BD21)&gt;Y$3,10,IF(LOG('Indicator Data'!BD21)&lt;Y$4,0,((LOG('Indicator Data'!BD21)-Y$4))/(Y$3-Y$4)*10))),1)</f>
        <v>4</v>
      </c>
      <c r="Z13" s="189">
        <f>ROUND(IF('Indicator Data'!BE21=0,0,IF(LOG('Indicator Data'!BE21)&gt;Z$3,10,IF(LOG('Indicator Data'!BE21)&lt;Z$4,0,((LOG('Indicator Data'!BE21)-Z$4))/(Z$3-Z$4)*10))),1)</f>
        <v>5.2</v>
      </c>
      <c r="AA13" s="189">
        <f>ROUND(IF('Indicator Data'!BF21=0,0,IF(LOG('Indicator Data'!BF21)&gt;AA$3,10,IF(LOG('Indicator Data'!BF21)&lt;AA$4,0,((LOG('Indicator Data'!BF21)-AA$4))/(AA$3-AA$4)*10))),1)</f>
        <v>4.8</v>
      </c>
      <c r="AB13" s="189">
        <f>ROUND(IF('Indicator Data'!BG21=0,0,IF(LOG('Indicator Data'!BG21)&gt;AB$3,10,IF(LOG('Indicator Data'!BG21)&lt;AB$4,0,((LOG('Indicator Data'!BG21)-AB$4))/(AB$3-AB$4)*10))),1)</f>
        <v>2.2999999999999998</v>
      </c>
      <c r="AC13" s="189">
        <f>ROUND(IF('Indicator Data'!BH21=0,0,IF(LOG('Indicator Data'!BH21)&gt;AC$3,10,IF(LOG('Indicator Data'!BH21)&lt;AC$4,0,((LOG('Indicator Data'!BH21)-AC$4))/(AC$3-AC$4)*10))),1)</f>
        <v>5.4</v>
      </c>
      <c r="AD13" s="189">
        <f>IF('Indicator Data'!BI21="No data","x",ROUND(IF('Indicator Data'!BI21&gt;AD$3,10,IF('Indicator Data'!BI21&lt;AD$4,0,('Indicator Data'!BI21-AD$4)/(AD$3-AD$4)*10)),1))</f>
        <v>4.5</v>
      </c>
      <c r="AE13" s="189">
        <f>IF('Indicator Data'!BJ21="No data","x",ROUND(IF('Indicator Data'!BJ21&gt;AE$3,10,IF('Indicator Data'!BJ21&lt;AE$4,0,('Indicator Data'!BJ21-AE$4)/(AE$3-AE$4)*10)),1))</f>
        <v>3.7</v>
      </c>
      <c r="AF13" s="189">
        <f>IF('Indicator Data'!BK21="No data","x",ROUND(IF('Indicator Data'!BK21&gt;AF$3,10,IF('Indicator Data'!BK21&lt;AF$4,0,('Indicator Data'!BK21-AF$4)/(AF$3-AF$4)*10)),1))</f>
        <v>7.4</v>
      </c>
      <c r="AG13" s="189">
        <f>IF('Indicator Data'!BL21="No data","x",ROUND(IF('Indicator Data'!BL21&gt;AG$3,10,IF('Indicator Data'!BL21&lt;AG$4,0,('Indicator Data'!BL21-AG$4)/(AG$3-AG$4)*10)),1))</f>
        <v>5.6</v>
      </c>
      <c r="AH13" s="189">
        <f>IF('Indicator Data'!BM21="No data","x",ROUND(IF('Indicator Data'!BM21&gt;AH$3,10,IF('Indicator Data'!BM21&lt;AH$4,0,('Indicator Data'!BM21-AH$4)/(AH$3-AH$4)*10)),1))</f>
        <v>5.6</v>
      </c>
      <c r="AI13" s="189">
        <f>ROUND(IF('Indicator Data'!BN21=0,0,IF(LOG('Indicator Data'!BN21)&gt;AI$3,10,IF(LOG('Indicator Data'!BN21)&lt;AI$4,0,((LOG('Indicator Data'!BN21)-AI$4))/(AI$3-AI$4)*10))),1)</f>
        <v>0</v>
      </c>
      <c r="AJ13" s="189">
        <f>IF('Indicator Data'!BO21="No data","x",ROUND(IF('Indicator Data'!BO21&gt;AJ$3,10,IF('Indicator Data'!BO21&lt;AJ$4,0,('Indicator Data'!BO21-AJ$4)/(AJ$3-AJ$4)*10)),1))</f>
        <v>8</v>
      </c>
      <c r="AK13" s="190">
        <f t="shared" si="0"/>
        <v>5.3</v>
      </c>
      <c r="AL13" s="190">
        <f t="shared" si="1"/>
        <v>7.2</v>
      </c>
      <c r="AM13" s="190">
        <f t="shared" si="2"/>
        <v>3.4</v>
      </c>
      <c r="AN13" s="191">
        <f t="shared" si="3"/>
        <v>5.3</v>
      </c>
      <c r="AO13" s="190">
        <f t="shared" si="4"/>
        <v>5.2</v>
      </c>
      <c r="AP13" s="190">
        <f t="shared" si="5"/>
        <v>5</v>
      </c>
      <c r="AQ13" s="190">
        <f t="shared" si="6"/>
        <v>3.5</v>
      </c>
      <c r="AR13" s="190">
        <f t="shared" si="7"/>
        <v>3.9</v>
      </c>
      <c r="AS13" s="190">
        <f t="shared" si="8"/>
        <v>4.5</v>
      </c>
      <c r="AT13" s="192">
        <f t="shared" si="9"/>
        <v>4.2</v>
      </c>
      <c r="AU13" s="191">
        <f t="shared" si="10"/>
        <v>4.7</v>
      </c>
      <c r="AV13" s="191">
        <f t="shared" si="11"/>
        <v>5</v>
      </c>
      <c r="AW13" s="61"/>
    </row>
    <row r="14" spans="1:49" x14ac:dyDescent="0.25">
      <c r="A14" t="str">
        <f>'Indicator Data'!A22</f>
        <v>Chittagong Hill Tract and Coast</v>
      </c>
      <c r="B14" t="str">
        <f>'Indicator Data'!B22</f>
        <v>Chattogram</v>
      </c>
      <c r="C14" t="str">
        <f>'Indicator Data'!C22</f>
        <v>Chandpur</v>
      </c>
      <c r="D14">
        <f>'Indicator Data'!D22</f>
        <v>2013</v>
      </c>
      <c r="E14" s="189">
        <f>IF(OR('Indicator Data'!AJ22=0,'Indicator Data'!AJ22="No data"),"0",ROUND(IF('Indicator Data'!AJ22&gt;E$3,0,IF('Indicator Data'!AJ22&lt;E$4,10,(E$3-'Indicator Data'!AJ22)/(E$3-E$4)*10)),1))</f>
        <v>4.0999999999999996</v>
      </c>
      <c r="F14" s="189">
        <f>ROUND(IF('Indicator Data'!AK22=0,0,IF(LOG('Indicator Data'!AK22)&gt;F$3,10,IF(LOG('Indicator Data'!AK22)&lt;F$4,0,((LOG('Indicator Data'!AK22)-F$4))/(F$3-F$4)*10))),1)</f>
        <v>8.3000000000000007</v>
      </c>
      <c r="G14" s="189">
        <f>ROUND(IF('Indicator Data'!AL22=0,0,IF(LOG('Indicator Data'!AL22)&gt;G$3,10,IF(LOG('Indicator Data'!AL22)&lt;G$4,0,((LOG('Indicator Data'!AL22)-G$4))/(G$3-G$4)*10))),1)</f>
        <v>7.3</v>
      </c>
      <c r="H14" s="189">
        <f>IF('Indicator Data'!AM22="No data","x",ROUND(IF('Indicator Data'!AM22&gt;H$3,10,IF('Indicator Data'!AM22&lt;H$4,0,('Indicator Data'!AM22-H$4)/(H$3-H$4)*10)),1))</f>
        <v>5.8</v>
      </c>
      <c r="I14" s="189">
        <f>IF('Indicator Data'!AN22="No data","x",ROUND(IF('Indicator Data'!AN22&gt;I$3,10,IF('Indicator Data'!AN22&lt;I$4,0,('Indicator Data'!AN22-I$4)/(I$3-I$4)*10)),1))</f>
        <v>2.6</v>
      </c>
      <c r="J14" s="189">
        <f>IF('Indicator Data'!AO22="No data","x",ROUND(IF('Indicator Data'!AO22&gt;J$3,10,IF('Indicator Data'!AO22&lt;J$4,0,('Indicator Data'!AO22-J$4)/(J$3-J$4)*10)),1))</f>
        <v>8.6999999999999993</v>
      </c>
      <c r="K14" s="189">
        <f>IF('Indicator Data'!AP22="No data","x",ROUND(IF('Indicator Data'!AP22&gt;K$3,10,IF('Indicator Data'!AP22&lt;K$4,0,('Indicator Data'!AP22-K$4)/(K$3-K$4)*10)),1))</f>
        <v>6.7</v>
      </c>
      <c r="L14" s="189">
        <f>IF('Indicator Data'!AQ22="No data","x",ROUND(IF('Indicator Data'!AQ22&gt;L$3,10,IF('Indicator Data'!AQ22&lt;L$4,0,('Indicator Data'!AQ22-L$4)/(L$3-L$4)*10)),1))</f>
        <v>6.3</v>
      </c>
      <c r="M14" s="189">
        <f>ROUND(IF('Indicator Data'!AR22=0,0,IF(LOG('Indicator Data'!AR22)&gt;M$3,10,IF(LOG('Indicator Data'!AR22)&lt;M$4,0,((LOG('Indicator Data'!AR22)-M$4))/(M$3-M$4)*10))),1)</f>
        <v>7.8</v>
      </c>
      <c r="N14" s="189">
        <f>ROUND(IF('Indicator Data'!AS22=0,0,IF(LOG('Indicator Data'!AS22)&gt;N$3,10,IF(LOG('Indicator Data'!AK22)&lt;N$4,0,((LOG('Indicator Data'!AS22)-N$4))/(N$3-N$4)*10))),1)</f>
        <v>4.0999999999999996</v>
      </c>
      <c r="O14" s="189">
        <v>0.8</v>
      </c>
      <c r="P14" s="189">
        <v>0.9</v>
      </c>
      <c r="Q14" s="189">
        <v>2.2000000000000002</v>
      </c>
      <c r="R14" s="189">
        <f>ROUND(IF('Indicator Data'!AW22=0,0,IF(LOG('Indicator Data'!AW22)&gt;R$3,10,IF(LOG('Indicator Data'!AW22)&lt;R$4,0,((LOG('Indicator Data'!AW22)-R$4))/(R$3-R$4)*10))),1)</f>
        <v>4.3</v>
      </c>
      <c r="S14" s="189">
        <f>ROUND(IF('Indicator Data'!AX22=0,0,IF(LOG('Indicator Data'!AX22)&gt;S$3,10,IF(LOG('Indicator Data'!AX22)&lt;S$4,0,((LOG('Indicator Data'!AX22)-S$4))/(S$3-S$4)*10))),1)</f>
        <v>6</v>
      </c>
      <c r="T14" s="189">
        <f>IF('Indicator Data'!AY22="No data","x",ROUND(IF('Indicator Data'!AY22&gt;T$3,10,IF('Indicator Data'!AY22&lt;T$4,0,('Indicator Data'!AY22-T$4)/(T$3-T$4)*10)),1))</f>
        <v>0</v>
      </c>
      <c r="U14" s="189">
        <f>ROUND(IF('Indicator Data'!AZ22=0,0,IF(LOG('Indicator Data'!AZ22)&gt;U$3,10,IF(LOG('Indicator Data'!AZ22)&lt;U$4,0,((LOG('Indicator Data'!AZ22)-U$4))/(U$3-U$4)*10))),1)</f>
        <v>8.5</v>
      </c>
      <c r="V14" s="189">
        <f>ROUND(IF('Indicator Data'!BA22=0,0,IF(LOG('Indicator Data'!BA22)&gt;V$3,10,IF(LOG('Indicator Data'!BA22)&lt;V$4,0,((LOG('Indicator Data'!BA22)-V$4))/(V$3-V$4)*10))),1)</f>
        <v>1.9</v>
      </c>
      <c r="W14" s="189">
        <f>ROUND(IF('Indicator Data'!BB22=0,0,IF(LOG('Indicator Data'!BB22)&gt;W$3,10,IF(LOG('Indicator Data'!BB22)&lt;W$4,0,((LOG('Indicator Data'!BB22)-W$4))/(W$3-W$4)*10))),1)</f>
        <v>4.8</v>
      </c>
      <c r="X14" s="189">
        <f>IF('Indicator Data'!BC22="No data","x",ROUND(IF('Indicator Data'!BC22&gt;X$3,10,IF('Indicator Data'!BC22&lt;X$4,0,('Indicator Data'!BC22-X$4)/(X$3-X$4)*10)),1))</f>
        <v>5.2</v>
      </c>
      <c r="Y14" s="189">
        <f>ROUND(IF('Indicator Data'!BD22=0,0,IF(LOG('Indicator Data'!BD22)&gt;Y$3,10,IF(LOG('Indicator Data'!BD22)&lt;Y$4,0,((LOG('Indicator Data'!BD22)-Y$4))/(Y$3-Y$4)*10))),1)</f>
        <v>5.8</v>
      </c>
      <c r="Z14" s="189">
        <f>ROUND(IF('Indicator Data'!BE22=0,0,IF(LOG('Indicator Data'!BE22)&gt;Z$3,10,IF(LOG('Indicator Data'!BE22)&lt;Z$4,0,((LOG('Indicator Data'!BE22)-Z$4))/(Z$3-Z$4)*10))),1)</f>
        <v>4.5999999999999996</v>
      </c>
      <c r="AA14" s="189">
        <f>ROUND(IF('Indicator Data'!BF22=0,0,IF(LOG('Indicator Data'!BF22)&gt;AA$3,10,IF(LOG('Indicator Data'!BF22)&lt;AA$4,0,((LOG('Indicator Data'!BF22)-AA$4))/(AA$3-AA$4)*10))),1)</f>
        <v>3.8</v>
      </c>
      <c r="AB14" s="189">
        <f>ROUND(IF('Indicator Data'!BG22=0,0,IF(LOG('Indicator Data'!BG22)&gt;AB$3,10,IF(LOG('Indicator Data'!BG22)&lt;AB$4,0,((LOG('Indicator Data'!BG22)-AB$4))/(AB$3-AB$4)*10))),1)</f>
        <v>5.2</v>
      </c>
      <c r="AC14" s="189">
        <f>ROUND(IF('Indicator Data'!BH22=0,0,IF(LOG('Indicator Data'!BH22)&gt;AC$3,10,IF(LOG('Indicator Data'!BH22)&lt;AC$4,0,((LOG('Indicator Data'!BH22)-AC$4))/(AC$3-AC$4)*10))),1)</f>
        <v>5.4</v>
      </c>
      <c r="AD14" s="189">
        <f>IF('Indicator Data'!BI22="No data","x",ROUND(IF('Indicator Data'!BI22&gt;AD$3,10,IF('Indicator Data'!BI22&lt;AD$4,0,('Indicator Data'!BI22-AD$4)/(AD$3-AD$4)*10)),1))</f>
        <v>1.8</v>
      </c>
      <c r="AE14" s="189">
        <f>IF('Indicator Data'!BJ22="No data","x",ROUND(IF('Indicator Data'!BJ22&gt;AE$3,10,IF('Indicator Data'!BJ22&lt;AE$4,0,('Indicator Data'!BJ22-AE$4)/(AE$3-AE$4)*10)),1))</f>
        <v>2.2999999999999998</v>
      </c>
      <c r="AF14" s="189">
        <f>IF('Indicator Data'!BK22="No data","x",ROUND(IF('Indicator Data'!BK22&gt;AF$3,10,IF('Indicator Data'!BK22&lt;AF$4,0,('Indicator Data'!BK22-AF$4)/(AF$3-AF$4)*10)),1))</f>
        <v>7.2</v>
      </c>
      <c r="AG14" s="189">
        <f>IF('Indicator Data'!BL22="No data","x",ROUND(IF('Indicator Data'!BL22&gt;AG$3,10,IF('Indicator Data'!BL22&lt;AG$4,0,('Indicator Data'!BL22-AG$4)/(AG$3-AG$4)*10)),1))</f>
        <v>9.1</v>
      </c>
      <c r="AH14" s="189">
        <f>IF('Indicator Data'!BM22="No data","x",ROUND(IF('Indicator Data'!BM22&gt;AH$3,10,IF('Indicator Data'!BM22&lt;AH$4,0,('Indicator Data'!BM22-AH$4)/(AH$3-AH$4)*10)),1))</f>
        <v>8.1999999999999993</v>
      </c>
      <c r="AI14" s="189">
        <f>ROUND(IF('Indicator Data'!BN22=0,0,IF(LOG('Indicator Data'!BN22)&gt;AI$3,10,IF(LOG('Indicator Data'!BN22)&lt;AI$4,0,((LOG('Indicator Data'!BN22)-AI$4))/(AI$3-AI$4)*10))),1)</f>
        <v>1.9</v>
      </c>
      <c r="AJ14" s="189">
        <f>IF('Indicator Data'!BO22="No data","x",ROUND(IF('Indicator Data'!BO22&gt;AJ$3,10,IF('Indicator Data'!BO22&lt;AJ$4,0,('Indicator Data'!BO22-AJ$4)/(AJ$3-AJ$4)*10)),1))</f>
        <v>8.8000000000000007</v>
      </c>
      <c r="AK14" s="190">
        <f t="shared" si="0"/>
        <v>6.4</v>
      </c>
      <c r="AL14" s="190">
        <f t="shared" si="1"/>
        <v>6.1</v>
      </c>
      <c r="AM14" s="190">
        <f t="shared" si="2"/>
        <v>3.2</v>
      </c>
      <c r="AN14" s="191">
        <f t="shared" si="3"/>
        <v>5.5</v>
      </c>
      <c r="AO14" s="190">
        <f t="shared" si="4"/>
        <v>5.2</v>
      </c>
      <c r="AP14" s="190">
        <f t="shared" si="5"/>
        <v>5.0999999999999996</v>
      </c>
      <c r="AQ14" s="190">
        <f t="shared" si="6"/>
        <v>3.6</v>
      </c>
      <c r="AR14" s="190">
        <f t="shared" si="7"/>
        <v>5.3</v>
      </c>
      <c r="AS14" s="190">
        <f t="shared" si="8"/>
        <v>5.0999999999999996</v>
      </c>
      <c r="AT14" s="192">
        <f t="shared" si="9"/>
        <v>4.8</v>
      </c>
      <c r="AU14" s="191">
        <f t="shared" si="10"/>
        <v>5</v>
      </c>
      <c r="AV14" s="191">
        <f t="shared" si="11"/>
        <v>5.3</v>
      </c>
      <c r="AW14" s="61"/>
    </row>
    <row r="15" spans="1:49" x14ac:dyDescent="0.25">
      <c r="A15" t="str">
        <f>'Indicator Data'!A23</f>
        <v>Chittagong Hill Tract and Coast</v>
      </c>
      <c r="B15" t="str">
        <f>'Indicator Data'!B23</f>
        <v>Chattogram</v>
      </c>
      <c r="C15" t="str">
        <f>'Indicator Data'!C23</f>
        <v>Chattogram</v>
      </c>
      <c r="D15">
        <f>'Indicator Data'!D23</f>
        <v>2015</v>
      </c>
      <c r="E15" s="189">
        <f>IF(OR('Indicator Data'!AJ23=0,'Indicator Data'!AJ23="No data"),"0",ROUND(IF('Indicator Data'!AJ23&gt;E$3,0,IF('Indicator Data'!AJ23&lt;E$4,10,(E$3-'Indicator Data'!AJ23)/(E$3-E$4)*10)),1))</f>
        <v>3.2</v>
      </c>
      <c r="F15" s="189">
        <f>ROUND(IF('Indicator Data'!AK23=0,0,IF(LOG('Indicator Data'!AK23)&gt;F$3,10,IF(LOG('Indicator Data'!AK23)&lt;F$4,0,((LOG('Indicator Data'!AK23)-F$4))/(F$3-F$4)*10))),1)</f>
        <v>6.4</v>
      </c>
      <c r="G15" s="189">
        <f>ROUND(IF('Indicator Data'!AL23=0,0,IF(LOG('Indicator Data'!AL23)&gt;G$3,10,IF(LOG('Indicator Data'!AL23)&lt;G$4,0,((LOG('Indicator Data'!AL23)-G$4))/(G$3-G$4)*10))),1)</f>
        <v>5</v>
      </c>
      <c r="H15" s="189">
        <f>IF('Indicator Data'!AM23="No data","x",ROUND(IF('Indicator Data'!AM23&gt;H$3,10,IF('Indicator Data'!AM23&lt;H$4,0,('Indicator Data'!AM23-H$4)/(H$3-H$4)*10)),1))</f>
        <v>4.3</v>
      </c>
      <c r="I15" s="189">
        <f>IF('Indicator Data'!AN23="No data","x",ROUND(IF('Indicator Data'!AN23&gt;I$3,10,IF('Indicator Data'!AN23&lt;I$4,0,('Indicator Data'!AN23-I$4)/(I$3-I$4)*10)),1))</f>
        <v>1.6</v>
      </c>
      <c r="J15" s="189">
        <f>IF('Indicator Data'!AO23="No data","x",ROUND(IF('Indicator Data'!AO23&gt;J$3,10,IF('Indicator Data'!AO23&lt;J$4,0,('Indicator Data'!AO23-J$4)/(J$3-J$4)*10)),1))</f>
        <v>8.6</v>
      </c>
      <c r="K15" s="189">
        <f>IF('Indicator Data'!AP23="No data","x",ROUND(IF('Indicator Data'!AP23&gt;K$3,10,IF('Indicator Data'!AP23&lt;K$4,0,('Indicator Data'!AP23-K$4)/(K$3-K$4)*10)),1))</f>
        <v>6</v>
      </c>
      <c r="L15" s="189">
        <f>IF('Indicator Data'!AQ23="No data","x",ROUND(IF('Indicator Data'!AQ23&gt;L$3,10,IF('Indicator Data'!AQ23&lt;L$4,0,('Indicator Data'!AQ23-L$4)/(L$3-L$4)*10)),1))</f>
        <v>5.3</v>
      </c>
      <c r="M15" s="189">
        <f>ROUND(IF('Indicator Data'!AR23=0,0,IF(LOG('Indicator Data'!AR23)&gt;M$3,10,IF(LOG('Indicator Data'!AR23)&lt;M$4,0,((LOG('Indicator Data'!AR23)-M$4))/(M$3-M$4)*10))),1)</f>
        <v>6.8</v>
      </c>
      <c r="N15" s="189">
        <f>ROUND(IF('Indicator Data'!AS23=0,0,IF(LOG('Indicator Data'!AS23)&gt;N$3,10,IF(LOG('Indicator Data'!AK23)&lt;N$4,0,((LOG('Indicator Data'!AS23)-N$4))/(N$3-N$4)*10))),1)</f>
        <v>2.6</v>
      </c>
      <c r="O15" s="189">
        <v>0.8</v>
      </c>
      <c r="P15" s="189">
        <v>0.9</v>
      </c>
      <c r="Q15" s="189">
        <v>2.2000000000000002</v>
      </c>
      <c r="R15" s="189">
        <f>ROUND(IF('Indicator Data'!AW23=0,0,IF(LOG('Indicator Data'!AW23)&gt;R$3,10,IF(LOG('Indicator Data'!AW23)&lt;R$4,0,((LOG('Indicator Data'!AW23)-R$4))/(R$3-R$4)*10))),1)</f>
        <v>4.7</v>
      </c>
      <c r="S15" s="189">
        <f>ROUND(IF('Indicator Data'!AX23=0,0,IF(LOG('Indicator Data'!AX23)&gt;S$3,10,IF(LOG('Indicator Data'!AX23)&lt;S$4,0,((LOG('Indicator Data'!AX23)-S$4))/(S$3-S$4)*10))),1)</f>
        <v>6.9</v>
      </c>
      <c r="T15" s="189">
        <f>IF('Indicator Data'!AY23="No data","x",ROUND(IF('Indicator Data'!AY23&gt;T$3,10,IF('Indicator Data'!AY23&lt;T$4,0,('Indicator Data'!AY23-T$4)/(T$3-T$4)*10)),1))</f>
        <v>0</v>
      </c>
      <c r="U15" s="189">
        <f>ROUND(IF('Indicator Data'!AZ23=0,0,IF(LOG('Indicator Data'!AZ23)&gt;U$3,10,IF(LOG('Indicator Data'!AZ23)&lt;U$4,0,((LOG('Indicator Data'!AZ23)-U$4))/(U$3-U$4)*10))),1)</f>
        <v>6.1</v>
      </c>
      <c r="V15" s="189">
        <f>ROUND(IF('Indicator Data'!BA23=0,0,IF(LOG('Indicator Data'!BA23)&gt;V$3,10,IF(LOG('Indicator Data'!BA23)&lt;V$4,0,((LOG('Indicator Data'!BA23)-V$4))/(V$3-V$4)*10))),1)</f>
        <v>5.4</v>
      </c>
      <c r="W15" s="189">
        <f>ROUND(IF('Indicator Data'!BB23=0,0,IF(LOG('Indicator Data'!BB23)&gt;W$3,10,IF(LOG('Indicator Data'!BB23)&lt;W$4,0,((LOG('Indicator Data'!BB23)-W$4))/(W$3-W$4)*10))),1)</f>
        <v>5.3</v>
      </c>
      <c r="X15" s="189">
        <f>IF('Indicator Data'!BC23="No data","x",ROUND(IF('Indicator Data'!BC23&gt;X$3,10,IF('Indicator Data'!BC23&lt;X$4,0,('Indicator Data'!BC23-X$4)/(X$3-X$4)*10)),1))</f>
        <v>3.5</v>
      </c>
      <c r="Y15" s="189">
        <f>ROUND(IF('Indicator Data'!BD23=0,0,IF(LOG('Indicator Data'!BD23)&gt;Y$3,10,IF(LOG('Indicator Data'!BD23)&lt;Y$4,0,((LOG('Indicator Data'!BD23)-Y$4))/(Y$3-Y$4)*10))),1)</f>
        <v>7.8</v>
      </c>
      <c r="Z15" s="189">
        <f>ROUND(IF('Indicator Data'!BE23=0,0,IF(LOG('Indicator Data'!BE23)&gt;Z$3,10,IF(LOG('Indicator Data'!BE23)&lt;Z$4,0,((LOG('Indicator Data'!BE23)-Z$4))/(Z$3-Z$4)*10))),1)</f>
        <v>8.1999999999999993</v>
      </c>
      <c r="AA15" s="189">
        <f>ROUND(IF('Indicator Data'!BF23=0,0,IF(LOG('Indicator Data'!BF23)&gt;AA$3,10,IF(LOG('Indicator Data'!BF23)&lt;AA$4,0,((LOG('Indicator Data'!BF23)-AA$4))/(AA$3-AA$4)*10))),1)</f>
        <v>6</v>
      </c>
      <c r="AB15" s="189">
        <f>ROUND(IF('Indicator Data'!BG23=0,0,IF(LOG('Indicator Data'!BG23)&gt;AB$3,10,IF(LOG('Indicator Data'!BG23)&lt;AB$4,0,((LOG('Indicator Data'!BG23)-AB$4))/(AB$3-AB$4)*10))),1)</f>
        <v>2.1</v>
      </c>
      <c r="AC15" s="189">
        <f>ROUND(IF('Indicator Data'!BH23=0,0,IF(LOG('Indicator Data'!BH23)&gt;AC$3,10,IF(LOG('Indicator Data'!BH23)&lt;AC$4,0,((LOG('Indicator Data'!BH23)-AC$4))/(AC$3-AC$4)*10))),1)</f>
        <v>5.4</v>
      </c>
      <c r="AD15" s="189">
        <f>IF('Indicator Data'!BI23="No data","x",ROUND(IF('Indicator Data'!BI23&gt;AD$3,10,IF('Indicator Data'!BI23&lt;AD$4,0,('Indicator Data'!BI23-AD$4)/(AD$3-AD$4)*10)),1))</f>
        <v>2.7</v>
      </c>
      <c r="AE15" s="189">
        <f>IF('Indicator Data'!BJ23="No data","x",ROUND(IF('Indicator Data'!BJ23&gt;AE$3,10,IF('Indicator Data'!BJ23&lt;AE$4,0,('Indicator Data'!BJ23-AE$4)/(AE$3-AE$4)*10)),1))</f>
        <v>1.2</v>
      </c>
      <c r="AF15" s="189">
        <f>IF('Indicator Data'!BK23="No data","x",ROUND(IF('Indicator Data'!BK23&gt;AF$3,10,IF('Indicator Data'!BK23&lt;AF$4,0,('Indicator Data'!BK23-AF$4)/(AF$3-AF$4)*10)),1))</f>
        <v>5.9</v>
      </c>
      <c r="AG15" s="189">
        <f>IF('Indicator Data'!BL23="No data","x",ROUND(IF('Indicator Data'!BL23&gt;AG$3,10,IF('Indicator Data'!BL23&lt;AG$4,0,('Indicator Data'!BL23-AG$4)/(AG$3-AG$4)*10)),1))</f>
        <v>5.8</v>
      </c>
      <c r="AH15" s="189">
        <f>IF('Indicator Data'!BM23="No data","x",ROUND(IF('Indicator Data'!BM23&gt;AH$3,10,IF('Indicator Data'!BM23&lt;AH$4,0,('Indicator Data'!BM23-AH$4)/(AH$3-AH$4)*10)),1))</f>
        <v>2.8</v>
      </c>
      <c r="AI15" s="189">
        <f>ROUND(IF('Indicator Data'!BN23=0,0,IF(LOG('Indicator Data'!BN23)&gt;AI$3,10,IF(LOG('Indicator Data'!BN23)&lt;AI$4,0,((LOG('Indicator Data'!BN23)-AI$4))/(AI$3-AI$4)*10))),1)</f>
        <v>4.3</v>
      </c>
      <c r="AJ15" s="189">
        <f>IF('Indicator Data'!BO23="No data","x",ROUND(IF('Indicator Data'!BO23&gt;AJ$3,10,IF('Indicator Data'!BO23&lt;AJ$4,0,('Indicator Data'!BO23-AJ$4)/(AJ$3-AJ$4)*10)),1))</f>
        <v>4.3</v>
      </c>
      <c r="AK15" s="190">
        <f t="shared" si="0"/>
        <v>4.7</v>
      </c>
      <c r="AL15" s="190">
        <f t="shared" si="1"/>
        <v>5.4</v>
      </c>
      <c r="AM15" s="190">
        <f t="shared" si="2"/>
        <v>2.7</v>
      </c>
      <c r="AN15" s="191">
        <f t="shared" si="3"/>
        <v>4.4000000000000004</v>
      </c>
      <c r="AO15" s="190">
        <f t="shared" si="4"/>
        <v>5.8</v>
      </c>
      <c r="AP15" s="190">
        <f t="shared" si="5"/>
        <v>5.0999999999999996</v>
      </c>
      <c r="AQ15" s="190">
        <f t="shared" si="6"/>
        <v>5.5</v>
      </c>
      <c r="AR15" s="190">
        <f t="shared" si="7"/>
        <v>3.8</v>
      </c>
      <c r="AS15" s="190">
        <f t="shared" si="8"/>
        <v>3.8</v>
      </c>
      <c r="AT15" s="192">
        <f t="shared" si="9"/>
        <v>4.5999999999999996</v>
      </c>
      <c r="AU15" s="191">
        <f t="shared" si="10"/>
        <v>5.2</v>
      </c>
      <c r="AV15" s="191">
        <f t="shared" si="11"/>
        <v>4.8</v>
      </c>
      <c r="AW15" s="61"/>
    </row>
    <row r="16" spans="1:49" x14ac:dyDescent="0.25">
      <c r="A16" t="str">
        <f>'Indicator Data'!A24</f>
        <v>Cross Cutting Area</v>
      </c>
      <c r="B16" t="str">
        <f>'Indicator Data'!B24</f>
        <v>Chattogram</v>
      </c>
      <c r="C16" t="str">
        <f>'Indicator Data'!C24</f>
        <v>Cumilla</v>
      </c>
      <c r="D16">
        <f>'Indicator Data'!D24</f>
        <v>2019</v>
      </c>
      <c r="E16" s="189">
        <f>IF(OR('Indicator Data'!AJ24=0,'Indicator Data'!AJ24="No data"),"0",ROUND(IF('Indicator Data'!AJ24&gt;E$3,0,IF('Indicator Data'!AJ24&lt;E$4,10,(E$3-'Indicator Data'!AJ24)/(E$3-E$4)*10)),1))</f>
        <v>4.0999999999999996</v>
      </c>
      <c r="F16" s="189">
        <f>ROUND(IF('Indicator Data'!AK24=0,0,IF(LOG('Indicator Data'!AK24)&gt;F$3,10,IF(LOG('Indicator Data'!AK24)&lt;F$4,0,((LOG('Indicator Data'!AK24)-F$4))/(F$3-F$4)*10))),1)</f>
        <v>6.9</v>
      </c>
      <c r="G16" s="189">
        <f>ROUND(IF('Indicator Data'!AL24=0,0,IF(LOG('Indicator Data'!AL24)&gt;G$3,10,IF(LOG('Indicator Data'!AL24)&lt;G$4,0,((LOG('Indicator Data'!AL24)-G$4))/(G$3-G$4)*10))),1)</f>
        <v>5</v>
      </c>
      <c r="H16" s="189">
        <f>IF('Indicator Data'!AM24="No data","x",ROUND(IF('Indicator Data'!AM24&gt;H$3,10,IF('Indicator Data'!AM24&lt;H$4,0,('Indicator Data'!AM24-H$4)/(H$3-H$4)*10)),1))</f>
        <v>5</v>
      </c>
      <c r="I16" s="189">
        <f>IF('Indicator Data'!AN24="No data","x",ROUND(IF('Indicator Data'!AN24&gt;I$3,10,IF('Indicator Data'!AN24&lt;I$4,0,('Indicator Data'!AN24-I$4)/(I$3-I$4)*10)),1))</f>
        <v>0.6</v>
      </c>
      <c r="J16" s="189">
        <f>IF('Indicator Data'!AO24="No data","x",ROUND(IF('Indicator Data'!AO24&gt;J$3,10,IF('Indicator Data'!AO24&lt;J$4,0,('Indicator Data'!AO24-J$4)/(J$3-J$4)*10)),1))</f>
        <v>8.3000000000000007</v>
      </c>
      <c r="K16" s="189">
        <f>IF('Indicator Data'!AP24="No data","x",ROUND(IF('Indicator Data'!AP24&gt;K$3,10,IF('Indicator Data'!AP24&lt;K$4,0,('Indicator Data'!AP24-K$4)/(K$3-K$4)*10)),1))</f>
        <v>6.4</v>
      </c>
      <c r="L16" s="189">
        <f>IF('Indicator Data'!AQ24="No data","x",ROUND(IF('Indicator Data'!AQ24&gt;L$3,10,IF('Indicator Data'!AQ24&lt;L$4,0,('Indicator Data'!AQ24-L$4)/(L$3-L$4)*10)),1))</f>
        <v>6.4</v>
      </c>
      <c r="M16" s="189">
        <f>ROUND(IF('Indicator Data'!AR24=0,0,IF(LOG('Indicator Data'!AR24)&gt;M$3,10,IF(LOG('Indicator Data'!AR24)&lt;M$4,0,((LOG('Indicator Data'!AR24)-M$4))/(M$3-M$4)*10))),1)</f>
        <v>6.5</v>
      </c>
      <c r="N16" s="189">
        <f>ROUND(IF('Indicator Data'!AS24=0,0,IF(LOG('Indicator Data'!AS24)&gt;N$3,10,IF(LOG('Indicator Data'!AK24)&lt;N$4,0,((LOG('Indicator Data'!AS24)-N$4))/(N$3-N$4)*10))),1)</f>
        <v>5.4</v>
      </c>
      <c r="O16" s="189">
        <v>0.8</v>
      </c>
      <c r="P16" s="189">
        <v>0.9</v>
      </c>
      <c r="Q16" s="189">
        <v>2.2000000000000002</v>
      </c>
      <c r="R16" s="189">
        <f>ROUND(IF('Indicator Data'!AW24=0,0,IF(LOG('Indicator Data'!AW24)&gt;R$3,10,IF(LOG('Indicator Data'!AW24)&lt;R$4,0,((LOG('Indicator Data'!AW24)-R$4))/(R$3-R$4)*10))),1)</f>
        <v>3.9</v>
      </c>
      <c r="S16" s="189">
        <f>ROUND(IF('Indicator Data'!AX24=0,0,IF(LOG('Indicator Data'!AX24)&gt;S$3,10,IF(LOG('Indicator Data'!AX24)&lt;S$4,0,((LOG('Indicator Data'!AX24)-S$4))/(S$3-S$4)*10))),1)</f>
        <v>0.2</v>
      </c>
      <c r="T16" s="189">
        <f>IF('Indicator Data'!AY24="No data","x",ROUND(IF('Indicator Data'!AY24&gt;T$3,10,IF('Indicator Data'!AY24&lt;T$4,0,('Indicator Data'!AY24-T$4)/(T$3-T$4)*10)),1))</f>
        <v>0</v>
      </c>
      <c r="U16" s="189">
        <f>ROUND(IF('Indicator Data'!AZ24=0,0,IF(LOG('Indicator Data'!AZ24)&gt;U$3,10,IF(LOG('Indicator Data'!AZ24)&lt;U$4,0,((LOG('Indicator Data'!AZ24)-U$4))/(U$3-U$4)*10))),1)</f>
        <v>4.3</v>
      </c>
      <c r="V16" s="189">
        <f>ROUND(IF('Indicator Data'!BA24=0,0,IF(LOG('Indicator Data'!BA24)&gt;V$3,10,IF(LOG('Indicator Data'!BA24)&lt;V$4,0,((LOG('Indicator Data'!BA24)-V$4))/(V$3-V$4)*10))),1)</f>
        <v>4.2</v>
      </c>
      <c r="W16" s="189">
        <f>ROUND(IF('Indicator Data'!BB24=0,0,IF(LOG('Indicator Data'!BB24)&gt;W$3,10,IF(LOG('Indicator Data'!BB24)&lt;W$4,0,((LOG('Indicator Data'!BB24)-W$4))/(W$3-W$4)*10))),1)</f>
        <v>5.3</v>
      </c>
      <c r="X16" s="189">
        <f>IF('Indicator Data'!BC24="No data","x",ROUND(IF('Indicator Data'!BC24&gt;X$3,10,IF('Indicator Data'!BC24&lt;X$4,0,('Indicator Data'!BC24-X$4)/(X$3-X$4)*10)),1))</f>
        <v>0.7</v>
      </c>
      <c r="Y16" s="189">
        <f>ROUND(IF('Indicator Data'!BD24=0,0,IF(LOG('Indicator Data'!BD24)&gt;Y$3,10,IF(LOG('Indicator Data'!BD24)&lt;Y$4,0,((LOG('Indicator Data'!BD24)-Y$4))/(Y$3-Y$4)*10))),1)</f>
        <v>0</v>
      </c>
      <c r="Z16" s="189">
        <f>ROUND(IF('Indicator Data'!BE24=0,0,IF(LOG('Indicator Data'!BE24)&gt;Z$3,10,IF(LOG('Indicator Data'!BE24)&lt;Z$4,0,((LOG('Indicator Data'!BE24)-Z$4))/(Z$3-Z$4)*10))),1)</f>
        <v>0</v>
      </c>
      <c r="AA16" s="189">
        <f>ROUND(IF('Indicator Data'!BF24=0,0,IF(LOG('Indicator Data'!BF24)&gt;AA$3,10,IF(LOG('Indicator Data'!BF24)&lt;AA$4,0,((LOG('Indicator Data'!BF24)-AA$4))/(AA$3-AA$4)*10))),1)</f>
        <v>0.7</v>
      </c>
      <c r="AB16" s="189">
        <f>ROUND(IF('Indicator Data'!BG24=0,0,IF(LOG('Indicator Data'!BG24)&gt;AB$3,10,IF(LOG('Indicator Data'!BG24)&lt;AB$4,0,((LOG('Indicator Data'!BG24)-AB$4))/(AB$3-AB$4)*10))),1)</f>
        <v>0.7</v>
      </c>
      <c r="AC16" s="189">
        <f>ROUND(IF('Indicator Data'!BH24=0,0,IF(LOG('Indicator Data'!BH24)&gt;AC$3,10,IF(LOG('Indicator Data'!BH24)&lt;AC$4,0,((LOG('Indicator Data'!BH24)-AC$4))/(AC$3-AC$4)*10))),1)</f>
        <v>5.4</v>
      </c>
      <c r="AD16" s="189">
        <f>IF('Indicator Data'!BI24="No data","x",ROUND(IF('Indicator Data'!BI24&gt;AD$3,10,IF('Indicator Data'!BI24&lt;AD$4,0,('Indicator Data'!BI24-AD$4)/(AD$3-AD$4)*10)),1))</f>
        <v>1.6</v>
      </c>
      <c r="AE16" s="189">
        <f>IF('Indicator Data'!BJ24="No data","x",ROUND(IF('Indicator Data'!BJ24&gt;AE$3,10,IF('Indicator Data'!BJ24&lt;AE$4,0,('Indicator Data'!BJ24-AE$4)/(AE$3-AE$4)*10)),1))</f>
        <v>3.7</v>
      </c>
      <c r="AF16" s="189">
        <f>IF('Indicator Data'!BK24="No data","x",ROUND(IF('Indicator Data'!BK24&gt;AF$3,10,IF('Indicator Data'!BK24&lt;AF$4,0,('Indicator Data'!BK24-AF$4)/(AF$3-AF$4)*10)),1))</f>
        <v>7.7</v>
      </c>
      <c r="AG16" s="189">
        <f>IF('Indicator Data'!BL24="No data","x",ROUND(IF('Indicator Data'!BL24&gt;AG$3,10,IF('Indicator Data'!BL24&lt;AG$4,0,('Indicator Data'!BL24-AG$4)/(AG$3-AG$4)*10)),1))</f>
        <v>6.4</v>
      </c>
      <c r="AH16" s="189">
        <f>IF('Indicator Data'!BM24="No data","x",ROUND(IF('Indicator Data'!BM24&gt;AH$3,10,IF('Indicator Data'!BM24&lt;AH$4,0,('Indicator Data'!BM24-AH$4)/(AH$3-AH$4)*10)),1))</f>
        <v>6.4</v>
      </c>
      <c r="AI16" s="189">
        <f>ROUND(IF('Indicator Data'!BN24=0,0,IF(LOG('Indicator Data'!BN24)&gt;AI$3,10,IF(LOG('Indicator Data'!BN24)&lt;AI$4,0,((LOG('Indicator Data'!BN24)-AI$4))/(AI$3-AI$4)*10))),1)</f>
        <v>2.1</v>
      </c>
      <c r="AJ16" s="189">
        <f>IF('Indicator Data'!BO24="No data","x",ROUND(IF('Indicator Data'!BO24&gt;AJ$3,10,IF('Indicator Data'!BO24&lt;AJ$4,0,('Indicator Data'!BO24-AJ$4)/(AJ$3-AJ$4)*10)),1))</f>
        <v>8.5</v>
      </c>
      <c r="AK16" s="190">
        <f t="shared" si="0"/>
        <v>5.3</v>
      </c>
      <c r="AL16" s="190">
        <f t="shared" si="1"/>
        <v>5.4</v>
      </c>
      <c r="AM16" s="190">
        <f t="shared" si="2"/>
        <v>3.2</v>
      </c>
      <c r="AN16" s="191">
        <f>ROUND(AVERAGE(AK16,AK16,AL16,AM16),1)</f>
        <v>4.8</v>
      </c>
      <c r="AO16" s="190">
        <f t="shared" si="4"/>
        <v>2.1</v>
      </c>
      <c r="AP16" s="190">
        <f t="shared" si="5"/>
        <v>3.6</v>
      </c>
      <c r="AQ16" s="190">
        <f t="shared" si="6"/>
        <v>0.2</v>
      </c>
      <c r="AR16" s="190">
        <f t="shared" si="7"/>
        <v>3.1</v>
      </c>
      <c r="AS16" s="190">
        <f t="shared" si="8"/>
        <v>4.7</v>
      </c>
      <c r="AT16" s="192">
        <f t="shared" si="9"/>
        <v>3.1</v>
      </c>
      <c r="AU16" s="191">
        <f t="shared" si="10"/>
        <v>2.6</v>
      </c>
      <c r="AV16" s="191">
        <f t="shared" si="11"/>
        <v>3.8</v>
      </c>
      <c r="AW16" s="61"/>
    </row>
    <row r="17" spans="1:49" x14ac:dyDescent="0.25">
      <c r="A17" t="str">
        <f>'Indicator Data'!A25</f>
        <v>Chittagong Hill Tract and Coast</v>
      </c>
      <c r="B17" t="str">
        <f>'Indicator Data'!B25</f>
        <v>Chattogram</v>
      </c>
      <c r="C17" t="str">
        <f>'Indicator Data'!C25</f>
        <v>Cox's Bazar</v>
      </c>
      <c r="D17">
        <f>'Indicator Data'!D25</f>
        <v>2022</v>
      </c>
      <c r="E17" s="189">
        <f>IF(OR('Indicator Data'!AJ25=0,'Indicator Data'!AJ25="No data"),"0",ROUND(IF('Indicator Data'!AJ25&gt;E$3,0,IF('Indicator Data'!AJ25&lt;E$4,10,(E$3-'Indicator Data'!AJ25)/(E$3-E$4)*10)),1))</f>
        <v>7.8</v>
      </c>
      <c r="F17" s="189">
        <f>ROUND(IF('Indicator Data'!AK25=0,0,IF(LOG('Indicator Data'!AK25)&gt;F$3,10,IF(LOG('Indicator Data'!AK25)&lt;F$4,0,((LOG('Indicator Data'!AK25)-F$4))/(F$3-F$4)*10))),1)</f>
        <v>7.4</v>
      </c>
      <c r="G17" s="189">
        <f>ROUND(IF('Indicator Data'!AL25=0,0,IF(LOG('Indicator Data'!AL25)&gt;G$3,10,IF(LOG('Indicator Data'!AL25)&lt;G$4,0,((LOG('Indicator Data'!AL25)-G$4))/(G$3-G$4)*10))),1)</f>
        <v>5.6</v>
      </c>
      <c r="H17" s="189">
        <f>IF('Indicator Data'!AM25="No data","x",ROUND(IF('Indicator Data'!AM25&gt;H$3,10,IF('Indicator Data'!AM25&lt;H$4,0,('Indicator Data'!AM25-H$4)/(H$3-H$4)*10)),1))</f>
        <v>7.2</v>
      </c>
      <c r="I17" s="189">
        <f>IF('Indicator Data'!AN25="No data","x",ROUND(IF('Indicator Data'!AN25&gt;I$3,10,IF('Indicator Data'!AN25&lt;I$4,0,('Indicator Data'!AN25-I$4)/(I$3-I$4)*10)),1))</f>
        <v>1.4</v>
      </c>
      <c r="J17" s="189">
        <f>IF('Indicator Data'!AO25="No data","x",ROUND(IF('Indicator Data'!AO25&gt;J$3,10,IF('Indicator Data'!AO25&lt;J$4,0,('Indicator Data'!AO25-J$4)/(J$3-J$4)*10)),1))</f>
        <v>8.6999999999999993</v>
      </c>
      <c r="K17" s="189">
        <f>IF('Indicator Data'!AP25="No data","x",ROUND(IF('Indicator Data'!AP25&gt;K$3,10,IF('Indicator Data'!AP25&lt;K$4,0,('Indicator Data'!AP25-K$4)/(K$3-K$4)*10)),1))</f>
        <v>5.3</v>
      </c>
      <c r="L17" s="189">
        <f>IF('Indicator Data'!AQ25="No data","x",ROUND(IF('Indicator Data'!AQ25&gt;L$3,10,IF('Indicator Data'!AQ25&lt;L$4,0,('Indicator Data'!AQ25-L$4)/(L$3-L$4)*10)),1))</f>
        <v>8.4</v>
      </c>
      <c r="M17" s="189">
        <f>ROUND(IF('Indicator Data'!AR25=0,0,IF(LOG('Indicator Data'!AR25)&gt;M$3,10,IF(LOG('Indicator Data'!AR25)&lt;M$4,0,((LOG('Indicator Data'!AR25)-M$4))/(M$3-M$4)*10))),1)</f>
        <v>6.7</v>
      </c>
      <c r="N17" s="189">
        <f>ROUND(IF('Indicator Data'!AS25=0,0,IF(LOG('Indicator Data'!AS25)&gt;N$3,10,IF(LOG('Indicator Data'!AK25)&lt;N$4,0,((LOG('Indicator Data'!AS25)-N$4))/(N$3-N$4)*10))),1)</f>
        <v>5.7</v>
      </c>
      <c r="O17" s="189">
        <v>0.8</v>
      </c>
      <c r="P17" s="189">
        <v>0.9</v>
      </c>
      <c r="Q17" s="189">
        <v>2.2000000000000002</v>
      </c>
      <c r="R17" s="189">
        <f>ROUND(IF('Indicator Data'!AW25=0,0,IF(LOG('Indicator Data'!AW25)&gt;R$3,10,IF(LOG('Indicator Data'!AW25)&lt;R$4,0,((LOG('Indicator Data'!AW25)-R$4))/(R$3-R$4)*10))),1)</f>
        <v>10</v>
      </c>
      <c r="S17" s="189">
        <f>ROUND(IF('Indicator Data'!AX25=0,0,IF(LOG('Indicator Data'!AX25)&gt;S$3,10,IF(LOG('Indicator Data'!AX25)&lt;S$4,0,((LOG('Indicator Data'!AX25)-S$4))/(S$3-S$4)*10))),1)</f>
        <v>8.6999999999999993</v>
      </c>
      <c r="T17" s="189">
        <f>IF('Indicator Data'!AY25="No data","x",ROUND(IF('Indicator Data'!AY25&gt;T$3,10,IF('Indicator Data'!AY25&lt;T$4,0,('Indicator Data'!AY25-T$4)/(T$3-T$4)*10)),1))</f>
        <v>10</v>
      </c>
      <c r="U17" s="189">
        <f>ROUND(IF('Indicator Data'!AZ25=0,0,IF(LOG('Indicator Data'!AZ25)&gt;U$3,10,IF(LOG('Indicator Data'!AZ25)&lt;U$4,0,((LOG('Indicator Data'!AZ25)-U$4))/(U$3-U$4)*10))),1)</f>
        <v>7.9</v>
      </c>
      <c r="V17" s="189">
        <f>ROUND(IF('Indicator Data'!BA25=0,0,IF(LOG('Indicator Data'!BA25)&gt;V$3,10,IF(LOG('Indicator Data'!BA25)&lt;V$4,0,((LOG('Indicator Data'!BA25)-V$4))/(V$3-V$4)*10))),1)</f>
        <v>5.7</v>
      </c>
      <c r="W17" s="189">
        <f>ROUND(IF('Indicator Data'!BB25=0,0,IF(LOG('Indicator Data'!BB25)&gt;W$3,10,IF(LOG('Indicator Data'!BB25)&lt;W$4,0,((LOG('Indicator Data'!BB25)-W$4))/(W$3-W$4)*10))),1)</f>
        <v>7</v>
      </c>
      <c r="X17" s="189">
        <f>IF('Indicator Data'!BC25="No data","x",ROUND(IF('Indicator Data'!BC25&gt;X$3,10,IF('Indicator Data'!BC25&lt;X$4,0,('Indicator Data'!BC25-X$4)/(X$3-X$4)*10)),1))</f>
        <v>5.9</v>
      </c>
      <c r="Y17" s="189">
        <f>ROUND(IF('Indicator Data'!BD25=0,0,IF(LOG('Indicator Data'!BD25)&gt;Y$3,10,IF(LOG('Indicator Data'!BD25)&lt;Y$4,0,((LOG('Indicator Data'!BD25)-Y$4))/(Y$3-Y$4)*10))),1)</f>
        <v>9.1999999999999993</v>
      </c>
      <c r="Z17" s="189">
        <f>ROUND(IF('Indicator Data'!BE25=0,0,IF(LOG('Indicator Data'!BE25)&gt;Z$3,10,IF(LOG('Indicator Data'!BE25)&lt;Z$4,0,((LOG('Indicator Data'!BE25)-Z$4))/(Z$3-Z$4)*10))),1)</f>
        <v>10</v>
      </c>
      <c r="AA17" s="189">
        <f>ROUND(IF('Indicator Data'!BF25=0,0,IF(LOG('Indicator Data'!BF25)&gt;AA$3,10,IF(LOG('Indicator Data'!BF25)&lt;AA$4,0,((LOG('Indicator Data'!BF25)-AA$4))/(AA$3-AA$4)*10))),1)</f>
        <v>8.8000000000000007</v>
      </c>
      <c r="AB17" s="189">
        <f>ROUND(IF('Indicator Data'!BG25=0,0,IF(LOG('Indicator Data'!BG25)&gt;AB$3,10,IF(LOG('Indicator Data'!BG25)&lt;AB$4,0,((LOG('Indicator Data'!BG25)-AB$4))/(AB$3-AB$4)*10))),1)</f>
        <v>0</v>
      </c>
      <c r="AC17" s="189">
        <f>ROUND(IF('Indicator Data'!BH25=0,0,IF(LOG('Indicator Data'!BH25)&gt;AC$3,10,IF(LOG('Indicator Data'!BH25)&lt;AC$4,0,((LOG('Indicator Data'!BH25)-AC$4))/(AC$3-AC$4)*10))),1)</f>
        <v>7.7</v>
      </c>
      <c r="AD17" s="189">
        <f>IF('Indicator Data'!BI25="No data","x",ROUND(IF('Indicator Data'!BI25&gt;AD$3,10,IF('Indicator Data'!BI25&lt;AD$4,0,('Indicator Data'!BI25-AD$4)/(AD$3-AD$4)*10)),1))</f>
        <v>3.2</v>
      </c>
      <c r="AE17" s="189">
        <f>IF('Indicator Data'!BJ25="No data","x",ROUND(IF('Indicator Data'!BJ25&gt;AE$3,10,IF('Indicator Data'!BJ25&lt;AE$4,0,('Indicator Data'!BJ25-AE$4)/(AE$3-AE$4)*10)),1))</f>
        <v>9.3000000000000007</v>
      </c>
      <c r="AF17" s="189">
        <f>IF('Indicator Data'!BK25="No data","x",ROUND(IF('Indicator Data'!BK25&gt;AF$3,10,IF('Indicator Data'!BK25&lt;AF$4,0,('Indicator Data'!BK25-AF$4)/(AF$3-AF$4)*10)),1))</f>
        <v>3.9</v>
      </c>
      <c r="AG17" s="189">
        <f>IF('Indicator Data'!BL25="No data","x",ROUND(IF('Indicator Data'!BL25&gt;AG$3,10,IF('Indicator Data'!BL25&lt;AG$4,0,('Indicator Data'!BL25-AG$4)/(AG$3-AG$4)*10)),1))</f>
        <v>6.9</v>
      </c>
      <c r="AH17" s="189">
        <f>IF('Indicator Data'!BM25="No data","x",ROUND(IF('Indicator Data'!BM25&gt;AH$3,10,IF('Indicator Data'!BM25&lt;AH$4,0,('Indicator Data'!BM25-AH$4)/(AH$3-AH$4)*10)),1))</f>
        <v>1</v>
      </c>
      <c r="AI17" s="189">
        <f>ROUND(IF('Indicator Data'!BN25=0,0,IF(LOG('Indicator Data'!BN25)&gt;AI$3,10,IF(LOG('Indicator Data'!BN25)&lt;AI$4,0,((LOG('Indicator Data'!BN25)-AI$4))/(AI$3-AI$4)*10))),1)</f>
        <v>4.8</v>
      </c>
      <c r="AJ17" s="189">
        <f>IF('Indicator Data'!BO25="No data","x",ROUND(IF('Indicator Data'!BO25&gt;AJ$3,10,IF('Indicator Data'!BO25&lt;AJ$4,0,('Indicator Data'!BO25-AJ$4)/(AJ$3-AJ$4)*10)),1))</f>
        <v>0</v>
      </c>
      <c r="AK17" s="190">
        <f t="shared" si="0"/>
        <v>7</v>
      </c>
      <c r="AL17" s="190">
        <f t="shared" si="1"/>
        <v>6</v>
      </c>
      <c r="AM17" s="190">
        <f t="shared" si="2"/>
        <v>3.3</v>
      </c>
      <c r="AN17" s="191">
        <f>ROUND(AVERAGE(AK17,AK17,AL17,AM17),1)</f>
        <v>5.8</v>
      </c>
      <c r="AO17" s="190">
        <f t="shared" si="4"/>
        <v>9.4</v>
      </c>
      <c r="AP17" s="190">
        <f t="shared" si="5"/>
        <v>6.6</v>
      </c>
      <c r="AQ17" s="190">
        <f t="shared" si="6"/>
        <v>7</v>
      </c>
      <c r="AR17" s="190">
        <f t="shared" si="7"/>
        <v>3.9</v>
      </c>
      <c r="AS17" s="190">
        <f t="shared" si="8"/>
        <v>4.9000000000000004</v>
      </c>
      <c r="AT17" s="192">
        <f t="shared" si="9"/>
        <v>5.7</v>
      </c>
      <c r="AU17" s="191">
        <f t="shared" si="10"/>
        <v>8.1</v>
      </c>
      <c r="AV17" s="191">
        <f t="shared" si="11"/>
        <v>7.1</v>
      </c>
      <c r="AW17" s="61"/>
    </row>
    <row r="18" spans="1:49" x14ac:dyDescent="0.25">
      <c r="A18" t="str">
        <f>'Indicator Data'!A26</f>
        <v>Cross Cutting Area</v>
      </c>
      <c r="B18" t="str">
        <f>'Indicator Data'!B26</f>
        <v>Chattogram</v>
      </c>
      <c r="C18" t="str">
        <f>'Indicator Data'!C26</f>
        <v>Feni</v>
      </c>
      <c r="D18">
        <f>'Indicator Data'!D26</f>
        <v>2030</v>
      </c>
      <c r="E18" s="189">
        <f>IF(OR('Indicator Data'!AJ26=0,'Indicator Data'!AJ26="No data"),"0",ROUND(IF('Indicator Data'!AJ26&gt;E$3,0,IF('Indicator Data'!AJ26&lt;E$4,10,(E$3-'Indicator Data'!AJ26)/(E$3-E$4)*10)),1))</f>
        <v>4.7</v>
      </c>
      <c r="F18" s="189">
        <f>ROUND(IF('Indicator Data'!AK26=0,0,IF(LOG('Indicator Data'!AK26)&gt;F$3,10,IF(LOG('Indicator Data'!AK26)&lt;F$4,0,((LOG('Indicator Data'!AK26)-F$4))/(F$3-F$4)*10))),1)</f>
        <v>6.3</v>
      </c>
      <c r="G18" s="189">
        <f>ROUND(IF('Indicator Data'!AL26=0,0,IF(LOG('Indicator Data'!AL26)&gt;G$3,10,IF(LOG('Indicator Data'!AL26)&lt;G$4,0,((LOG('Indicator Data'!AL26)-G$4))/(G$3-G$4)*10))),1)</f>
        <v>3.5</v>
      </c>
      <c r="H18" s="189">
        <f>IF('Indicator Data'!AM26="No data","x",ROUND(IF('Indicator Data'!AM26&gt;H$3,10,IF('Indicator Data'!AM26&lt;H$4,0,('Indicator Data'!AM26-H$4)/(H$3-H$4)*10)),1))</f>
        <v>4.3</v>
      </c>
      <c r="I18" s="189">
        <f>IF('Indicator Data'!AN26="No data","x",ROUND(IF('Indicator Data'!AN26&gt;I$3,10,IF('Indicator Data'!AN26&lt;I$4,0,('Indicator Data'!AN26-I$4)/(I$3-I$4)*10)),1))</f>
        <v>0.7</v>
      </c>
      <c r="J18" s="189">
        <f>IF('Indicator Data'!AO26="No data","x",ROUND(IF('Indicator Data'!AO26&gt;J$3,10,IF('Indicator Data'!AO26&lt;J$4,0,('Indicator Data'!AO26-J$4)/(J$3-J$4)*10)),1))</f>
        <v>8.3000000000000007</v>
      </c>
      <c r="K18" s="189">
        <f>IF('Indicator Data'!AP26="No data","x",ROUND(IF('Indicator Data'!AP26&gt;K$3,10,IF('Indicator Data'!AP26&lt;K$4,0,('Indicator Data'!AP26-K$4)/(K$3-K$4)*10)),1))</f>
        <v>6</v>
      </c>
      <c r="L18" s="189">
        <f>IF('Indicator Data'!AQ26="No data","x",ROUND(IF('Indicator Data'!AQ26&gt;L$3,10,IF('Indicator Data'!AQ26&lt;L$4,0,('Indicator Data'!AQ26-L$4)/(L$3-L$4)*10)),1))</f>
        <v>5.8</v>
      </c>
      <c r="M18" s="189">
        <f>ROUND(IF('Indicator Data'!AR26=0,0,IF(LOG('Indicator Data'!AR26)&gt;M$3,10,IF(LOG('Indicator Data'!AR26)&lt;M$4,0,((LOG('Indicator Data'!AR26)-M$4))/(M$3-M$4)*10))),1)</f>
        <v>7.4</v>
      </c>
      <c r="N18" s="189">
        <f>ROUND(IF('Indicator Data'!AS26=0,0,IF(LOG('Indicator Data'!AS26)&gt;N$3,10,IF(LOG('Indicator Data'!AK26)&lt;N$4,0,((LOG('Indicator Data'!AS26)-N$4))/(N$3-N$4)*10))),1)</f>
        <v>5.8</v>
      </c>
      <c r="O18" s="189">
        <v>0.8</v>
      </c>
      <c r="P18" s="189">
        <v>0.9</v>
      </c>
      <c r="Q18" s="189">
        <v>2.2000000000000002</v>
      </c>
      <c r="R18" s="189">
        <f>ROUND(IF('Indicator Data'!AW26=0,0,IF(LOG('Indicator Data'!AW26)&gt;R$3,10,IF(LOG('Indicator Data'!AW26)&lt;R$4,0,((LOG('Indicator Data'!AW26)-R$4))/(R$3-R$4)*10))),1)</f>
        <v>4.3</v>
      </c>
      <c r="S18" s="189">
        <f>ROUND(IF('Indicator Data'!AX26=0,0,IF(LOG('Indicator Data'!AX26)&gt;S$3,10,IF(LOG('Indicator Data'!AX26)&lt;S$4,0,((LOG('Indicator Data'!AX26)-S$4))/(S$3-S$4)*10))),1)</f>
        <v>5.8</v>
      </c>
      <c r="T18" s="189">
        <f>IF('Indicator Data'!AY26="No data","x",ROUND(IF('Indicator Data'!AY26&gt;T$3,10,IF('Indicator Data'!AY26&lt;T$4,0,('Indicator Data'!AY26-T$4)/(T$3-T$4)*10)),1))</f>
        <v>0</v>
      </c>
      <c r="U18" s="189">
        <f>ROUND(IF('Indicator Data'!AZ26=0,0,IF(LOG('Indicator Data'!AZ26)&gt;U$3,10,IF(LOG('Indicator Data'!AZ26)&lt;U$4,0,((LOG('Indicator Data'!AZ26)-U$4))/(U$3-U$4)*10))),1)</f>
        <v>5.3</v>
      </c>
      <c r="V18" s="189">
        <f>ROUND(IF('Indicator Data'!BA26=0,0,IF(LOG('Indicator Data'!BA26)&gt;V$3,10,IF(LOG('Indicator Data'!BA26)&lt;V$4,0,((LOG('Indicator Data'!BA26)-V$4))/(V$3-V$4)*10))),1)</f>
        <v>4</v>
      </c>
      <c r="W18" s="189">
        <f>ROUND(IF('Indicator Data'!BB26=0,0,IF(LOG('Indicator Data'!BB26)&gt;W$3,10,IF(LOG('Indicator Data'!BB26)&lt;W$4,0,((LOG('Indicator Data'!BB26)-W$4))/(W$3-W$4)*10))),1)</f>
        <v>6.1</v>
      </c>
      <c r="X18" s="189">
        <f>IF('Indicator Data'!BC26="No data","x",ROUND(IF('Indicator Data'!BC26&gt;X$3,10,IF('Indicator Data'!BC26&lt;X$4,0,('Indicator Data'!BC26-X$4)/(X$3-X$4)*10)),1))</f>
        <v>7.7</v>
      </c>
      <c r="Y18" s="189">
        <f>ROUND(IF('Indicator Data'!BD26=0,0,IF(LOG('Indicator Data'!BD26)&gt;Y$3,10,IF(LOG('Indicator Data'!BD26)&lt;Y$4,0,((LOG('Indicator Data'!BD26)-Y$4))/(Y$3-Y$4)*10))),1)</f>
        <v>7.5</v>
      </c>
      <c r="Z18" s="189">
        <f>ROUND(IF('Indicator Data'!BE26=0,0,IF(LOG('Indicator Data'!BE26)&gt;Z$3,10,IF(LOG('Indicator Data'!BE26)&lt;Z$4,0,((LOG('Indicator Data'!BE26)-Z$4))/(Z$3-Z$4)*10))),1)</f>
        <v>6.5</v>
      </c>
      <c r="AA18" s="189">
        <f>ROUND(IF('Indicator Data'!BF26=0,0,IF(LOG('Indicator Data'!BF26)&gt;AA$3,10,IF(LOG('Indicator Data'!BF26)&lt;AA$4,0,((LOG('Indicator Data'!BF26)-AA$4))/(AA$3-AA$4)*10))),1)</f>
        <v>4.2</v>
      </c>
      <c r="AB18" s="189">
        <f>ROUND(IF('Indicator Data'!BG26=0,0,IF(LOG('Indicator Data'!BG26)&gt;AB$3,10,IF(LOG('Indicator Data'!BG26)&lt;AB$4,0,((LOG('Indicator Data'!BG26)-AB$4))/(AB$3-AB$4)*10))),1)</f>
        <v>1.3</v>
      </c>
      <c r="AC18" s="189">
        <f>ROUND(IF('Indicator Data'!BH26=0,0,IF(LOG('Indicator Data'!BH26)&gt;AC$3,10,IF(LOG('Indicator Data'!BH26)&lt;AC$4,0,((LOG('Indicator Data'!BH26)-AC$4))/(AC$3-AC$4)*10))),1)</f>
        <v>5.4</v>
      </c>
      <c r="AD18" s="189">
        <f>IF('Indicator Data'!BI26="No data","x",ROUND(IF('Indicator Data'!BI26&gt;AD$3,10,IF('Indicator Data'!BI26&lt;AD$4,0,('Indicator Data'!BI26-AD$4)/(AD$3-AD$4)*10)),1))</f>
        <v>0.7</v>
      </c>
      <c r="AE18" s="189">
        <f>IF('Indicator Data'!BJ26="No data","x",ROUND(IF('Indicator Data'!BJ26&gt;AE$3,10,IF('Indicator Data'!BJ26&lt;AE$4,0,('Indicator Data'!BJ26-AE$4)/(AE$3-AE$4)*10)),1))</f>
        <v>4.9000000000000004</v>
      </c>
      <c r="AF18" s="189">
        <f>IF('Indicator Data'!BK26="No data","x",ROUND(IF('Indicator Data'!BK26&gt;AF$3,10,IF('Indicator Data'!BK26&lt;AF$4,0,('Indicator Data'!BK26-AF$4)/(AF$3-AF$4)*10)),1))</f>
        <v>10</v>
      </c>
      <c r="AG18" s="189">
        <f>IF('Indicator Data'!BL26="No data","x",ROUND(IF('Indicator Data'!BL26&gt;AG$3,10,IF('Indicator Data'!BL26&lt;AG$4,0,('Indicator Data'!BL26-AG$4)/(AG$3-AG$4)*10)),1))</f>
        <v>6.4</v>
      </c>
      <c r="AH18" s="189">
        <f>IF('Indicator Data'!BM26="No data","x",ROUND(IF('Indicator Data'!BM26&gt;AH$3,10,IF('Indicator Data'!BM26&lt;AH$4,0,('Indicator Data'!BM26-AH$4)/(AH$3-AH$4)*10)),1))</f>
        <v>6.9</v>
      </c>
      <c r="AI18" s="189">
        <f>ROUND(IF('Indicator Data'!BN26=0,0,IF(LOG('Indicator Data'!BN26)&gt;AI$3,10,IF(LOG('Indicator Data'!BN26)&lt;AI$4,0,((LOG('Indicator Data'!BN26)-AI$4))/(AI$3-AI$4)*10))),1)</f>
        <v>1.6</v>
      </c>
      <c r="AJ18" s="189">
        <f>IF('Indicator Data'!BO26="No data","x",ROUND(IF('Indicator Data'!BO26&gt;AJ$3,10,IF('Indicator Data'!BO26&lt;AJ$4,0,('Indicator Data'!BO26-AJ$4)/(AJ$3-AJ$4)*10)),1))</f>
        <v>8.9</v>
      </c>
      <c r="AK18" s="190">
        <f t="shared" si="0"/>
        <v>4.7</v>
      </c>
      <c r="AL18" s="190">
        <f t="shared" si="1"/>
        <v>5.2</v>
      </c>
      <c r="AM18" s="190">
        <f t="shared" si="2"/>
        <v>3.4</v>
      </c>
      <c r="AN18" s="191">
        <f t="shared" ref="AN18:AN26" si="12">ROUND(AVERAGE(AK18,AK18,AL18,AM18),1)</f>
        <v>4.5</v>
      </c>
      <c r="AO18" s="190">
        <f t="shared" si="4"/>
        <v>5.0999999999999996</v>
      </c>
      <c r="AP18" s="190">
        <f t="shared" si="5"/>
        <v>5.8</v>
      </c>
      <c r="AQ18" s="190">
        <f t="shared" si="6"/>
        <v>4.5999999999999996</v>
      </c>
      <c r="AR18" s="190">
        <f t="shared" si="7"/>
        <v>3.4</v>
      </c>
      <c r="AS18" s="190">
        <f t="shared" si="8"/>
        <v>5.0999999999999996</v>
      </c>
      <c r="AT18" s="192">
        <f t="shared" si="9"/>
        <v>4.8</v>
      </c>
      <c r="AU18" s="191">
        <f t="shared" si="10"/>
        <v>5</v>
      </c>
      <c r="AV18" s="191">
        <f t="shared" si="11"/>
        <v>4.8</v>
      </c>
      <c r="AW18" s="61"/>
    </row>
    <row r="19" spans="1:49" x14ac:dyDescent="0.25">
      <c r="A19" t="str">
        <f>'Indicator Data'!A27</f>
        <v>Chittagong Hill Tract and Coast</v>
      </c>
      <c r="B19" t="str">
        <f>'Indicator Data'!B27</f>
        <v>Chattogram</v>
      </c>
      <c r="C19" t="str">
        <f>'Indicator Data'!C27</f>
        <v>Khagrachhari</v>
      </c>
      <c r="D19">
        <f>'Indicator Data'!D27</f>
        <v>2046</v>
      </c>
      <c r="E19" s="189">
        <f>IF(OR('Indicator Data'!AJ27=0,'Indicator Data'!AJ27="No data"),"0",ROUND(IF('Indicator Data'!AJ27&gt;E$3,0,IF('Indicator Data'!AJ27&lt;E$4,10,(E$3-'Indicator Data'!AJ27)/(E$3-E$4)*10)),1))</f>
        <v>6.7</v>
      </c>
      <c r="F19" s="189">
        <f>ROUND(IF('Indicator Data'!AK27=0,0,IF(LOG('Indicator Data'!AK27)&gt;F$3,10,IF(LOG('Indicator Data'!AK27)&lt;F$4,0,((LOG('Indicator Data'!AK27)-F$4))/(F$3-F$4)*10))),1)</f>
        <v>9.3000000000000007</v>
      </c>
      <c r="G19" s="189">
        <f>ROUND(IF('Indicator Data'!AL27=0,0,IF(LOG('Indicator Data'!AL27)&gt;G$3,10,IF(LOG('Indicator Data'!AL27)&lt;G$4,0,((LOG('Indicator Data'!AL27)-G$4))/(G$3-G$4)*10))),1)</f>
        <v>9.1</v>
      </c>
      <c r="H19" s="189">
        <f>IF('Indicator Data'!AM27="No data","x",ROUND(IF('Indicator Data'!AM27&gt;H$3,10,IF('Indicator Data'!AM27&lt;H$4,0,('Indicator Data'!AM27-H$4)/(H$3-H$4)*10)),1))</f>
        <v>6.6</v>
      </c>
      <c r="I19" s="189">
        <f>IF('Indicator Data'!AN27="No data","x",ROUND(IF('Indicator Data'!AN27&gt;I$3,10,IF('Indicator Data'!AN27&lt;I$4,0,('Indicator Data'!AN27-I$4)/(I$3-I$4)*10)),1))</f>
        <v>3.3</v>
      </c>
      <c r="J19" s="189">
        <f>IF('Indicator Data'!AO27="No data","x",ROUND(IF('Indicator Data'!AO27&gt;J$3,10,IF('Indicator Data'!AO27&lt;J$4,0,('Indicator Data'!AO27-J$4)/(J$3-J$4)*10)),1))</f>
        <v>7.7</v>
      </c>
      <c r="K19" s="189">
        <f>IF('Indicator Data'!AP27="No data","x",ROUND(IF('Indicator Data'!AP27&gt;K$3,10,IF('Indicator Data'!AP27&lt;K$4,0,('Indicator Data'!AP27-K$4)/(K$3-K$4)*10)),1))</f>
        <v>6</v>
      </c>
      <c r="L19" s="189">
        <f>IF('Indicator Data'!AQ27="No data","x",ROUND(IF('Indicator Data'!AQ27&gt;L$3,10,IF('Indicator Data'!AQ27&lt;L$4,0,('Indicator Data'!AQ27-L$4)/(L$3-L$4)*10)),1))</f>
        <v>5.0999999999999996</v>
      </c>
      <c r="M19" s="189">
        <f>ROUND(IF('Indicator Data'!AR27=0,0,IF(LOG('Indicator Data'!AR27)&gt;M$3,10,IF(LOG('Indicator Data'!AR27)&lt;M$4,0,((LOG('Indicator Data'!AR27)-M$4))/(M$3-M$4)*10))),1)</f>
        <v>8.1</v>
      </c>
      <c r="N19" s="189">
        <f>ROUND(IF('Indicator Data'!AS27=0,0,IF(LOG('Indicator Data'!AS27)&gt;N$3,10,IF(LOG('Indicator Data'!AK27)&lt;N$4,0,((LOG('Indicator Data'!AS27)-N$4))/(N$3-N$4)*10))),1)</f>
        <v>1.5</v>
      </c>
      <c r="O19" s="189">
        <v>0.8</v>
      </c>
      <c r="P19" s="189">
        <v>0.9</v>
      </c>
      <c r="Q19" s="189">
        <v>2.2000000000000002</v>
      </c>
      <c r="R19" s="189">
        <f>ROUND(IF('Indicator Data'!AW27=0,0,IF(LOG('Indicator Data'!AW27)&gt;R$3,10,IF(LOG('Indicator Data'!AW27)&lt;R$4,0,((LOG('Indicator Data'!AW27)-R$4))/(R$3-R$4)*10))),1)</f>
        <v>5.5</v>
      </c>
      <c r="S19" s="189">
        <f>ROUND(IF('Indicator Data'!AX27=0,0,IF(LOG('Indicator Data'!AX27)&gt;S$3,10,IF(LOG('Indicator Data'!AX27)&lt;S$4,0,((LOG('Indicator Data'!AX27)-S$4))/(S$3-S$4)*10))),1)</f>
        <v>4.9000000000000004</v>
      </c>
      <c r="T19" s="189">
        <f>IF('Indicator Data'!AY27="No data","x",ROUND(IF('Indicator Data'!AY27&gt;T$3,10,IF('Indicator Data'!AY27&lt;T$4,0,('Indicator Data'!AY27-T$4)/(T$3-T$4)*10)),1))</f>
        <v>0</v>
      </c>
      <c r="U19" s="189">
        <f>ROUND(IF('Indicator Data'!AZ27=0,0,IF(LOG('Indicator Data'!AZ27)&gt;U$3,10,IF(LOG('Indicator Data'!AZ27)&lt;U$4,0,((LOG('Indicator Data'!AZ27)-U$4))/(U$3-U$4)*10))),1)</f>
        <v>5.8</v>
      </c>
      <c r="V19" s="189">
        <f>ROUND(IF('Indicator Data'!BA27=0,0,IF(LOG('Indicator Data'!BA27)&gt;V$3,10,IF(LOG('Indicator Data'!BA27)&lt;V$4,0,((LOG('Indicator Data'!BA27)-V$4))/(V$3-V$4)*10))),1)</f>
        <v>2.2000000000000002</v>
      </c>
      <c r="W19" s="189">
        <f>ROUND(IF('Indicator Data'!BB27=0,0,IF(LOG('Indicator Data'!BB27)&gt;W$3,10,IF(LOG('Indicator Data'!BB27)&lt;W$4,0,((LOG('Indicator Data'!BB27)-W$4))/(W$3-W$4)*10))),1)</f>
        <v>6.3</v>
      </c>
      <c r="X19" s="189">
        <f>IF('Indicator Data'!BC27="No data","x",ROUND(IF('Indicator Data'!BC27&gt;X$3,10,IF('Indicator Data'!BC27&lt;X$4,0,('Indicator Data'!BC27-X$4)/(X$3-X$4)*10)),1))</f>
        <v>5.4</v>
      </c>
      <c r="Y19" s="189">
        <f>ROUND(IF('Indicator Data'!BD27=0,0,IF(LOG('Indicator Data'!BD27)&gt;Y$3,10,IF(LOG('Indicator Data'!BD27)&lt;Y$4,0,((LOG('Indicator Data'!BD27)-Y$4))/(Y$3-Y$4)*10))),1)</f>
        <v>6.3</v>
      </c>
      <c r="Z19" s="189">
        <f>ROUND(IF('Indicator Data'!BE27=0,0,IF(LOG('Indicator Data'!BE27)&gt;Z$3,10,IF(LOG('Indicator Data'!BE27)&lt;Z$4,0,((LOG('Indicator Data'!BE27)-Z$4))/(Z$3-Z$4)*10))),1)</f>
        <v>5.9</v>
      </c>
      <c r="AA19" s="189">
        <f>ROUND(IF('Indicator Data'!BF27=0,0,IF(LOG('Indicator Data'!BF27)&gt;AA$3,10,IF(LOG('Indicator Data'!BF27)&lt;AA$4,0,((LOG('Indicator Data'!BF27)-AA$4))/(AA$3-AA$4)*10))),1)</f>
        <v>0</v>
      </c>
      <c r="AB19" s="189">
        <f>ROUND(IF('Indicator Data'!BG27=0,0,IF(LOG('Indicator Data'!BG27)&gt;AB$3,10,IF(LOG('Indicator Data'!BG27)&lt;AB$4,0,((LOG('Indicator Data'!BG27)-AB$4))/(AB$3-AB$4)*10))),1)</f>
        <v>7.3</v>
      </c>
      <c r="AC19" s="189">
        <f>ROUND(IF('Indicator Data'!BH27=0,0,IF(LOG('Indicator Data'!BH27)&gt;AC$3,10,IF(LOG('Indicator Data'!BH27)&lt;AC$4,0,((LOG('Indicator Data'!BH27)-AC$4))/(AC$3-AC$4)*10))),1)</f>
        <v>7.7</v>
      </c>
      <c r="AD19" s="189">
        <f>IF('Indicator Data'!BI27="No data","x",ROUND(IF('Indicator Data'!BI27&gt;AD$3,10,IF('Indicator Data'!BI27&lt;AD$4,0,('Indicator Data'!BI27-AD$4)/(AD$3-AD$4)*10)),1))</f>
        <v>4.4000000000000004</v>
      </c>
      <c r="AE19" s="189">
        <f>IF('Indicator Data'!BJ27="No data","x",ROUND(IF('Indicator Data'!BJ27&gt;AE$3,10,IF('Indicator Data'!BJ27&lt;AE$4,0,('Indicator Data'!BJ27-AE$4)/(AE$3-AE$4)*10)),1))</f>
        <v>5.6</v>
      </c>
      <c r="AF19" s="189">
        <f>IF('Indicator Data'!BK27="No data","x",ROUND(IF('Indicator Data'!BK27&gt;AF$3,10,IF('Indicator Data'!BK27&lt;AF$4,0,('Indicator Data'!BK27-AF$4)/(AF$3-AF$4)*10)),1))</f>
        <v>1.4</v>
      </c>
      <c r="AG19" s="189">
        <f>IF('Indicator Data'!BL27="No data","x",ROUND(IF('Indicator Data'!BL27&gt;AG$3,10,IF('Indicator Data'!BL27&lt;AG$4,0,('Indicator Data'!BL27-AG$4)/(AG$3-AG$4)*10)),1))</f>
        <v>8.1</v>
      </c>
      <c r="AH19" s="189">
        <f>IF('Indicator Data'!BM27="No data","x",ROUND(IF('Indicator Data'!BM27&gt;AH$3,10,IF('Indicator Data'!BM27&lt;AH$4,0,('Indicator Data'!BM27-AH$4)/(AH$3-AH$4)*10)),1))</f>
        <v>4.4000000000000004</v>
      </c>
      <c r="AI19" s="189">
        <f>ROUND(IF('Indicator Data'!BN27=0,0,IF(LOG('Indicator Data'!BN27)&gt;AI$3,10,IF(LOG('Indicator Data'!BN27)&lt;AI$4,0,((LOG('Indicator Data'!BN27)-AI$4))/(AI$3-AI$4)*10))),1)</f>
        <v>9.8000000000000007</v>
      </c>
      <c r="AJ19" s="189">
        <f>IF('Indicator Data'!BO27="No data","x",ROUND(IF('Indicator Data'!BO27&gt;AJ$3,10,IF('Indicator Data'!BO27&lt;AJ$4,0,('Indicator Data'!BO27-AJ$4)/(AJ$3-AJ$4)*10)),1))</f>
        <v>5.4</v>
      </c>
      <c r="AK19" s="190">
        <f t="shared" si="0"/>
        <v>7.9</v>
      </c>
      <c r="AL19" s="190">
        <f t="shared" si="1"/>
        <v>5.5</v>
      </c>
      <c r="AM19" s="190">
        <f t="shared" si="2"/>
        <v>2.7</v>
      </c>
      <c r="AN19" s="191">
        <f t="shared" si="12"/>
        <v>6</v>
      </c>
      <c r="AO19" s="190">
        <f t="shared" si="4"/>
        <v>5.2</v>
      </c>
      <c r="AP19" s="190">
        <f t="shared" si="5"/>
        <v>4.9000000000000004</v>
      </c>
      <c r="AQ19" s="190">
        <f t="shared" si="6"/>
        <v>3.1</v>
      </c>
      <c r="AR19" s="190">
        <f t="shared" si="7"/>
        <v>7.5</v>
      </c>
      <c r="AS19" s="190">
        <f t="shared" si="8"/>
        <v>5.6</v>
      </c>
      <c r="AT19" s="192">
        <f t="shared" si="9"/>
        <v>5.5</v>
      </c>
      <c r="AU19" s="191">
        <f t="shared" si="10"/>
        <v>5.4</v>
      </c>
      <c r="AV19" s="191">
        <f t="shared" si="11"/>
        <v>5.7</v>
      </c>
      <c r="AW19" s="61"/>
    </row>
    <row r="20" spans="1:49" x14ac:dyDescent="0.25">
      <c r="A20" t="str">
        <f>'Indicator Data'!A28</f>
        <v>Coastal Zone</v>
      </c>
      <c r="B20" t="str">
        <f>'Indicator Data'!B28</f>
        <v>Chattogram</v>
      </c>
      <c r="C20" t="str">
        <f>'Indicator Data'!C28</f>
        <v>Lakshmipur</v>
      </c>
      <c r="D20">
        <f>'Indicator Data'!D28</f>
        <v>2051</v>
      </c>
      <c r="E20" s="189">
        <f>IF(OR('Indicator Data'!AJ28=0,'Indicator Data'!AJ28="No data"),"0",ROUND(IF('Indicator Data'!AJ28&gt;E$3,0,IF('Indicator Data'!AJ28&lt;E$4,10,(E$3-'Indicator Data'!AJ28)/(E$3-E$4)*10)),1))</f>
        <v>4.7</v>
      </c>
      <c r="F20" s="189">
        <f>ROUND(IF('Indicator Data'!AK28=0,0,IF(LOG('Indicator Data'!AK28)&gt;F$3,10,IF(LOG('Indicator Data'!AK28)&lt;F$4,0,((LOG('Indicator Data'!AK28)-F$4))/(F$3-F$4)*10))),1)</f>
        <v>8.6999999999999993</v>
      </c>
      <c r="G20" s="189">
        <f>ROUND(IF('Indicator Data'!AL28=0,0,IF(LOG('Indicator Data'!AL28)&gt;G$3,10,IF(LOG('Indicator Data'!AL28)&lt;G$4,0,((LOG('Indicator Data'!AL28)-G$4))/(G$3-G$4)*10))),1)</f>
        <v>7.7</v>
      </c>
      <c r="H20" s="189">
        <f>IF('Indicator Data'!AM28="No data","x",ROUND(IF('Indicator Data'!AM28&gt;H$3,10,IF('Indicator Data'!AM28&lt;H$4,0,('Indicator Data'!AM28-H$4)/(H$3-H$4)*10)),1))</f>
        <v>7.4</v>
      </c>
      <c r="I20" s="189">
        <f>IF('Indicator Data'!AN28="No data","x",ROUND(IF('Indicator Data'!AN28&gt;I$3,10,IF('Indicator Data'!AN28&lt;I$4,0,('Indicator Data'!AN28-I$4)/(I$3-I$4)*10)),1))</f>
        <v>2.9</v>
      </c>
      <c r="J20" s="189">
        <f>IF('Indicator Data'!AO28="No data","x",ROUND(IF('Indicator Data'!AO28&gt;J$3,10,IF('Indicator Data'!AO28&lt;J$4,0,('Indicator Data'!AO28-J$4)/(J$3-J$4)*10)),1))</f>
        <v>8.3000000000000007</v>
      </c>
      <c r="K20" s="189">
        <f>IF('Indicator Data'!AP28="No data","x",ROUND(IF('Indicator Data'!AP28&gt;K$3,10,IF('Indicator Data'!AP28&lt;K$4,0,('Indicator Data'!AP28-K$4)/(K$3-K$4)*10)),1))</f>
        <v>7.5</v>
      </c>
      <c r="L20" s="189">
        <f>IF('Indicator Data'!AQ28="No data","x",ROUND(IF('Indicator Data'!AQ28&gt;L$3,10,IF('Indicator Data'!AQ28&lt;L$4,0,('Indicator Data'!AQ28-L$4)/(L$3-L$4)*10)),1))</f>
        <v>4.7</v>
      </c>
      <c r="M20" s="189">
        <f>ROUND(IF('Indicator Data'!AR28=0,0,IF(LOG('Indicator Data'!AR28)&gt;M$3,10,IF(LOG('Indicator Data'!AR28)&lt;M$4,0,((LOG('Indicator Data'!AR28)-M$4))/(M$3-M$4)*10))),1)</f>
        <v>8.1999999999999993</v>
      </c>
      <c r="N20" s="189">
        <f>ROUND(IF('Indicator Data'!AS28=0,0,IF(LOG('Indicator Data'!AS28)&gt;N$3,10,IF(LOG('Indicator Data'!AK28)&lt;N$4,0,((LOG('Indicator Data'!AS28)-N$4))/(N$3-N$4)*10))),1)</f>
        <v>2.7</v>
      </c>
      <c r="O20" s="189">
        <v>0.8</v>
      </c>
      <c r="P20" s="189">
        <v>0.9</v>
      </c>
      <c r="Q20" s="189">
        <v>2.2000000000000002</v>
      </c>
      <c r="R20" s="189">
        <f>ROUND(IF('Indicator Data'!AW28=0,0,IF(LOG('Indicator Data'!AW28)&gt;R$3,10,IF(LOG('Indicator Data'!AW28)&lt;R$4,0,((LOG('Indicator Data'!AW28)-R$4))/(R$3-R$4)*10))),1)</f>
        <v>4.7</v>
      </c>
      <c r="S20" s="189">
        <f>ROUND(IF('Indicator Data'!AX28=0,0,IF(LOG('Indicator Data'!AX28)&gt;S$3,10,IF(LOG('Indicator Data'!AX28)&lt;S$4,0,((LOG('Indicator Data'!AX28)-S$4))/(S$3-S$4)*10))),1)</f>
        <v>7.6</v>
      </c>
      <c r="T20" s="189">
        <f>IF('Indicator Data'!AY28="No data","x",ROUND(IF('Indicator Data'!AY28&gt;T$3,10,IF('Indicator Data'!AY28&lt;T$4,0,('Indicator Data'!AY28-T$4)/(T$3-T$4)*10)),1))</f>
        <v>0</v>
      </c>
      <c r="U20" s="189">
        <f>ROUND(IF('Indicator Data'!AZ28=0,0,IF(LOG('Indicator Data'!AZ28)&gt;U$3,10,IF(LOG('Indicator Data'!AZ28)&lt;U$4,0,((LOG('Indicator Data'!AZ28)-U$4))/(U$3-U$4)*10))),1)</f>
        <v>5</v>
      </c>
      <c r="V20" s="189">
        <f>ROUND(IF('Indicator Data'!BA28=0,0,IF(LOG('Indicator Data'!BA28)&gt;V$3,10,IF(LOG('Indicator Data'!BA28)&lt;V$4,0,((LOG('Indicator Data'!BA28)-V$4))/(V$3-V$4)*10))),1)</f>
        <v>6.1</v>
      </c>
      <c r="W20" s="189">
        <f>ROUND(IF('Indicator Data'!BB28=0,0,IF(LOG('Indicator Data'!BB28)&gt;W$3,10,IF(LOG('Indicator Data'!BB28)&lt;W$4,0,((LOG('Indicator Data'!BB28)-W$4))/(W$3-W$4)*10))),1)</f>
        <v>6.6</v>
      </c>
      <c r="X20" s="189">
        <f>IF('Indicator Data'!BC28="No data","x",ROUND(IF('Indicator Data'!BC28&gt;X$3,10,IF('Indicator Data'!BC28&lt;X$4,0,('Indicator Data'!BC28-X$4)/(X$3-X$4)*10)),1))</f>
        <v>1.5</v>
      </c>
      <c r="Y20" s="189">
        <f>ROUND(IF('Indicator Data'!BD28=0,0,IF(LOG('Indicator Data'!BD28)&gt;Y$3,10,IF(LOG('Indicator Data'!BD28)&lt;Y$4,0,((LOG('Indicator Data'!BD28)-Y$4))/(Y$3-Y$4)*10))),1)</f>
        <v>2.5</v>
      </c>
      <c r="Z20" s="189">
        <f>ROUND(IF('Indicator Data'!BE28=0,0,IF(LOG('Indicator Data'!BE28)&gt;Z$3,10,IF(LOG('Indicator Data'!BE28)&lt;Z$4,0,((LOG('Indicator Data'!BE28)-Z$4))/(Z$3-Z$4)*10))),1)</f>
        <v>3.5</v>
      </c>
      <c r="AA20" s="189">
        <f>ROUND(IF('Indicator Data'!BF28=0,0,IF(LOG('Indicator Data'!BF28)&gt;AA$3,10,IF(LOG('Indicator Data'!BF28)&lt;AA$4,0,((LOG('Indicator Data'!BF28)-AA$4))/(AA$3-AA$4)*10))),1)</f>
        <v>2.5</v>
      </c>
      <c r="AB20" s="189">
        <f>ROUND(IF('Indicator Data'!BG28=0,0,IF(LOG('Indicator Data'!BG28)&gt;AB$3,10,IF(LOG('Indicator Data'!BG28)&lt;AB$4,0,((LOG('Indicator Data'!BG28)-AB$4))/(AB$3-AB$4)*10))),1)</f>
        <v>4.8</v>
      </c>
      <c r="AC20" s="189">
        <f>ROUND(IF('Indicator Data'!BH28=0,0,IF(LOG('Indicator Data'!BH28)&gt;AC$3,10,IF(LOG('Indicator Data'!BH28)&lt;AC$4,0,((LOG('Indicator Data'!BH28)-AC$4))/(AC$3-AC$4)*10))),1)</f>
        <v>7.7</v>
      </c>
      <c r="AD20" s="189">
        <f>IF('Indicator Data'!BI28="No data","x",ROUND(IF('Indicator Data'!BI28&gt;AD$3,10,IF('Indicator Data'!BI28&lt;AD$4,0,('Indicator Data'!BI28-AD$4)/(AD$3-AD$4)*10)),1))</f>
        <v>2.2999999999999998</v>
      </c>
      <c r="AE20" s="189">
        <f>IF('Indicator Data'!BJ28="No data","x",ROUND(IF('Indicator Data'!BJ28&gt;AE$3,10,IF('Indicator Data'!BJ28&lt;AE$4,0,('Indicator Data'!BJ28-AE$4)/(AE$3-AE$4)*10)),1))</f>
        <v>2.8</v>
      </c>
      <c r="AF20" s="189">
        <f>IF('Indicator Data'!BK28="No data","x",ROUND(IF('Indicator Data'!BK28&gt;AF$3,10,IF('Indicator Data'!BK28&lt;AF$4,0,('Indicator Data'!BK28-AF$4)/(AF$3-AF$4)*10)),1))</f>
        <v>6.8</v>
      </c>
      <c r="AG20" s="189">
        <f>IF('Indicator Data'!BL28="No data","x",ROUND(IF('Indicator Data'!BL28&gt;AG$3,10,IF('Indicator Data'!BL28&lt;AG$4,0,('Indicator Data'!BL28-AG$4)/(AG$3-AG$4)*10)),1))</f>
        <v>5.8</v>
      </c>
      <c r="AH20" s="189">
        <f>IF('Indicator Data'!BM28="No data","x",ROUND(IF('Indicator Data'!BM28&gt;AH$3,10,IF('Indicator Data'!BM28&lt;AH$4,0,('Indicator Data'!BM28-AH$4)/(AH$3-AH$4)*10)),1))</f>
        <v>6.4</v>
      </c>
      <c r="AI20" s="189">
        <f>ROUND(IF('Indicator Data'!BN28=0,0,IF(LOG('Indicator Data'!BN28)&gt;AI$3,10,IF(LOG('Indicator Data'!BN28)&lt;AI$4,0,((LOG('Indicator Data'!BN28)-AI$4))/(AI$3-AI$4)*10))),1)</f>
        <v>0</v>
      </c>
      <c r="AJ20" s="189">
        <f>IF('Indicator Data'!BO28="No data","x",ROUND(IF('Indicator Data'!BO28&gt;AJ$3,10,IF('Indicator Data'!BO28&lt;AJ$4,0,('Indicator Data'!BO28-AJ$4)/(AJ$3-AJ$4)*10)),1))</f>
        <v>9.5</v>
      </c>
      <c r="AK20" s="190">
        <f t="shared" si="0"/>
        <v>7.1</v>
      </c>
      <c r="AL20" s="190">
        <f t="shared" si="1"/>
        <v>5.9</v>
      </c>
      <c r="AM20" s="190">
        <f t="shared" si="2"/>
        <v>3</v>
      </c>
      <c r="AN20" s="191">
        <f t="shared" si="12"/>
        <v>5.8</v>
      </c>
      <c r="AO20" s="190">
        <f t="shared" si="4"/>
        <v>6.2</v>
      </c>
      <c r="AP20" s="190">
        <f t="shared" si="5"/>
        <v>4.8</v>
      </c>
      <c r="AQ20" s="190">
        <f t="shared" si="6"/>
        <v>2.1</v>
      </c>
      <c r="AR20" s="190">
        <f t="shared" si="7"/>
        <v>6.3</v>
      </c>
      <c r="AS20" s="190">
        <f t="shared" si="8"/>
        <v>4</v>
      </c>
      <c r="AT20" s="192">
        <f t="shared" si="9"/>
        <v>4.5</v>
      </c>
      <c r="AU20" s="191">
        <f t="shared" si="10"/>
        <v>5.4</v>
      </c>
      <c r="AV20" s="191">
        <f t="shared" si="11"/>
        <v>5.6</v>
      </c>
      <c r="AW20" s="61"/>
    </row>
    <row r="21" spans="1:49" x14ac:dyDescent="0.25">
      <c r="A21" t="str">
        <f>'Indicator Data'!A29</f>
        <v>Coastal Zone</v>
      </c>
      <c r="B21" t="str">
        <f>'Indicator Data'!B29</f>
        <v>Chattogram</v>
      </c>
      <c r="C21" t="str">
        <f>'Indicator Data'!C29</f>
        <v>Noakhali</v>
      </c>
      <c r="D21">
        <f>'Indicator Data'!D29</f>
        <v>2075</v>
      </c>
      <c r="E21" s="189">
        <f>IF(OR('Indicator Data'!AJ29=0,'Indicator Data'!AJ29="No data"),"0",ROUND(IF('Indicator Data'!AJ29&gt;E$3,0,IF('Indicator Data'!AJ29&lt;E$4,10,(E$3-'Indicator Data'!AJ29)/(E$3-E$4)*10)),1))</f>
        <v>4.7</v>
      </c>
      <c r="F21" s="189">
        <f>ROUND(IF('Indicator Data'!AK29=0,0,IF(LOG('Indicator Data'!AK29)&gt;F$3,10,IF(LOG('Indicator Data'!AK29)&lt;F$4,0,((LOG('Indicator Data'!AK29)-F$4))/(F$3-F$4)*10))),1)</f>
        <v>8.1</v>
      </c>
      <c r="G21" s="189">
        <f>ROUND(IF('Indicator Data'!AL29=0,0,IF(LOG('Indicator Data'!AL29)&gt;G$3,10,IF(LOG('Indicator Data'!AL29)&lt;G$4,0,((LOG('Indicator Data'!AL29)-G$4))/(G$3-G$4)*10))),1)</f>
        <v>6.6</v>
      </c>
      <c r="H21" s="189">
        <f>IF('Indicator Data'!AM29="No data","x",ROUND(IF('Indicator Data'!AM29&gt;H$3,10,IF('Indicator Data'!AM29&lt;H$4,0,('Indicator Data'!AM29-H$4)/(H$3-H$4)*10)),1))</f>
        <v>7.4</v>
      </c>
      <c r="I21" s="189">
        <f>IF('Indicator Data'!AN29="No data","x",ROUND(IF('Indicator Data'!AN29&gt;I$3,10,IF('Indicator Data'!AN29&lt;I$4,0,('Indicator Data'!AN29-I$4)/(I$3-I$4)*10)),1))</f>
        <v>2.7</v>
      </c>
      <c r="J21" s="189">
        <f>IF('Indicator Data'!AO29="No data","x",ROUND(IF('Indicator Data'!AO29&gt;J$3,10,IF('Indicator Data'!AO29&lt;J$4,0,('Indicator Data'!AO29-J$4)/(J$3-J$4)*10)),1))</f>
        <v>8.6999999999999993</v>
      </c>
      <c r="K21" s="189">
        <f>IF('Indicator Data'!AP29="No data","x",ROUND(IF('Indicator Data'!AP29&gt;K$3,10,IF('Indicator Data'!AP29&lt;K$4,0,('Indicator Data'!AP29-K$4)/(K$3-K$4)*10)),1))</f>
        <v>7.7</v>
      </c>
      <c r="L21" s="189">
        <f>IF('Indicator Data'!AQ29="No data","x",ROUND(IF('Indicator Data'!AQ29&gt;L$3,10,IF('Indicator Data'!AQ29&lt;L$4,0,('Indicator Data'!AQ29-L$4)/(L$3-L$4)*10)),1))</f>
        <v>4.5999999999999996</v>
      </c>
      <c r="M21" s="189">
        <f>ROUND(IF('Indicator Data'!AR29=0,0,IF(LOG('Indicator Data'!AR29)&gt;M$3,10,IF(LOG('Indicator Data'!AR29)&lt;M$4,0,((LOG('Indicator Data'!AR29)-M$4))/(M$3-M$4)*10))),1)</f>
        <v>8</v>
      </c>
      <c r="N21" s="189">
        <f>ROUND(IF('Indicator Data'!AS29=0,0,IF(LOG('Indicator Data'!AS29)&gt;N$3,10,IF(LOG('Indicator Data'!AK29)&lt;N$4,0,((LOG('Indicator Data'!AS29)-N$4))/(N$3-N$4)*10))),1)</f>
        <v>3.1</v>
      </c>
      <c r="O21" s="189">
        <v>0.8</v>
      </c>
      <c r="P21" s="189">
        <v>0.9</v>
      </c>
      <c r="Q21" s="189">
        <v>2.2000000000000002</v>
      </c>
      <c r="R21" s="189">
        <f>ROUND(IF('Indicator Data'!AW29=0,0,IF(LOG('Indicator Data'!AW29)&gt;R$3,10,IF(LOG('Indicator Data'!AW29)&lt;R$4,0,((LOG('Indicator Data'!AW29)-R$4))/(R$3-R$4)*10))),1)</f>
        <v>3.3</v>
      </c>
      <c r="S21" s="189">
        <f>ROUND(IF('Indicator Data'!AX29=0,0,IF(LOG('Indicator Data'!AX29)&gt;S$3,10,IF(LOG('Indicator Data'!AX29)&lt;S$4,0,((LOG('Indicator Data'!AX29)-S$4))/(S$3-S$4)*10))),1)</f>
        <v>7.3</v>
      </c>
      <c r="T21" s="189">
        <f>IF('Indicator Data'!AY29="No data","x",ROUND(IF('Indicator Data'!AY29&gt;T$3,10,IF('Indicator Data'!AY29&lt;T$4,0,('Indicator Data'!AY29-T$4)/(T$3-T$4)*10)),1))</f>
        <v>0</v>
      </c>
      <c r="U21" s="189">
        <f>ROUND(IF('Indicator Data'!AZ29=0,0,IF(LOG('Indicator Data'!AZ29)&gt;U$3,10,IF(LOG('Indicator Data'!AZ29)&lt;U$4,0,((LOG('Indicator Data'!AZ29)-U$4))/(U$3-U$4)*10))),1)</f>
        <v>7.2</v>
      </c>
      <c r="V21" s="189">
        <f>ROUND(IF('Indicator Data'!BA29=0,0,IF(LOG('Indicator Data'!BA29)&gt;V$3,10,IF(LOG('Indicator Data'!BA29)&lt;V$4,0,((LOG('Indicator Data'!BA29)-V$4))/(V$3-V$4)*10))),1)</f>
        <v>7.5</v>
      </c>
      <c r="W21" s="189">
        <f>ROUND(IF('Indicator Data'!BB29=0,0,IF(LOG('Indicator Data'!BB29)&gt;W$3,10,IF(LOG('Indicator Data'!BB29)&lt;W$4,0,((LOG('Indicator Data'!BB29)-W$4))/(W$3-W$4)*10))),1)</f>
        <v>8.1999999999999993</v>
      </c>
      <c r="X21" s="189">
        <f>IF('Indicator Data'!BC29="No data","x",ROUND(IF('Indicator Data'!BC29&gt;X$3,10,IF('Indicator Data'!BC29&lt;X$4,0,('Indicator Data'!BC29-X$4)/(X$3-X$4)*10)),1))</f>
        <v>7.1</v>
      </c>
      <c r="Y21" s="189">
        <f>ROUND(IF('Indicator Data'!BD29=0,0,IF(LOG('Indicator Data'!BD29)&gt;Y$3,10,IF(LOG('Indicator Data'!BD29)&lt;Y$4,0,((LOG('Indicator Data'!BD29)-Y$4))/(Y$3-Y$4)*10))),1)</f>
        <v>7.2</v>
      </c>
      <c r="Z21" s="189">
        <f>ROUND(IF('Indicator Data'!BE29=0,0,IF(LOG('Indicator Data'!BE29)&gt;Z$3,10,IF(LOG('Indicator Data'!BE29)&lt;Z$4,0,((LOG('Indicator Data'!BE29)-Z$4))/(Z$3-Z$4)*10))),1)</f>
        <v>6.4</v>
      </c>
      <c r="AA21" s="189">
        <f>ROUND(IF('Indicator Data'!BF29=0,0,IF(LOG('Indicator Data'!BF29)&gt;AA$3,10,IF(LOG('Indicator Data'!BF29)&lt;AA$4,0,((LOG('Indicator Data'!BF29)-AA$4))/(AA$3-AA$4)*10))),1)</f>
        <v>5.0999999999999996</v>
      </c>
      <c r="AB21" s="189">
        <f>ROUND(IF('Indicator Data'!BG29=0,0,IF(LOG('Indicator Data'!BG29)&gt;AB$3,10,IF(LOG('Indicator Data'!BG29)&lt;AB$4,0,((LOG('Indicator Data'!BG29)-AB$4))/(AB$3-AB$4)*10))),1)</f>
        <v>4.2</v>
      </c>
      <c r="AC21" s="189">
        <f>ROUND(IF('Indicator Data'!BH29=0,0,IF(LOG('Indicator Data'!BH29)&gt;AC$3,10,IF(LOG('Indicator Data'!BH29)&lt;AC$4,0,((LOG('Indicator Data'!BH29)-AC$4))/(AC$3-AC$4)*10))),1)</f>
        <v>5.4</v>
      </c>
      <c r="AD21" s="189">
        <f>IF('Indicator Data'!BI29="No data","x",ROUND(IF('Indicator Data'!BI29&gt;AD$3,10,IF('Indicator Data'!BI29&lt;AD$4,0,('Indicator Data'!BI29-AD$4)/(AD$3-AD$4)*10)),1))</f>
        <v>1.5</v>
      </c>
      <c r="AE21" s="189">
        <f>IF('Indicator Data'!BJ29="No data","x",ROUND(IF('Indicator Data'!BJ29&gt;AE$3,10,IF('Indicator Data'!BJ29&lt;AE$4,0,('Indicator Data'!BJ29-AE$4)/(AE$3-AE$4)*10)),1))</f>
        <v>7.5</v>
      </c>
      <c r="AF21" s="189">
        <f>IF('Indicator Data'!BK29="No data","x",ROUND(IF('Indicator Data'!BK29&gt;AF$3,10,IF('Indicator Data'!BK29&lt;AF$4,0,('Indicator Data'!BK29-AF$4)/(AF$3-AF$4)*10)),1))</f>
        <v>7.3</v>
      </c>
      <c r="AG21" s="189">
        <f>IF('Indicator Data'!BL29="No data","x",ROUND(IF('Indicator Data'!BL29&gt;AG$3,10,IF('Indicator Data'!BL29&lt;AG$4,0,('Indicator Data'!BL29-AG$4)/(AG$3-AG$4)*10)),1))</f>
        <v>6.3</v>
      </c>
      <c r="AH21" s="189">
        <f>IF('Indicator Data'!BM29="No data","x",ROUND(IF('Indicator Data'!BM29&gt;AH$3,10,IF('Indicator Data'!BM29&lt;AH$4,0,('Indicator Data'!BM29-AH$4)/(AH$3-AH$4)*10)),1))</f>
        <v>5.6</v>
      </c>
      <c r="AI21" s="189">
        <f>ROUND(IF('Indicator Data'!BN29=0,0,IF(LOG('Indicator Data'!BN29)&gt;AI$3,10,IF(LOG('Indicator Data'!BN29)&lt;AI$4,0,((LOG('Indicator Data'!BN29)-AI$4))/(AI$3-AI$4)*10))),1)</f>
        <v>0</v>
      </c>
      <c r="AJ21" s="189">
        <f>IF('Indicator Data'!BO29="No data","x",ROUND(IF('Indicator Data'!BO29&gt;AJ$3,10,IF('Indicator Data'!BO29&lt;AJ$4,0,('Indicator Data'!BO29-AJ$4)/(AJ$3-AJ$4)*10)),1))</f>
        <v>8.9</v>
      </c>
      <c r="AK21" s="190">
        <f t="shared" si="0"/>
        <v>6.7</v>
      </c>
      <c r="AL21" s="190">
        <f t="shared" si="1"/>
        <v>5.9</v>
      </c>
      <c r="AM21" s="190">
        <f t="shared" si="2"/>
        <v>3</v>
      </c>
      <c r="AN21" s="191">
        <f t="shared" si="12"/>
        <v>5.6</v>
      </c>
      <c r="AO21" s="190">
        <f t="shared" si="4"/>
        <v>5.3</v>
      </c>
      <c r="AP21" s="190">
        <f t="shared" si="5"/>
        <v>7.5</v>
      </c>
      <c r="AQ21" s="190">
        <f t="shared" si="6"/>
        <v>4.7</v>
      </c>
      <c r="AR21" s="190">
        <f t="shared" si="7"/>
        <v>4.8</v>
      </c>
      <c r="AS21" s="190">
        <f t="shared" si="8"/>
        <v>4.7</v>
      </c>
      <c r="AT21" s="192">
        <f t="shared" si="9"/>
        <v>5.6</v>
      </c>
      <c r="AU21" s="191">
        <f t="shared" si="10"/>
        <v>5.5</v>
      </c>
      <c r="AV21" s="191">
        <f t="shared" si="11"/>
        <v>5.6</v>
      </c>
      <c r="AW21" s="61"/>
    </row>
    <row r="22" spans="1:49" ht="15.75" customHeight="1" x14ac:dyDescent="0.25">
      <c r="A22" t="str">
        <f>'Indicator Data'!A30</f>
        <v>Chittagong Hill Tract and Coast</v>
      </c>
      <c r="B22" t="str">
        <f>'Indicator Data'!B30</f>
        <v>Chattogram</v>
      </c>
      <c r="C22" t="str">
        <f>'Indicator Data'!C30</f>
        <v>Rangamati</v>
      </c>
      <c r="D22">
        <f>'Indicator Data'!D30</f>
        <v>2084</v>
      </c>
      <c r="E22" s="189">
        <f>IF(OR('Indicator Data'!AJ30=0,'Indicator Data'!AJ30="No data"),"0",ROUND(IF('Indicator Data'!AJ30&gt;E$3,0,IF('Indicator Data'!AJ30&lt;E$4,10,(E$3-'Indicator Data'!AJ30)/(E$3-E$4)*10)),1))</f>
        <v>6.7</v>
      </c>
      <c r="F22" s="189">
        <f>ROUND(IF('Indicator Data'!AK30=0,0,IF(LOG('Indicator Data'!AK30)&gt;F$3,10,IF(LOG('Indicator Data'!AK30)&lt;F$4,0,((LOG('Indicator Data'!AK30)-F$4))/(F$3-F$4)*10))),1)</f>
        <v>7.8</v>
      </c>
      <c r="G22" s="189">
        <f>ROUND(IF('Indicator Data'!AL30=0,0,IF(LOG('Indicator Data'!AL30)&gt;G$3,10,IF(LOG('Indicator Data'!AL30)&lt;G$4,0,((LOG('Indicator Data'!AL30)-G$4))/(G$3-G$4)*10))),1)</f>
        <v>7.3</v>
      </c>
      <c r="H22" s="189">
        <f>IF('Indicator Data'!AM30="No data","x",ROUND(IF('Indicator Data'!AM30&gt;H$3,10,IF('Indicator Data'!AM30&lt;H$4,0,('Indicator Data'!AM30-H$4)/(H$3-H$4)*10)),1))</f>
        <v>8.5</v>
      </c>
      <c r="I22" s="189">
        <f>IF('Indicator Data'!AN30="No data","x",ROUND(IF('Indicator Data'!AN30&gt;I$3,10,IF('Indicator Data'!AN30&lt;I$4,0,('Indicator Data'!AN30-I$4)/(I$3-I$4)*10)),1))</f>
        <v>1.7</v>
      </c>
      <c r="J22" s="189">
        <f>IF('Indicator Data'!AO30="No data","x",ROUND(IF('Indicator Data'!AO30&gt;J$3,10,IF('Indicator Data'!AO30&lt;J$4,0,('Indicator Data'!AO30-J$4)/(J$3-J$4)*10)),1))</f>
        <v>7.9</v>
      </c>
      <c r="K22" s="189">
        <f>IF('Indicator Data'!AP30="No data","x",ROUND(IF('Indicator Data'!AP30&gt;K$3,10,IF('Indicator Data'!AP30&lt;K$4,0,('Indicator Data'!AP30-K$4)/(K$3-K$4)*10)),1))</f>
        <v>4.5999999999999996</v>
      </c>
      <c r="L22" s="189">
        <f>IF('Indicator Data'!AQ30="No data","x",ROUND(IF('Indicator Data'!AQ30&gt;L$3,10,IF('Indicator Data'!AQ30&lt;L$4,0,('Indicator Data'!AQ30-L$4)/(L$3-L$4)*10)),1))</f>
        <v>5.6</v>
      </c>
      <c r="M22" s="189">
        <f>ROUND(IF('Indicator Data'!AR30=0,0,IF(LOG('Indicator Data'!AR30)&gt;M$3,10,IF(LOG('Indicator Data'!AR30)&lt;M$4,0,((LOG('Indicator Data'!AR30)-M$4))/(M$3-M$4)*10))),1)</f>
        <v>9.6</v>
      </c>
      <c r="N22" s="189">
        <f>ROUND(IF('Indicator Data'!AS30=0,0,IF(LOG('Indicator Data'!AS30)&gt;N$3,10,IF(LOG('Indicator Data'!AK30)&lt;N$4,0,((LOG('Indicator Data'!AS30)-N$4))/(N$3-N$4)*10))),1)</f>
        <v>3.5</v>
      </c>
      <c r="O22" s="189">
        <v>0.8</v>
      </c>
      <c r="P22" s="189">
        <v>0.9</v>
      </c>
      <c r="Q22" s="189">
        <v>2.2000000000000002</v>
      </c>
      <c r="R22" s="189">
        <f>ROUND(IF('Indicator Data'!AW30=0,0,IF(LOG('Indicator Data'!AW30)&gt;R$3,10,IF(LOG('Indicator Data'!AW30)&lt;R$4,0,((LOG('Indicator Data'!AW30)-R$4))/(R$3-R$4)*10))),1)</f>
        <v>7.5</v>
      </c>
      <c r="S22" s="189">
        <f>ROUND(IF('Indicator Data'!AX30=0,0,IF(LOG('Indicator Data'!AX30)&gt;S$3,10,IF(LOG('Indicator Data'!AX30)&lt;S$4,0,((LOG('Indicator Data'!AX30)-S$4))/(S$3-S$4)*10))),1)</f>
        <v>5.4</v>
      </c>
      <c r="T22" s="189">
        <f>IF('Indicator Data'!AY30="No data","x",ROUND(IF('Indicator Data'!AY30&gt;T$3,10,IF('Indicator Data'!AY30&lt;T$4,0,('Indicator Data'!AY30-T$4)/(T$3-T$4)*10)),1))</f>
        <v>0</v>
      </c>
      <c r="U22" s="189">
        <f>ROUND(IF('Indicator Data'!AZ30=0,0,IF(LOG('Indicator Data'!AZ30)&gt;U$3,10,IF(LOG('Indicator Data'!AZ30)&lt;U$4,0,((LOG('Indicator Data'!AZ30)-U$4))/(U$3-U$4)*10))),1)</f>
        <v>10</v>
      </c>
      <c r="V22" s="189">
        <f>ROUND(IF('Indicator Data'!BA30=0,0,IF(LOG('Indicator Data'!BA30)&gt;V$3,10,IF(LOG('Indicator Data'!BA30)&lt;V$4,0,((LOG('Indicator Data'!BA30)-V$4))/(V$3-V$4)*10))),1)</f>
        <v>4.8</v>
      </c>
      <c r="W22" s="189">
        <f>ROUND(IF('Indicator Data'!BB30=0,0,IF(LOG('Indicator Data'!BB30)&gt;W$3,10,IF(LOG('Indicator Data'!BB30)&lt;W$4,0,((LOG('Indicator Data'!BB30)-W$4))/(W$3-W$4)*10))),1)</f>
        <v>7.5</v>
      </c>
      <c r="X22" s="189">
        <f>IF('Indicator Data'!BC30="No data","x",ROUND(IF('Indicator Data'!BC30&gt;X$3,10,IF('Indicator Data'!BC30&lt;X$4,0,('Indicator Data'!BC30-X$4)/(X$3-X$4)*10)),1))</f>
        <v>7</v>
      </c>
      <c r="Y22" s="189">
        <f>ROUND(IF('Indicator Data'!BD30=0,0,IF(LOG('Indicator Data'!BD30)&gt;Y$3,10,IF(LOG('Indicator Data'!BD30)&lt;Y$4,0,((LOG('Indicator Data'!BD30)-Y$4))/(Y$3-Y$4)*10))),1)</f>
        <v>6.6</v>
      </c>
      <c r="Z22" s="189">
        <f>ROUND(IF('Indicator Data'!BE30=0,0,IF(LOG('Indicator Data'!BE30)&gt;Z$3,10,IF(LOG('Indicator Data'!BE30)&lt;Z$4,0,((LOG('Indicator Data'!BE30)-Z$4))/(Z$3-Z$4)*10))),1)</f>
        <v>9.1</v>
      </c>
      <c r="AA22" s="189">
        <f>ROUND(IF('Indicator Data'!BF30=0,0,IF(LOG('Indicator Data'!BF30)&gt;AA$3,10,IF(LOG('Indicator Data'!BF30)&lt;AA$4,0,((LOG('Indicator Data'!BF30)-AA$4))/(AA$3-AA$4)*10))),1)</f>
        <v>5.3</v>
      </c>
      <c r="AB22" s="189">
        <f>ROUND(IF('Indicator Data'!BG30=0,0,IF(LOG('Indicator Data'!BG30)&gt;AB$3,10,IF(LOG('Indicator Data'!BG30)&lt;AB$4,0,((LOG('Indicator Data'!BG30)-AB$4))/(AB$3-AB$4)*10))),1)</f>
        <v>2.4</v>
      </c>
      <c r="AC22" s="189">
        <f>ROUND(IF('Indicator Data'!BH30=0,0,IF(LOG('Indicator Data'!BH30)&gt;AC$3,10,IF(LOG('Indicator Data'!BH30)&lt;AC$4,0,((LOG('Indicator Data'!BH30)-AC$4))/(AC$3-AC$4)*10))),1)</f>
        <v>5.4</v>
      </c>
      <c r="AD22" s="189">
        <f>IF('Indicator Data'!BI30="No data","x",ROUND(IF('Indicator Data'!BI30&gt;AD$3,10,IF('Indicator Data'!BI30&lt;AD$4,0,('Indicator Data'!BI30-AD$4)/(AD$3-AD$4)*10)),1))</f>
        <v>1.9</v>
      </c>
      <c r="AE22" s="189">
        <f>IF('Indicator Data'!BJ30="No data","x",ROUND(IF('Indicator Data'!BJ30&gt;AE$3,10,IF('Indicator Data'!BJ30&lt;AE$4,0,('Indicator Data'!BJ30-AE$4)/(AE$3-AE$4)*10)),1))</f>
        <v>4</v>
      </c>
      <c r="AF22" s="189">
        <f>IF('Indicator Data'!BK30="No data","x",ROUND(IF('Indicator Data'!BK30&gt;AF$3,10,IF('Indicator Data'!BK30&lt;AF$4,0,('Indicator Data'!BK30-AF$4)/(AF$3-AF$4)*10)),1))</f>
        <v>0</v>
      </c>
      <c r="AG22" s="189">
        <f>IF('Indicator Data'!BL30="No data","x",ROUND(IF('Indicator Data'!BL30&gt;AG$3,10,IF('Indicator Data'!BL30&lt;AG$4,0,('Indicator Data'!BL30-AG$4)/(AG$3-AG$4)*10)),1))</f>
        <v>8.1999999999999993</v>
      </c>
      <c r="AH22" s="189">
        <f>IF('Indicator Data'!BM30="No data","x",ROUND(IF('Indicator Data'!BM30&gt;AH$3,10,IF('Indicator Data'!BM30&lt;AH$4,0,('Indicator Data'!BM30-AH$4)/(AH$3-AH$4)*10)),1))</f>
        <v>3.1</v>
      </c>
      <c r="AI22" s="189">
        <f>ROUND(IF('Indicator Data'!BN30=0,0,IF(LOG('Indicator Data'!BN30)&gt;AI$3,10,IF(LOG('Indicator Data'!BN30)&lt;AI$4,0,((LOG('Indicator Data'!BN30)-AI$4))/(AI$3-AI$4)*10))),1)</f>
        <v>10</v>
      </c>
      <c r="AJ22" s="189">
        <f>IF('Indicator Data'!BO30="No data","x",ROUND(IF('Indicator Data'!BO30&gt;AJ$3,10,IF('Indicator Data'!BO30&lt;AJ$4,0,('Indicator Data'!BO30-AJ$4)/(AJ$3-AJ$4)*10)),1))</f>
        <v>9.1999999999999993</v>
      </c>
      <c r="AK22" s="190">
        <f t="shared" si="0"/>
        <v>7.6</v>
      </c>
      <c r="AL22" s="190">
        <f t="shared" si="1"/>
        <v>5</v>
      </c>
      <c r="AM22" s="190">
        <f t="shared" si="2"/>
        <v>3.4</v>
      </c>
      <c r="AN22" s="191">
        <f t="shared" si="12"/>
        <v>5.9</v>
      </c>
      <c r="AO22" s="190">
        <f t="shared" si="4"/>
        <v>6.5</v>
      </c>
      <c r="AP22" s="190">
        <f t="shared" si="5"/>
        <v>7.3</v>
      </c>
      <c r="AQ22" s="190">
        <f t="shared" si="6"/>
        <v>5.3</v>
      </c>
      <c r="AR22" s="190">
        <f t="shared" si="7"/>
        <v>3.9</v>
      </c>
      <c r="AS22" s="190">
        <f t="shared" si="8"/>
        <v>4.5</v>
      </c>
      <c r="AT22" s="192">
        <f t="shared" si="9"/>
        <v>5.4</v>
      </c>
      <c r="AU22" s="191">
        <f t="shared" si="10"/>
        <v>6</v>
      </c>
      <c r="AV22" s="191">
        <f t="shared" si="11"/>
        <v>6</v>
      </c>
      <c r="AW22" s="61"/>
    </row>
    <row r="23" spans="1:49" ht="15.75" customHeight="1" x14ac:dyDescent="0.25">
      <c r="A23" t="str">
        <f>'Indicator Data'!A31</f>
        <v>Cross Cutting Area</v>
      </c>
      <c r="B23" t="str">
        <f>'Indicator Data'!B31</f>
        <v>Dhaka</v>
      </c>
      <c r="C23" t="str">
        <f>'Indicator Data'!C31</f>
        <v>Dhaka</v>
      </c>
      <c r="D23">
        <f>'Indicator Data'!D31</f>
        <v>3026</v>
      </c>
      <c r="E23" s="189">
        <f>IF(OR('Indicator Data'!AJ31=0,'Indicator Data'!AJ31="No data"),"0",ROUND(IF('Indicator Data'!AJ31&gt;E$3,0,IF('Indicator Data'!AJ31&lt;E$4,10,(E$3-'Indicator Data'!AJ31)/(E$3-E$4)*10)),1))</f>
        <v>0</v>
      </c>
      <c r="F23" s="189">
        <f>ROUND(IF('Indicator Data'!AK31=0,0,IF(LOG('Indicator Data'!AK31)&gt;F$3,10,IF(LOG('Indicator Data'!AK31)&lt;F$4,0,((LOG('Indicator Data'!AK31)-F$4))/(F$3-F$4)*10))),1)</f>
        <v>5.4</v>
      </c>
      <c r="G23" s="189">
        <f>ROUND(IF('Indicator Data'!AL31=0,0,IF(LOG('Indicator Data'!AL31)&gt;G$3,10,IF(LOG('Indicator Data'!AL31)&lt;G$4,0,((LOG('Indicator Data'!AL31)-G$4))/(G$3-G$4)*10))),1)</f>
        <v>4.0999999999999996</v>
      </c>
      <c r="H23" s="189">
        <f>IF('Indicator Data'!AM31="No data","x",ROUND(IF('Indicator Data'!AM31&gt;H$3,10,IF('Indicator Data'!AM31&lt;H$4,0,('Indicator Data'!AM31-H$4)/(H$3-H$4)*10)),1))</f>
        <v>4.3</v>
      </c>
      <c r="I23" s="189">
        <f>IF('Indicator Data'!AN31="No data","x",ROUND(IF('Indicator Data'!AN31&gt;I$3,10,IF('Indicator Data'!AN31&lt;I$4,0,('Indicator Data'!AN31-I$4)/(I$3-I$4)*10)),1))</f>
        <v>0.6</v>
      </c>
      <c r="J23" s="189">
        <f>IF('Indicator Data'!AO31="No data","x",ROUND(IF('Indicator Data'!AO31&gt;J$3,10,IF('Indicator Data'!AO31&lt;J$4,0,('Indicator Data'!AO31-J$4)/(J$3-J$4)*10)),1))</f>
        <v>8.3000000000000007</v>
      </c>
      <c r="K23" s="189">
        <f>IF('Indicator Data'!AP31="No data","x",ROUND(IF('Indicator Data'!AP31&gt;K$3,10,IF('Indicator Data'!AP31&lt;K$4,0,('Indicator Data'!AP31-K$4)/(K$3-K$4)*10)),1))</f>
        <v>5.6</v>
      </c>
      <c r="L23" s="189">
        <f>IF('Indicator Data'!AQ31="No data","x",ROUND(IF('Indicator Data'!AQ31&gt;L$3,10,IF('Indicator Data'!AQ31&lt;L$4,0,('Indicator Data'!AQ31-L$4)/(L$3-L$4)*10)),1))</f>
        <v>5.8</v>
      </c>
      <c r="M23" s="189">
        <f>ROUND(IF('Indicator Data'!AR31=0,0,IF(LOG('Indicator Data'!AR31)&gt;M$3,10,IF(LOG('Indicator Data'!AR31)&lt;M$4,0,((LOG('Indicator Data'!AR31)-M$4))/(M$3-M$4)*10))),1)</f>
        <v>8.8000000000000007</v>
      </c>
      <c r="N23" s="189">
        <f>ROUND(IF('Indicator Data'!AS31=0,0,IF(LOG('Indicator Data'!AS31)&gt;N$3,10,IF(LOG('Indicator Data'!AK31)&lt;N$4,0,((LOG('Indicator Data'!AS31)-N$4))/(N$3-N$4)*10))),1)</f>
        <v>0</v>
      </c>
      <c r="O23" s="189">
        <v>0.8</v>
      </c>
      <c r="P23" s="189">
        <v>0.9</v>
      </c>
      <c r="Q23" s="189">
        <v>2.2000000000000002</v>
      </c>
      <c r="R23" s="189">
        <f>ROUND(IF('Indicator Data'!AW31=0,0,IF(LOG('Indicator Data'!AW31)&gt;R$3,10,IF(LOG('Indicator Data'!AW31)&lt;R$4,0,((LOG('Indicator Data'!AW31)-R$4))/(R$3-R$4)*10))),1)</f>
        <v>8.8000000000000007</v>
      </c>
      <c r="S23" s="189">
        <f>ROUND(IF('Indicator Data'!AX31=0,0,IF(LOG('Indicator Data'!AX31)&gt;S$3,10,IF(LOG('Indicator Data'!AX31)&lt;S$4,0,((LOG('Indicator Data'!AX31)-S$4))/(S$3-S$4)*10))),1)</f>
        <v>8.4</v>
      </c>
      <c r="T23" s="189">
        <f>IF('Indicator Data'!AY31="No data","x",ROUND(IF('Indicator Data'!AY31&gt;T$3,10,IF('Indicator Data'!AY31&lt;T$4,0,('Indicator Data'!AY31-T$4)/(T$3-T$4)*10)),1))</f>
        <v>0</v>
      </c>
      <c r="U23" s="189">
        <f>ROUND(IF('Indicator Data'!AZ31=0,0,IF(LOG('Indicator Data'!AZ31)&gt;U$3,10,IF(LOG('Indicator Data'!AZ31)&lt;U$4,0,((LOG('Indicator Data'!AZ31)-U$4))/(U$3-U$4)*10))),1)</f>
        <v>4.9000000000000004</v>
      </c>
      <c r="V23" s="189">
        <f>ROUND(IF('Indicator Data'!BA31=0,0,IF(LOG('Indicator Data'!BA31)&gt;V$3,10,IF(LOG('Indicator Data'!BA31)&lt;V$4,0,((LOG('Indicator Data'!BA31)-V$4))/(V$3-V$4)*10))),1)</f>
        <v>6.1</v>
      </c>
      <c r="W23" s="189">
        <f>ROUND(IF('Indicator Data'!BB31=0,0,IF(LOG('Indicator Data'!BB31)&gt;W$3,10,IF(LOG('Indicator Data'!BB31)&lt;W$4,0,((LOG('Indicator Data'!BB31)-W$4))/(W$3-W$4)*10))),1)</f>
        <v>8.8000000000000007</v>
      </c>
      <c r="X23" s="189">
        <f>IF('Indicator Data'!BC31="No data","x",ROUND(IF('Indicator Data'!BC31&gt;X$3,10,IF('Indicator Data'!BC31&lt;X$4,0,('Indicator Data'!BC31-X$4)/(X$3-X$4)*10)),1))</f>
        <v>1.9</v>
      </c>
      <c r="Y23" s="189">
        <f>ROUND(IF('Indicator Data'!BD31=0,0,IF(LOG('Indicator Data'!BD31)&gt;Y$3,10,IF(LOG('Indicator Data'!BD31)&lt;Y$4,0,((LOG('Indicator Data'!BD31)-Y$4))/(Y$3-Y$4)*10))),1)</f>
        <v>4.9000000000000004</v>
      </c>
      <c r="Z23" s="189">
        <f>ROUND(IF('Indicator Data'!BE31=0,0,IF(LOG('Indicator Data'!BE31)&gt;Z$3,10,IF(LOG('Indicator Data'!BE31)&lt;Z$4,0,((LOG('Indicator Data'!BE31)-Z$4))/(Z$3-Z$4)*10))),1)</f>
        <v>3.9</v>
      </c>
      <c r="AA23" s="189">
        <f>ROUND(IF('Indicator Data'!BF31=0,0,IF(LOG('Indicator Data'!BF31)&gt;AA$3,10,IF(LOG('Indicator Data'!BF31)&lt;AA$4,0,((LOG('Indicator Data'!BF31)-AA$4))/(AA$3-AA$4)*10))),1)</f>
        <v>5.6</v>
      </c>
      <c r="AB23" s="189">
        <f>ROUND(IF('Indicator Data'!BG31=0,0,IF(LOG('Indicator Data'!BG31)&gt;AB$3,10,IF(LOG('Indicator Data'!BG31)&lt;AB$4,0,((LOG('Indicator Data'!BG31)-AB$4))/(AB$3-AB$4)*10))),1)</f>
        <v>2</v>
      </c>
      <c r="AC23" s="189">
        <f>ROUND(IF('Indicator Data'!BH31=0,0,IF(LOG('Indicator Data'!BH31)&gt;AC$3,10,IF(LOG('Indicator Data'!BH31)&lt;AC$4,0,((LOG('Indicator Data'!BH31)-AC$4))/(AC$3-AC$4)*10))),1)</f>
        <v>5.4</v>
      </c>
      <c r="AD23" s="189">
        <f>IF('Indicator Data'!BI31="No data","x",ROUND(IF('Indicator Data'!BI31&gt;AD$3,10,IF('Indicator Data'!BI31&lt;AD$4,0,('Indicator Data'!BI31-AD$4)/(AD$3-AD$4)*10)),1))</f>
        <v>2.4</v>
      </c>
      <c r="AE23" s="189">
        <f>IF('Indicator Data'!BJ31="No data","x",ROUND(IF('Indicator Data'!BJ31&gt;AE$3,10,IF('Indicator Data'!BJ31&lt;AE$4,0,('Indicator Data'!BJ31-AE$4)/(AE$3-AE$4)*10)),1))</f>
        <v>3.6</v>
      </c>
      <c r="AF23" s="189">
        <f>IF('Indicator Data'!BK31="No data","x",ROUND(IF('Indicator Data'!BK31&gt;AF$3,10,IF('Indicator Data'!BK31&lt;AF$4,0,('Indicator Data'!BK31-AF$4)/(AF$3-AF$4)*10)),1))</f>
        <v>2.7</v>
      </c>
      <c r="AG23" s="189">
        <f>IF('Indicator Data'!BL31="No data","x",ROUND(IF('Indicator Data'!BL31&gt;AG$3,10,IF('Indicator Data'!BL31&lt;AG$4,0,('Indicator Data'!BL31-AG$4)/(AG$3-AG$4)*10)),1))</f>
        <v>3.9</v>
      </c>
      <c r="AH23" s="189">
        <f>IF('Indicator Data'!BM31="No data","x",ROUND(IF('Indicator Data'!BM31&gt;AH$3,10,IF('Indicator Data'!BM31&lt;AH$4,0,('Indicator Data'!BM31-AH$4)/(AH$3-AH$4)*10)),1))</f>
        <v>0</v>
      </c>
      <c r="AI23" s="189">
        <f>ROUND(IF('Indicator Data'!BN31=0,0,IF(LOG('Indicator Data'!BN31)&gt;AI$3,10,IF(LOG('Indicator Data'!BN31)&lt;AI$4,0,((LOG('Indicator Data'!BN31)-AI$4))/(AI$3-AI$4)*10))),1)</f>
        <v>3.3</v>
      </c>
      <c r="AJ23" s="189">
        <f>IF('Indicator Data'!BO31="No data","x",ROUND(IF('Indicator Data'!BO31&gt;AJ$3,10,IF('Indicator Data'!BO31&lt;AJ$4,0,('Indicator Data'!BO31-AJ$4)/(AJ$3-AJ$4)*10)),1))</f>
        <v>7.1</v>
      </c>
      <c r="AK23" s="190">
        <f t="shared" si="0"/>
        <v>3.5</v>
      </c>
      <c r="AL23" s="190">
        <f t="shared" si="1"/>
        <v>5.0999999999999996</v>
      </c>
      <c r="AM23" s="190">
        <f t="shared" si="2"/>
        <v>2.5</v>
      </c>
      <c r="AN23" s="191">
        <f>ROUND(AVERAGE(AK23,AK23,AL23,AM23),1)</f>
        <v>3.7</v>
      </c>
      <c r="AO23" s="190">
        <f t="shared" si="4"/>
        <v>8.6</v>
      </c>
      <c r="AP23" s="190">
        <f t="shared" si="5"/>
        <v>5.4</v>
      </c>
      <c r="AQ23" s="190">
        <f t="shared" si="6"/>
        <v>3.6</v>
      </c>
      <c r="AR23" s="190">
        <f t="shared" si="7"/>
        <v>3.7</v>
      </c>
      <c r="AS23" s="190">
        <f t="shared" si="8"/>
        <v>2.7</v>
      </c>
      <c r="AT23" s="192">
        <f t="shared" si="9"/>
        <v>3.9</v>
      </c>
      <c r="AU23" s="191">
        <f t="shared" si="10"/>
        <v>6.9</v>
      </c>
      <c r="AV23" s="191">
        <f t="shared" si="11"/>
        <v>5.5</v>
      </c>
      <c r="AW23" s="61"/>
    </row>
    <row r="24" spans="1:49" ht="15.75" customHeight="1" x14ac:dyDescent="0.25">
      <c r="A24" t="str">
        <f>'Indicator Data'!A32</f>
        <v>Cross Cutting Area</v>
      </c>
      <c r="B24" t="str">
        <f>'Indicator Data'!B32</f>
        <v>Dhaka</v>
      </c>
      <c r="C24" t="str">
        <f>'Indicator Data'!C32</f>
        <v>Faridpur</v>
      </c>
      <c r="D24">
        <f>'Indicator Data'!D32</f>
        <v>3029</v>
      </c>
      <c r="E24" s="189">
        <f>IF(OR('Indicator Data'!AJ32=0,'Indicator Data'!AJ32="No data"),"0",ROUND(IF('Indicator Data'!AJ32&gt;E$3,0,IF('Indicator Data'!AJ32&lt;E$4,10,(E$3-'Indicator Data'!AJ32)/(E$3-E$4)*10)),1))</f>
        <v>4.8</v>
      </c>
      <c r="F24" s="189">
        <f>ROUND(IF('Indicator Data'!AK32=0,0,IF(LOG('Indicator Data'!AK32)&gt;F$3,10,IF(LOG('Indicator Data'!AK32)&lt;F$4,0,((LOG('Indicator Data'!AK32)-F$4))/(F$3-F$4)*10))),1)</f>
        <v>6.2</v>
      </c>
      <c r="G24" s="189">
        <f>ROUND(IF('Indicator Data'!AL32=0,0,IF(LOG('Indicator Data'!AL32)&gt;G$3,10,IF(LOG('Indicator Data'!AL32)&lt;G$4,0,((LOG('Indicator Data'!AL32)-G$4))/(G$3-G$4)*10))),1)</f>
        <v>3.3</v>
      </c>
      <c r="H24" s="189">
        <f>IF('Indicator Data'!AM32="No data","x",ROUND(IF('Indicator Data'!AM32&gt;H$3,10,IF('Indicator Data'!AM32&lt;H$4,0,('Indicator Data'!AM32-H$4)/(H$3-H$4)*10)),1))</f>
        <v>7.1</v>
      </c>
      <c r="I24" s="189">
        <f>IF('Indicator Data'!AN32="No data","x",ROUND(IF('Indicator Data'!AN32&gt;I$3,10,IF('Indicator Data'!AN32&lt;I$4,0,('Indicator Data'!AN32-I$4)/(I$3-I$4)*10)),1))</f>
        <v>1.5</v>
      </c>
      <c r="J24" s="189">
        <f>IF('Indicator Data'!AO32="No data","x",ROUND(IF('Indicator Data'!AO32&gt;J$3,10,IF('Indicator Data'!AO32&lt;J$4,0,('Indicator Data'!AO32-J$4)/(J$3-J$4)*10)),1))</f>
        <v>8.1999999999999993</v>
      </c>
      <c r="K24" s="189">
        <f>IF('Indicator Data'!AP32="No data","x",ROUND(IF('Indicator Data'!AP32&gt;K$3,10,IF('Indicator Data'!AP32&lt;K$4,0,('Indicator Data'!AP32-K$4)/(K$3-K$4)*10)),1))</f>
        <v>6.4</v>
      </c>
      <c r="L24" s="189">
        <f>IF('Indicator Data'!AQ32="No data","x",ROUND(IF('Indicator Data'!AQ32&gt;L$3,10,IF('Indicator Data'!AQ32&lt;L$4,0,('Indicator Data'!AQ32-L$4)/(L$3-L$4)*10)),1))</f>
        <v>5.9</v>
      </c>
      <c r="M24" s="189">
        <f>ROUND(IF('Indicator Data'!AR32=0,0,IF(LOG('Indicator Data'!AR32)&gt;M$3,10,IF(LOG('Indicator Data'!AR32)&lt;M$4,0,((LOG('Indicator Data'!AR32)-M$4))/(M$3-M$4)*10))),1)</f>
        <v>3.1</v>
      </c>
      <c r="N24" s="189">
        <f>ROUND(IF('Indicator Data'!AS32=0,0,IF(LOG('Indicator Data'!AS32)&gt;N$3,10,IF(LOG('Indicator Data'!AK32)&lt;N$4,0,((LOG('Indicator Data'!AS32)-N$4))/(N$3-N$4)*10))),1)</f>
        <v>8.1</v>
      </c>
      <c r="O24" s="189">
        <v>0.8</v>
      </c>
      <c r="P24" s="189">
        <v>0.9</v>
      </c>
      <c r="Q24" s="189">
        <v>2.2000000000000002</v>
      </c>
      <c r="R24" s="189">
        <f>ROUND(IF('Indicator Data'!AW32=0,0,IF(LOG('Indicator Data'!AW32)&gt;R$3,10,IF(LOG('Indicator Data'!AW32)&lt;R$4,0,((LOG('Indicator Data'!AW32)-R$4))/(R$3-R$4)*10))),1)</f>
        <v>5.5</v>
      </c>
      <c r="S24" s="189">
        <f>ROUND(IF('Indicator Data'!AX32=0,0,IF(LOG('Indicator Data'!AX32)&gt;S$3,10,IF(LOG('Indicator Data'!AX32)&lt;S$4,0,((LOG('Indicator Data'!AX32)-S$4))/(S$3-S$4)*10))),1)</f>
        <v>4.9000000000000004</v>
      </c>
      <c r="T24" s="189">
        <f>IF('Indicator Data'!AY32="No data","x",ROUND(IF('Indicator Data'!AY32&gt;T$3,10,IF('Indicator Data'!AY32&lt;T$4,0,('Indicator Data'!AY32-T$4)/(T$3-T$4)*10)),1))</f>
        <v>0</v>
      </c>
      <c r="U24" s="189">
        <f>ROUND(IF('Indicator Data'!AZ32=0,0,IF(LOG('Indicator Data'!AZ32)&gt;U$3,10,IF(LOG('Indicator Data'!AZ32)&lt;U$4,0,((LOG('Indicator Data'!AZ32)-U$4))/(U$3-U$4)*10))),1)</f>
        <v>4.0999999999999996</v>
      </c>
      <c r="V24" s="189">
        <f>ROUND(IF('Indicator Data'!BA32=0,0,IF(LOG('Indicator Data'!BA32)&gt;V$3,10,IF(LOG('Indicator Data'!BA32)&lt;V$4,0,((LOG('Indicator Data'!BA32)-V$4))/(V$3-V$4)*10))),1)</f>
        <v>0.5</v>
      </c>
      <c r="W24" s="189">
        <f>ROUND(IF('Indicator Data'!BB32=0,0,IF(LOG('Indicator Data'!BB32)&gt;W$3,10,IF(LOG('Indicator Data'!BB32)&lt;W$4,0,((LOG('Indicator Data'!BB32)-W$4))/(W$3-W$4)*10))),1)</f>
        <v>4.8</v>
      </c>
      <c r="X24" s="189">
        <f>IF('Indicator Data'!BC32="No data","x",ROUND(IF('Indicator Data'!BC32&gt;X$3,10,IF('Indicator Data'!BC32&lt;X$4,0,('Indicator Data'!BC32-X$4)/(X$3-X$4)*10)),1))</f>
        <v>2.8</v>
      </c>
      <c r="Y24" s="189">
        <f>ROUND(IF('Indicator Data'!BD32=0,0,IF(LOG('Indicator Data'!BD32)&gt;Y$3,10,IF(LOG('Indicator Data'!BD32)&lt;Y$4,0,((LOG('Indicator Data'!BD32)-Y$4))/(Y$3-Y$4)*10))),1)</f>
        <v>7.4</v>
      </c>
      <c r="Z24" s="189">
        <f>ROUND(IF('Indicator Data'!BE32=0,0,IF(LOG('Indicator Data'!BE32)&gt;Z$3,10,IF(LOG('Indicator Data'!BE32)&lt;Z$4,0,((LOG('Indicator Data'!BE32)-Z$4))/(Z$3-Z$4)*10))),1)</f>
        <v>5</v>
      </c>
      <c r="AA24" s="189">
        <f>ROUND(IF('Indicator Data'!BF32=0,0,IF(LOG('Indicator Data'!BF32)&gt;AA$3,10,IF(LOG('Indicator Data'!BF32)&lt;AA$4,0,((LOG('Indicator Data'!BF32)-AA$4))/(AA$3-AA$4)*10))),1)</f>
        <v>7.6</v>
      </c>
      <c r="AB24" s="189">
        <f>ROUND(IF('Indicator Data'!BG32=0,0,IF(LOG('Indicator Data'!BG32)&gt;AB$3,10,IF(LOG('Indicator Data'!BG32)&lt;AB$4,0,((LOG('Indicator Data'!BG32)-AB$4))/(AB$3-AB$4)*10))),1)</f>
        <v>4</v>
      </c>
      <c r="AC24" s="189">
        <f>ROUND(IF('Indicator Data'!BH32=0,0,IF(LOG('Indicator Data'!BH32)&gt;AC$3,10,IF(LOG('Indicator Data'!BH32)&lt;AC$4,0,((LOG('Indicator Data'!BH32)-AC$4))/(AC$3-AC$4)*10))),1)</f>
        <v>5.4</v>
      </c>
      <c r="AD24" s="189">
        <f>IF('Indicator Data'!BI32="No data","x",ROUND(IF('Indicator Data'!BI32&gt;AD$3,10,IF('Indicator Data'!BI32&lt;AD$4,0,('Indicator Data'!BI32-AD$4)/(AD$3-AD$4)*10)),1))</f>
        <v>3.2</v>
      </c>
      <c r="AE24" s="189">
        <f>IF('Indicator Data'!BJ32="No data","x",ROUND(IF('Indicator Data'!BJ32&gt;AE$3,10,IF('Indicator Data'!BJ32&lt;AE$4,0,('Indicator Data'!BJ32-AE$4)/(AE$3-AE$4)*10)),1))</f>
        <v>7</v>
      </c>
      <c r="AF24" s="189">
        <f>IF('Indicator Data'!BK32="No data","x",ROUND(IF('Indicator Data'!BK32&gt;AF$3,10,IF('Indicator Data'!BK32&lt;AF$4,0,('Indicator Data'!BK32-AF$4)/(AF$3-AF$4)*10)),1))</f>
        <v>2.2999999999999998</v>
      </c>
      <c r="AG24" s="189">
        <f>IF('Indicator Data'!BL32="No data","x",ROUND(IF('Indicator Data'!BL32&gt;AG$3,10,IF('Indicator Data'!BL32&lt;AG$4,0,('Indicator Data'!BL32-AG$4)/(AG$3-AG$4)*10)),1))</f>
        <v>7.7</v>
      </c>
      <c r="AH24" s="189">
        <f>IF('Indicator Data'!BM32="No data","x",ROUND(IF('Indicator Data'!BM32&gt;AH$3,10,IF('Indicator Data'!BM32&lt;AH$4,0,('Indicator Data'!BM32-AH$4)/(AH$3-AH$4)*10)),1))</f>
        <v>6.7</v>
      </c>
      <c r="AI24" s="189">
        <f>ROUND(IF('Indicator Data'!BN32=0,0,IF(LOG('Indicator Data'!BN32)&gt;AI$3,10,IF(LOG('Indicator Data'!BN32)&lt;AI$4,0,((LOG('Indicator Data'!BN32)-AI$4))/(AI$3-AI$4)*10))),1)</f>
        <v>3.3</v>
      </c>
      <c r="AJ24" s="189">
        <f>IF('Indicator Data'!BO32="No data","x",ROUND(IF('Indicator Data'!BO32&gt;AJ$3,10,IF('Indicator Data'!BO32&lt;AJ$4,0,('Indicator Data'!BO32-AJ$4)/(AJ$3-AJ$4)*10)),1))</f>
        <v>6.3</v>
      </c>
      <c r="AK24" s="190">
        <f t="shared" si="0"/>
        <v>5.4</v>
      </c>
      <c r="AL24" s="190">
        <f t="shared" si="1"/>
        <v>5.5</v>
      </c>
      <c r="AM24" s="190">
        <f t="shared" si="2"/>
        <v>3</v>
      </c>
      <c r="AN24" s="191">
        <f t="shared" si="12"/>
        <v>4.8</v>
      </c>
      <c r="AO24" s="190">
        <f t="shared" si="4"/>
        <v>5.2</v>
      </c>
      <c r="AP24" s="190">
        <f t="shared" si="5"/>
        <v>3.1</v>
      </c>
      <c r="AQ24" s="190">
        <f t="shared" si="6"/>
        <v>5</v>
      </c>
      <c r="AR24" s="190">
        <f t="shared" si="7"/>
        <v>4.7</v>
      </c>
      <c r="AS24" s="190">
        <f t="shared" si="8"/>
        <v>5</v>
      </c>
      <c r="AT24" s="192">
        <f t="shared" si="9"/>
        <v>4.5</v>
      </c>
      <c r="AU24" s="191">
        <f t="shared" si="10"/>
        <v>4.9000000000000004</v>
      </c>
      <c r="AV24" s="191">
        <f t="shared" si="11"/>
        <v>4.9000000000000004</v>
      </c>
      <c r="AW24" s="61"/>
    </row>
    <row r="25" spans="1:49" ht="15.75" customHeight="1" x14ac:dyDescent="0.25">
      <c r="A25" t="str">
        <f>'Indicator Data'!A33</f>
        <v>Cross Cutting Area</v>
      </c>
      <c r="B25" t="str">
        <f>'Indicator Data'!B33</f>
        <v>Dhaka</v>
      </c>
      <c r="C25" t="str">
        <f>'Indicator Data'!C33</f>
        <v>Gazipur</v>
      </c>
      <c r="D25">
        <f>'Indicator Data'!D33</f>
        <v>3033</v>
      </c>
      <c r="E25" s="189">
        <f>IF(OR('Indicator Data'!AJ33=0,'Indicator Data'!AJ33="No data"),"0",ROUND(IF('Indicator Data'!AJ33&gt;E$3,0,IF('Indicator Data'!AJ33&lt;E$4,10,(E$3-'Indicator Data'!AJ33)/(E$3-E$4)*10)),1))</f>
        <v>4.0999999999999996</v>
      </c>
      <c r="F25" s="189">
        <f>ROUND(IF('Indicator Data'!AK33=0,0,IF(LOG('Indicator Data'!AK33)&gt;F$3,10,IF(LOG('Indicator Data'!AK33)&lt;F$4,0,((LOG('Indicator Data'!AK33)-F$4))/(F$3-F$4)*10))),1)</f>
        <v>5.6</v>
      </c>
      <c r="G25" s="189">
        <f>ROUND(IF('Indicator Data'!AL33=0,0,IF(LOG('Indicator Data'!AL33)&gt;G$3,10,IF(LOG('Indicator Data'!AL33)&lt;G$4,0,((LOG('Indicator Data'!AL33)-G$4))/(G$3-G$4)*10))),1)</f>
        <v>3</v>
      </c>
      <c r="H25" s="189">
        <f>IF('Indicator Data'!AM33="No data","x",ROUND(IF('Indicator Data'!AM33&gt;H$3,10,IF('Indicator Data'!AM33&lt;H$4,0,('Indicator Data'!AM33-H$4)/(H$3-H$4)*10)),1))</f>
        <v>3.8</v>
      </c>
      <c r="I25" s="189">
        <f>IF('Indicator Data'!AN33="No data","x",ROUND(IF('Indicator Data'!AN33&gt;I$3,10,IF('Indicator Data'!AN33&lt;I$4,0,('Indicator Data'!AN33-I$4)/(I$3-I$4)*10)),1))</f>
        <v>0</v>
      </c>
      <c r="J25" s="189">
        <f>IF('Indicator Data'!AO33="No data","x",ROUND(IF('Indicator Data'!AO33&gt;J$3,10,IF('Indicator Data'!AO33&lt;J$4,0,('Indicator Data'!AO33-J$4)/(J$3-J$4)*10)),1))</f>
        <v>9.1</v>
      </c>
      <c r="K25" s="189">
        <f>IF('Indicator Data'!AP33="No data","x",ROUND(IF('Indicator Data'!AP33&gt;K$3,10,IF('Indicator Data'!AP33&lt;K$4,0,('Indicator Data'!AP33-K$4)/(K$3-K$4)*10)),1))</f>
        <v>4.7</v>
      </c>
      <c r="L25" s="189">
        <f>IF('Indicator Data'!AQ33="No data","x",ROUND(IF('Indicator Data'!AQ33&gt;L$3,10,IF('Indicator Data'!AQ33&lt;L$4,0,('Indicator Data'!AQ33-L$4)/(L$3-L$4)*10)),1))</f>
        <v>5.0999999999999996</v>
      </c>
      <c r="M25" s="189">
        <f>ROUND(IF('Indicator Data'!AR33=0,0,IF(LOG('Indicator Data'!AR33)&gt;M$3,10,IF(LOG('Indicator Data'!AR33)&lt;M$4,0,((LOG('Indicator Data'!AR33)-M$4))/(M$3-M$4)*10))),1)</f>
        <v>9.1</v>
      </c>
      <c r="N25" s="189">
        <f>ROUND(IF('Indicator Data'!AS33=0,0,IF(LOG('Indicator Data'!AS33)&gt;N$3,10,IF(LOG('Indicator Data'!AK33)&lt;N$4,0,((LOG('Indicator Data'!AS33)-N$4))/(N$3-N$4)*10))),1)</f>
        <v>4.5999999999999996</v>
      </c>
      <c r="O25" s="189">
        <v>0.8</v>
      </c>
      <c r="P25" s="189">
        <v>0.9</v>
      </c>
      <c r="Q25" s="189">
        <v>2.2000000000000002</v>
      </c>
      <c r="R25" s="189">
        <f>ROUND(IF('Indicator Data'!AW33=0,0,IF(LOG('Indicator Data'!AW33)&gt;R$3,10,IF(LOG('Indicator Data'!AW33)&lt;R$4,0,((LOG('Indicator Data'!AW33)-R$4))/(R$3-R$4)*10))),1)</f>
        <v>6.6</v>
      </c>
      <c r="S25" s="189">
        <f>ROUND(IF('Indicator Data'!AX33=0,0,IF(LOG('Indicator Data'!AX33)&gt;S$3,10,IF(LOG('Indicator Data'!AX33)&lt;S$4,0,((LOG('Indicator Data'!AX33)-S$4))/(S$3-S$4)*10))),1)</f>
        <v>2.7</v>
      </c>
      <c r="T25" s="189">
        <f>IF('Indicator Data'!AY33="No data","x",ROUND(IF('Indicator Data'!AY33&gt;T$3,10,IF('Indicator Data'!AY33&lt;T$4,0,('Indicator Data'!AY33-T$4)/(T$3-T$4)*10)),1))</f>
        <v>0</v>
      </c>
      <c r="U25" s="189">
        <f>ROUND(IF('Indicator Data'!AZ33=0,0,IF(LOG('Indicator Data'!AZ33)&gt;U$3,10,IF(LOG('Indicator Data'!AZ33)&lt;U$4,0,((LOG('Indicator Data'!AZ33)-U$4))/(U$3-U$4)*10))),1)</f>
        <v>6</v>
      </c>
      <c r="V25" s="189">
        <f>ROUND(IF('Indicator Data'!BA33=0,0,IF(LOG('Indicator Data'!BA33)&gt;V$3,10,IF(LOG('Indicator Data'!BA33)&lt;V$4,0,((LOG('Indicator Data'!BA33)-V$4))/(V$3-V$4)*10))),1)</f>
        <v>2.5</v>
      </c>
      <c r="W25" s="189">
        <f>ROUND(IF('Indicator Data'!BB33=0,0,IF(LOG('Indicator Data'!BB33)&gt;W$3,10,IF(LOG('Indicator Data'!BB33)&lt;W$4,0,((LOG('Indicator Data'!BB33)-W$4))/(W$3-W$4)*10))),1)</f>
        <v>5</v>
      </c>
      <c r="X25" s="189">
        <f>IF('Indicator Data'!BC33="No data","x",ROUND(IF('Indicator Data'!BC33&gt;X$3,10,IF('Indicator Data'!BC33&lt;X$4,0,('Indicator Data'!BC33-X$4)/(X$3-X$4)*10)),1))</f>
        <v>2.5</v>
      </c>
      <c r="Y25" s="189">
        <f>ROUND(IF('Indicator Data'!BD33=0,0,IF(LOG('Indicator Data'!BD33)&gt;Y$3,10,IF(LOG('Indicator Data'!BD33)&lt;Y$4,0,((LOG('Indicator Data'!BD33)-Y$4))/(Y$3-Y$4)*10))),1)</f>
        <v>4.7</v>
      </c>
      <c r="Z25" s="189">
        <f>ROUND(IF('Indicator Data'!BE33=0,0,IF(LOG('Indicator Data'!BE33)&gt;Z$3,10,IF(LOG('Indicator Data'!BE33)&lt;Z$4,0,((LOG('Indicator Data'!BE33)-Z$4))/(Z$3-Z$4)*10))),1)</f>
        <v>0</v>
      </c>
      <c r="AA25" s="189">
        <f>ROUND(IF('Indicator Data'!BF33=0,0,IF(LOG('Indicator Data'!BF33)&gt;AA$3,10,IF(LOG('Indicator Data'!BF33)&lt;AA$4,0,((LOG('Indicator Data'!BF33)-AA$4))/(AA$3-AA$4)*10))),1)</f>
        <v>5</v>
      </c>
      <c r="AB25" s="189">
        <f>ROUND(IF('Indicator Data'!BG33=0,0,IF(LOG('Indicator Data'!BG33)&gt;AB$3,10,IF(LOG('Indicator Data'!BG33)&lt;AB$4,0,((LOG('Indicator Data'!BG33)-AB$4))/(AB$3-AB$4)*10))),1)</f>
        <v>7.5</v>
      </c>
      <c r="AC25" s="189">
        <f>ROUND(IF('Indicator Data'!BH33=0,0,IF(LOG('Indicator Data'!BH33)&gt;AC$3,10,IF(LOG('Indicator Data'!BH33)&lt;AC$4,0,((LOG('Indicator Data'!BH33)-AC$4))/(AC$3-AC$4)*10))),1)</f>
        <v>5.4</v>
      </c>
      <c r="AD25" s="189">
        <f>IF('Indicator Data'!BI33="No data","x",ROUND(IF('Indicator Data'!BI33&gt;AD$3,10,IF('Indicator Data'!BI33&lt;AD$4,0,('Indicator Data'!BI33-AD$4)/(AD$3-AD$4)*10)),1))</f>
        <v>4.7</v>
      </c>
      <c r="AE25" s="189">
        <f>IF('Indicator Data'!BJ33="No data","x",ROUND(IF('Indicator Data'!BJ33&gt;AE$3,10,IF('Indicator Data'!BJ33&lt;AE$4,0,('Indicator Data'!BJ33-AE$4)/(AE$3-AE$4)*10)),1))</f>
        <v>4.3</v>
      </c>
      <c r="AF25" s="189">
        <f>IF('Indicator Data'!BK33="No data","x",ROUND(IF('Indicator Data'!BK33&gt;AF$3,10,IF('Indicator Data'!BK33&lt;AF$4,0,('Indicator Data'!BK33-AF$4)/(AF$3-AF$4)*10)),1))</f>
        <v>1.6</v>
      </c>
      <c r="AG25" s="189">
        <f>IF('Indicator Data'!BL33="No data","x",ROUND(IF('Indicator Data'!BL33&gt;AG$3,10,IF('Indicator Data'!BL33&lt;AG$4,0,('Indicator Data'!BL33-AG$4)/(AG$3-AG$4)*10)),1))</f>
        <v>4.4000000000000004</v>
      </c>
      <c r="AH25" s="189">
        <f>IF('Indicator Data'!BM33="No data","x",ROUND(IF('Indicator Data'!BM33&gt;AH$3,10,IF('Indicator Data'!BM33&lt;AH$4,0,('Indicator Data'!BM33-AH$4)/(AH$3-AH$4)*10)),1))</f>
        <v>1.5</v>
      </c>
      <c r="AI25" s="189">
        <f>ROUND(IF('Indicator Data'!BN33=0,0,IF(LOG('Indicator Data'!BN33)&gt;AI$3,10,IF(LOG('Indicator Data'!BN33)&lt;AI$4,0,((LOG('Indicator Data'!BN33)-AI$4))/(AI$3-AI$4)*10))),1)</f>
        <v>4.4000000000000004</v>
      </c>
      <c r="AJ25" s="189">
        <f>IF('Indicator Data'!BO33="No data","x",ROUND(IF('Indicator Data'!BO33&gt;AJ$3,10,IF('Indicator Data'!BO33&lt;AJ$4,0,('Indicator Data'!BO33-AJ$4)/(AJ$3-AJ$4)*10)),1))</f>
        <v>8.6999999999999993</v>
      </c>
      <c r="AK25" s="190">
        <f t="shared" si="0"/>
        <v>4.0999999999999996</v>
      </c>
      <c r="AL25" s="190">
        <f t="shared" si="1"/>
        <v>4.7</v>
      </c>
      <c r="AM25" s="190">
        <f t="shared" si="2"/>
        <v>3.5</v>
      </c>
      <c r="AN25" s="191">
        <f t="shared" si="12"/>
        <v>4.0999999999999996</v>
      </c>
      <c r="AO25" s="190">
        <f t="shared" si="4"/>
        <v>4.7</v>
      </c>
      <c r="AP25" s="190">
        <f t="shared" si="5"/>
        <v>4</v>
      </c>
      <c r="AQ25" s="190">
        <f t="shared" si="6"/>
        <v>2.4</v>
      </c>
      <c r="AR25" s="190">
        <f t="shared" si="7"/>
        <v>6.5</v>
      </c>
      <c r="AS25" s="190">
        <f t="shared" si="8"/>
        <v>3.5</v>
      </c>
      <c r="AT25" s="192">
        <f t="shared" si="9"/>
        <v>4.3</v>
      </c>
      <c r="AU25" s="191">
        <f t="shared" si="10"/>
        <v>4.5</v>
      </c>
      <c r="AV25" s="191">
        <f t="shared" si="11"/>
        <v>4.3</v>
      </c>
      <c r="AW25" s="61"/>
    </row>
    <row r="26" spans="1:49" ht="15.75" customHeight="1" x14ac:dyDescent="0.25">
      <c r="A26" t="str">
        <f>'Indicator Data'!A34</f>
        <v>Coastal Zone</v>
      </c>
      <c r="B26" t="str">
        <f>'Indicator Data'!B34</f>
        <v>Dhaka</v>
      </c>
      <c r="C26" t="str">
        <f>'Indicator Data'!C34</f>
        <v>Gopalganj</v>
      </c>
      <c r="D26">
        <f>'Indicator Data'!D34</f>
        <v>3035</v>
      </c>
      <c r="E26" s="189">
        <f>IF(OR('Indicator Data'!AJ34=0,'Indicator Data'!AJ34="No data"),"0",ROUND(IF('Indicator Data'!AJ34&gt;E$3,0,IF('Indicator Data'!AJ34&lt;E$4,10,(E$3-'Indicator Data'!AJ34)/(E$3-E$4)*10)),1))</f>
        <v>4.5</v>
      </c>
      <c r="F26" s="189">
        <f>ROUND(IF('Indicator Data'!AK34=0,0,IF(LOG('Indicator Data'!AK34)&gt;F$3,10,IF(LOG('Indicator Data'!AK34)&lt;F$4,0,((LOG('Indicator Data'!AK34)-F$4))/(F$3-F$4)*10))),1)</f>
        <v>8.3000000000000007</v>
      </c>
      <c r="G26" s="189">
        <f>ROUND(IF('Indicator Data'!AL34=0,0,IF(LOG('Indicator Data'!AL34)&gt;G$3,10,IF(LOG('Indicator Data'!AL34)&lt;G$4,0,((LOG('Indicator Data'!AL34)-G$4))/(G$3-G$4)*10))),1)</f>
        <v>7.4</v>
      </c>
      <c r="H26" s="189">
        <f>IF('Indicator Data'!AM34="No data","x",ROUND(IF('Indicator Data'!AM34&gt;H$3,10,IF('Indicator Data'!AM34&lt;H$4,0,('Indicator Data'!AM34-H$4)/(H$3-H$4)*10)),1))</f>
        <v>4.9000000000000004</v>
      </c>
      <c r="I26" s="189">
        <f>IF('Indicator Data'!AN34="No data","x",ROUND(IF('Indicator Data'!AN34&gt;I$3,10,IF('Indicator Data'!AN34&lt;I$4,0,('Indicator Data'!AN34-I$4)/(I$3-I$4)*10)),1))</f>
        <v>2.6</v>
      </c>
      <c r="J26" s="189">
        <f>IF('Indicator Data'!AO34="No data","x",ROUND(IF('Indicator Data'!AO34&gt;J$3,10,IF('Indicator Data'!AO34&lt;J$4,0,('Indicator Data'!AO34-J$4)/(J$3-J$4)*10)),1))</f>
        <v>8.3000000000000007</v>
      </c>
      <c r="K26" s="189">
        <f>IF('Indicator Data'!AP34="No data","x",ROUND(IF('Indicator Data'!AP34&gt;K$3,10,IF('Indicator Data'!AP34&lt;K$4,0,('Indicator Data'!AP34-K$4)/(K$3-K$4)*10)),1))</f>
        <v>6.3</v>
      </c>
      <c r="L26" s="189">
        <f>IF('Indicator Data'!AQ34="No data","x",ROUND(IF('Indicator Data'!AQ34&gt;L$3,10,IF('Indicator Data'!AQ34&lt;L$4,0,('Indicator Data'!AQ34-L$4)/(L$3-L$4)*10)),1))</f>
        <v>5</v>
      </c>
      <c r="M26" s="189">
        <f>ROUND(IF('Indicator Data'!AR34=0,0,IF(LOG('Indicator Data'!AR34)&gt;M$3,10,IF(LOG('Indicator Data'!AR34)&lt;M$4,0,((LOG('Indicator Data'!AR34)-M$4))/(M$3-M$4)*10))),1)</f>
        <v>10</v>
      </c>
      <c r="N26" s="189">
        <f>ROUND(IF('Indicator Data'!AS34=0,0,IF(LOG('Indicator Data'!AS34)&gt;N$3,10,IF(LOG('Indicator Data'!AK34)&lt;N$4,0,((LOG('Indicator Data'!AS34)-N$4))/(N$3-N$4)*10))),1)</f>
        <v>5.6</v>
      </c>
      <c r="O26" s="189">
        <v>0.8</v>
      </c>
      <c r="P26" s="189">
        <v>0.9</v>
      </c>
      <c r="Q26" s="189">
        <v>2.2000000000000002</v>
      </c>
      <c r="R26" s="189">
        <f>ROUND(IF('Indicator Data'!AW34=0,0,IF(LOG('Indicator Data'!AW34)&gt;R$3,10,IF(LOG('Indicator Data'!AW34)&lt;R$4,0,((LOG('Indicator Data'!AW34)-R$4))/(R$3-R$4)*10))),1)</f>
        <v>2.6</v>
      </c>
      <c r="S26" s="189">
        <f>ROUND(IF('Indicator Data'!AX34=0,0,IF(LOG('Indicator Data'!AX34)&gt;S$3,10,IF(LOG('Indicator Data'!AX34)&lt;S$4,0,((LOG('Indicator Data'!AX34)-S$4))/(S$3-S$4)*10))),1)</f>
        <v>6.1</v>
      </c>
      <c r="T26" s="189">
        <f>IF('Indicator Data'!AY34="No data","x",ROUND(IF('Indicator Data'!AY34&gt;T$3,10,IF('Indicator Data'!AY34&lt;T$4,0,('Indicator Data'!AY34-T$4)/(T$3-T$4)*10)),1))</f>
        <v>0</v>
      </c>
      <c r="U26" s="189">
        <f>ROUND(IF('Indicator Data'!AZ34=0,0,IF(LOG('Indicator Data'!AZ34)&gt;U$3,10,IF(LOG('Indicator Data'!AZ34)&lt;U$4,0,((LOG('Indicator Data'!AZ34)-U$4))/(U$3-U$4)*10))),1)</f>
        <v>7.1</v>
      </c>
      <c r="V26" s="189">
        <f>ROUND(IF('Indicator Data'!BA34=0,0,IF(LOG('Indicator Data'!BA34)&gt;V$3,10,IF(LOG('Indicator Data'!BA34)&lt;V$4,0,((LOG('Indicator Data'!BA34)-V$4))/(V$3-V$4)*10))),1)</f>
        <v>3.1</v>
      </c>
      <c r="W26" s="189">
        <f>ROUND(IF('Indicator Data'!BB34=0,0,IF(LOG('Indicator Data'!BB34)&gt;W$3,10,IF(LOG('Indicator Data'!BB34)&lt;W$4,0,((LOG('Indicator Data'!BB34)-W$4))/(W$3-W$4)*10))),1)</f>
        <v>4.4000000000000004</v>
      </c>
      <c r="X26" s="189">
        <f>IF('Indicator Data'!BC34="No data","x",ROUND(IF('Indicator Data'!BC34&gt;X$3,10,IF('Indicator Data'!BC34&lt;X$4,0,('Indicator Data'!BC34-X$4)/(X$3-X$4)*10)),1))</f>
        <v>3.3</v>
      </c>
      <c r="Y26" s="189">
        <f>ROUND(IF('Indicator Data'!BD34=0,0,IF(LOG('Indicator Data'!BD34)&gt;Y$3,10,IF(LOG('Indicator Data'!BD34)&lt;Y$4,0,((LOG('Indicator Data'!BD34)-Y$4))/(Y$3-Y$4)*10))),1)</f>
        <v>4.4000000000000004</v>
      </c>
      <c r="Z26" s="189">
        <f>ROUND(IF('Indicator Data'!BE34=0,0,IF(LOG('Indicator Data'!BE34)&gt;Z$3,10,IF(LOG('Indicator Data'!BE34)&lt;Z$4,0,((LOG('Indicator Data'!BE34)-Z$4))/(Z$3-Z$4)*10))),1)</f>
        <v>0</v>
      </c>
      <c r="AA26" s="189">
        <f>ROUND(IF('Indicator Data'!BF34=0,0,IF(LOG('Indicator Data'!BF34)&gt;AA$3,10,IF(LOG('Indicator Data'!BF34)&lt;AA$4,0,((LOG('Indicator Data'!BF34)-AA$4))/(AA$3-AA$4)*10))),1)</f>
        <v>6.7</v>
      </c>
      <c r="AB26" s="189">
        <f>ROUND(IF('Indicator Data'!BG34=0,0,IF(LOG('Indicator Data'!BG34)&gt;AB$3,10,IF(LOG('Indicator Data'!BG34)&lt;AB$4,0,((LOG('Indicator Data'!BG34)-AB$4))/(AB$3-AB$4)*10))),1)</f>
        <v>4.2</v>
      </c>
      <c r="AC26" s="189">
        <f>ROUND(IF('Indicator Data'!BH34=0,0,IF(LOG('Indicator Data'!BH34)&gt;AC$3,10,IF(LOG('Indicator Data'!BH34)&lt;AC$4,0,((LOG('Indicator Data'!BH34)-AC$4))/(AC$3-AC$4)*10))),1)</f>
        <v>7.7</v>
      </c>
      <c r="AD26" s="189">
        <f>IF('Indicator Data'!BI34="No data","x",ROUND(IF('Indicator Data'!BI34&gt;AD$3,10,IF('Indicator Data'!BI34&lt;AD$4,0,('Indicator Data'!BI34-AD$4)/(AD$3-AD$4)*10)),1))</f>
        <v>0</v>
      </c>
      <c r="AE26" s="189">
        <f>IF('Indicator Data'!BJ34="No data","x",ROUND(IF('Indicator Data'!BJ34&gt;AE$3,10,IF('Indicator Data'!BJ34&lt;AE$4,0,('Indicator Data'!BJ34-AE$4)/(AE$3-AE$4)*10)),1))</f>
        <v>1.5</v>
      </c>
      <c r="AF26" s="189">
        <f>IF('Indicator Data'!BK34="No data","x",ROUND(IF('Indicator Data'!BK34&gt;AF$3,10,IF('Indicator Data'!BK34&lt;AF$4,0,('Indicator Data'!BK34-AF$4)/(AF$3-AF$4)*10)),1))</f>
        <v>1.8</v>
      </c>
      <c r="AG26" s="189">
        <f>IF('Indicator Data'!BL34="No data","x",ROUND(IF('Indicator Data'!BL34&gt;AG$3,10,IF('Indicator Data'!BL34&lt;AG$4,0,('Indicator Data'!BL34-AG$4)/(AG$3-AG$4)*10)),1))</f>
        <v>6.4</v>
      </c>
      <c r="AH26" s="189">
        <f>IF('Indicator Data'!BM34="No data","x",ROUND(IF('Indicator Data'!BM34&gt;AH$3,10,IF('Indicator Data'!BM34&lt;AH$4,0,('Indicator Data'!BM34-AH$4)/(AH$3-AH$4)*10)),1))</f>
        <v>7.2</v>
      </c>
      <c r="AI26" s="189">
        <f>ROUND(IF('Indicator Data'!BN34=0,0,IF(LOG('Indicator Data'!BN34)&gt;AI$3,10,IF(LOG('Indicator Data'!BN34)&lt;AI$4,0,((LOG('Indicator Data'!BN34)-AI$4))/(AI$3-AI$4)*10))),1)</f>
        <v>3.3</v>
      </c>
      <c r="AJ26" s="189">
        <f>IF('Indicator Data'!BO34="No data","x",ROUND(IF('Indicator Data'!BO34&gt;AJ$3,10,IF('Indicator Data'!BO34&lt;AJ$4,0,('Indicator Data'!BO34-AJ$4)/(AJ$3-AJ$4)*10)),1))</f>
        <v>7.8</v>
      </c>
      <c r="AK26" s="190">
        <f t="shared" si="0"/>
        <v>6.3</v>
      </c>
      <c r="AL26" s="190">
        <f t="shared" si="1"/>
        <v>5.6</v>
      </c>
      <c r="AM26" s="190">
        <f t="shared" si="2"/>
        <v>3.9</v>
      </c>
      <c r="AN26" s="191">
        <f t="shared" si="12"/>
        <v>5.5</v>
      </c>
      <c r="AO26" s="190">
        <f t="shared" si="4"/>
        <v>4.4000000000000004</v>
      </c>
      <c r="AP26" s="190">
        <f t="shared" si="5"/>
        <v>4.5</v>
      </c>
      <c r="AQ26" s="190">
        <f t="shared" si="6"/>
        <v>2.8</v>
      </c>
      <c r="AR26" s="190">
        <f t="shared" si="7"/>
        <v>6</v>
      </c>
      <c r="AS26" s="190">
        <f t="shared" si="8"/>
        <v>3.4</v>
      </c>
      <c r="AT26" s="192">
        <f t="shared" si="9"/>
        <v>4.3</v>
      </c>
      <c r="AU26" s="191">
        <f t="shared" si="10"/>
        <v>4.4000000000000004</v>
      </c>
      <c r="AV26" s="191">
        <f t="shared" si="11"/>
        <v>5</v>
      </c>
      <c r="AW26" s="61"/>
    </row>
    <row r="27" spans="1:49" ht="15.75" customHeight="1" x14ac:dyDescent="0.25">
      <c r="A27" t="str">
        <f>'Indicator Data'!A35</f>
        <v>Haor and Flash Flood Area</v>
      </c>
      <c r="B27" t="str">
        <f>'Indicator Data'!B35</f>
        <v>Dhaka</v>
      </c>
      <c r="C27" t="str">
        <f>'Indicator Data'!C35</f>
        <v>Kishoreganj</v>
      </c>
      <c r="D27">
        <f>'Indicator Data'!D35</f>
        <v>3048</v>
      </c>
      <c r="E27" s="189">
        <f>IF(OR('Indicator Data'!AJ35=0,'Indicator Data'!AJ35="No data"),"0",ROUND(IF('Indicator Data'!AJ35&gt;E$3,0,IF('Indicator Data'!AJ35&lt;E$4,10,(E$3-'Indicator Data'!AJ35)/(E$3-E$4)*10)),1))</f>
        <v>6.6</v>
      </c>
      <c r="F27" s="189">
        <f>ROUND(IF('Indicator Data'!AK35=0,0,IF(LOG('Indicator Data'!AK35)&gt;F$3,10,IF(LOG('Indicator Data'!AK35)&lt;F$4,0,((LOG('Indicator Data'!AK35)-F$4))/(F$3-F$4)*10))),1)</f>
        <v>9.4</v>
      </c>
      <c r="G27" s="189">
        <f>ROUND(IF('Indicator Data'!AL35=0,0,IF(LOG('Indicator Data'!AL35)&gt;G$3,10,IF(LOG('Indicator Data'!AL35)&lt;G$4,0,((LOG('Indicator Data'!AL35)-G$4))/(G$3-G$4)*10))),1)</f>
        <v>9.1999999999999993</v>
      </c>
      <c r="H27" s="189">
        <f>IF('Indicator Data'!AM35="No data","x",ROUND(IF('Indicator Data'!AM35&gt;H$3,10,IF('Indicator Data'!AM35&lt;H$4,0,('Indicator Data'!AM35-H$4)/(H$3-H$4)*10)),1))</f>
        <v>7.2</v>
      </c>
      <c r="I27" s="189">
        <f>IF('Indicator Data'!AN35="No data","x",ROUND(IF('Indicator Data'!AN35&gt;I$3,10,IF('Indicator Data'!AN35&lt;I$4,0,('Indicator Data'!AN35-I$4)/(I$3-I$4)*10)),1))</f>
        <v>1.6</v>
      </c>
      <c r="J27" s="189">
        <f>IF('Indicator Data'!AO35="No data","x",ROUND(IF('Indicator Data'!AO35&gt;J$3,10,IF('Indicator Data'!AO35&lt;J$4,0,('Indicator Data'!AO35-J$4)/(J$3-J$4)*10)),1))</f>
        <v>8.3000000000000007</v>
      </c>
      <c r="K27" s="189">
        <f>IF('Indicator Data'!AP35="No data","x",ROUND(IF('Indicator Data'!AP35&gt;K$3,10,IF('Indicator Data'!AP35&lt;K$4,0,('Indicator Data'!AP35-K$4)/(K$3-K$4)*10)),1))</f>
        <v>7.7</v>
      </c>
      <c r="L27" s="189">
        <f>IF('Indicator Data'!AQ35="No data","x",ROUND(IF('Indicator Data'!AQ35&gt;L$3,10,IF('Indicator Data'!AQ35&lt;L$4,0,('Indicator Data'!AQ35-L$4)/(L$3-L$4)*10)),1))</f>
        <v>8.3000000000000007</v>
      </c>
      <c r="M27" s="189">
        <f>ROUND(IF('Indicator Data'!AR35=0,0,IF(LOG('Indicator Data'!AR35)&gt;M$3,10,IF(LOG('Indicator Data'!AR35)&lt;M$4,0,((LOG('Indicator Data'!AR35)-M$4))/(M$3-M$4)*10))),1)</f>
        <v>6.2</v>
      </c>
      <c r="N27" s="189">
        <f>ROUND(IF('Indicator Data'!AS35=0,0,IF(LOG('Indicator Data'!AS35)&gt;N$3,10,IF(LOG('Indicator Data'!AK35)&lt;N$4,0,((LOG('Indicator Data'!AS35)-N$4))/(N$3-N$4)*10))),1)</f>
        <v>1.2</v>
      </c>
      <c r="O27" s="189">
        <v>0.8</v>
      </c>
      <c r="P27" s="189">
        <v>0.9</v>
      </c>
      <c r="Q27" s="189">
        <v>2.2000000000000002</v>
      </c>
      <c r="R27" s="189">
        <f>ROUND(IF('Indicator Data'!AW35=0,0,IF(LOG('Indicator Data'!AW35)&gt;R$3,10,IF(LOG('Indicator Data'!AW35)&lt;R$4,0,((LOG('Indicator Data'!AW35)-R$4))/(R$3-R$4)*10))),1)</f>
        <v>3.9</v>
      </c>
      <c r="S27" s="189">
        <f>ROUND(IF('Indicator Data'!AX35=0,0,IF(LOG('Indicator Data'!AX35)&gt;S$3,10,IF(LOG('Indicator Data'!AX35)&lt;S$4,0,((LOG('Indicator Data'!AX35)-S$4))/(S$3-S$4)*10))),1)</f>
        <v>4.4000000000000004</v>
      </c>
      <c r="T27" s="189">
        <f>IF('Indicator Data'!AY35="No data","x",ROUND(IF('Indicator Data'!AY35&gt;T$3,10,IF('Indicator Data'!AY35&lt;T$4,0,('Indicator Data'!AY35-T$4)/(T$3-T$4)*10)),1))</f>
        <v>0</v>
      </c>
      <c r="U27" s="189">
        <f>ROUND(IF('Indicator Data'!AZ35=0,0,IF(LOG('Indicator Data'!AZ35)&gt;U$3,10,IF(LOG('Indicator Data'!AZ35)&lt;U$4,0,((LOG('Indicator Data'!AZ35)-U$4))/(U$3-U$4)*10))),1)</f>
        <v>4.4000000000000004</v>
      </c>
      <c r="V27" s="189">
        <f>ROUND(IF('Indicator Data'!BA35=0,0,IF(LOG('Indicator Data'!BA35)&gt;V$3,10,IF(LOG('Indicator Data'!BA35)&lt;V$4,0,((LOG('Indicator Data'!BA35)-V$4))/(V$3-V$4)*10))),1)</f>
        <v>5.2</v>
      </c>
      <c r="W27" s="189">
        <f>ROUND(IF('Indicator Data'!BB35=0,0,IF(LOG('Indicator Data'!BB35)&gt;W$3,10,IF(LOG('Indicator Data'!BB35)&lt;W$4,0,((LOG('Indicator Data'!BB35)-W$4))/(W$3-W$4)*10))),1)</f>
        <v>5.4</v>
      </c>
      <c r="X27" s="189">
        <f>IF('Indicator Data'!BC35="No data","x",ROUND(IF('Indicator Data'!BC35&gt;X$3,10,IF('Indicator Data'!BC35&lt;X$4,0,('Indicator Data'!BC35-X$4)/(X$3-X$4)*10)),1))</f>
        <v>4.3</v>
      </c>
      <c r="Y27" s="189">
        <f>ROUND(IF('Indicator Data'!BD35=0,0,IF(LOG('Indicator Data'!BD35)&gt;Y$3,10,IF(LOG('Indicator Data'!BD35)&lt;Y$4,0,((LOG('Indicator Data'!BD35)-Y$4))/(Y$3-Y$4)*10))),1)</f>
        <v>7.5</v>
      </c>
      <c r="Z27" s="189">
        <f>ROUND(IF('Indicator Data'!BE35=0,0,IF(LOG('Indicator Data'!BE35)&gt;Z$3,10,IF(LOG('Indicator Data'!BE35)&lt;Z$4,0,((LOG('Indicator Data'!BE35)-Z$4))/(Z$3-Z$4)*10))),1)</f>
        <v>4.9000000000000004</v>
      </c>
      <c r="AA27" s="189">
        <f>ROUND(IF('Indicator Data'!BF35=0,0,IF(LOG('Indicator Data'!BF35)&gt;AA$3,10,IF(LOG('Indicator Data'!BF35)&lt;AA$4,0,((LOG('Indicator Data'!BF35)-AA$4))/(AA$3-AA$4)*10))),1)</f>
        <v>5.0999999999999996</v>
      </c>
      <c r="AB27" s="189">
        <f>ROUND(IF('Indicator Data'!BG35=0,0,IF(LOG('Indicator Data'!BG35)&gt;AB$3,10,IF(LOG('Indicator Data'!BG35)&lt;AB$4,0,((LOG('Indicator Data'!BG35)-AB$4))/(AB$3-AB$4)*10))),1)</f>
        <v>6.6</v>
      </c>
      <c r="AC27" s="189">
        <f>ROUND(IF('Indicator Data'!BH35=0,0,IF(LOG('Indicator Data'!BH35)&gt;AC$3,10,IF(LOG('Indicator Data'!BH35)&lt;AC$4,0,((LOG('Indicator Data'!BH35)-AC$4))/(AC$3-AC$4)*10))),1)</f>
        <v>7.7</v>
      </c>
      <c r="AD27" s="189">
        <f>IF('Indicator Data'!BI35="No data","x",ROUND(IF('Indicator Data'!BI35&gt;AD$3,10,IF('Indicator Data'!BI35&lt;AD$4,0,('Indicator Data'!BI35-AD$4)/(AD$3-AD$4)*10)),1))</f>
        <v>2.2999999999999998</v>
      </c>
      <c r="AE27" s="189">
        <f>IF('Indicator Data'!BJ35="No data","x",ROUND(IF('Indicator Data'!BJ35&gt;AE$3,10,IF('Indicator Data'!BJ35&lt;AE$4,0,('Indicator Data'!BJ35-AE$4)/(AE$3-AE$4)*10)),1))</f>
        <v>4.3</v>
      </c>
      <c r="AF27" s="189">
        <f>IF('Indicator Data'!BK35="No data","x",ROUND(IF('Indicator Data'!BK35&gt;AF$3,10,IF('Indicator Data'!BK35&lt;AF$4,0,('Indicator Data'!BK35-AF$4)/(AF$3-AF$4)*10)),1))</f>
        <v>3.5</v>
      </c>
      <c r="AG27" s="189">
        <f>IF('Indicator Data'!BL35="No data","x",ROUND(IF('Indicator Data'!BL35&gt;AG$3,10,IF('Indicator Data'!BL35&lt;AG$4,0,('Indicator Data'!BL35-AG$4)/(AG$3-AG$4)*10)),1))</f>
        <v>7.3</v>
      </c>
      <c r="AH27" s="189">
        <f>IF('Indicator Data'!BM35="No data","x",ROUND(IF('Indicator Data'!BM35&gt;AH$3,10,IF('Indicator Data'!BM35&lt;AH$4,0,('Indicator Data'!BM35-AH$4)/(AH$3-AH$4)*10)),1))</f>
        <v>6.4</v>
      </c>
      <c r="AI27" s="189">
        <f>ROUND(IF('Indicator Data'!BN35=0,0,IF(LOG('Indicator Data'!BN35)&gt;AI$3,10,IF(LOG('Indicator Data'!BN35)&lt;AI$4,0,((LOG('Indicator Data'!BN35)-AI$4))/(AI$3-AI$4)*10))),1)</f>
        <v>0</v>
      </c>
      <c r="AJ27" s="189">
        <f>IF('Indicator Data'!BO35="No data","x",ROUND(IF('Indicator Data'!BO35&gt;AJ$3,10,IF('Indicator Data'!BO35&lt;AJ$4,0,('Indicator Data'!BO35-AJ$4)/(AJ$3-AJ$4)*10)),1))</f>
        <v>9.8000000000000007</v>
      </c>
      <c r="AK27" s="190">
        <f t="shared" si="0"/>
        <v>8.1</v>
      </c>
      <c r="AL27" s="190">
        <f t="shared" si="1"/>
        <v>6.5</v>
      </c>
      <c r="AM27" s="190">
        <f t="shared" si="2"/>
        <v>2.2999999999999998</v>
      </c>
      <c r="AN27" s="191">
        <f>ROUND(AVERAGE(AK27,AK27,AL27,AM27),1)</f>
        <v>6.3</v>
      </c>
      <c r="AO27" s="190">
        <f t="shared" si="4"/>
        <v>4.2</v>
      </c>
      <c r="AP27" s="190">
        <f t="shared" si="5"/>
        <v>4.8</v>
      </c>
      <c r="AQ27" s="190">
        <f t="shared" si="6"/>
        <v>4.4000000000000004</v>
      </c>
      <c r="AR27" s="190">
        <f t="shared" si="7"/>
        <v>7.2</v>
      </c>
      <c r="AS27" s="190">
        <f t="shared" si="8"/>
        <v>4</v>
      </c>
      <c r="AT27" s="192">
        <f t="shared" si="9"/>
        <v>5.3</v>
      </c>
      <c r="AU27" s="191">
        <f t="shared" si="10"/>
        <v>4.8</v>
      </c>
      <c r="AV27" s="191">
        <f t="shared" si="11"/>
        <v>5.6</v>
      </c>
      <c r="AW27" s="61"/>
    </row>
    <row r="28" spans="1:49" ht="15.75" customHeight="1" x14ac:dyDescent="0.25">
      <c r="A28" t="str">
        <f>'Indicator Data'!A36</f>
        <v>Cross Cutting Area</v>
      </c>
      <c r="B28" t="str">
        <f>'Indicator Data'!B36</f>
        <v>Dhaka</v>
      </c>
      <c r="C28" t="str">
        <f>'Indicator Data'!C36</f>
        <v>Madaripur</v>
      </c>
      <c r="D28">
        <f>'Indicator Data'!D36</f>
        <v>3054</v>
      </c>
      <c r="E28" s="189">
        <f>IF(OR('Indicator Data'!AJ36=0,'Indicator Data'!AJ36="No data"),"0",ROUND(IF('Indicator Data'!AJ36&gt;E$3,0,IF('Indicator Data'!AJ36&lt;E$4,10,(E$3-'Indicator Data'!AJ36)/(E$3-E$4)*10)),1))</f>
        <v>4.5</v>
      </c>
      <c r="F28" s="189">
        <f>ROUND(IF('Indicator Data'!AK36=0,0,IF(LOG('Indicator Data'!AK36)&gt;F$3,10,IF(LOG('Indicator Data'!AK36)&lt;F$4,0,((LOG('Indicator Data'!AK36)-F$4))/(F$3-F$4)*10))),1)</f>
        <v>4.5999999999999996</v>
      </c>
      <c r="G28" s="189">
        <f>ROUND(IF('Indicator Data'!AL36=0,0,IF(LOG('Indicator Data'!AL36)&gt;G$3,10,IF(LOG('Indicator Data'!AL36)&lt;G$4,0,((LOG('Indicator Data'!AL36)-G$4))/(G$3-G$4)*10))),1)</f>
        <v>1.1000000000000001</v>
      </c>
      <c r="H28" s="189">
        <f>IF('Indicator Data'!AM36="No data","x",ROUND(IF('Indicator Data'!AM36&gt;H$3,10,IF('Indicator Data'!AM36&lt;H$4,0,('Indicator Data'!AM36-H$4)/(H$3-H$4)*10)),1))</f>
        <v>3.5</v>
      </c>
      <c r="I28" s="189">
        <f>IF('Indicator Data'!AN36="No data","x",ROUND(IF('Indicator Data'!AN36&gt;I$3,10,IF('Indicator Data'!AN36&lt;I$4,0,('Indicator Data'!AN36-I$4)/(I$3-I$4)*10)),1))</f>
        <v>1.7</v>
      </c>
      <c r="J28" s="189">
        <f>IF('Indicator Data'!AO36="No data","x",ROUND(IF('Indicator Data'!AO36&gt;J$3,10,IF('Indicator Data'!AO36&lt;J$4,0,('Indicator Data'!AO36-J$4)/(J$3-J$4)*10)),1))</f>
        <v>9</v>
      </c>
      <c r="K28" s="189">
        <f>IF('Indicator Data'!AP36="No data","x",ROUND(IF('Indicator Data'!AP36&gt;K$3,10,IF('Indicator Data'!AP36&lt;K$4,0,('Indicator Data'!AP36-K$4)/(K$3-K$4)*10)),1))</f>
        <v>6</v>
      </c>
      <c r="L28" s="189">
        <f>IF('Indicator Data'!AQ36="No data","x",ROUND(IF('Indicator Data'!AQ36&gt;L$3,10,IF('Indicator Data'!AQ36&lt;L$4,0,('Indicator Data'!AQ36-L$4)/(L$3-L$4)*10)),1))</f>
        <v>8</v>
      </c>
      <c r="M28" s="189">
        <f>ROUND(IF('Indicator Data'!AR36=0,0,IF(LOG('Indicator Data'!AR36)&gt;M$3,10,IF(LOG('Indicator Data'!AR36)&lt;M$4,0,((LOG('Indicator Data'!AR36)-M$4))/(M$3-M$4)*10))),1)</f>
        <v>8.6</v>
      </c>
      <c r="N28" s="189">
        <f>ROUND(IF('Indicator Data'!AS36=0,0,IF(LOG('Indicator Data'!AS36)&gt;N$3,10,IF(LOG('Indicator Data'!AK36)&lt;N$4,0,((LOG('Indicator Data'!AS36)-N$4))/(N$3-N$4)*10))),1)</f>
        <v>0</v>
      </c>
      <c r="O28" s="189">
        <v>0.8</v>
      </c>
      <c r="P28" s="189">
        <v>0.9</v>
      </c>
      <c r="Q28" s="189">
        <v>2.2000000000000002</v>
      </c>
      <c r="R28" s="189">
        <f>ROUND(IF('Indicator Data'!AW36=0,0,IF(LOG('Indicator Data'!AW36)&gt;R$3,10,IF(LOG('Indicator Data'!AW36)&lt;R$4,0,((LOG('Indicator Data'!AW36)-R$4))/(R$3-R$4)*10))),1)</f>
        <v>3.9</v>
      </c>
      <c r="S28" s="189">
        <f>ROUND(IF('Indicator Data'!AX36=0,0,IF(LOG('Indicator Data'!AX36)&gt;S$3,10,IF(LOG('Indicator Data'!AX36)&lt;S$4,0,((LOG('Indicator Data'!AX36)-S$4))/(S$3-S$4)*10))),1)</f>
        <v>8.9</v>
      </c>
      <c r="T28" s="189">
        <f>IF('Indicator Data'!AY36="No data","x",ROUND(IF('Indicator Data'!AY36&gt;T$3,10,IF('Indicator Data'!AY36&lt;T$4,0,('Indicator Data'!AY36-T$4)/(T$3-T$4)*10)),1))</f>
        <v>0</v>
      </c>
      <c r="U28" s="189">
        <f>ROUND(IF('Indicator Data'!AZ36=0,0,IF(LOG('Indicator Data'!AZ36)&gt;U$3,10,IF(LOG('Indicator Data'!AZ36)&lt;U$4,0,((LOG('Indicator Data'!AZ36)-U$4))/(U$3-U$4)*10))),1)</f>
        <v>2.5</v>
      </c>
      <c r="V28" s="189">
        <f>ROUND(IF('Indicator Data'!BA36=0,0,IF(LOG('Indicator Data'!BA36)&gt;V$3,10,IF(LOG('Indicator Data'!BA36)&lt;V$4,0,((LOG('Indicator Data'!BA36)-V$4))/(V$3-V$4)*10))),1)</f>
        <v>1.7</v>
      </c>
      <c r="W28" s="189">
        <f>ROUND(IF('Indicator Data'!BB36=0,0,IF(LOG('Indicator Data'!BB36)&gt;W$3,10,IF(LOG('Indicator Data'!BB36)&lt;W$4,0,((LOG('Indicator Data'!BB36)-W$4))/(W$3-W$4)*10))),1)</f>
        <v>5.3</v>
      </c>
      <c r="X28" s="189">
        <f>IF('Indicator Data'!BC36="No data","x",ROUND(IF('Indicator Data'!BC36&gt;X$3,10,IF('Indicator Data'!BC36&lt;X$4,0,('Indicator Data'!BC36-X$4)/(X$3-X$4)*10)),1))</f>
        <v>4.3</v>
      </c>
      <c r="Y28" s="189">
        <f>ROUND(IF('Indicator Data'!BD36=0,0,IF(LOG('Indicator Data'!BD36)&gt;Y$3,10,IF(LOG('Indicator Data'!BD36)&lt;Y$4,0,((LOG('Indicator Data'!BD36)-Y$4))/(Y$3-Y$4)*10))),1)</f>
        <v>7.6</v>
      </c>
      <c r="Z28" s="189">
        <f>ROUND(IF('Indicator Data'!BE36=0,0,IF(LOG('Indicator Data'!BE36)&gt;Z$3,10,IF(LOG('Indicator Data'!BE36)&lt;Z$4,0,((LOG('Indicator Data'!BE36)-Z$4))/(Z$3-Z$4)*10))),1)</f>
        <v>8.1999999999999993</v>
      </c>
      <c r="AA28" s="189">
        <f>ROUND(IF('Indicator Data'!BF36=0,0,IF(LOG('Indicator Data'!BF36)&gt;AA$3,10,IF(LOG('Indicator Data'!BF36)&lt;AA$4,0,((LOG('Indicator Data'!BF36)-AA$4))/(AA$3-AA$4)*10))),1)</f>
        <v>7.9</v>
      </c>
      <c r="AB28" s="189">
        <f>ROUND(IF('Indicator Data'!BG36=0,0,IF(LOG('Indicator Data'!BG36)&gt;AB$3,10,IF(LOG('Indicator Data'!BG36)&lt;AB$4,0,((LOG('Indicator Data'!BG36)-AB$4))/(AB$3-AB$4)*10))),1)</f>
        <v>2.9</v>
      </c>
      <c r="AC28" s="189">
        <f>ROUND(IF('Indicator Data'!BH36=0,0,IF(LOG('Indicator Data'!BH36)&gt;AC$3,10,IF(LOG('Indicator Data'!BH36)&lt;AC$4,0,((LOG('Indicator Data'!BH36)-AC$4))/(AC$3-AC$4)*10))),1)</f>
        <v>5.4</v>
      </c>
      <c r="AD28" s="189">
        <f>IF('Indicator Data'!BI36="No data","x",ROUND(IF('Indicator Data'!BI36&gt;AD$3,10,IF('Indicator Data'!BI36&lt;AD$4,0,('Indicator Data'!BI36-AD$4)/(AD$3-AD$4)*10)),1))</f>
        <v>0.1</v>
      </c>
      <c r="AE28" s="189">
        <f>IF('Indicator Data'!BJ36="No data","x",ROUND(IF('Indicator Data'!BJ36&gt;AE$3,10,IF('Indicator Data'!BJ36&lt;AE$4,0,('Indicator Data'!BJ36-AE$4)/(AE$3-AE$4)*10)),1))</f>
        <v>4.7</v>
      </c>
      <c r="AF28" s="189">
        <f>IF('Indicator Data'!BK36="No data","x",ROUND(IF('Indicator Data'!BK36&gt;AF$3,10,IF('Indicator Data'!BK36&lt;AF$4,0,('Indicator Data'!BK36-AF$4)/(AF$3-AF$4)*10)),1))</f>
        <v>1.8</v>
      </c>
      <c r="AG28" s="189">
        <f>IF('Indicator Data'!BL36="No data","x",ROUND(IF('Indicator Data'!BL36&gt;AG$3,10,IF('Indicator Data'!BL36&lt;AG$4,0,('Indicator Data'!BL36-AG$4)/(AG$3-AG$4)*10)),1))</f>
        <v>5.9</v>
      </c>
      <c r="AH28" s="189">
        <f>IF('Indicator Data'!BM36="No data","x",ROUND(IF('Indicator Data'!BM36&gt;AH$3,10,IF('Indicator Data'!BM36&lt;AH$4,0,('Indicator Data'!BM36-AH$4)/(AH$3-AH$4)*10)),1))</f>
        <v>6.9</v>
      </c>
      <c r="AI28" s="189">
        <f>ROUND(IF('Indicator Data'!BN36=0,0,IF(LOG('Indicator Data'!BN36)&gt;AI$3,10,IF(LOG('Indicator Data'!BN36)&lt;AI$4,0,((LOG('Indicator Data'!BN36)-AI$4))/(AI$3-AI$4)*10))),1)</f>
        <v>0</v>
      </c>
      <c r="AJ28" s="189">
        <f>IF('Indicator Data'!BO36="No data","x",ROUND(IF('Indicator Data'!BO36&gt;AJ$3,10,IF('Indicator Data'!BO36&lt;AJ$4,0,('Indicator Data'!BO36-AJ$4)/(AJ$3-AJ$4)*10)),1))</f>
        <v>6.7</v>
      </c>
      <c r="AK28" s="190">
        <f t="shared" si="0"/>
        <v>3.4</v>
      </c>
      <c r="AL28" s="190">
        <f t="shared" si="1"/>
        <v>6.2</v>
      </c>
      <c r="AM28" s="190">
        <f t="shared" si="2"/>
        <v>2.5</v>
      </c>
      <c r="AN28" s="191">
        <f t="shared" ref="AN28:AN69" si="13">ROUND(AVERAGE(AK28,AK28,AL28,AM28),1)</f>
        <v>3.9</v>
      </c>
      <c r="AO28" s="190">
        <f t="shared" si="4"/>
        <v>6.4</v>
      </c>
      <c r="AP28" s="190">
        <f t="shared" si="5"/>
        <v>3.5</v>
      </c>
      <c r="AQ28" s="190">
        <f t="shared" si="6"/>
        <v>5.9</v>
      </c>
      <c r="AR28" s="190">
        <f t="shared" si="7"/>
        <v>4.2</v>
      </c>
      <c r="AS28" s="190">
        <f t="shared" si="8"/>
        <v>3.2</v>
      </c>
      <c r="AT28" s="192">
        <f t="shared" si="9"/>
        <v>4.3</v>
      </c>
      <c r="AU28" s="191">
        <f t="shared" si="10"/>
        <v>5.4</v>
      </c>
      <c r="AV28" s="191">
        <f t="shared" si="11"/>
        <v>4.7</v>
      </c>
      <c r="AW28" s="61"/>
    </row>
    <row r="29" spans="1:49" ht="15.75" customHeight="1" x14ac:dyDescent="0.25">
      <c r="A29" t="str">
        <f>'Indicator Data'!A37</f>
        <v>Cross Cutting Area</v>
      </c>
      <c r="B29" t="str">
        <f>'Indicator Data'!B37</f>
        <v>Dhaka</v>
      </c>
      <c r="C29" t="str">
        <f>'Indicator Data'!C37</f>
        <v>Manikganj</v>
      </c>
      <c r="D29">
        <f>'Indicator Data'!D37</f>
        <v>3056</v>
      </c>
      <c r="E29" s="189">
        <f>IF(OR('Indicator Data'!AJ37=0,'Indicator Data'!AJ37="No data"),"0",ROUND(IF('Indicator Data'!AJ37&gt;E$3,0,IF('Indicator Data'!AJ37&lt;E$4,10,(E$3-'Indicator Data'!AJ37)/(E$3-E$4)*10)),1))</f>
        <v>4.8</v>
      </c>
      <c r="F29" s="189">
        <f>ROUND(IF('Indicator Data'!AK37=0,0,IF(LOG('Indicator Data'!AK37)&gt;F$3,10,IF(LOG('Indicator Data'!AK37)&lt;F$4,0,((LOG('Indicator Data'!AK37)-F$4))/(F$3-F$4)*10))),1)</f>
        <v>8.4</v>
      </c>
      <c r="G29" s="189">
        <f>ROUND(IF('Indicator Data'!AL37=0,0,IF(LOG('Indicator Data'!AL37)&gt;G$3,10,IF(LOG('Indicator Data'!AL37)&lt;G$4,0,((LOG('Indicator Data'!AL37)-G$4))/(G$3-G$4)*10))),1)</f>
        <v>7.5</v>
      </c>
      <c r="H29" s="189">
        <f>IF('Indicator Data'!AM37="No data","x",ROUND(IF('Indicator Data'!AM37&gt;H$3,10,IF('Indicator Data'!AM37&lt;H$4,0,('Indicator Data'!AM37-H$4)/(H$3-H$4)*10)),1))</f>
        <v>6.4</v>
      </c>
      <c r="I29" s="189">
        <f>IF('Indicator Data'!AN37="No data","x",ROUND(IF('Indicator Data'!AN37&gt;I$3,10,IF('Indicator Data'!AN37&lt;I$4,0,('Indicator Data'!AN37-I$4)/(I$3-I$4)*10)),1))</f>
        <v>0.6</v>
      </c>
      <c r="J29" s="189">
        <f>IF('Indicator Data'!AO37="No data","x",ROUND(IF('Indicator Data'!AO37&gt;J$3,10,IF('Indicator Data'!AO37&lt;J$4,0,('Indicator Data'!AO37-J$4)/(J$3-J$4)*10)),1))</f>
        <v>10</v>
      </c>
      <c r="K29" s="189">
        <f>IF('Indicator Data'!AP37="No data","x",ROUND(IF('Indicator Data'!AP37&gt;K$3,10,IF('Indicator Data'!AP37&lt;K$4,0,('Indicator Data'!AP37-K$4)/(K$3-K$4)*10)),1))</f>
        <v>5.2</v>
      </c>
      <c r="L29" s="189">
        <f>IF('Indicator Data'!AQ37="No data","x",ROUND(IF('Indicator Data'!AQ37&gt;L$3,10,IF('Indicator Data'!AQ37&lt;L$4,0,('Indicator Data'!AQ37-L$4)/(L$3-L$4)*10)),1))</f>
        <v>5.5</v>
      </c>
      <c r="M29" s="189">
        <f>ROUND(IF('Indicator Data'!AR37=0,0,IF(LOG('Indicator Data'!AR37)&gt;M$3,10,IF(LOG('Indicator Data'!AR37)&lt;M$4,0,((LOG('Indicator Data'!AR37)-M$4))/(M$3-M$4)*10))),1)</f>
        <v>7.4</v>
      </c>
      <c r="N29" s="189">
        <f>ROUND(IF('Indicator Data'!AS37=0,0,IF(LOG('Indicator Data'!AS37)&gt;N$3,10,IF(LOG('Indicator Data'!AK37)&lt;N$4,0,((LOG('Indicator Data'!AS37)-N$4))/(N$3-N$4)*10))),1)</f>
        <v>3.2</v>
      </c>
      <c r="O29" s="189">
        <v>0.8</v>
      </c>
      <c r="P29" s="189">
        <v>0.9</v>
      </c>
      <c r="Q29" s="189">
        <v>2.2000000000000002</v>
      </c>
      <c r="R29" s="189">
        <f>ROUND(IF('Indicator Data'!AW37=0,0,IF(LOG('Indicator Data'!AW37)&gt;R$3,10,IF(LOG('Indicator Data'!AW37)&lt;R$4,0,((LOG('Indicator Data'!AW37)-R$4))/(R$3-R$4)*10))),1)</f>
        <v>4.7</v>
      </c>
      <c r="S29" s="189">
        <f>ROUND(IF('Indicator Data'!AX37=0,0,IF(LOG('Indicator Data'!AX37)&gt;S$3,10,IF(LOG('Indicator Data'!AX37)&lt;S$4,0,((LOG('Indicator Data'!AX37)-S$4))/(S$3-S$4)*10))),1)</f>
        <v>5</v>
      </c>
      <c r="T29" s="189">
        <f>IF('Indicator Data'!AY37="No data","x",ROUND(IF('Indicator Data'!AY37&gt;T$3,10,IF('Indicator Data'!AY37&lt;T$4,0,('Indicator Data'!AY37-T$4)/(T$3-T$4)*10)),1))</f>
        <v>0</v>
      </c>
      <c r="U29" s="189">
        <f>ROUND(IF('Indicator Data'!AZ37=0,0,IF(LOG('Indicator Data'!AZ37)&gt;U$3,10,IF(LOG('Indicator Data'!AZ37)&lt;U$4,0,((LOG('Indicator Data'!AZ37)-U$4))/(U$3-U$4)*10))),1)</f>
        <v>2</v>
      </c>
      <c r="V29" s="189">
        <f>ROUND(IF('Indicator Data'!BA37=0,0,IF(LOG('Indicator Data'!BA37)&gt;V$3,10,IF(LOG('Indicator Data'!BA37)&lt;V$4,0,((LOG('Indicator Data'!BA37)-V$4))/(V$3-V$4)*10))),1)</f>
        <v>1.7</v>
      </c>
      <c r="W29" s="189">
        <f>ROUND(IF('Indicator Data'!BB37=0,0,IF(LOG('Indicator Data'!BB37)&gt;W$3,10,IF(LOG('Indicator Data'!BB37)&lt;W$4,0,((LOG('Indicator Data'!BB37)-W$4))/(W$3-W$4)*10))),1)</f>
        <v>3.7</v>
      </c>
      <c r="X29" s="189">
        <f>IF('Indicator Data'!BC37="No data","x",ROUND(IF('Indicator Data'!BC37&gt;X$3,10,IF('Indicator Data'!BC37&lt;X$4,0,('Indicator Data'!BC37-X$4)/(X$3-X$4)*10)),1))</f>
        <v>6</v>
      </c>
      <c r="Y29" s="189">
        <f>ROUND(IF('Indicator Data'!BD37=0,0,IF(LOG('Indicator Data'!BD37)&gt;Y$3,10,IF(LOG('Indicator Data'!BD37)&lt;Y$4,0,((LOG('Indicator Data'!BD37)-Y$4))/(Y$3-Y$4)*10))),1)</f>
        <v>8.6</v>
      </c>
      <c r="Z29" s="189">
        <f>ROUND(IF('Indicator Data'!BE37=0,0,IF(LOG('Indicator Data'!BE37)&gt;Z$3,10,IF(LOG('Indicator Data'!BE37)&lt;Z$4,0,((LOG('Indicator Data'!BE37)-Z$4))/(Z$3-Z$4)*10))),1)</f>
        <v>8.1999999999999993</v>
      </c>
      <c r="AA29" s="189">
        <f>ROUND(IF('Indicator Data'!BF37=0,0,IF(LOG('Indicator Data'!BF37)&gt;AA$3,10,IF(LOG('Indicator Data'!BF37)&lt;AA$4,0,((LOG('Indicator Data'!BF37)-AA$4))/(AA$3-AA$4)*10))),1)</f>
        <v>8.4</v>
      </c>
      <c r="AB29" s="189">
        <f>ROUND(IF('Indicator Data'!BG37=0,0,IF(LOG('Indicator Data'!BG37)&gt;AB$3,10,IF(LOG('Indicator Data'!BG37)&lt;AB$4,0,((LOG('Indicator Data'!BG37)-AB$4))/(AB$3-AB$4)*10))),1)</f>
        <v>7.3</v>
      </c>
      <c r="AC29" s="189">
        <f>ROUND(IF('Indicator Data'!BH37=0,0,IF(LOG('Indicator Data'!BH37)&gt;AC$3,10,IF(LOG('Indicator Data'!BH37)&lt;AC$4,0,((LOG('Indicator Data'!BH37)-AC$4))/(AC$3-AC$4)*10))),1)</f>
        <v>5.4</v>
      </c>
      <c r="AD29" s="189">
        <f>IF('Indicator Data'!BI37="No data","x",ROUND(IF('Indicator Data'!BI37&gt;AD$3,10,IF('Indicator Data'!BI37&lt;AD$4,0,('Indicator Data'!BI37-AD$4)/(AD$3-AD$4)*10)),1))</f>
        <v>2.4</v>
      </c>
      <c r="AE29" s="189">
        <f>IF('Indicator Data'!BJ37="No data","x",ROUND(IF('Indicator Data'!BJ37&gt;AE$3,10,IF('Indicator Data'!BJ37&lt;AE$4,0,('Indicator Data'!BJ37-AE$4)/(AE$3-AE$4)*10)),1))</f>
        <v>6.2</v>
      </c>
      <c r="AF29" s="189">
        <f>IF('Indicator Data'!BK37="No data","x",ROUND(IF('Indicator Data'!BK37&gt;AF$3,10,IF('Indicator Data'!BK37&lt;AF$4,0,('Indicator Data'!BK37-AF$4)/(AF$3-AF$4)*10)),1))</f>
        <v>3.7</v>
      </c>
      <c r="AG29" s="189">
        <f>IF('Indicator Data'!BL37="No data","x",ROUND(IF('Indicator Data'!BL37&gt;AG$3,10,IF('Indicator Data'!BL37&lt;AG$4,0,('Indicator Data'!BL37-AG$4)/(AG$3-AG$4)*10)),1))</f>
        <v>7.2</v>
      </c>
      <c r="AH29" s="189">
        <f>IF('Indicator Data'!BM37="No data","x",ROUND(IF('Indicator Data'!BM37&gt;AH$3,10,IF('Indicator Data'!BM37&lt;AH$4,0,('Indicator Data'!BM37-AH$4)/(AH$3-AH$4)*10)),1))</f>
        <v>9.1999999999999993</v>
      </c>
      <c r="AI29" s="189">
        <f>ROUND(IF('Indicator Data'!BN37=0,0,IF(LOG('Indicator Data'!BN37)&gt;AI$3,10,IF(LOG('Indicator Data'!BN37)&lt;AI$4,0,((LOG('Indicator Data'!BN37)-AI$4))/(AI$3-AI$4)*10))),1)</f>
        <v>1.6</v>
      </c>
      <c r="AJ29" s="189">
        <f>IF('Indicator Data'!BO37="No data","x",ROUND(IF('Indicator Data'!BO37&gt;AJ$3,10,IF('Indicator Data'!BO37&lt;AJ$4,0,('Indicator Data'!BO37-AJ$4)/(AJ$3-AJ$4)*10)),1))</f>
        <v>3.8</v>
      </c>
      <c r="AK29" s="190">
        <f t="shared" si="0"/>
        <v>6.8</v>
      </c>
      <c r="AL29" s="190">
        <f t="shared" si="1"/>
        <v>5.3</v>
      </c>
      <c r="AM29" s="190">
        <f t="shared" si="2"/>
        <v>2.9</v>
      </c>
      <c r="AN29" s="191">
        <f t="shared" si="13"/>
        <v>5.5</v>
      </c>
      <c r="AO29" s="190">
        <f t="shared" si="4"/>
        <v>4.9000000000000004</v>
      </c>
      <c r="AP29" s="190">
        <f t="shared" si="5"/>
        <v>3.4</v>
      </c>
      <c r="AQ29" s="190">
        <f t="shared" si="6"/>
        <v>6.3</v>
      </c>
      <c r="AR29" s="190">
        <f t="shared" si="7"/>
        <v>6.4</v>
      </c>
      <c r="AS29" s="190">
        <f t="shared" si="8"/>
        <v>5.0999999999999996</v>
      </c>
      <c r="AT29" s="192">
        <f t="shared" si="9"/>
        <v>5.4</v>
      </c>
      <c r="AU29" s="191">
        <f t="shared" si="10"/>
        <v>5.2</v>
      </c>
      <c r="AV29" s="191">
        <f t="shared" si="11"/>
        <v>5.4</v>
      </c>
      <c r="AW29" s="61"/>
    </row>
    <row r="30" spans="1:49" ht="15.75" customHeight="1" x14ac:dyDescent="0.25">
      <c r="A30" t="str">
        <f>'Indicator Data'!A38</f>
        <v>Cross Cutting Area</v>
      </c>
      <c r="B30" t="str">
        <f>'Indicator Data'!B38</f>
        <v>Dhaka</v>
      </c>
      <c r="C30" t="str">
        <f>'Indicator Data'!C38</f>
        <v>Munshiganj</v>
      </c>
      <c r="D30">
        <f>'Indicator Data'!D38</f>
        <v>3059</v>
      </c>
      <c r="E30" s="189">
        <f>IF(OR('Indicator Data'!AJ38=0,'Indicator Data'!AJ38="No data"),"0",ROUND(IF('Indicator Data'!AJ38&gt;E$3,0,IF('Indicator Data'!AJ38&lt;E$4,10,(E$3-'Indicator Data'!AJ38)/(E$3-E$4)*10)),1))</f>
        <v>4.5</v>
      </c>
      <c r="F30" s="189">
        <f>ROUND(IF('Indicator Data'!AK38=0,0,IF(LOG('Indicator Data'!AK38)&gt;F$3,10,IF(LOG('Indicator Data'!AK38)&lt;F$4,0,((LOG('Indicator Data'!AK38)-F$4))/(F$3-F$4)*10))),1)</f>
        <v>4.9000000000000004</v>
      </c>
      <c r="G30" s="189">
        <f>ROUND(IF('Indicator Data'!AL38=0,0,IF(LOG('Indicator Data'!AL38)&gt;G$3,10,IF(LOG('Indicator Data'!AL38)&lt;G$4,0,((LOG('Indicator Data'!AL38)-G$4))/(G$3-G$4)*10))),1)</f>
        <v>0.5</v>
      </c>
      <c r="H30" s="189">
        <f>IF('Indicator Data'!AM38="No data","x",ROUND(IF('Indicator Data'!AM38&gt;H$3,10,IF('Indicator Data'!AM38&lt;H$4,0,('Indicator Data'!AM38-H$4)/(H$3-H$4)*10)),1))</f>
        <v>3.7</v>
      </c>
      <c r="I30" s="189">
        <f>IF('Indicator Data'!AN38="No data","x",ROUND(IF('Indicator Data'!AN38&gt;I$3,10,IF('Indicator Data'!AN38&lt;I$4,0,('Indicator Data'!AN38-I$4)/(I$3-I$4)*10)),1))</f>
        <v>1.7</v>
      </c>
      <c r="J30" s="189">
        <f>IF('Indicator Data'!AO38="No data","x",ROUND(IF('Indicator Data'!AO38&gt;J$3,10,IF('Indicator Data'!AO38&lt;J$4,0,('Indicator Data'!AO38-J$4)/(J$3-J$4)*10)),1))</f>
        <v>8.1</v>
      </c>
      <c r="K30" s="189">
        <f>IF('Indicator Data'!AP38="No data","x",ROUND(IF('Indicator Data'!AP38&gt;K$3,10,IF('Indicator Data'!AP38&lt;K$4,0,('Indicator Data'!AP38-K$4)/(K$3-K$4)*10)),1))</f>
        <v>6</v>
      </c>
      <c r="L30" s="189">
        <f>IF('Indicator Data'!AQ38="No data","x",ROUND(IF('Indicator Data'!AQ38&gt;L$3,10,IF('Indicator Data'!AQ38&lt;L$4,0,('Indicator Data'!AQ38-L$4)/(L$3-L$4)*10)),1))</f>
        <v>6.5</v>
      </c>
      <c r="M30" s="189">
        <f>ROUND(IF('Indicator Data'!AR38=0,0,IF(LOG('Indicator Data'!AR38)&gt;M$3,10,IF(LOG('Indicator Data'!AR38)&lt;M$4,0,((LOG('Indicator Data'!AR38)-M$4))/(M$3-M$4)*10))),1)</f>
        <v>7.8</v>
      </c>
      <c r="N30" s="189">
        <f>ROUND(IF('Indicator Data'!AS38=0,0,IF(LOG('Indicator Data'!AS38)&gt;N$3,10,IF(LOG('Indicator Data'!AK38)&lt;N$4,0,((LOG('Indicator Data'!AS38)-N$4))/(N$3-N$4)*10))),1)</f>
        <v>10</v>
      </c>
      <c r="O30" s="189">
        <v>0.8</v>
      </c>
      <c r="P30" s="189">
        <v>0.9</v>
      </c>
      <c r="Q30" s="189">
        <v>2.2000000000000002</v>
      </c>
      <c r="R30" s="189">
        <f>ROUND(IF('Indicator Data'!AW38=0,0,IF(LOG('Indicator Data'!AW38)&gt;R$3,10,IF(LOG('Indicator Data'!AW38)&lt;R$4,0,((LOG('Indicator Data'!AW38)-R$4))/(R$3-R$4)*10))),1)</f>
        <v>8.8000000000000007</v>
      </c>
      <c r="S30" s="189">
        <f>ROUND(IF('Indicator Data'!AX38=0,0,IF(LOG('Indicator Data'!AX38)&gt;S$3,10,IF(LOG('Indicator Data'!AX38)&lt;S$4,0,((LOG('Indicator Data'!AX38)-S$4))/(S$3-S$4)*10))),1)</f>
        <v>4.2</v>
      </c>
      <c r="T30" s="189">
        <f>IF('Indicator Data'!AY38="No data","x",ROUND(IF('Indicator Data'!AY38&gt;T$3,10,IF('Indicator Data'!AY38&lt;T$4,0,('Indicator Data'!AY38-T$4)/(T$3-T$4)*10)),1))</f>
        <v>0</v>
      </c>
      <c r="U30" s="189">
        <f>ROUND(IF('Indicator Data'!AZ38=0,0,IF(LOG('Indicator Data'!AZ38)&gt;U$3,10,IF(LOG('Indicator Data'!AZ38)&lt;U$4,0,((LOG('Indicator Data'!AZ38)-U$4))/(U$3-U$4)*10))),1)</f>
        <v>7.1</v>
      </c>
      <c r="V30" s="189">
        <f>ROUND(IF('Indicator Data'!BA38=0,0,IF(LOG('Indicator Data'!BA38)&gt;V$3,10,IF(LOG('Indicator Data'!BA38)&lt;V$4,0,((LOG('Indicator Data'!BA38)-V$4))/(V$3-V$4)*10))),1)</f>
        <v>5.4</v>
      </c>
      <c r="W30" s="189">
        <f>ROUND(IF('Indicator Data'!BB38=0,0,IF(LOG('Indicator Data'!BB38)&gt;W$3,10,IF(LOG('Indicator Data'!BB38)&lt;W$4,0,((LOG('Indicator Data'!BB38)-W$4))/(W$3-W$4)*10))),1)</f>
        <v>6.6</v>
      </c>
      <c r="X30" s="189">
        <f>IF('Indicator Data'!BC38="No data","x",ROUND(IF('Indicator Data'!BC38&gt;X$3,10,IF('Indicator Data'!BC38&lt;X$4,0,('Indicator Data'!BC38-X$4)/(X$3-X$4)*10)),1))</f>
        <v>1.3</v>
      </c>
      <c r="Y30" s="189">
        <f>ROUND(IF('Indicator Data'!BD38=0,0,IF(LOG('Indicator Data'!BD38)&gt;Y$3,10,IF(LOG('Indicator Data'!BD38)&lt;Y$4,0,((LOG('Indicator Data'!BD38)-Y$4))/(Y$3-Y$4)*10))),1)</f>
        <v>7.1</v>
      </c>
      <c r="Z30" s="189">
        <f>ROUND(IF('Indicator Data'!BE38=0,0,IF(LOG('Indicator Data'!BE38)&gt;Z$3,10,IF(LOG('Indicator Data'!BE38)&lt;Z$4,0,((LOG('Indicator Data'!BE38)-Z$4))/(Z$3-Z$4)*10))),1)</f>
        <v>6.8</v>
      </c>
      <c r="AA30" s="189">
        <f>ROUND(IF('Indicator Data'!BF38=0,0,IF(LOG('Indicator Data'!BF38)&gt;AA$3,10,IF(LOG('Indicator Data'!BF38)&lt;AA$4,0,((LOG('Indicator Data'!BF38)-AA$4))/(AA$3-AA$4)*10))),1)</f>
        <v>7.5</v>
      </c>
      <c r="AB30" s="189">
        <f>ROUND(IF('Indicator Data'!BG38=0,0,IF(LOG('Indicator Data'!BG38)&gt;AB$3,10,IF(LOG('Indicator Data'!BG38)&lt;AB$4,0,((LOG('Indicator Data'!BG38)-AB$4))/(AB$3-AB$4)*10))),1)</f>
        <v>2.6</v>
      </c>
      <c r="AC30" s="189">
        <f>ROUND(IF('Indicator Data'!BH38=0,0,IF(LOG('Indicator Data'!BH38)&gt;AC$3,10,IF(LOG('Indicator Data'!BH38)&lt;AC$4,0,((LOG('Indicator Data'!BH38)-AC$4))/(AC$3-AC$4)*10))),1)</f>
        <v>5.4</v>
      </c>
      <c r="AD30" s="189">
        <f>IF('Indicator Data'!BI38="No data","x",ROUND(IF('Indicator Data'!BI38&gt;AD$3,10,IF('Indicator Data'!BI38&lt;AD$4,0,('Indicator Data'!BI38-AD$4)/(AD$3-AD$4)*10)),1))</f>
        <v>1.2</v>
      </c>
      <c r="AE30" s="189">
        <f>IF('Indicator Data'!BJ38="No data","x",ROUND(IF('Indicator Data'!BJ38&gt;AE$3,10,IF('Indicator Data'!BJ38&lt;AE$4,0,('Indicator Data'!BJ38-AE$4)/(AE$3-AE$4)*10)),1))</f>
        <v>3</v>
      </c>
      <c r="AF30" s="189">
        <f>IF('Indicator Data'!BK38="No data","x",ROUND(IF('Indicator Data'!BK38&gt;AF$3,10,IF('Indicator Data'!BK38&lt;AF$4,0,('Indicator Data'!BK38-AF$4)/(AF$3-AF$4)*10)),1))</f>
        <v>6.9</v>
      </c>
      <c r="AG30" s="189">
        <f>IF('Indicator Data'!BL38="No data","x",ROUND(IF('Indicator Data'!BL38&gt;AG$3,10,IF('Indicator Data'!BL38&lt;AG$4,0,('Indicator Data'!BL38-AG$4)/(AG$3-AG$4)*10)),1))</f>
        <v>6.8</v>
      </c>
      <c r="AH30" s="189">
        <f>IF('Indicator Data'!BM38="No data","x",ROUND(IF('Indicator Data'!BM38&gt;AH$3,10,IF('Indicator Data'!BM38&lt;AH$4,0,('Indicator Data'!BM38-AH$4)/(AH$3-AH$4)*10)),1))</f>
        <v>6.9</v>
      </c>
      <c r="AI30" s="189">
        <f>ROUND(IF('Indicator Data'!BN38=0,0,IF(LOG('Indicator Data'!BN38)&gt;AI$3,10,IF(LOG('Indicator Data'!BN38)&lt;AI$4,0,((LOG('Indicator Data'!BN38)-AI$4))/(AI$3-AI$4)*10))),1)</f>
        <v>0</v>
      </c>
      <c r="AJ30" s="189">
        <f>IF('Indicator Data'!BO38="No data","x",ROUND(IF('Indicator Data'!BO38&gt;AJ$3,10,IF('Indicator Data'!BO38&lt;AJ$4,0,('Indicator Data'!BO38-AJ$4)/(AJ$3-AJ$4)*10)),1))</f>
        <v>8.8000000000000007</v>
      </c>
      <c r="AK30" s="190">
        <f t="shared" si="0"/>
        <v>3.4</v>
      </c>
      <c r="AL30" s="190">
        <f t="shared" si="1"/>
        <v>5.6</v>
      </c>
      <c r="AM30" s="190">
        <f t="shared" si="2"/>
        <v>4.3</v>
      </c>
      <c r="AN30" s="191">
        <f t="shared" si="13"/>
        <v>4.2</v>
      </c>
      <c r="AO30" s="190">
        <f t="shared" si="4"/>
        <v>6.5</v>
      </c>
      <c r="AP30" s="190">
        <f t="shared" si="5"/>
        <v>5.0999999999999996</v>
      </c>
      <c r="AQ30" s="190">
        <f t="shared" si="6"/>
        <v>5.4</v>
      </c>
      <c r="AR30" s="190">
        <f t="shared" si="7"/>
        <v>4</v>
      </c>
      <c r="AS30" s="190">
        <f t="shared" si="8"/>
        <v>4.0999999999999996</v>
      </c>
      <c r="AT30" s="192">
        <f t="shared" si="9"/>
        <v>4.7</v>
      </c>
      <c r="AU30" s="191">
        <f t="shared" si="10"/>
        <v>5.7</v>
      </c>
      <c r="AV30" s="191">
        <f t="shared" si="11"/>
        <v>5</v>
      </c>
      <c r="AW30" s="61"/>
    </row>
    <row r="31" spans="1:49" ht="15.75" customHeight="1" x14ac:dyDescent="0.25">
      <c r="A31" t="str">
        <f>'Indicator Data'!A39</f>
        <v>Cross Cutting Area</v>
      </c>
      <c r="B31" t="str">
        <f>'Indicator Data'!B39</f>
        <v>Dhaka</v>
      </c>
      <c r="C31" t="str">
        <f>'Indicator Data'!C39</f>
        <v>Narayanganj</v>
      </c>
      <c r="D31">
        <f>'Indicator Data'!D39</f>
        <v>3067</v>
      </c>
      <c r="E31" s="189">
        <f>IF(OR('Indicator Data'!AJ39=0,'Indicator Data'!AJ39="No data"),"0",ROUND(IF('Indicator Data'!AJ39&gt;E$3,0,IF('Indicator Data'!AJ39&lt;E$4,10,(E$3-'Indicator Data'!AJ39)/(E$3-E$4)*10)),1))</f>
        <v>4.0999999999999996</v>
      </c>
      <c r="F31" s="189">
        <f>ROUND(IF('Indicator Data'!AK39=0,0,IF(LOG('Indicator Data'!AK39)&gt;F$3,10,IF(LOG('Indicator Data'!AK39)&lt;F$4,0,((LOG('Indicator Data'!AK39)-F$4))/(F$3-F$4)*10))),1)</f>
        <v>0</v>
      </c>
      <c r="G31" s="189">
        <f>ROUND(IF('Indicator Data'!AL39=0,0,IF(LOG('Indicator Data'!AL39)&gt;G$3,10,IF(LOG('Indicator Data'!AL39)&lt;G$4,0,((LOG('Indicator Data'!AL39)-G$4))/(G$3-G$4)*10))),1)</f>
        <v>0</v>
      </c>
      <c r="H31" s="189">
        <f>IF('Indicator Data'!AM39="No data","x",ROUND(IF('Indicator Data'!AM39&gt;H$3,10,IF('Indicator Data'!AM39&lt;H$4,0,('Indicator Data'!AM39-H$4)/(H$3-H$4)*10)),1))</f>
        <v>7.5</v>
      </c>
      <c r="I31" s="189">
        <f>IF('Indicator Data'!AN39="No data","x",ROUND(IF('Indicator Data'!AN39&gt;I$3,10,IF('Indicator Data'!AN39&lt;I$4,0,('Indicator Data'!AN39-I$4)/(I$3-I$4)*10)),1))</f>
        <v>1</v>
      </c>
      <c r="J31" s="189">
        <f>IF('Indicator Data'!AO39="No data","x",ROUND(IF('Indicator Data'!AO39&gt;J$3,10,IF('Indicator Data'!AO39&lt;J$4,0,('Indicator Data'!AO39-J$4)/(J$3-J$4)*10)),1))</f>
        <v>8.1999999999999993</v>
      </c>
      <c r="K31" s="189">
        <f>IF('Indicator Data'!AP39="No data","x",ROUND(IF('Indicator Data'!AP39&gt;K$3,10,IF('Indicator Data'!AP39&lt;K$4,0,('Indicator Data'!AP39-K$4)/(K$3-K$4)*10)),1))</f>
        <v>6.9</v>
      </c>
      <c r="L31" s="189">
        <f>IF('Indicator Data'!AQ39="No data","x",ROUND(IF('Indicator Data'!AQ39&gt;L$3,10,IF('Indicator Data'!AQ39&lt;L$4,0,('Indicator Data'!AQ39-L$4)/(L$3-L$4)*10)),1))</f>
        <v>6.7</v>
      </c>
      <c r="M31" s="189">
        <f>ROUND(IF('Indicator Data'!AR39=0,0,IF(LOG('Indicator Data'!AR39)&gt;M$3,10,IF(LOG('Indicator Data'!AR39)&lt;M$4,0,((LOG('Indicator Data'!AR39)-M$4))/(M$3-M$4)*10))),1)</f>
        <v>6.3</v>
      </c>
      <c r="N31" s="189">
        <f>ROUND(IF('Indicator Data'!AS39=0,0,IF(LOG('Indicator Data'!AS39)&gt;N$3,10,IF(LOG('Indicator Data'!AK39)&lt;N$4,0,((LOG('Indicator Data'!AS39)-N$4))/(N$3-N$4)*10))),1)</f>
        <v>0</v>
      </c>
      <c r="O31" s="189">
        <v>0.8</v>
      </c>
      <c r="P31" s="189">
        <v>0.9</v>
      </c>
      <c r="Q31" s="189">
        <v>2.2000000000000002</v>
      </c>
      <c r="R31" s="189">
        <f>ROUND(IF('Indicator Data'!AW39=0,0,IF(LOG('Indicator Data'!AW39)&gt;R$3,10,IF(LOG('Indicator Data'!AW39)&lt;R$4,0,((LOG('Indicator Data'!AW39)-R$4))/(R$3-R$4)*10))),1)</f>
        <v>4.3</v>
      </c>
      <c r="S31" s="189">
        <f>ROUND(IF('Indicator Data'!AX39=0,0,IF(LOG('Indicator Data'!AX39)&gt;S$3,10,IF(LOG('Indicator Data'!AX39)&lt;S$4,0,((LOG('Indicator Data'!AX39)-S$4))/(S$3-S$4)*10))),1)</f>
        <v>0</v>
      </c>
      <c r="T31" s="189">
        <f>IF('Indicator Data'!AY39="No data","x",ROUND(IF('Indicator Data'!AY39&gt;T$3,10,IF('Indicator Data'!AY39&lt;T$4,0,('Indicator Data'!AY39-T$4)/(T$3-T$4)*10)),1))</f>
        <v>0</v>
      </c>
      <c r="U31" s="189">
        <f>ROUND(IF('Indicator Data'!AZ39=0,0,IF(LOG('Indicator Data'!AZ39)&gt;U$3,10,IF(LOG('Indicator Data'!AZ39)&lt;U$4,0,((LOG('Indicator Data'!AZ39)-U$4))/(U$3-U$4)*10))),1)</f>
        <v>5.2</v>
      </c>
      <c r="V31" s="189">
        <f>ROUND(IF('Indicator Data'!BA39=0,0,IF(LOG('Indicator Data'!BA39)&gt;V$3,10,IF(LOG('Indicator Data'!BA39)&lt;V$4,0,((LOG('Indicator Data'!BA39)-V$4))/(V$3-V$4)*10))),1)</f>
        <v>1.7</v>
      </c>
      <c r="W31" s="189">
        <f>ROUND(IF('Indicator Data'!BB39=0,0,IF(LOG('Indicator Data'!BB39)&gt;W$3,10,IF(LOG('Indicator Data'!BB39)&lt;W$4,0,((LOG('Indicator Data'!BB39)-W$4))/(W$3-W$4)*10))),1)</f>
        <v>6</v>
      </c>
      <c r="X31" s="189">
        <f>IF('Indicator Data'!BC39="No data","x",ROUND(IF('Indicator Data'!BC39&gt;X$3,10,IF('Indicator Data'!BC39&lt;X$4,0,('Indicator Data'!BC39-X$4)/(X$3-X$4)*10)),1))</f>
        <v>2.5</v>
      </c>
      <c r="Y31" s="189">
        <f>ROUND(IF('Indicator Data'!BD39=0,0,IF(LOG('Indicator Data'!BD39)&gt;Y$3,10,IF(LOG('Indicator Data'!BD39)&lt;Y$4,0,((LOG('Indicator Data'!BD39)-Y$4))/(Y$3-Y$4)*10))),1)</f>
        <v>0</v>
      </c>
      <c r="Z31" s="189">
        <f>ROUND(IF('Indicator Data'!BE39=0,0,IF(LOG('Indicator Data'!BE39)&gt;Z$3,10,IF(LOG('Indicator Data'!BE39)&lt;Z$4,0,((LOG('Indicator Data'!BE39)-Z$4))/(Z$3-Z$4)*10))),1)</f>
        <v>0</v>
      </c>
      <c r="AA31" s="189">
        <f>ROUND(IF('Indicator Data'!BF39=0,0,IF(LOG('Indicator Data'!BF39)&gt;AA$3,10,IF(LOG('Indicator Data'!BF39)&lt;AA$4,0,((LOG('Indicator Data'!BF39)-AA$4))/(AA$3-AA$4)*10))),1)</f>
        <v>0</v>
      </c>
      <c r="AB31" s="189">
        <f>ROUND(IF('Indicator Data'!BG39=0,0,IF(LOG('Indicator Data'!BG39)&gt;AB$3,10,IF(LOG('Indicator Data'!BG39)&lt;AB$4,0,((LOG('Indicator Data'!BG39)-AB$4))/(AB$3-AB$4)*10))),1)</f>
        <v>1.9</v>
      </c>
      <c r="AC31" s="189">
        <f>ROUND(IF('Indicator Data'!BH39=0,0,IF(LOG('Indicator Data'!BH39)&gt;AC$3,10,IF(LOG('Indicator Data'!BH39)&lt;AC$4,0,((LOG('Indicator Data'!BH39)-AC$4))/(AC$3-AC$4)*10))),1)</f>
        <v>5.4</v>
      </c>
      <c r="AD31" s="189">
        <f>IF('Indicator Data'!BI39="No data","x",ROUND(IF('Indicator Data'!BI39&gt;AD$3,10,IF('Indicator Data'!BI39&lt;AD$4,0,('Indicator Data'!BI39-AD$4)/(AD$3-AD$4)*10)),1))</f>
        <v>2.6</v>
      </c>
      <c r="AE31" s="189">
        <f>IF('Indicator Data'!BJ39="No data","x",ROUND(IF('Indicator Data'!BJ39&gt;AE$3,10,IF('Indicator Data'!BJ39&lt;AE$4,0,('Indicator Data'!BJ39-AE$4)/(AE$3-AE$4)*10)),1))</f>
        <v>5</v>
      </c>
      <c r="AF31" s="189">
        <f>IF('Indicator Data'!BK39="No data","x",ROUND(IF('Indicator Data'!BK39&gt;AF$3,10,IF('Indicator Data'!BK39&lt;AF$4,0,('Indicator Data'!BK39-AF$4)/(AF$3-AF$4)*10)),1))</f>
        <v>2.9</v>
      </c>
      <c r="AG31" s="189">
        <f>IF('Indicator Data'!BL39="No data","x",ROUND(IF('Indicator Data'!BL39&gt;AG$3,10,IF('Indicator Data'!BL39&lt;AG$4,0,('Indicator Data'!BL39-AG$4)/(AG$3-AG$4)*10)),1))</f>
        <v>4.0999999999999996</v>
      </c>
      <c r="AH31" s="189">
        <f>IF('Indicator Data'!BM39="No data","x",ROUND(IF('Indicator Data'!BM39&gt;AH$3,10,IF('Indicator Data'!BM39&lt;AH$4,0,('Indicator Data'!BM39-AH$4)/(AH$3-AH$4)*10)),1))</f>
        <v>1.5</v>
      </c>
      <c r="AI31" s="189">
        <f>ROUND(IF('Indicator Data'!BN39=0,0,IF(LOG('Indicator Data'!BN39)&gt;AI$3,10,IF(LOG('Indicator Data'!BN39)&lt;AI$4,0,((LOG('Indicator Data'!BN39)-AI$4))/(AI$3-AI$4)*10))),1)</f>
        <v>1.3</v>
      </c>
      <c r="AJ31" s="189">
        <f>IF('Indicator Data'!BO39="No data","x",ROUND(IF('Indicator Data'!BO39&gt;AJ$3,10,IF('Indicator Data'!BO39&lt;AJ$4,0,('Indicator Data'!BO39-AJ$4)/(AJ$3-AJ$4)*10)),1))</f>
        <v>7</v>
      </c>
      <c r="AK31" s="190">
        <f t="shared" si="0"/>
        <v>2.9</v>
      </c>
      <c r="AL31" s="190">
        <f t="shared" si="1"/>
        <v>5.7</v>
      </c>
      <c r="AM31" s="190">
        <f t="shared" si="2"/>
        <v>2</v>
      </c>
      <c r="AN31" s="191">
        <f t="shared" si="13"/>
        <v>3.4</v>
      </c>
      <c r="AO31" s="190">
        <f t="shared" si="4"/>
        <v>2.2000000000000002</v>
      </c>
      <c r="AP31" s="190">
        <f t="shared" si="5"/>
        <v>3.9</v>
      </c>
      <c r="AQ31" s="190">
        <f t="shared" si="6"/>
        <v>0</v>
      </c>
      <c r="AR31" s="190">
        <f t="shared" si="7"/>
        <v>3.7</v>
      </c>
      <c r="AS31" s="190">
        <f t="shared" si="8"/>
        <v>2.9</v>
      </c>
      <c r="AT31" s="192">
        <f t="shared" si="9"/>
        <v>2.8</v>
      </c>
      <c r="AU31" s="191">
        <f t="shared" si="10"/>
        <v>2.5</v>
      </c>
      <c r="AV31" s="191">
        <f t="shared" si="11"/>
        <v>3</v>
      </c>
      <c r="AW31" s="61"/>
    </row>
    <row r="32" spans="1:49" ht="15.75" customHeight="1" x14ac:dyDescent="0.25">
      <c r="A32" t="str">
        <f>'Indicator Data'!A40</f>
        <v>Cross Cutting Area</v>
      </c>
      <c r="B32" t="str">
        <f>'Indicator Data'!B40</f>
        <v>Dhaka</v>
      </c>
      <c r="C32" t="str">
        <f>'Indicator Data'!C40</f>
        <v>Narsingdi</v>
      </c>
      <c r="D32">
        <f>'Indicator Data'!D40</f>
        <v>3068</v>
      </c>
      <c r="E32" s="189">
        <f>IF(OR('Indicator Data'!AJ40=0,'Indicator Data'!AJ40="No data"),"0",ROUND(IF('Indicator Data'!AJ40&gt;E$3,0,IF('Indicator Data'!AJ40&lt;E$4,10,(E$3-'Indicator Data'!AJ40)/(E$3-E$4)*10)),1))</f>
        <v>4.0999999999999996</v>
      </c>
      <c r="F32" s="189">
        <f>ROUND(IF('Indicator Data'!AK40=0,0,IF(LOG('Indicator Data'!AK40)&gt;F$3,10,IF(LOG('Indicator Data'!AK40)&lt;F$4,0,((LOG('Indicator Data'!AK40)-F$4))/(F$3-F$4)*10))),1)</f>
        <v>6.7</v>
      </c>
      <c r="G32" s="189">
        <f>ROUND(IF('Indicator Data'!AL40=0,0,IF(LOG('Indicator Data'!AL40)&gt;G$3,10,IF(LOG('Indicator Data'!AL40)&lt;G$4,0,((LOG('Indicator Data'!AL40)-G$4))/(G$3-G$4)*10))),1)</f>
        <v>4.2</v>
      </c>
      <c r="H32" s="189">
        <f>IF('Indicator Data'!AM40="No data","x",ROUND(IF('Indicator Data'!AM40&gt;H$3,10,IF('Indicator Data'!AM40&lt;H$4,0,('Indicator Data'!AM40-H$4)/(H$3-H$4)*10)),1))</f>
        <v>3.3</v>
      </c>
      <c r="I32" s="189">
        <f>IF('Indicator Data'!AN40="No data","x",ROUND(IF('Indicator Data'!AN40&gt;I$3,10,IF('Indicator Data'!AN40&lt;I$4,0,('Indicator Data'!AN40-I$4)/(I$3-I$4)*10)),1))</f>
        <v>1.5</v>
      </c>
      <c r="J32" s="189">
        <f>IF('Indicator Data'!AO40="No data","x",ROUND(IF('Indicator Data'!AO40&gt;J$3,10,IF('Indicator Data'!AO40&lt;J$4,0,('Indicator Data'!AO40-J$4)/(J$3-J$4)*10)),1))</f>
        <v>8.5</v>
      </c>
      <c r="K32" s="189">
        <f>IF('Indicator Data'!AP40="No data","x",ROUND(IF('Indicator Data'!AP40&gt;K$3,10,IF('Indicator Data'!AP40&lt;K$4,0,('Indicator Data'!AP40-K$4)/(K$3-K$4)*10)),1))</f>
        <v>7.1</v>
      </c>
      <c r="L32" s="189">
        <f>IF('Indicator Data'!AQ40="No data","x",ROUND(IF('Indicator Data'!AQ40&gt;L$3,10,IF('Indicator Data'!AQ40&lt;L$4,0,('Indicator Data'!AQ40-L$4)/(L$3-L$4)*10)),1))</f>
        <v>6.3</v>
      </c>
      <c r="M32" s="189">
        <f>ROUND(IF('Indicator Data'!AR40=0,0,IF(LOG('Indicator Data'!AR40)&gt;M$3,10,IF(LOG('Indicator Data'!AR40)&lt;M$4,0,((LOG('Indicator Data'!AR40)-M$4))/(M$3-M$4)*10))),1)</f>
        <v>8.6999999999999993</v>
      </c>
      <c r="N32" s="189">
        <f>ROUND(IF('Indicator Data'!AS40=0,0,IF(LOG('Indicator Data'!AS40)&gt;N$3,10,IF(LOG('Indicator Data'!AK40)&lt;N$4,0,((LOG('Indicator Data'!AS40)-N$4))/(N$3-N$4)*10))),1)</f>
        <v>5.0999999999999996</v>
      </c>
      <c r="O32" s="189">
        <v>0.8</v>
      </c>
      <c r="P32" s="189">
        <v>0.9</v>
      </c>
      <c r="Q32" s="189">
        <v>2.2000000000000002</v>
      </c>
      <c r="R32" s="189">
        <f>ROUND(IF('Indicator Data'!AW40=0,0,IF(LOG('Indicator Data'!AW40)&gt;R$3,10,IF(LOG('Indicator Data'!AW40)&lt;R$4,0,((LOG('Indicator Data'!AW40)-R$4))/(R$3-R$4)*10))),1)</f>
        <v>3.3</v>
      </c>
      <c r="S32" s="189">
        <f>ROUND(IF('Indicator Data'!AX40=0,0,IF(LOG('Indicator Data'!AX40)&gt;S$3,10,IF(LOG('Indicator Data'!AX40)&lt;S$4,0,((LOG('Indicator Data'!AX40)-S$4))/(S$3-S$4)*10))),1)</f>
        <v>0</v>
      </c>
      <c r="T32" s="189">
        <f>IF('Indicator Data'!AY40="No data","x",ROUND(IF('Indicator Data'!AY40&gt;T$3,10,IF('Indicator Data'!AY40&lt;T$4,0,('Indicator Data'!AY40-T$4)/(T$3-T$4)*10)),1))</f>
        <v>0</v>
      </c>
      <c r="U32" s="189">
        <f>ROUND(IF('Indicator Data'!AZ40=0,0,IF(LOG('Indicator Data'!AZ40)&gt;U$3,10,IF(LOG('Indicator Data'!AZ40)&lt;U$4,0,((LOG('Indicator Data'!AZ40)-U$4))/(U$3-U$4)*10))),1)</f>
        <v>5.2</v>
      </c>
      <c r="V32" s="189">
        <f>ROUND(IF('Indicator Data'!BA40=0,0,IF(LOG('Indicator Data'!BA40)&gt;V$3,10,IF(LOG('Indicator Data'!BA40)&lt;V$4,0,((LOG('Indicator Data'!BA40)-V$4))/(V$3-V$4)*10))),1)</f>
        <v>5.5</v>
      </c>
      <c r="W32" s="189">
        <f>ROUND(IF('Indicator Data'!BB40=0,0,IF(LOG('Indicator Data'!BB40)&gt;W$3,10,IF(LOG('Indicator Data'!BB40)&lt;W$4,0,((LOG('Indicator Data'!BB40)-W$4))/(W$3-W$4)*10))),1)</f>
        <v>5.4</v>
      </c>
      <c r="X32" s="189">
        <f>IF('Indicator Data'!BC40="No data","x",ROUND(IF('Indicator Data'!BC40&gt;X$3,10,IF('Indicator Data'!BC40&lt;X$4,0,('Indicator Data'!BC40-X$4)/(X$3-X$4)*10)),1))</f>
        <v>3.9</v>
      </c>
      <c r="Y32" s="189">
        <f>ROUND(IF('Indicator Data'!BD40=0,0,IF(LOG('Indicator Data'!BD40)&gt;Y$3,10,IF(LOG('Indicator Data'!BD40)&lt;Y$4,0,((LOG('Indicator Data'!BD40)-Y$4))/(Y$3-Y$4)*10))),1)</f>
        <v>0</v>
      </c>
      <c r="Z32" s="189">
        <f>ROUND(IF('Indicator Data'!BE40=0,0,IF(LOG('Indicator Data'!BE40)&gt;Z$3,10,IF(LOG('Indicator Data'!BE40)&lt;Z$4,0,((LOG('Indicator Data'!BE40)-Z$4))/(Z$3-Z$4)*10))),1)</f>
        <v>0</v>
      </c>
      <c r="AA32" s="189">
        <f>ROUND(IF('Indicator Data'!BF40=0,0,IF(LOG('Indicator Data'!BF40)&gt;AA$3,10,IF(LOG('Indicator Data'!BF40)&lt;AA$4,0,((LOG('Indicator Data'!BF40)-AA$4))/(AA$3-AA$4)*10))),1)</f>
        <v>0</v>
      </c>
      <c r="AB32" s="189">
        <f>ROUND(IF('Indicator Data'!BG40=0,0,IF(LOG('Indicator Data'!BG40)&gt;AB$3,10,IF(LOG('Indicator Data'!BG40)&lt;AB$4,0,((LOG('Indicator Data'!BG40)-AB$4))/(AB$3-AB$4)*10))),1)</f>
        <v>4.2</v>
      </c>
      <c r="AC32" s="189">
        <f>ROUND(IF('Indicator Data'!BH40=0,0,IF(LOG('Indicator Data'!BH40)&gt;AC$3,10,IF(LOG('Indicator Data'!BH40)&lt;AC$4,0,((LOG('Indicator Data'!BH40)-AC$4))/(AC$3-AC$4)*10))),1)</f>
        <v>5.4</v>
      </c>
      <c r="AD32" s="189">
        <f>IF('Indicator Data'!BI40="No data","x",ROUND(IF('Indicator Data'!BI40&gt;AD$3,10,IF('Indicator Data'!BI40&lt;AD$4,0,('Indicator Data'!BI40-AD$4)/(AD$3-AD$4)*10)),1))</f>
        <v>1.8</v>
      </c>
      <c r="AE32" s="189">
        <f>IF('Indicator Data'!BJ40="No data","x",ROUND(IF('Indicator Data'!BJ40&gt;AE$3,10,IF('Indicator Data'!BJ40&lt;AE$4,0,('Indicator Data'!BJ40-AE$4)/(AE$3-AE$4)*10)),1))</f>
        <v>4.3</v>
      </c>
      <c r="AF32" s="189">
        <f>IF('Indicator Data'!BK40="No data","x",ROUND(IF('Indicator Data'!BK40&gt;AF$3,10,IF('Indicator Data'!BK40&lt;AF$4,0,('Indicator Data'!BK40-AF$4)/(AF$3-AF$4)*10)),1))</f>
        <v>4.5999999999999996</v>
      </c>
      <c r="AG32" s="189">
        <f>IF('Indicator Data'!BL40="No data","x",ROUND(IF('Indicator Data'!BL40&gt;AG$3,10,IF('Indicator Data'!BL40&lt;AG$4,0,('Indicator Data'!BL40-AG$4)/(AG$3-AG$4)*10)),1))</f>
        <v>5.5</v>
      </c>
      <c r="AH32" s="189">
        <f>IF('Indicator Data'!BM40="No data","x",ROUND(IF('Indicator Data'!BM40&gt;AH$3,10,IF('Indicator Data'!BM40&lt;AH$4,0,('Indicator Data'!BM40-AH$4)/(AH$3-AH$4)*10)),1))</f>
        <v>4.5999999999999996</v>
      </c>
      <c r="AI32" s="189">
        <f>ROUND(IF('Indicator Data'!BN40=0,0,IF(LOG('Indicator Data'!BN40)&gt;AI$3,10,IF(LOG('Indicator Data'!BN40)&lt;AI$4,0,((LOG('Indicator Data'!BN40)-AI$4))/(AI$3-AI$4)*10))),1)</f>
        <v>0</v>
      </c>
      <c r="AJ32" s="189">
        <f>IF('Indicator Data'!BO40="No data","x",ROUND(IF('Indicator Data'!BO40&gt;AJ$3,10,IF('Indicator Data'!BO40&lt;AJ$4,0,('Indicator Data'!BO40-AJ$4)/(AJ$3-AJ$4)*10)),1))</f>
        <v>6.6</v>
      </c>
      <c r="AK32" s="190">
        <f t="shared" si="0"/>
        <v>4.5999999999999996</v>
      </c>
      <c r="AL32" s="190">
        <f t="shared" si="1"/>
        <v>5.9</v>
      </c>
      <c r="AM32" s="190">
        <f t="shared" si="2"/>
        <v>3.5</v>
      </c>
      <c r="AN32" s="191">
        <f t="shared" si="13"/>
        <v>4.7</v>
      </c>
      <c r="AO32" s="190">
        <f t="shared" si="4"/>
        <v>1.7</v>
      </c>
      <c r="AP32" s="190">
        <f t="shared" si="5"/>
        <v>5</v>
      </c>
      <c r="AQ32" s="190">
        <f t="shared" si="6"/>
        <v>0</v>
      </c>
      <c r="AR32" s="190">
        <f t="shared" si="7"/>
        <v>4.8</v>
      </c>
      <c r="AS32" s="190">
        <f t="shared" si="8"/>
        <v>3.5</v>
      </c>
      <c r="AT32" s="192">
        <f t="shared" si="9"/>
        <v>3.6</v>
      </c>
      <c r="AU32" s="191">
        <f t="shared" si="10"/>
        <v>2.7</v>
      </c>
      <c r="AV32" s="191">
        <f t="shared" si="11"/>
        <v>3.8</v>
      </c>
      <c r="AW32" s="61"/>
    </row>
    <row r="33" spans="1:49" ht="15.75" customHeight="1" x14ac:dyDescent="0.25">
      <c r="A33" t="str">
        <f>'Indicator Data'!A41</f>
        <v>Cross Cutting Area</v>
      </c>
      <c r="B33" t="str">
        <f>'Indicator Data'!B41</f>
        <v>Dhaka</v>
      </c>
      <c r="C33" t="str">
        <f>'Indicator Data'!C41</f>
        <v>Rajbari</v>
      </c>
      <c r="D33">
        <f>'Indicator Data'!D41</f>
        <v>3082</v>
      </c>
      <c r="E33" s="189">
        <f>IF(OR('Indicator Data'!AJ41=0,'Indicator Data'!AJ41="No data"),"0",ROUND(IF('Indicator Data'!AJ41&gt;E$3,0,IF('Indicator Data'!AJ41&lt;E$4,10,(E$3-'Indicator Data'!AJ41)/(E$3-E$4)*10)),1))</f>
        <v>4.8</v>
      </c>
      <c r="F33" s="189">
        <f>ROUND(IF('Indicator Data'!AK41=0,0,IF(LOG('Indicator Data'!AK41)&gt;F$3,10,IF(LOG('Indicator Data'!AK41)&lt;F$4,0,((LOG('Indicator Data'!AK41)-F$4))/(F$3-F$4)*10))),1)</f>
        <v>8.4</v>
      </c>
      <c r="G33" s="189">
        <f>ROUND(IF('Indicator Data'!AL41=0,0,IF(LOG('Indicator Data'!AL41)&gt;G$3,10,IF(LOG('Indicator Data'!AL41)&lt;G$4,0,((LOG('Indicator Data'!AL41)-G$4))/(G$3-G$4)*10))),1)</f>
        <v>7.8</v>
      </c>
      <c r="H33" s="189">
        <f>IF('Indicator Data'!AM41="No data","x",ROUND(IF('Indicator Data'!AM41&gt;H$3,10,IF('Indicator Data'!AM41&lt;H$4,0,('Indicator Data'!AM41-H$4)/(H$3-H$4)*10)),1))</f>
        <v>5.6</v>
      </c>
      <c r="I33" s="189">
        <f>IF('Indicator Data'!AN41="No data","x",ROUND(IF('Indicator Data'!AN41&gt;I$3,10,IF('Indicator Data'!AN41&lt;I$4,0,('Indicator Data'!AN41-I$4)/(I$3-I$4)*10)),1))</f>
        <v>1.9</v>
      </c>
      <c r="J33" s="189">
        <f>IF('Indicator Data'!AO41="No data","x",ROUND(IF('Indicator Data'!AO41&gt;J$3,10,IF('Indicator Data'!AO41&lt;J$4,0,('Indicator Data'!AO41-J$4)/(J$3-J$4)*10)),1))</f>
        <v>8.6999999999999993</v>
      </c>
      <c r="K33" s="189">
        <f>IF('Indicator Data'!AP41="No data","x",ROUND(IF('Indicator Data'!AP41&gt;K$3,10,IF('Indicator Data'!AP41&lt;K$4,0,('Indicator Data'!AP41-K$4)/(K$3-K$4)*10)),1))</f>
        <v>7.3</v>
      </c>
      <c r="L33" s="189">
        <f>IF('Indicator Data'!AQ41="No data","x",ROUND(IF('Indicator Data'!AQ41&gt;L$3,10,IF('Indicator Data'!AQ41&lt;L$4,0,('Indicator Data'!AQ41-L$4)/(L$3-L$4)*10)),1))</f>
        <v>5.6</v>
      </c>
      <c r="M33" s="189">
        <f>ROUND(IF('Indicator Data'!AR41=0,0,IF(LOG('Indicator Data'!AR41)&gt;M$3,10,IF(LOG('Indicator Data'!AR41)&lt;M$4,0,((LOG('Indicator Data'!AR41)-M$4))/(M$3-M$4)*10))),1)</f>
        <v>5.8</v>
      </c>
      <c r="N33" s="189">
        <f>ROUND(IF('Indicator Data'!AS41=0,0,IF(LOG('Indicator Data'!AS41)&gt;N$3,10,IF(LOG('Indicator Data'!AK41)&lt;N$4,0,((LOG('Indicator Data'!AS41)-N$4))/(N$3-N$4)*10))),1)</f>
        <v>4.2</v>
      </c>
      <c r="O33" s="189">
        <v>0.8</v>
      </c>
      <c r="P33" s="189">
        <v>0.9</v>
      </c>
      <c r="Q33" s="189">
        <v>2.2000000000000002</v>
      </c>
      <c r="R33" s="189">
        <f>ROUND(IF('Indicator Data'!AW41=0,0,IF(LOG('Indicator Data'!AW41)&gt;R$3,10,IF(LOG('Indicator Data'!AW41)&lt;R$4,0,((LOG('Indicator Data'!AW41)-R$4))/(R$3-R$4)*10))),1)</f>
        <v>2.6</v>
      </c>
      <c r="S33" s="189">
        <f>ROUND(IF('Indicator Data'!AX41=0,0,IF(LOG('Indicator Data'!AX41)&gt;S$3,10,IF(LOG('Indicator Data'!AX41)&lt;S$4,0,((LOG('Indicator Data'!AX41)-S$4))/(S$3-S$4)*10))),1)</f>
        <v>3.9</v>
      </c>
      <c r="T33" s="189">
        <f>IF('Indicator Data'!AY41="No data","x",ROUND(IF('Indicator Data'!AY41&gt;T$3,10,IF('Indicator Data'!AY41&lt;T$4,0,('Indicator Data'!AY41-T$4)/(T$3-T$4)*10)),1))</f>
        <v>0</v>
      </c>
      <c r="U33" s="189">
        <f>ROUND(IF('Indicator Data'!AZ41=0,0,IF(LOG('Indicator Data'!AZ41)&gt;U$3,10,IF(LOG('Indicator Data'!AZ41)&lt;U$4,0,((LOG('Indicator Data'!AZ41)-U$4))/(U$3-U$4)*10))),1)</f>
        <v>0.5</v>
      </c>
      <c r="V33" s="189">
        <f>ROUND(IF('Indicator Data'!BA41=0,0,IF(LOG('Indicator Data'!BA41)&gt;V$3,10,IF(LOG('Indicator Data'!BA41)&lt;V$4,0,((LOG('Indicator Data'!BA41)-V$4))/(V$3-V$4)*10))),1)</f>
        <v>1.4</v>
      </c>
      <c r="W33" s="189">
        <f>ROUND(IF('Indicator Data'!BB41=0,0,IF(LOG('Indicator Data'!BB41)&gt;W$3,10,IF(LOG('Indicator Data'!BB41)&lt;W$4,0,((LOG('Indicator Data'!BB41)-W$4))/(W$3-W$4)*10))),1)</f>
        <v>4.7</v>
      </c>
      <c r="X33" s="189">
        <f>IF('Indicator Data'!BC41="No data","x",ROUND(IF('Indicator Data'!BC41&gt;X$3,10,IF('Indicator Data'!BC41&lt;X$4,0,('Indicator Data'!BC41-X$4)/(X$3-X$4)*10)),1))</f>
        <v>2.4</v>
      </c>
      <c r="Y33" s="189">
        <f>ROUND(IF('Indicator Data'!BD41=0,0,IF(LOG('Indicator Data'!BD41)&gt;Y$3,10,IF(LOG('Indicator Data'!BD41)&lt;Y$4,0,((LOG('Indicator Data'!BD41)-Y$4))/(Y$3-Y$4)*10))),1)</f>
        <v>7.7</v>
      </c>
      <c r="Z33" s="189">
        <f>ROUND(IF('Indicator Data'!BE41=0,0,IF(LOG('Indicator Data'!BE41)&gt;Z$3,10,IF(LOG('Indicator Data'!BE41)&lt;Z$4,0,((LOG('Indicator Data'!BE41)-Z$4))/(Z$3-Z$4)*10))),1)</f>
        <v>1.3</v>
      </c>
      <c r="AA33" s="189">
        <f>ROUND(IF('Indicator Data'!BF41=0,0,IF(LOG('Indicator Data'!BF41)&gt;AA$3,10,IF(LOG('Indicator Data'!BF41)&lt;AA$4,0,((LOG('Indicator Data'!BF41)-AA$4))/(AA$3-AA$4)*10))),1)</f>
        <v>7.6</v>
      </c>
      <c r="AB33" s="189">
        <f>ROUND(IF('Indicator Data'!BG41=0,0,IF(LOG('Indicator Data'!BG41)&gt;AB$3,10,IF(LOG('Indicator Data'!BG41)&lt;AB$4,0,((LOG('Indicator Data'!BG41)-AB$4))/(AB$3-AB$4)*10))),1)</f>
        <v>6.8</v>
      </c>
      <c r="AC33" s="189">
        <f>ROUND(IF('Indicator Data'!BH41=0,0,IF(LOG('Indicator Data'!BH41)&gt;AC$3,10,IF(LOG('Indicator Data'!BH41)&lt;AC$4,0,((LOG('Indicator Data'!BH41)-AC$4))/(AC$3-AC$4)*10))),1)</f>
        <v>5.4</v>
      </c>
      <c r="AD33" s="189">
        <f>IF('Indicator Data'!BI41="No data","x",ROUND(IF('Indicator Data'!BI41&gt;AD$3,10,IF('Indicator Data'!BI41&lt;AD$4,0,('Indicator Data'!BI41-AD$4)/(AD$3-AD$4)*10)),1))</f>
        <v>1.5</v>
      </c>
      <c r="AE33" s="189">
        <f>IF('Indicator Data'!BJ41="No data","x",ROUND(IF('Indicator Data'!BJ41&gt;AE$3,10,IF('Indicator Data'!BJ41&lt;AE$4,0,('Indicator Data'!BJ41-AE$4)/(AE$3-AE$4)*10)),1))</f>
        <v>7.5</v>
      </c>
      <c r="AF33" s="189">
        <f>IF('Indicator Data'!BK41="No data","x",ROUND(IF('Indicator Data'!BK41&gt;AF$3,10,IF('Indicator Data'!BK41&lt;AF$4,0,('Indicator Data'!BK41-AF$4)/(AF$3-AF$4)*10)),1))</f>
        <v>0.7</v>
      </c>
      <c r="AG33" s="189">
        <f>IF('Indicator Data'!BL41="No data","x",ROUND(IF('Indicator Data'!BL41&gt;AG$3,10,IF('Indicator Data'!BL41&lt;AG$4,0,('Indicator Data'!BL41-AG$4)/(AG$3-AG$4)*10)),1))</f>
        <v>7.9</v>
      </c>
      <c r="AH33" s="189">
        <f>IF('Indicator Data'!BM41="No data","x",ROUND(IF('Indicator Data'!BM41&gt;AH$3,10,IF('Indicator Data'!BM41&lt;AH$4,0,('Indicator Data'!BM41-AH$4)/(AH$3-AH$4)*10)),1))</f>
        <v>7.9</v>
      </c>
      <c r="AI33" s="189">
        <f>ROUND(IF('Indicator Data'!BN41=0,0,IF(LOG('Indicator Data'!BN41)&gt;AI$3,10,IF(LOG('Indicator Data'!BN41)&lt;AI$4,0,((LOG('Indicator Data'!BN41)-AI$4))/(AI$3-AI$4)*10))),1)</f>
        <v>2.9</v>
      </c>
      <c r="AJ33" s="189">
        <f>IF('Indicator Data'!BO41="No data","x",ROUND(IF('Indicator Data'!BO41&gt;AJ$3,10,IF('Indicator Data'!BO41&lt;AJ$4,0,('Indicator Data'!BO41-AJ$4)/(AJ$3-AJ$4)*10)),1))</f>
        <v>5.5</v>
      </c>
      <c r="AK33" s="190">
        <f t="shared" si="0"/>
        <v>6.7</v>
      </c>
      <c r="AL33" s="190">
        <f t="shared" si="1"/>
        <v>5.9</v>
      </c>
      <c r="AM33" s="190">
        <f t="shared" si="2"/>
        <v>2.8</v>
      </c>
      <c r="AN33" s="191">
        <f t="shared" si="13"/>
        <v>5.5</v>
      </c>
      <c r="AO33" s="190">
        <f t="shared" si="4"/>
        <v>3.3</v>
      </c>
      <c r="AP33" s="190">
        <f t="shared" si="5"/>
        <v>2.2999999999999998</v>
      </c>
      <c r="AQ33" s="190">
        <f t="shared" si="6"/>
        <v>4.2</v>
      </c>
      <c r="AR33" s="190">
        <f t="shared" si="7"/>
        <v>6.1</v>
      </c>
      <c r="AS33" s="190">
        <f t="shared" si="8"/>
        <v>4.7</v>
      </c>
      <c r="AT33" s="192">
        <f t="shared" si="9"/>
        <v>4.5</v>
      </c>
      <c r="AU33" s="191">
        <f t="shared" si="10"/>
        <v>3.9</v>
      </c>
      <c r="AV33" s="191">
        <f t="shared" si="11"/>
        <v>4.8</v>
      </c>
      <c r="AW33" s="61"/>
    </row>
    <row r="34" spans="1:49" ht="15.75" customHeight="1" x14ac:dyDescent="0.25">
      <c r="A34" t="str">
        <f>'Indicator Data'!A42</f>
        <v>Coastal Zone</v>
      </c>
      <c r="B34" t="str">
        <f>'Indicator Data'!B42</f>
        <v>Dhaka</v>
      </c>
      <c r="C34" t="str">
        <f>'Indicator Data'!C42</f>
        <v>Shariatpur</v>
      </c>
      <c r="D34">
        <f>'Indicator Data'!D42</f>
        <v>3086</v>
      </c>
      <c r="E34" s="189">
        <f>IF(OR('Indicator Data'!AJ42=0,'Indicator Data'!AJ42="No data"),"0",ROUND(IF('Indicator Data'!AJ42&gt;E$3,0,IF('Indicator Data'!AJ42&lt;E$4,10,(E$3-'Indicator Data'!AJ42)/(E$3-E$4)*10)),1))</f>
        <v>4.5</v>
      </c>
      <c r="F34" s="189">
        <f>ROUND(IF('Indicator Data'!AK42=0,0,IF(LOG('Indicator Data'!AK42)&gt;F$3,10,IF(LOG('Indicator Data'!AK42)&lt;F$4,0,((LOG('Indicator Data'!AK42)-F$4))/(F$3-F$4)*10))),1)</f>
        <v>6.8</v>
      </c>
      <c r="G34" s="189">
        <f>ROUND(IF('Indicator Data'!AL42=0,0,IF(LOG('Indicator Data'!AL42)&gt;G$3,10,IF(LOG('Indicator Data'!AL42)&lt;G$4,0,((LOG('Indicator Data'!AL42)-G$4))/(G$3-G$4)*10))),1)</f>
        <v>5.5</v>
      </c>
      <c r="H34" s="189">
        <f>IF('Indicator Data'!AM42="No data","x",ROUND(IF('Indicator Data'!AM42&gt;H$3,10,IF('Indicator Data'!AM42&lt;H$4,0,('Indicator Data'!AM42-H$4)/(H$3-H$4)*10)),1))</f>
        <v>5.6</v>
      </c>
      <c r="I34" s="189">
        <f>IF('Indicator Data'!AN42="No data","x",ROUND(IF('Indicator Data'!AN42&gt;I$3,10,IF('Indicator Data'!AN42&lt;I$4,0,('Indicator Data'!AN42-I$4)/(I$3-I$4)*10)),1))</f>
        <v>2.1</v>
      </c>
      <c r="J34" s="189">
        <f>IF('Indicator Data'!AO42="No data","x",ROUND(IF('Indicator Data'!AO42&gt;J$3,10,IF('Indicator Data'!AO42&lt;J$4,0,('Indicator Data'!AO42-J$4)/(J$3-J$4)*10)),1))</f>
        <v>9.8000000000000007</v>
      </c>
      <c r="K34" s="189">
        <f>IF('Indicator Data'!AP42="No data","x",ROUND(IF('Indicator Data'!AP42&gt;K$3,10,IF('Indicator Data'!AP42&lt;K$4,0,('Indicator Data'!AP42-K$4)/(K$3-K$4)*10)),1))</f>
        <v>10</v>
      </c>
      <c r="L34" s="189">
        <f>IF('Indicator Data'!AQ42="No data","x",ROUND(IF('Indicator Data'!AQ42&gt;L$3,10,IF('Indicator Data'!AQ42&lt;L$4,0,('Indicator Data'!AQ42-L$4)/(L$3-L$4)*10)),1))</f>
        <v>8.6999999999999993</v>
      </c>
      <c r="M34" s="189">
        <f>ROUND(IF('Indicator Data'!AR42=0,0,IF(LOG('Indicator Data'!AR42)&gt;M$3,10,IF(LOG('Indicator Data'!AR42)&lt;M$4,0,((LOG('Indicator Data'!AR42)-M$4))/(M$3-M$4)*10))),1)</f>
        <v>6.7</v>
      </c>
      <c r="N34" s="189">
        <f>ROUND(IF('Indicator Data'!AS42=0,0,IF(LOG('Indicator Data'!AS42)&gt;N$3,10,IF(LOG('Indicator Data'!AK42)&lt;N$4,0,((LOG('Indicator Data'!AS42)-N$4))/(N$3-N$4)*10))),1)</f>
        <v>6.5</v>
      </c>
      <c r="O34" s="189">
        <v>0.8</v>
      </c>
      <c r="P34" s="189">
        <v>0.9</v>
      </c>
      <c r="Q34" s="189">
        <v>2.2000000000000002</v>
      </c>
      <c r="R34" s="189">
        <f>ROUND(IF('Indicator Data'!AW42=0,0,IF(LOG('Indicator Data'!AW42)&gt;R$3,10,IF(LOG('Indicator Data'!AW42)&lt;R$4,0,((LOG('Indicator Data'!AW42)-R$4))/(R$3-R$4)*10))),1)</f>
        <v>4.7</v>
      </c>
      <c r="S34" s="189">
        <f>ROUND(IF('Indicator Data'!AX42=0,0,IF(LOG('Indicator Data'!AX42)&gt;S$3,10,IF(LOG('Indicator Data'!AX42)&lt;S$4,0,((LOG('Indicator Data'!AX42)-S$4))/(S$3-S$4)*10))),1)</f>
        <v>7.5</v>
      </c>
      <c r="T34" s="189">
        <f>IF('Indicator Data'!AY42="No data","x",ROUND(IF('Indicator Data'!AY42&gt;T$3,10,IF('Indicator Data'!AY42&lt;T$4,0,('Indicator Data'!AY42-T$4)/(T$3-T$4)*10)),1))</f>
        <v>0</v>
      </c>
      <c r="U34" s="189">
        <f>ROUND(IF('Indicator Data'!AZ42=0,0,IF(LOG('Indicator Data'!AZ42)&gt;U$3,10,IF(LOG('Indicator Data'!AZ42)&lt;U$4,0,((LOG('Indicator Data'!AZ42)-U$4))/(U$3-U$4)*10))),1)</f>
        <v>9.3000000000000007</v>
      </c>
      <c r="V34" s="189">
        <f>ROUND(IF('Indicator Data'!BA42=0,0,IF(LOG('Indicator Data'!BA42)&gt;V$3,10,IF(LOG('Indicator Data'!BA42)&lt;V$4,0,((LOG('Indicator Data'!BA42)-V$4))/(V$3-V$4)*10))),1)</f>
        <v>3.8</v>
      </c>
      <c r="W34" s="189">
        <f>ROUND(IF('Indicator Data'!BB42=0,0,IF(LOG('Indicator Data'!BB42)&gt;W$3,10,IF(LOG('Indicator Data'!BB42)&lt;W$4,0,((LOG('Indicator Data'!BB42)-W$4))/(W$3-W$4)*10))),1)</f>
        <v>5</v>
      </c>
      <c r="X34" s="189">
        <f>IF('Indicator Data'!BC42="No data","x",ROUND(IF('Indicator Data'!BC42&gt;X$3,10,IF('Indicator Data'!BC42&lt;X$4,0,('Indicator Data'!BC42-X$4)/(X$3-X$4)*10)),1))</f>
        <v>3.2</v>
      </c>
      <c r="Y34" s="189">
        <f>ROUND(IF('Indicator Data'!BD42=0,0,IF(LOG('Indicator Data'!BD42)&gt;Y$3,10,IF(LOG('Indicator Data'!BD42)&lt;Y$4,0,((LOG('Indicator Data'!BD42)-Y$4))/(Y$3-Y$4)*10))),1)</f>
        <v>8.1</v>
      </c>
      <c r="Z34" s="189">
        <f>ROUND(IF('Indicator Data'!BE42=0,0,IF(LOG('Indicator Data'!BE42)&gt;Z$3,10,IF(LOG('Indicator Data'!BE42)&lt;Z$4,0,((LOG('Indicator Data'!BE42)-Z$4))/(Z$3-Z$4)*10))),1)</f>
        <v>5.8</v>
      </c>
      <c r="AA34" s="189">
        <f>ROUND(IF('Indicator Data'!BF42=0,0,IF(LOG('Indicator Data'!BF42)&gt;AA$3,10,IF(LOG('Indicator Data'!BF42)&lt;AA$4,0,((LOG('Indicator Data'!BF42)-AA$4))/(AA$3-AA$4)*10))),1)</f>
        <v>7.1</v>
      </c>
      <c r="AB34" s="189">
        <f>ROUND(IF('Indicator Data'!BG42=0,0,IF(LOG('Indicator Data'!BG42)&gt;AB$3,10,IF(LOG('Indicator Data'!BG42)&lt;AB$4,0,((LOG('Indicator Data'!BG42)-AB$4))/(AB$3-AB$4)*10))),1)</f>
        <v>2.7</v>
      </c>
      <c r="AC34" s="189">
        <f>ROUND(IF('Indicator Data'!BH42=0,0,IF(LOG('Indicator Data'!BH42)&gt;AC$3,10,IF(LOG('Indicator Data'!BH42)&lt;AC$4,0,((LOG('Indicator Data'!BH42)-AC$4))/(AC$3-AC$4)*10))),1)</f>
        <v>5.4</v>
      </c>
      <c r="AD34" s="189">
        <f>IF('Indicator Data'!BI42="No data","x",ROUND(IF('Indicator Data'!BI42&gt;AD$3,10,IF('Indicator Data'!BI42&lt;AD$4,0,('Indicator Data'!BI42-AD$4)/(AD$3-AD$4)*10)),1))</f>
        <v>3.4</v>
      </c>
      <c r="AE34" s="189">
        <f>IF('Indicator Data'!BJ42="No data","x",ROUND(IF('Indicator Data'!BJ42&gt;AE$3,10,IF('Indicator Data'!BJ42&lt;AE$4,0,('Indicator Data'!BJ42-AE$4)/(AE$3-AE$4)*10)),1))</f>
        <v>5.0999999999999996</v>
      </c>
      <c r="AF34" s="189">
        <f>IF('Indicator Data'!BK42="No data","x",ROUND(IF('Indicator Data'!BK42&gt;AF$3,10,IF('Indicator Data'!BK42&lt;AF$4,0,('Indicator Data'!BK42-AF$4)/(AF$3-AF$4)*10)),1))</f>
        <v>4.4000000000000004</v>
      </c>
      <c r="AG34" s="189">
        <f>IF('Indicator Data'!BL42="No data","x",ROUND(IF('Indicator Data'!BL42&gt;AG$3,10,IF('Indicator Data'!BL42&lt;AG$4,0,('Indicator Data'!BL42-AG$4)/(AG$3-AG$4)*10)),1))</f>
        <v>6.4</v>
      </c>
      <c r="AH34" s="189">
        <f>IF('Indicator Data'!BM42="No data","x",ROUND(IF('Indicator Data'!BM42&gt;AH$3,10,IF('Indicator Data'!BM42&lt;AH$4,0,('Indicator Data'!BM42-AH$4)/(AH$3-AH$4)*10)),1))</f>
        <v>8.1999999999999993</v>
      </c>
      <c r="AI34" s="189">
        <f>ROUND(IF('Indicator Data'!BN42=0,0,IF(LOG('Indicator Data'!BN42)&gt;AI$3,10,IF(LOG('Indicator Data'!BN42)&lt;AI$4,0,((LOG('Indicator Data'!BN42)-AI$4))/(AI$3-AI$4)*10))),1)</f>
        <v>0</v>
      </c>
      <c r="AJ34" s="189">
        <f>IF('Indicator Data'!BO42="No data","x",ROUND(IF('Indicator Data'!BO42&gt;AJ$3,10,IF('Indicator Data'!BO42&lt;AJ$4,0,('Indicator Data'!BO42-AJ$4)/(AJ$3-AJ$4)*10)),1))</f>
        <v>5.2</v>
      </c>
      <c r="AK34" s="190">
        <f t="shared" si="0"/>
        <v>5.6</v>
      </c>
      <c r="AL34" s="190">
        <f t="shared" si="1"/>
        <v>7.7</v>
      </c>
      <c r="AM34" s="190">
        <f t="shared" si="2"/>
        <v>3.4</v>
      </c>
      <c r="AN34" s="191">
        <f t="shared" si="13"/>
        <v>5.6</v>
      </c>
      <c r="AO34" s="190">
        <f t="shared" si="4"/>
        <v>6.1</v>
      </c>
      <c r="AP34" s="190">
        <f t="shared" si="5"/>
        <v>5.3</v>
      </c>
      <c r="AQ34" s="190">
        <f t="shared" si="6"/>
        <v>5.3</v>
      </c>
      <c r="AR34" s="190">
        <f t="shared" si="7"/>
        <v>4.0999999999999996</v>
      </c>
      <c r="AS34" s="190">
        <f t="shared" si="8"/>
        <v>4.5999999999999996</v>
      </c>
      <c r="AT34" s="192">
        <f t="shared" si="9"/>
        <v>4.8</v>
      </c>
      <c r="AU34" s="191">
        <f t="shared" si="10"/>
        <v>5.5</v>
      </c>
      <c r="AV34" s="191">
        <f t="shared" si="11"/>
        <v>5.6</v>
      </c>
      <c r="AW34" s="61"/>
    </row>
    <row r="35" spans="1:49" ht="15.75" customHeight="1" x14ac:dyDescent="0.25">
      <c r="A35" t="str">
        <f>'Indicator Data'!A43</f>
        <v>Cross Cutting Area</v>
      </c>
      <c r="B35" t="str">
        <f>'Indicator Data'!B43</f>
        <v>Dhaka</v>
      </c>
      <c r="C35" t="str">
        <f>'Indicator Data'!C43</f>
        <v>Tangail</v>
      </c>
      <c r="D35">
        <f>'Indicator Data'!D43</f>
        <v>3093</v>
      </c>
      <c r="E35" s="189">
        <f>IF(OR('Indicator Data'!AJ43=0,'Indicator Data'!AJ43="No data"),"0",ROUND(IF('Indicator Data'!AJ43&gt;E$3,0,IF('Indicator Data'!AJ43&lt;E$4,10,(E$3-'Indicator Data'!AJ43)/(E$3-E$4)*10)),1))</f>
        <v>5.6</v>
      </c>
      <c r="F35" s="189">
        <f>ROUND(IF('Indicator Data'!AK43=0,0,IF(LOG('Indicator Data'!AK43)&gt;F$3,10,IF(LOG('Indicator Data'!AK43)&lt;F$4,0,((LOG('Indicator Data'!AK43)-F$4))/(F$3-F$4)*10))),1)</f>
        <v>7.6</v>
      </c>
      <c r="G35" s="189">
        <f>ROUND(IF('Indicator Data'!AL43=0,0,IF(LOG('Indicator Data'!AL43)&gt;G$3,10,IF(LOG('Indicator Data'!AL43)&lt;G$4,0,((LOG('Indicator Data'!AL43)-G$4))/(G$3-G$4)*10))),1)</f>
        <v>6</v>
      </c>
      <c r="H35" s="189">
        <f>IF('Indicator Data'!AM43="No data","x",ROUND(IF('Indicator Data'!AM43&gt;H$3,10,IF('Indicator Data'!AM43&lt;H$4,0,('Indicator Data'!AM43-H$4)/(H$3-H$4)*10)),1))</f>
        <v>4.8</v>
      </c>
      <c r="I35" s="189">
        <f>IF('Indicator Data'!AN43="No data","x",ROUND(IF('Indicator Data'!AN43&gt;I$3,10,IF('Indicator Data'!AN43&lt;I$4,0,('Indicator Data'!AN43-I$4)/(I$3-I$4)*10)),1))</f>
        <v>2.2000000000000002</v>
      </c>
      <c r="J35" s="189">
        <f>IF('Indicator Data'!AO43="No data","x",ROUND(IF('Indicator Data'!AO43&gt;J$3,10,IF('Indicator Data'!AO43&lt;J$4,0,('Indicator Data'!AO43-J$4)/(J$3-J$4)*10)),1))</f>
        <v>8.3000000000000007</v>
      </c>
      <c r="K35" s="189">
        <f>IF('Indicator Data'!AP43="No data","x",ROUND(IF('Indicator Data'!AP43&gt;K$3,10,IF('Indicator Data'!AP43&lt;K$4,0,('Indicator Data'!AP43-K$4)/(K$3-K$4)*10)),1))</f>
        <v>6.1</v>
      </c>
      <c r="L35" s="189">
        <f>IF('Indicator Data'!AQ43="No data","x",ROUND(IF('Indicator Data'!AQ43&gt;L$3,10,IF('Indicator Data'!AQ43&lt;L$4,0,('Indicator Data'!AQ43-L$4)/(L$3-L$4)*10)),1))</f>
        <v>5</v>
      </c>
      <c r="M35" s="189">
        <f>ROUND(IF('Indicator Data'!AR43=0,0,IF(LOG('Indicator Data'!AR43)&gt;M$3,10,IF(LOG('Indicator Data'!AR43)&lt;M$4,0,((LOG('Indicator Data'!AR43)-M$4))/(M$3-M$4)*10))),1)</f>
        <v>6.4</v>
      </c>
      <c r="N35" s="189">
        <f>ROUND(IF('Indicator Data'!AS43=0,0,IF(LOG('Indicator Data'!AS43)&gt;N$3,10,IF(LOG('Indicator Data'!AK43)&lt;N$4,0,((LOG('Indicator Data'!AS43)-N$4))/(N$3-N$4)*10))),1)</f>
        <v>6</v>
      </c>
      <c r="O35" s="189">
        <v>0.8</v>
      </c>
      <c r="P35" s="189">
        <v>0.9</v>
      </c>
      <c r="Q35" s="189">
        <v>2.2000000000000002</v>
      </c>
      <c r="R35" s="189">
        <f>ROUND(IF('Indicator Data'!AW43=0,0,IF(LOG('Indicator Data'!AW43)&gt;R$3,10,IF(LOG('Indicator Data'!AW43)&lt;R$4,0,((LOG('Indicator Data'!AW43)-R$4))/(R$3-R$4)*10))),1)</f>
        <v>3.3</v>
      </c>
      <c r="S35" s="189">
        <f>ROUND(IF('Indicator Data'!AX43=0,0,IF(LOG('Indicator Data'!AX43)&gt;S$3,10,IF(LOG('Indicator Data'!AX43)&lt;S$4,0,((LOG('Indicator Data'!AX43)-S$4))/(S$3-S$4)*10))),1)</f>
        <v>5.0999999999999996</v>
      </c>
      <c r="T35" s="189">
        <f>IF('Indicator Data'!AY43="No data","x",ROUND(IF('Indicator Data'!AY43&gt;T$3,10,IF('Indicator Data'!AY43&lt;T$4,0,('Indicator Data'!AY43-T$4)/(T$3-T$4)*10)),1))</f>
        <v>0</v>
      </c>
      <c r="U35" s="189">
        <f>ROUND(IF('Indicator Data'!AZ43=0,0,IF(LOG('Indicator Data'!AZ43)&gt;U$3,10,IF(LOG('Indicator Data'!AZ43)&lt;U$4,0,((LOG('Indicator Data'!AZ43)-U$4))/(U$3-U$4)*10))),1)</f>
        <v>5.7</v>
      </c>
      <c r="V35" s="189">
        <f>ROUND(IF('Indicator Data'!BA43=0,0,IF(LOG('Indicator Data'!BA43)&gt;V$3,10,IF(LOG('Indicator Data'!BA43)&lt;V$4,0,((LOG('Indicator Data'!BA43)-V$4))/(V$3-V$4)*10))),1)</f>
        <v>5.5</v>
      </c>
      <c r="W35" s="189">
        <f>ROUND(IF('Indicator Data'!BB43=0,0,IF(LOG('Indicator Data'!BB43)&gt;W$3,10,IF(LOG('Indicator Data'!BB43)&lt;W$4,0,((LOG('Indicator Data'!BB43)-W$4))/(W$3-W$4)*10))),1)</f>
        <v>5.6</v>
      </c>
      <c r="X35" s="189">
        <f>IF('Indicator Data'!BC43="No data","x",ROUND(IF('Indicator Data'!BC43&gt;X$3,10,IF('Indicator Data'!BC43&lt;X$4,0,('Indicator Data'!BC43-X$4)/(X$3-X$4)*10)),1))</f>
        <v>3.5</v>
      </c>
      <c r="Y35" s="189">
        <f>ROUND(IF('Indicator Data'!BD43=0,0,IF(LOG('Indicator Data'!BD43)&gt;Y$3,10,IF(LOG('Indicator Data'!BD43)&lt;Y$4,0,((LOG('Indicator Data'!BD43)-Y$4))/(Y$3-Y$4)*10))),1)</f>
        <v>8.6999999999999993</v>
      </c>
      <c r="Z35" s="189">
        <f>ROUND(IF('Indicator Data'!BE43=0,0,IF(LOG('Indicator Data'!BE43)&gt;Z$3,10,IF(LOG('Indicator Data'!BE43)&lt;Z$4,0,((LOG('Indicator Data'!BE43)-Z$4))/(Z$3-Z$4)*10))),1)</f>
        <v>6.9</v>
      </c>
      <c r="AA35" s="189">
        <f>ROUND(IF('Indicator Data'!BF43=0,0,IF(LOG('Indicator Data'!BF43)&gt;AA$3,10,IF(LOG('Indicator Data'!BF43)&lt;AA$4,0,((LOG('Indicator Data'!BF43)-AA$4))/(AA$3-AA$4)*10))),1)</f>
        <v>8.1999999999999993</v>
      </c>
      <c r="AB35" s="189">
        <f>ROUND(IF('Indicator Data'!BG43=0,0,IF(LOG('Indicator Data'!BG43)&gt;AB$3,10,IF(LOG('Indicator Data'!BG43)&lt;AB$4,0,((LOG('Indicator Data'!BG43)-AB$4))/(AB$3-AB$4)*10))),1)</f>
        <v>6.5</v>
      </c>
      <c r="AC35" s="189">
        <f>ROUND(IF('Indicator Data'!BH43=0,0,IF(LOG('Indicator Data'!BH43)&gt;AC$3,10,IF(LOG('Indicator Data'!BH43)&lt;AC$4,0,((LOG('Indicator Data'!BH43)-AC$4))/(AC$3-AC$4)*10))),1)</f>
        <v>5.4</v>
      </c>
      <c r="AD35" s="189">
        <f>IF('Indicator Data'!BI43="No data","x",ROUND(IF('Indicator Data'!BI43&gt;AD$3,10,IF('Indicator Data'!BI43&lt;AD$4,0,('Indicator Data'!BI43-AD$4)/(AD$3-AD$4)*10)),1))</f>
        <v>1.3</v>
      </c>
      <c r="AE35" s="189">
        <f>IF('Indicator Data'!BJ43="No data","x",ROUND(IF('Indicator Data'!BJ43&gt;AE$3,10,IF('Indicator Data'!BJ43&lt;AE$4,0,('Indicator Data'!BJ43-AE$4)/(AE$3-AE$4)*10)),1))</f>
        <v>4.9000000000000004</v>
      </c>
      <c r="AF35" s="189">
        <f>IF('Indicator Data'!BK43="No data","x",ROUND(IF('Indicator Data'!BK43&gt;AF$3,10,IF('Indicator Data'!BK43&lt;AF$4,0,('Indicator Data'!BK43-AF$4)/(AF$3-AF$4)*10)),1))</f>
        <v>3.1</v>
      </c>
      <c r="AG35" s="189">
        <f>IF('Indicator Data'!BL43="No data","x",ROUND(IF('Indicator Data'!BL43&gt;AG$3,10,IF('Indicator Data'!BL43&lt;AG$4,0,('Indicator Data'!BL43-AG$4)/(AG$3-AG$4)*10)),1))</f>
        <v>6.5</v>
      </c>
      <c r="AH35" s="189">
        <f>IF('Indicator Data'!BM43="No data","x",ROUND(IF('Indicator Data'!BM43&gt;AH$3,10,IF('Indicator Data'!BM43&lt;AH$4,0,('Indicator Data'!BM43-AH$4)/(AH$3-AH$4)*10)),1))</f>
        <v>8.5</v>
      </c>
      <c r="AI35" s="189">
        <f>ROUND(IF('Indicator Data'!BN43=0,0,IF(LOG('Indicator Data'!BN43)&gt;AI$3,10,IF(LOG('Indicator Data'!BN43)&lt;AI$4,0,((LOG('Indicator Data'!BN43)-AI$4))/(AI$3-AI$4)*10))),1)</f>
        <v>4.9000000000000004</v>
      </c>
      <c r="AJ35" s="189">
        <f>IF('Indicator Data'!BO43="No data","x",ROUND(IF('Indicator Data'!BO43&gt;AJ$3,10,IF('Indicator Data'!BO43&lt;AJ$4,0,('Indicator Data'!BO43-AJ$4)/(AJ$3-AJ$4)*10)),1))</f>
        <v>9.6999999999999993</v>
      </c>
      <c r="AK35" s="190">
        <f t="shared" si="0"/>
        <v>6</v>
      </c>
      <c r="AL35" s="190">
        <f t="shared" si="1"/>
        <v>5.4</v>
      </c>
      <c r="AM35" s="190">
        <f t="shared" si="2"/>
        <v>3.3</v>
      </c>
      <c r="AN35" s="191">
        <f t="shared" si="13"/>
        <v>5.2</v>
      </c>
      <c r="AO35" s="190">
        <f t="shared" si="4"/>
        <v>4.2</v>
      </c>
      <c r="AP35" s="190">
        <f t="shared" si="5"/>
        <v>5.0999999999999996</v>
      </c>
      <c r="AQ35" s="190">
        <f t="shared" si="6"/>
        <v>6</v>
      </c>
      <c r="AR35" s="190">
        <f t="shared" si="7"/>
        <v>6</v>
      </c>
      <c r="AS35" s="190">
        <f t="shared" si="8"/>
        <v>4.9000000000000004</v>
      </c>
      <c r="AT35" s="192">
        <f t="shared" si="9"/>
        <v>5.5</v>
      </c>
      <c r="AU35" s="191">
        <f t="shared" si="10"/>
        <v>4.9000000000000004</v>
      </c>
      <c r="AV35" s="191">
        <f t="shared" si="11"/>
        <v>5.0999999999999996</v>
      </c>
      <c r="AW35" s="61"/>
    </row>
    <row r="36" spans="1:49" ht="15.75" customHeight="1" x14ac:dyDescent="0.25">
      <c r="A36" t="str">
        <f>'Indicator Data'!A44</f>
        <v>Coastal Zone</v>
      </c>
      <c r="B36" t="str">
        <f>'Indicator Data'!B44</f>
        <v>Khulna</v>
      </c>
      <c r="C36" t="str">
        <f>'Indicator Data'!C44</f>
        <v>Bagerhat</v>
      </c>
      <c r="D36">
        <f>'Indicator Data'!D44</f>
        <v>4001</v>
      </c>
      <c r="E36" s="189">
        <f>IF(OR('Indicator Data'!AJ44=0,'Indicator Data'!AJ44="No data"),"0",ROUND(IF('Indicator Data'!AJ44&gt;E$3,0,IF('Indicator Data'!AJ44&lt;E$4,10,(E$3-'Indicator Data'!AJ44)/(E$3-E$4)*10)),1))</f>
        <v>3.5</v>
      </c>
      <c r="F36" s="189">
        <f>ROUND(IF('Indicator Data'!AK44=0,0,IF(LOG('Indicator Data'!AK44)&gt;F$3,10,IF(LOG('Indicator Data'!AK44)&lt;F$4,0,((LOG('Indicator Data'!AK44)-F$4))/(F$3-F$4)*10))),1)</f>
        <v>8.1999999999999993</v>
      </c>
      <c r="G36" s="189">
        <f>ROUND(IF('Indicator Data'!AL44=0,0,IF(LOG('Indicator Data'!AL44)&gt;G$3,10,IF(LOG('Indicator Data'!AL44)&lt;G$4,0,((LOG('Indicator Data'!AL44)-G$4))/(G$3-G$4)*10))),1)</f>
        <v>7.5</v>
      </c>
      <c r="H36" s="189">
        <f>IF('Indicator Data'!AM44="No data","x",ROUND(IF('Indicator Data'!AM44&gt;H$3,10,IF('Indicator Data'!AM44&lt;H$4,0,('Indicator Data'!AM44-H$4)/(H$3-H$4)*10)),1))</f>
        <v>10</v>
      </c>
      <c r="I36" s="189">
        <f>IF('Indicator Data'!AN44="No data","x",ROUND(IF('Indicator Data'!AN44&gt;I$3,10,IF('Indicator Data'!AN44&lt;I$4,0,('Indicator Data'!AN44-I$4)/(I$3-I$4)*10)),1))</f>
        <v>0.5</v>
      </c>
      <c r="J36" s="189">
        <f>IF('Indicator Data'!AO44="No data","x",ROUND(IF('Indicator Data'!AO44&gt;J$3,10,IF('Indicator Data'!AO44&lt;J$4,0,('Indicator Data'!AO44-J$4)/(J$3-J$4)*10)),1))</f>
        <v>8.8000000000000007</v>
      </c>
      <c r="K36" s="189">
        <f>IF('Indicator Data'!AP44="No data","x",ROUND(IF('Indicator Data'!AP44&gt;K$3,10,IF('Indicator Data'!AP44&lt;K$4,0,('Indicator Data'!AP44-K$4)/(K$3-K$4)*10)),1))</f>
        <v>7.1</v>
      </c>
      <c r="L36" s="189">
        <f>IF('Indicator Data'!AQ44="No data","x",ROUND(IF('Indicator Data'!AQ44&gt;L$3,10,IF('Indicator Data'!AQ44&lt;L$4,0,('Indicator Data'!AQ44-L$4)/(L$3-L$4)*10)),1))</f>
        <v>5.0999999999999996</v>
      </c>
      <c r="M36" s="189">
        <f>ROUND(IF('Indicator Data'!AR44=0,0,IF(LOG('Indicator Data'!AR44)&gt;M$3,10,IF(LOG('Indicator Data'!AR44)&lt;M$4,0,((LOG('Indicator Data'!AR44)-M$4))/(M$3-M$4)*10))),1)</f>
        <v>7.6</v>
      </c>
      <c r="N36" s="189">
        <f>ROUND(IF('Indicator Data'!AS44=0,0,IF(LOG('Indicator Data'!AS44)&gt;N$3,10,IF(LOG('Indicator Data'!AK44)&lt;N$4,0,((LOG('Indicator Data'!AS44)-N$4))/(N$3-N$4)*10))),1)</f>
        <v>5.9</v>
      </c>
      <c r="O36" s="189">
        <v>0.8</v>
      </c>
      <c r="P36" s="189">
        <v>0.9</v>
      </c>
      <c r="Q36" s="189">
        <v>2.2000000000000002</v>
      </c>
      <c r="R36" s="189">
        <f>ROUND(IF('Indicator Data'!AW44=0,0,IF(LOG('Indicator Data'!AW44)&gt;R$3,10,IF(LOG('Indicator Data'!AW44)&lt;R$4,0,((LOG('Indicator Data'!AW44)-R$4))/(R$3-R$4)*10))),1)</f>
        <v>8.1</v>
      </c>
      <c r="S36" s="189">
        <f>ROUND(IF('Indicator Data'!AX44=0,0,IF(LOG('Indicator Data'!AX44)&gt;S$3,10,IF(LOG('Indicator Data'!AX44)&lt;S$4,0,((LOG('Indicator Data'!AX44)-S$4))/(S$3-S$4)*10))),1)</f>
        <v>8.9</v>
      </c>
      <c r="T36" s="189">
        <f>IF('Indicator Data'!AY44="No data","x",ROUND(IF('Indicator Data'!AY44&gt;T$3,10,IF('Indicator Data'!AY44&lt;T$4,0,('Indicator Data'!AY44-T$4)/(T$3-T$4)*10)),1))</f>
        <v>0</v>
      </c>
      <c r="U36" s="189">
        <f>ROUND(IF('Indicator Data'!AZ44=0,0,IF(LOG('Indicator Data'!AZ44)&gt;U$3,10,IF(LOG('Indicator Data'!AZ44)&lt;U$4,0,((LOG('Indicator Data'!AZ44)-U$4))/(U$3-U$4)*10))),1)</f>
        <v>2.6</v>
      </c>
      <c r="V36" s="189">
        <f>ROUND(IF('Indicator Data'!BA44=0,0,IF(LOG('Indicator Data'!BA44)&gt;V$3,10,IF(LOG('Indicator Data'!BA44)&lt;V$4,0,((LOG('Indicator Data'!BA44)-V$4))/(V$3-V$4)*10))),1)</f>
        <v>3.1</v>
      </c>
      <c r="W36" s="189">
        <f>ROUND(IF('Indicator Data'!BB44=0,0,IF(LOG('Indicator Data'!BB44)&gt;W$3,10,IF(LOG('Indicator Data'!BB44)&lt;W$4,0,((LOG('Indicator Data'!BB44)-W$4))/(W$3-W$4)*10))),1)</f>
        <v>3.4</v>
      </c>
      <c r="X36" s="189">
        <f>IF('Indicator Data'!BC44="No data","x",ROUND(IF('Indicator Data'!BC44&gt;X$3,10,IF('Indicator Data'!BC44&lt;X$4,0,('Indicator Data'!BC44-X$4)/(X$3-X$4)*10)),1))</f>
        <v>6.7</v>
      </c>
      <c r="Y36" s="189">
        <f>ROUND(IF('Indicator Data'!BD44=0,0,IF(LOG('Indicator Data'!BD44)&gt;Y$3,10,IF(LOG('Indicator Data'!BD44)&lt;Y$4,0,((LOG('Indicator Data'!BD44)-Y$4))/(Y$3-Y$4)*10))),1)</f>
        <v>6.8</v>
      </c>
      <c r="Z36" s="189">
        <f>ROUND(IF('Indicator Data'!BE44=0,0,IF(LOG('Indicator Data'!BE44)&gt;Z$3,10,IF(LOG('Indicator Data'!BE44)&lt;Z$4,0,((LOG('Indicator Data'!BE44)-Z$4))/(Z$3-Z$4)*10))),1)</f>
        <v>4.7</v>
      </c>
      <c r="AA36" s="189">
        <f>ROUND(IF('Indicator Data'!BF44=0,0,IF(LOG('Indicator Data'!BF44)&gt;AA$3,10,IF(LOG('Indicator Data'!BF44)&lt;AA$4,0,((LOG('Indicator Data'!BF44)-AA$4))/(AA$3-AA$4)*10))),1)</f>
        <v>4.9000000000000004</v>
      </c>
      <c r="AB36" s="189">
        <f>ROUND(IF('Indicator Data'!BG44=0,0,IF(LOG('Indicator Data'!BG44)&gt;AB$3,10,IF(LOG('Indicator Data'!BG44)&lt;AB$4,0,((LOG('Indicator Data'!BG44)-AB$4))/(AB$3-AB$4)*10))),1)</f>
        <v>4.4000000000000004</v>
      </c>
      <c r="AC36" s="189">
        <f>ROUND(IF('Indicator Data'!BH44=0,0,IF(LOG('Indicator Data'!BH44)&gt;AC$3,10,IF(LOG('Indicator Data'!BH44)&lt;AC$4,0,((LOG('Indicator Data'!BH44)-AC$4))/(AC$3-AC$4)*10))),1)</f>
        <v>5.4</v>
      </c>
      <c r="AD36" s="189">
        <f>IF('Indicator Data'!BI44="No data","x",ROUND(IF('Indicator Data'!BI44&gt;AD$3,10,IF('Indicator Data'!BI44&lt;AD$4,0,('Indicator Data'!BI44-AD$4)/(AD$3-AD$4)*10)),1))</f>
        <v>3.8</v>
      </c>
      <c r="AE36" s="189">
        <f>IF('Indicator Data'!BJ44="No data","x",ROUND(IF('Indicator Data'!BJ44&gt;AE$3,10,IF('Indicator Data'!BJ44&lt;AE$4,0,('Indicator Data'!BJ44-AE$4)/(AE$3-AE$4)*10)),1))</f>
        <v>8.6</v>
      </c>
      <c r="AF36" s="189">
        <f>IF('Indicator Data'!BK44="No data","x",ROUND(IF('Indicator Data'!BK44&gt;AF$3,10,IF('Indicator Data'!BK44&lt;AF$4,0,('Indicator Data'!BK44-AF$4)/(AF$3-AF$4)*10)),1))</f>
        <v>2</v>
      </c>
      <c r="AG36" s="189">
        <f>IF('Indicator Data'!BL44="No data","x",ROUND(IF('Indicator Data'!BL44&gt;AG$3,10,IF('Indicator Data'!BL44&lt;AG$4,0,('Indicator Data'!BL44-AG$4)/(AG$3-AG$4)*10)),1))</f>
        <v>8.5</v>
      </c>
      <c r="AH36" s="189">
        <f>IF('Indicator Data'!BM44="No data","x",ROUND(IF('Indicator Data'!BM44&gt;AH$3,10,IF('Indicator Data'!BM44&lt;AH$4,0,('Indicator Data'!BM44-AH$4)/(AH$3-AH$4)*10)),1))</f>
        <v>9.1999999999999993</v>
      </c>
      <c r="AI36" s="189">
        <f>ROUND(IF('Indicator Data'!BN44=0,0,IF(LOG('Indicator Data'!BN44)&gt;AI$3,10,IF(LOG('Indicator Data'!BN44)&lt;AI$4,0,((LOG('Indicator Data'!BN44)-AI$4))/(AI$3-AI$4)*10))),1)</f>
        <v>3.6</v>
      </c>
      <c r="AJ36" s="189">
        <f>IF('Indicator Data'!BO44="No data","x",ROUND(IF('Indicator Data'!BO44&gt;AJ$3,10,IF('Indicator Data'!BO44&lt;AJ$4,0,('Indicator Data'!BO44-AJ$4)/(AJ$3-AJ$4)*10)),1))</f>
        <v>8.6999999999999993</v>
      </c>
      <c r="AK36" s="190">
        <f t="shared" si="0"/>
        <v>7.3</v>
      </c>
      <c r="AL36" s="190">
        <f t="shared" si="1"/>
        <v>5.4</v>
      </c>
      <c r="AM36" s="190">
        <f t="shared" si="2"/>
        <v>3.5</v>
      </c>
      <c r="AN36" s="191">
        <f t="shared" si="13"/>
        <v>5.9</v>
      </c>
      <c r="AO36" s="190">
        <f t="shared" si="4"/>
        <v>8.5</v>
      </c>
      <c r="AP36" s="190">
        <f t="shared" si="5"/>
        <v>4</v>
      </c>
      <c r="AQ36" s="190">
        <f t="shared" si="6"/>
        <v>4.0999999999999996</v>
      </c>
      <c r="AR36" s="190">
        <f t="shared" si="7"/>
        <v>4.9000000000000004</v>
      </c>
      <c r="AS36" s="190">
        <f t="shared" si="8"/>
        <v>6</v>
      </c>
      <c r="AT36" s="192">
        <f t="shared" si="9"/>
        <v>4.8</v>
      </c>
      <c r="AU36" s="191">
        <f t="shared" si="10"/>
        <v>7.1</v>
      </c>
      <c r="AV36" s="191">
        <f t="shared" si="11"/>
        <v>6.5</v>
      </c>
      <c r="AW36" s="61"/>
    </row>
    <row r="37" spans="1:49" ht="15.75" customHeight="1" x14ac:dyDescent="0.25">
      <c r="A37" t="str">
        <f>'Indicator Data'!A45</f>
        <v>Cross Cutting Area</v>
      </c>
      <c r="B37" t="str">
        <f>'Indicator Data'!B45</f>
        <v>Khulna</v>
      </c>
      <c r="C37" t="str">
        <f>'Indicator Data'!C45</f>
        <v>Chuadanga</v>
      </c>
      <c r="D37">
        <f>'Indicator Data'!D45</f>
        <v>4018</v>
      </c>
      <c r="E37" s="189">
        <f>IF(OR('Indicator Data'!AJ45=0,'Indicator Data'!AJ45="No data"),"0",ROUND(IF('Indicator Data'!AJ45&gt;E$3,0,IF('Indicator Data'!AJ45&lt;E$4,10,(E$3-'Indicator Data'!AJ45)/(E$3-E$4)*10)),1))</f>
        <v>3.8</v>
      </c>
      <c r="F37" s="189">
        <f>ROUND(IF('Indicator Data'!AK45=0,0,IF(LOG('Indicator Data'!AK45)&gt;F$3,10,IF(LOG('Indicator Data'!AK45)&lt;F$4,0,((LOG('Indicator Data'!AK45)-F$4))/(F$3-F$4)*10))),1)</f>
        <v>8</v>
      </c>
      <c r="G37" s="189">
        <f>ROUND(IF('Indicator Data'!AL45=0,0,IF(LOG('Indicator Data'!AL45)&gt;G$3,10,IF(LOG('Indicator Data'!AL45)&lt;G$4,0,((LOG('Indicator Data'!AL45)-G$4))/(G$3-G$4)*10))),1)</f>
        <v>7.6</v>
      </c>
      <c r="H37" s="189">
        <f>IF('Indicator Data'!AM45="No data","x",ROUND(IF('Indicator Data'!AM45&gt;H$3,10,IF('Indicator Data'!AM45&lt;H$4,0,('Indicator Data'!AM45-H$4)/(H$3-H$4)*10)),1))</f>
        <v>6.5</v>
      </c>
      <c r="I37" s="189">
        <f>IF('Indicator Data'!AN45="No data","x",ROUND(IF('Indicator Data'!AN45&gt;I$3,10,IF('Indicator Data'!AN45&lt;I$4,0,('Indicator Data'!AN45-I$4)/(I$3-I$4)*10)),1))</f>
        <v>1.8</v>
      </c>
      <c r="J37" s="189">
        <f>IF('Indicator Data'!AO45="No data","x",ROUND(IF('Indicator Data'!AO45&gt;J$3,10,IF('Indicator Data'!AO45&lt;J$4,0,('Indicator Data'!AO45-J$4)/(J$3-J$4)*10)),1))</f>
        <v>8.3000000000000007</v>
      </c>
      <c r="K37" s="189">
        <f>IF('Indicator Data'!AP45="No data","x",ROUND(IF('Indicator Data'!AP45&gt;K$3,10,IF('Indicator Data'!AP45&lt;K$4,0,('Indicator Data'!AP45-K$4)/(K$3-K$4)*10)),1))</f>
        <v>6.6</v>
      </c>
      <c r="L37" s="189">
        <f>IF('Indicator Data'!AQ45="No data","x",ROUND(IF('Indicator Data'!AQ45&gt;L$3,10,IF('Indicator Data'!AQ45&lt;L$4,0,('Indicator Data'!AQ45-L$4)/(L$3-L$4)*10)),1))</f>
        <v>6.3</v>
      </c>
      <c r="M37" s="189">
        <f>ROUND(IF('Indicator Data'!AR45=0,0,IF(LOG('Indicator Data'!AR45)&gt;M$3,10,IF(LOG('Indicator Data'!AR45)&lt;M$4,0,((LOG('Indicator Data'!AR45)-M$4))/(M$3-M$4)*10))),1)</f>
        <v>4.4000000000000004</v>
      </c>
      <c r="N37" s="189">
        <f>ROUND(IF('Indicator Data'!AS45=0,0,IF(LOG('Indicator Data'!AS45)&gt;N$3,10,IF(LOG('Indicator Data'!AK45)&lt;N$4,0,((LOG('Indicator Data'!AS45)-N$4))/(N$3-N$4)*10))),1)</f>
        <v>2.5</v>
      </c>
      <c r="O37" s="189">
        <v>0.8</v>
      </c>
      <c r="P37" s="189">
        <v>0.9</v>
      </c>
      <c r="Q37" s="189">
        <v>2.2000000000000002</v>
      </c>
      <c r="R37" s="189">
        <f>ROUND(IF('Indicator Data'!AW45=0,0,IF(LOG('Indicator Data'!AW45)&gt;R$3,10,IF(LOG('Indicator Data'!AW45)&lt;R$4,0,((LOG('Indicator Data'!AW45)-R$4))/(R$3-R$4)*10))),1)</f>
        <v>1.7</v>
      </c>
      <c r="S37" s="189">
        <f>ROUND(IF('Indicator Data'!AX45=0,0,IF(LOG('Indicator Data'!AX45)&gt;S$3,10,IF(LOG('Indicator Data'!AX45)&lt;S$4,0,((LOG('Indicator Data'!AX45)-S$4))/(S$3-S$4)*10))),1)</f>
        <v>8.1</v>
      </c>
      <c r="T37" s="189">
        <f>IF('Indicator Data'!AY45="No data","x",ROUND(IF('Indicator Data'!AY45&gt;T$3,10,IF('Indicator Data'!AY45&lt;T$4,0,('Indicator Data'!AY45-T$4)/(T$3-T$4)*10)),1))</f>
        <v>0</v>
      </c>
      <c r="U37" s="189">
        <f>ROUND(IF('Indicator Data'!AZ45=0,0,IF(LOG('Indicator Data'!AZ45)&gt;U$3,10,IF(LOG('Indicator Data'!AZ45)&lt;U$4,0,((LOG('Indicator Data'!AZ45)-U$4))/(U$3-U$4)*10))),1)</f>
        <v>5.9</v>
      </c>
      <c r="V37" s="189">
        <f>ROUND(IF('Indicator Data'!BA45=0,0,IF(LOG('Indicator Data'!BA45)&gt;V$3,10,IF(LOG('Indicator Data'!BA45)&lt;V$4,0,((LOG('Indicator Data'!BA45)-V$4))/(V$3-V$4)*10))),1)</f>
        <v>5</v>
      </c>
      <c r="W37" s="189">
        <f>ROUND(IF('Indicator Data'!BB45=0,0,IF(LOG('Indicator Data'!BB45)&gt;W$3,10,IF(LOG('Indicator Data'!BB45)&lt;W$4,0,((LOG('Indicator Data'!BB45)-W$4))/(W$3-W$4)*10))),1)</f>
        <v>2</v>
      </c>
      <c r="X37" s="189">
        <f>IF('Indicator Data'!BC45="No data","x",ROUND(IF('Indicator Data'!BC45&gt;X$3,10,IF('Indicator Data'!BC45&lt;X$4,0,('Indicator Data'!BC45-X$4)/(X$3-X$4)*10)),1))</f>
        <v>6.1</v>
      </c>
      <c r="Y37" s="189">
        <f>ROUND(IF('Indicator Data'!BD45=0,0,IF(LOG('Indicator Data'!BD45)&gt;Y$3,10,IF(LOG('Indicator Data'!BD45)&lt;Y$4,0,((LOG('Indicator Data'!BD45)-Y$4))/(Y$3-Y$4)*10))),1)</f>
        <v>0</v>
      </c>
      <c r="Z37" s="189">
        <f>ROUND(IF('Indicator Data'!BE45=0,0,IF(LOG('Indicator Data'!BE45)&gt;Z$3,10,IF(LOG('Indicator Data'!BE45)&lt;Z$4,0,((LOG('Indicator Data'!BE45)-Z$4))/(Z$3-Z$4)*10))),1)</f>
        <v>0</v>
      </c>
      <c r="AA37" s="189">
        <f>ROUND(IF('Indicator Data'!BF45=0,0,IF(LOG('Indicator Data'!BF45)&gt;AA$3,10,IF(LOG('Indicator Data'!BF45)&lt;AA$4,0,((LOG('Indicator Data'!BF45)-AA$4))/(AA$3-AA$4)*10))),1)</f>
        <v>0</v>
      </c>
      <c r="AB37" s="189">
        <f>ROUND(IF('Indicator Data'!BG45=0,0,IF(LOG('Indicator Data'!BG45)&gt;AB$3,10,IF(LOG('Indicator Data'!BG45)&lt;AB$4,0,((LOG('Indicator Data'!BG45)-AB$4))/(AB$3-AB$4)*10))),1)</f>
        <v>6.6</v>
      </c>
      <c r="AC37" s="189">
        <f>ROUND(IF('Indicator Data'!BH45=0,0,IF(LOG('Indicator Data'!BH45)&gt;AC$3,10,IF(LOG('Indicator Data'!BH45)&lt;AC$4,0,((LOG('Indicator Data'!BH45)-AC$4))/(AC$3-AC$4)*10))),1)</f>
        <v>5.4</v>
      </c>
      <c r="AD37" s="189">
        <f>IF('Indicator Data'!BI45="No data","x",ROUND(IF('Indicator Data'!BI45&gt;AD$3,10,IF('Indicator Data'!BI45&lt;AD$4,0,('Indicator Data'!BI45-AD$4)/(AD$3-AD$4)*10)),1))</f>
        <v>4</v>
      </c>
      <c r="AE37" s="189">
        <f>IF('Indicator Data'!BJ45="No data","x",ROUND(IF('Indicator Data'!BJ45&gt;AE$3,10,IF('Indicator Data'!BJ45&lt;AE$4,0,('Indicator Data'!BJ45-AE$4)/(AE$3-AE$4)*10)),1))</f>
        <v>2.7</v>
      </c>
      <c r="AF37" s="189">
        <f>IF('Indicator Data'!BK45="No data","x",ROUND(IF('Indicator Data'!BK45&gt;AF$3,10,IF('Indicator Data'!BK45&lt;AF$4,0,('Indicator Data'!BK45-AF$4)/(AF$3-AF$4)*10)),1))</f>
        <v>0</v>
      </c>
      <c r="AG37" s="189">
        <f>IF('Indicator Data'!BL45="No data","x",ROUND(IF('Indicator Data'!BL45&gt;AG$3,10,IF('Indicator Data'!BL45&lt;AG$4,0,('Indicator Data'!BL45-AG$4)/(AG$3-AG$4)*10)),1))</f>
        <v>7.6</v>
      </c>
      <c r="AH37" s="189">
        <f>IF('Indicator Data'!BM45="No data","x",ROUND(IF('Indicator Data'!BM45&gt;AH$3,10,IF('Indicator Data'!BM45&lt;AH$4,0,('Indicator Data'!BM45-AH$4)/(AH$3-AH$4)*10)),1))</f>
        <v>5.9</v>
      </c>
      <c r="AI37" s="189">
        <f>ROUND(IF('Indicator Data'!BN45=0,0,IF(LOG('Indicator Data'!BN45)&gt;AI$3,10,IF(LOG('Indicator Data'!BN45)&lt;AI$4,0,((LOG('Indicator Data'!BN45)-AI$4))/(AI$3-AI$4)*10))),1)</f>
        <v>2.8</v>
      </c>
      <c r="AJ37" s="189">
        <f>IF('Indicator Data'!BO45="No data","x",ROUND(IF('Indicator Data'!BO45&gt;AJ$3,10,IF('Indicator Data'!BO45&lt;AJ$4,0,('Indicator Data'!BO45-AJ$4)/(AJ$3-AJ$4)*10)),1))</f>
        <v>7.5</v>
      </c>
      <c r="AK37" s="190">
        <f t="shared" si="0"/>
        <v>6.5</v>
      </c>
      <c r="AL37" s="190">
        <f t="shared" si="1"/>
        <v>5.8</v>
      </c>
      <c r="AM37" s="190">
        <f t="shared" si="2"/>
        <v>2.2000000000000002</v>
      </c>
      <c r="AN37" s="191">
        <f t="shared" si="13"/>
        <v>5.3</v>
      </c>
      <c r="AO37" s="190">
        <f t="shared" si="4"/>
        <v>4.9000000000000004</v>
      </c>
      <c r="AP37" s="190">
        <f t="shared" si="5"/>
        <v>4.8</v>
      </c>
      <c r="AQ37" s="190">
        <f t="shared" si="6"/>
        <v>0</v>
      </c>
      <c r="AR37" s="190">
        <f t="shared" si="7"/>
        <v>6</v>
      </c>
      <c r="AS37" s="190">
        <f t="shared" si="8"/>
        <v>3.8</v>
      </c>
      <c r="AT37" s="192">
        <f t="shared" si="9"/>
        <v>4</v>
      </c>
      <c r="AU37" s="191">
        <f t="shared" si="10"/>
        <v>4.5</v>
      </c>
      <c r="AV37" s="191">
        <f t="shared" si="11"/>
        <v>4.9000000000000004</v>
      </c>
      <c r="AW37" s="61"/>
    </row>
    <row r="38" spans="1:49" ht="15.75" customHeight="1" x14ac:dyDescent="0.25">
      <c r="A38" t="str">
        <f>'Indicator Data'!A46</f>
        <v>Coastal Zone</v>
      </c>
      <c r="B38" t="str">
        <f>'Indicator Data'!B46</f>
        <v>Khulna</v>
      </c>
      <c r="C38" t="str">
        <f>'Indicator Data'!C46</f>
        <v>Jashore</v>
      </c>
      <c r="D38">
        <f>'Indicator Data'!D46</f>
        <v>4041</v>
      </c>
      <c r="E38" s="189">
        <f>IF(OR('Indicator Data'!AJ46=0,'Indicator Data'!AJ46="No data"),"0",ROUND(IF('Indicator Data'!AJ46&gt;E$3,0,IF('Indicator Data'!AJ46&lt;E$4,10,(E$3-'Indicator Data'!AJ46)/(E$3-E$4)*10)),1))</f>
        <v>2.9</v>
      </c>
      <c r="F38" s="189">
        <f>ROUND(IF('Indicator Data'!AK46=0,0,IF(LOG('Indicator Data'!AK46)&gt;F$3,10,IF(LOG('Indicator Data'!AK46)&lt;F$4,0,((LOG('Indicator Data'!AK46)-F$4))/(F$3-F$4)*10))),1)</f>
        <v>7.6</v>
      </c>
      <c r="G38" s="189">
        <f>ROUND(IF('Indicator Data'!AL46=0,0,IF(LOG('Indicator Data'!AL46)&gt;G$3,10,IF(LOG('Indicator Data'!AL46)&lt;G$4,0,((LOG('Indicator Data'!AL46)-G$4))/(G$3-G$4)*10))),1)</f>
        <v>7.1</v>
      </c>
      <c r="H38" s="189">
        <f>IF('Indicator Data'!AM46="No data","x",ROUND(IF('Indicator Data'!AM46&gt;H$3,10,IF('Indicator Data'!AM46&lt;H$4,0,('Indicator Data'!AM46-H$4)/(H$3-H$4)*10)),1))</f>
        <v>5</v>
      </c>
      <c r="I38" s="189">
        <f>IF('Indicator Data'!AN46="No data","x",ROUND(IF('Indicator Data'!AN46&gt;I$3,10,IF('Indicator Data'!AN46&lt;I$4,0,('Indicator Data'!AN46-I$4)/(I$3-I$4)*10)),1))</f>
        <v>1.8</v>
      </c>
      <c r="J38" s="189">
        <f>IF('Indicator Data'!AO46="No data","x",ROUND(IF('Indicator Data'!AO46&gt;J$3,10,IF('Indicator Data'!AO46&lt;J$4,0,('Indicator Data'!AO46-J$4)/(J$3-J$4)*10)),1))</f>
        <v>8.3000000000000007</v>
      </c>
      <c r="K38" s="189">
        <f>IF('Indicator Data'!AP46="No data","x",ROUND(IF('Indicator Data'!AP46&gt;K$3,10,IF('Indicator Data'!AP46&lt;K$4,0,('Indicator Data'!AP46-K$4)/(K$3-K$4)*10)),1))</f>
        <v>5.9</v>
      </c>
      <c r="L38" s="189">
        <f>IF('Indicator Data'!AQ46="No data","x",ROUND(IF('Indicator Data'!AQ46&gt;L$3,10,IF('Indicator Data'!AQ46&lt;L$4,0,('Indicator Data'!AQ46-L$4)/(L$3-L$4)*10)),1))</f>
        <v>6</v>
      </c>
      <c r="M38" s="189">
        <f>ROUND(IF('Indicator Data'!AR46=0,0,IF(LOG('Indicator Data'!AR46)&gt;M$3,10,IF(LOG('Indicator Data'!AR46)&lt;M$4,0,((LOG('Indicator Data'!AR46)-M$4))/(M$3-M$4)*10))),1)</f>
        <v>3.1</v>
      </c>
      <c r="N38" s="189">
        <f>ROUND(IF('Indicator Data'!AS46=0,0,IF(LOG('Indicator Data'!AS46)&gt;N$3,10,IF(LOG('Indicator Data'!AK46)&lt;N$4,0,((LOG('Indicator Data'!AS46)-N$4))/(N$3-N$4)*10))),1)</f>
        <v>5.7</v>
      </c>
      <c r="O38" s="189">
        <v>0.8</v>
      </c>
      <c r="P38" s="189">
        <v>0.9</v>
      </c>
      <c r="Q38" s="189">
        <v>2.2000000000000002</v>
      </c>
      <c r="R38" s="189">
        <f>ROUND(IF('Indicator Data'!AW46=0,0,IF(LOG('Indicator Data'!AW46)&gt;R$3,10,IF(LOG('Indicator Data'!AW46)&lt;R$4,0,((LOG('Indicator Data'!AW46)-R$4))/(R$3-R$4)*10))),1)</f>
        <v>2.6</v>
      </c>
      <c r="S38" s="189">
        <f>ROUND(IF('Indicator Data'!AX46=0,0,IF(LOG('Indicator Data'!AX46)&gt;S$3,10,IF(LOG('Indicator Data'!AX46)&lt;S$4,0,((LOG('Indicator Data'!AX46)-S$4))/(S$3-S$4)*10))),1)</f>
        <v>6.5</v>
      </c>
      <c r="T38" s="189">
        <f>IF('Indicator Data'!AY46="No data","x",ROUND(IF('Indicator Data'!AY46&gt;T$3,10,IF('Indicator Data'!AY46&lt;T$4,0,('Indicator Data'!AY46-T$4)/(T$3-T$4)*10)),1))</f>
        <v>0</v>
      </c>
      <c r="U38" s="189">
        <f>ROUND(IF('Indicator Data'!AZ46=0,0,IF(LOG('Indicator Data'!AZ46)&gt;U$3,10,IF(LOG('Indicator Data'!AZ46)&lt;U$4,0,((LOG('Indicator Data'!AZ46)-U$4))/(U$3-U$4)*10))),1)</f>
        <v>1.8</v>
      </c>
      <c r="V38" s="189">
        <f>ROUND(IF('Indicator Data'!BA46=0,0,IF(LOG('Indicator Data'!BA46)&gt;V$3,10,IF(LOG('Indicator Data'!BA46)&lt;V$4,0,((LOG('Indicator Data'!BA46)-V$4))/(V$3-V$4)*10))),1)</f>
        <v>2.7</v>
      </c>
      <c r="W38" s="189">
        <f>ROUND(IF('Indicator Data'!BB46=0,0,IF(LOG('Indicator Data'!BB46)&gt;W$3,10,IF(LOG('Indicator Data'!BB46)&lt;W$4,0,((LOG('Indicator Data'!BB46)-W$4))/(W$3-W$4)*10))),1)</f>
        <v>5</v>
      </c>
      <c r="X38" s="189">
        <f>IF('Indicator Data'!BC46="No data","x",ROUND(IF('Indicator Data'!BC46&gt;X$3,10,IF('Indicator Data'!BC46&lt;X$4,0,('Indicator Data'!BC46-X$4)/(X$3-X$4)*10)),1))</f>
        <v>4.3</v>
      </c>
      <c r="Y38" s="189">
        <f>ROUND(IF('Indicator Data'!BD46=0,0,IF(LOG('Indicator Data'!BD46)&gt;Y$3,10,IF(LOG('Indicator Data'!BD46)&lt;Y$4,0,((LOG('Indicator Data'!BD46)-Y$4))/(Y$3-Y$4)*10))),1)</f>
        <v>6.8</v>
      </c>
      <c r="Z38" s="189">
        <f>ROUND(IF('Indicator Data'!BE46=0,0,IF(LOG('Indicator Data'!BE46)&gt;Z$3,10,IF(LOG('Indicator Data'!BE46)&lt;Z$4,0,((LOG('Indicator Data'!BE46)-Z$4))/(Z$3-Z$4)*10))),1)</f>
        <v>0</v>
      </c>
      <c r="AA38" s="189">
        <f>ROUND(IF('Indicator Data'!BF46=0,0,IF(LOG('Indicator Data'!BF46)&gt;AA$3,10,IF(LOG('Indicator Data'!BF46)&lt;AA$4,0,((LOG('Indicator Data'!BF46)-AA$4))/(AA$3-AA$4)*10))),1)</f>
        <v>6.6</v>
      </c>
      <c r="AB38" s="189">
        <f>ROUND(IF('Indicator Data'!BG46=0,0,IF(LOG('Indicator Data'!BG46)&gt;AB$3,10,IF(LOG('Indicator Data'!BG46)&lt;AB$4,0,((LOG('Indicator Data'!BG46)-AB$4))/(AB$3-AB$4)*10))),1)</f>
        <v>3.1</v>
      </c>
      <c r="AC38" s="189">
        <f>ROUND(IF('Indicator Data'!BH46=0,0,IF(LOG('Indicator Data'!BH46)&gt;AC$3,10,IF(LOG('Indicator Data'!BH46)&lt;AC$4,0,((LOG('Indicator Data'!BH46)-AC$4))/(AC$3-AC$4)*10))),1)</f>
        <v>7.7</v>
      </c>
      <c r="AD38" s="189">
        <f>IF('Indicator Data'!BI46="No data","x",ROUND(IF('Indicator Data'!BI46&gt;AD$3,10,IF('Indicator Data'!BI46&lt;AD$4,0,('Indicator Data'!BI46-AD$4)/(AD$3-AD$4)*10)),1))</f>
        <v>2.1</v>
      </c>
      <c r="AE38" s="189">
        <f>IF('Indicator Data'!BJ46="No data","x",ROUND(IF('Indicator Data'!BJ46&gt;AE$3,10,IF('Indicator Data'!BJ46&lt;AE$4,0,('Indicator Data'!BJ46-AE$4)/(AE$3-AE$4)*10)),1))</f>
        <v>4.2</v>
      </c>
      <c r="AF38" s="189">
        <f>IF('Indicator Data'!BK46="No data","x",ROUND(IF('Indicator Data'!BK46&gt;AF$3,10,IF('Indicator Data'!BK46&lt;AF$4,0,('Indicator Data'!BK46-AF$4)/(AF$3-AF$4)*10)),1))</f>
        <v>1.8</v>
      </c>
      <c r="AG38" s="189">
        <f>IF('Indicator Data'!BL46="No data","x",ROUND(IF('Indicator Data'!BL46&gt;AG$3,10,IF('Indicator Data'!BL46&lt;AG$4,0,('Indicator Data'!BL46-AG$4)/(AG$3-AG$4)*10)),1))</f>
        <v>6.4</v>
      </c>
      <c r="AH38" s="189">
        <f>IF('Indicator Data'!BM46="No data","x",ROUND(IF('Indicator Data'!BM46&gt;AH$3,10,IF('Indicator Data'!BM46&lt;AH$4,0,('Indicator Data'!BM46-AH$4)/(AH$3-AH$4)*10)),1))</f>
        <v>6.7</v>
      </c>
      <c r="AI38" s="189">
        <f>ROUND(IF('Indicator Data'!BN46=0,0,IF(LOG('Indicator Data'!BN46)&gt;AI$3,10,IF(LOG('Indicator Data'!BN46)&lt;AI$4,0,((LOG('Indicator Data'!BN46)-AI$4))/(AI$3-AI$4)*10))),1)</f>
        <v>4.8</v>
      </c>
      <c r="AJ38" s="189">
        <f>IF('Indicator Data'!BO46="No data","x",ROUND(IF('Indicator Data'!BO46&gt;AJ$3,10,IF('Indicator Data'!BO46&lt;AJ$4,0,('Indicator Data'!BO46-AJ$4)/(AJ$3-AJ$4)*10)),1))</f>
        <v>4.3</v>
      </c>
      <c r="AK38" s="190">
        <f t="shared" ref="AK38:AK69" si="14">IF(AND(E38="x",F38="x",G38="x",H38="x"),"x",ROUND(AVERAGE(E38,F38,G38,H38),1))</f>
        <v>5.7</v>
      </c>
      <c r="AL38" s="190">
        <f t="shared" ref="AL38:AL69" si="15">IF(AND(I38="x",J38="x",K38="x",L38="x"),"x",ROUND(AVERAGE(I38,J38,K38,L38),1))</f>
        <v>5.5</v>
      </c>
      <c r="AM38" s="190">
        <f t="shared" si="2"/>
        <v>2.5</v>
      </c>
      <c r="AN38" s="191">
        <f t="shared" si="13"/>
        <v>4.9000000000000004</v>
      </c>
      <c r="AO38" s="190">
        <f t="shared" ref="AO38:AO69" si="16">IF(AND(R38="x",S38="x"),"x",ROUND(AVERAGE(R38,S38),1))</f>
        <v>4.5999999999999996</v>
      </c>
      <c r="AP38" s="190">
        <f t="shared" ref="AP38:AP69" si="17">(IF(AND(U38="x",V38="x",W38="x",X38="x"),"x",ROUND(AVERAGE(U38,V38,W38,X38),1)))</f>
        <v>3.5</v>
      </c>
      <c r="AQ38" s="190">
        <f t="shared" si="6"/>
        <v>3.4</v>
      </c>
      <c r="AR38" s="190">
        <f t="shared" si="7"/>
        <v>5.4</v>
      </c>
      <c r="AS38" s="190">
        <f t="shared" ref="AS38:AS69" si="18">(IF(AND(AD38="x",AE38="x",AF38="x",AG38="x",AH38="x",AI38="x",AJ38="x"),"x",ROUND(AVERAGE(AD38,AE38,AF38,AG38,AH38,AI38),1)))</f>
        <v>4.3</v>
      </c>
      <c r="AT38" s="192">
        <f t="shared" ref="AT38:AT69" si="19">ROUND(IF(AND(AP38="x",AQ38="x",AS38="x"),AR38,IF(AND(AP38="x",AQ38="x"),(10-GEOMEAN(((10-AS38)/10*9+1),((10-AR38)/10*9+1)))/9*10,IF(AS38="x",(10-GEOMEAN(((10-AP38)/10*9+1),((10-AQ38)/10*9+1),((10-AR38)/10*9+1)))/9*10,IF(AP38="x",(10-GEOMEAN(((10-AS38)/10*9+1),((10-AQ38)/10*9+1),((10-AR38)/10*9+1)))/9*10,(10-GEOMEAN(((10-AP38)/10*9+1),((10-AQ38)/10*9+1),((10-AR38)/10*9+1),((10-AS38)/10*9+1)))/9*10)))),1)</f>
        <v>4.2</v>
      </c>
      <c r="AU38" s="191">
        <f t="shared" ref="AU38:AU69" si="20">ROUND((10-GEOMEAN(((10-AO38)/10*9+1),((10-AT38)/10*9+1)))/9*10,1)</f>
        <v>4.4000000000000004</v>
      </c>
      <c r="AV38" s="191">
        <f t="shared" si="11"/>
        <v>4.7</v>
      </c>
      <c r="AW38" s="61"/>
    </row>
    <row r="39" spans="1:49" ht="15.75" customHeight="1" x14ac:dyDescent="0.25">
      <c r="A39" t="str">
        <f>'Indicator Data'!A47</f>
        <v>Cross Cutting Area</v>
      </c>
      <c r="B39" t="str">
        <f>'Indicator Data'!B47</f>
        <v>Khulna</v>
      </c>
      <c r="C39" t="str">
        <f>'Indicator Data'!C47</f>
        <v>Jhenaidah</v>
      </c>
      <c r="D39">
        <f>'Indicator Data'!D47</f>
        <v>4044</v>
      </c>
      <c r="E39" s="189">
        <f>IF(OR('Indicator Data'!AJ47=0,'Indicator Data'!AJ47="No data"),"0",ROUND(IF('Indicator Data'!AJ47&gt;E$3,0,IF('Indicator Data'!AJ47&lt;E$4,10,(E$3-'Indicator Data'!AJ47)/(E$3-E$4)*10)),1))</f>
        <v>3.8</v>
      </c>
      <c r="F39" s="189">
        <f>ROUND(IF('Indicator Data'!AK47=0,0,IF(LOG('Indicator Data'!AK47)&gt;F$3,10,IF(LOG('Indicator Data'!AK47)&lt;F$4,0,((LOG('Indicator Data'!AK47)-F$4))/(F$3-F$4)*10))),1)</f>
        <v>8.1</v>
      </c>
      <c r="G39" s="189">
        <f>ROUND(IF('Indicator Data'!AL47=0,0,IF(LOG('Indicator Data'!AL47)&gt;G$3,10,IF(LOG('Indicator Data'!AL47)&lt;G$4,0,((LOG('Indicator Data'!AL47)-G$4))/(G$3-G$4)*10))),1)</f>
        <v>7</v>
      </c>
      <c r="H39" s="189">
        <f>IF('Indicator Data'!AM47="No data","x",ROUND(IF('Indicator Data'!AM47&gt;H$3,10,IF('Indicator Data'!AM47&lt;H$4,0,('Indicator Data'!AM47-H$4)/(H$3-H$4)*10)),1))</f>
        <v>4.5999999999999996</v>
      </c>
      <c r="I39" s="189">
        <f>IF('Indicator Data'!AN47="No data","x",ROUND(IF('Indicator Data'!AN47&gt;I$3,10,IF('Indicator Data'!AN47&lt;I$4,0,('Indicator Data'!AN47-I$4)/(I$3-I$4)*10)),1))</f>
        <v>1.5</v>
      </c>
      <c r="J39" s="189">
        <f>IF('Indicator Data'!AO47="No data","x",ROUND(IF('Indicator Data'!AO47&gt;J$3,10,IF('Indicator Data'!AO47&lt;J$4,0,('Indicator Data'!AO47-J$4)/(J$3-J$4)*10)),1))</f>
        <v>8.4</v>
      </c>
      <c r="K39" s="189">
        <f>IF('Indicator Data'!AP47="No data","x",ROUND(IF('Indicator Data'!AP47&gt;K$3,10,IF('Indicator Data'!AP47&lt;K$4,0,('Indicator Data'!AP47-K$4)/(K$3-K$4)*10)),1))</f>
        <v>6.9</v>
      </c>
      <c r="L39" s="189">
        <f>IF('Indicator Data'!AQ47="No data","x",ROUND(IF('Indicator Data'!AQ47&gt;L$3,10,IF('Indicator Data'!AQ47&lt;L$4,0,('Indicator Data'!AQ47-L$4)/(L$3-L$4)*10)),1))</f>
        <v>5.6</v>
      </c>
      <c r="M39" s="189">
        <f>ROUND(IF('Indicator Data'!AR47=0,0,IF(LOG('Indicator Data'!AR47)&gt;M$3,10,IF(LOG('Indicator Data'!AR47)&lt;M$4,0,((LOG('Indicator Data'!AR47)-M$4))/(M$3-M$4)*10))),1)</f>
        <v>7.4</v>
      </c>
      <c r="N39" s="189">
        <f>ROUND(IF('Indicator Data'!AS47=0,0,IF(LOG('Indicator Data'!AS47)&gt;N$3,10,IF(LOG('Indicator Data'!AK47)&lt;N$4,0,((LOG('Indicator Data'!AS47)-N$4))/(N$3-N$4)*10))),1)</f>
        <v>3.6</v>
      </c>
      <c r="O39" s="189">
        <v>0.8</v>
      </c>
      <c r="P39" s="189">
        <v>0.9</v>
      </c>
      <c r="Q39" s="189">
        <v>2.2000000000000002</v>
      </c>
      <c r="R39" s="189">
        <f>ROUND(IF('Indicator Data'!AW47=0,0,IF(LOG('Indicator Data'!AW47)&gt;R$3,10,IF(LOG('Indicator Data'!AW47)&lt;R$4,0,((LOG('Indicator Data'!AW47)-R$4))/(R$3-R$4)*10))),1)</f>
        <v>3.3</v>
      </c>
      <c r="S39" s="189">
        <f>ROUND(IF('Indicator Data'!AX47=0,0,IF(LOG('Indicator Data'!AX47)&gt;S$3,10,IF(LOG('Indicator Data'!AX47)&lt;S$4,0,((LOG('Indicator Data'!AX47)-S$4))/(S$3-S$4)*10))),1)</f>
        <v>0</v>
      </c>
      <c r="T39" s="189">
        <f>IF('Indicator Data'!AY47="No data","x",ROUND(IF('Indicator Data'!AY47&gt;T$3,10,IF('Indicator Data'!AY47&lt;T$4,0,('Indicator Data'!AY47-T$4)/(T$3-T$4)*10)),1))</f>
        <v>0</v>
      </c>
      <c r="U39" s="189">
        <f>ROUND(IF('Indicator Data'!AZ47=0,0,IF(LOG('Indicator Data'!AZ47)&gt;U$3,10,IF(LOG('Indicator Data'!AZ47)&lt;U$4,0,((LOG('Indicator Data'!AZ47)-U$4))/(U$3-U$4)*10))),1)</f>
        <v>2.5</v>
      </c>
      <c r="V39" s="189">
        <f>ROUND(IF('Indicator Data'!BA47=0,0,IF(LOG('Indicator Data'!BA47)&gt;V$3,10,IF(LOG('Indicator Data'!BA47)&lt;V$4,0,((LOG('Indicator Data'!BA47)-V$4))/(V$3-V$4)*10))),1)</f>
        <v>2.4</v>
      </c>
      <c r="W39" s="189">
        <f>ROUND(IF('Indicator Data'!BB47=0,0,IF(LOG('Indicator Data'!BB47)&gt;W$3,10,IF(LOG('Indicator Data'!BB47)&lt;W$4,0,((LOG('Indicator Data'!BB47)-W$4))/(W$3-W$4)*10))),1)</f>
        <v>2.9</v>
      </c>
      <c r="X39" s="189">
        <f>IF('Indicator Data'!BC47="No data","x",ROUND(IF('Indicator Data'!BC47&gt;X$3,10,IF('Indicator Data'!BC47&lt;X$4,0,('Indicator Data'!BC47-X$4)/(X$3-X$4)*10)),1))</f>
        <v>2.9</v>
      </c>
      <c r="Y39" s="189">
        <f>ROUND(IF('Indicator Data'!BD47=0,0,IF(LOG('Indicator Data'!BD47)&gt;Y$3,10,IF(LOG('Indicator Data'!BD47)&lt;Y$4,0,((LOG('Indicator Data'!BD47)-Y$4))/(Y$3-Y$4)*10))),1)</f>
        <v>0</v>
      </c>
      <c r="Z39" s="189">
        <f>ROUND(IF('Indicator Data'!BE47=0,0,IF(LOG('Indicator Data'!BE47)&gt;Z$3,10,IF(LOG('Indicator Data'!BE47)&lt;Z$4,0,((LOG('Indicator Data'!BE47)-Z$4))/(Z$3-Z$4)*10))),1)</f>
        <v>0</v>
      </c>
      <c r="AA39" s="189">
        <f>ROUND(IF('Indicator Data'!BF47=0,0,IF(LOG('Indicator Data'!BF47)&gt;AA$3,10,IF(LOG('Indicator Data'!BF47)&lt;AA$4,0,((LOG('Indicator Data'!BF47)-AA$4))/(AA$3-AA$4)*10))),1)</f>
        <v>0</v>
      </c>
      <c r="AB39" s="189">
        <f>ROUND(IF('Indicator Data'!BG47=0,0,IF(LOG('Indicator Data'!BG47)&gt;AB$3,10,IF(LOG('Indicator Data'!BG47)&lt;AB$4,0,((LOG('Indicator Data'!BG47)-AB$4))/(AB$3-AB$4)*10))),1)</f>
        <v>5.8</v>
      </c>
      <c r="AC39" s="189">
        <f>ROUND(IF('Indicator Data'!BH47=0,0,IF(LOG('Indicator Data'!BH47)&gt;AC$3,10,IF(LOG('Indicator Data'!BH47)&lt;AC$4,0,((LOG('Indicator Data'!BH47)-AC$4))/(AC$3-AC$4)*10))),1)</f>
        <v>5.4</v>
      </c>
      <c r="AD39" s="189">
        <f>IF('Indicator Data'!BI47="No data","x",ROUND(IF('Indicator Data'!BI47&gt;AD$3,10,IF('Indicator Data'!BI47&lt;AD$4,0,('Indicator Data'!BI47-AD$4)/(AD$3-AD$4)*10)),1))</f>
        <v>5.3</v>
      </c>
      <c r="AE39" s="189">
        <f>IF('Indicator Data'!BJ47="No data","x",ROUND(IF('Indicator Data'!BJ47&gt;AE$3,10,IF('Indicator Data'!BJ47&lt;AE$4,0,('Indicator Data'!BJ47-AE$4)/(AE$3-AE$4)*10)),1))</f>
        <v>2.5</v>
      </c>
      <c r="AF39" s="189">
        <f>IF('Indicator Data'!BK47="No data","x",ROUND(IF('Indicator Data'!BK47&gt;AF$3,10,IF('Indicator Data'!BK47&lt;AF$4,0,('Indicator Data'!BK47-AF$4)/(AF$3-AF$4)*10)),1))</f>
        <v>0.5</v>
      </c>
      <c r="AG39" s="189">
        <f>IF('Indicator Data'!BL47="No data","x",ROUND(IF('Indicator Data'!BL47&gt;AG$3,10,IF('Indicator Data'!BL47&lt;AG$4,0,('Indicator Data'!BL47-AG$4)/(AG$3-AG$4)*10)),1))</f>
        <v>7.5</v>
      </c>
      <c r="AH39" s="189">
        <f>IF('Indicator Data'!BM47="No data","x",ROUND(IF('Indicator Data'!BM47&gt;AH$3,10,IF('Indicator Data'!BM47&lt;AH$4,0,('Indicator Data'!BM47-AH$4)/(AH$3-AH$4)*10)),1))</f>
        <v>6.9</v>
      </c>
      <c r="AI39" s="189">
        <f>ROUND(IF('Indicator Data'!BN47=0,0,IF(LOG('Indicator Data'!BN47)&gt;AI$3,10,IF(LOG('Indicator Data'!BN47)&lt;AI$4,0,((LOG('Indicator Data'!BN47)-AI$4))/(AI$3-AI$4)*10))),1)</f>
        <v>3.3</v>
      </c>
      <c r="AJ39" s="189">
        <f>IF('Indicator Data'!BO47="No data","x",ROUND(IF('Indicator Data'!BO47&gt;AJ$3,10,IF('Indicator Data'!BO47&lt;AJ$4,0,('Indicator Data'!BO47-AJ$4)/(AJ$3-AJ$4)*10)),1))</f>
        <v>5</v>
      </c>
      <c r="AK39" s="190">
        <f t="shared" si="14"/>
        <v>5.9</v>
      </c>
      <c r="AL39" s="190">
        <f t="shared" si="15"/>
        <v>5.6</v>
      </c>
      <c r="AM39" s="190">
        <f t="shared" si="2"/>
        <v>3</v>
      </c>
      <c r="AN39" s="191">
        <f t="shared" si="13"/>
        <v>5.0999999999999996</v>
      </c>
      <c r="AO39" s="190">
        <f t="shared" si="16"/>
        <v>1.7</v>
      </c>
      <c r="AP39" s="190">
        <f t="shared" si="17"/>
        <v>2.7</v>
      </c>
      <c r="AQ39" s="190">
        <f t="shared" si="6"/>
        <v>0</v>
      </c>
      <c r="AR39" s="190">
        <f t="shared" si="7"/>
        <v>5.6</v>
      </c>
      <c r="AS39" s="190">
        <f t="shared" si="18"/>
        <v>4.3</v>
      </c>
      <c r="AT39" s="192">
        <f t="shared" si="19"/>
        <v>3.4</v>
      </c>
      <c r="AU39" s="191">
        <f t="shared" si="20"/>
        <v>2.6</v>
      </c>
      <c r="AV39" s="191">
        <f t="shared" si="11"/>
        <v>4</v>
      </c>
      <c r="AW39" s="61"/>
    </row>
    <row r="40" spans="1:49" ht="15.75" customHeight="1" x14ac:dyDescent="0.25">
      <c r="A40" t="str">
        <f>'Indicator Data'!A48</f>
        <v>Cross Cutting Area</v>
      </c>
      <c r="B40" t="str">
        <f>'Indicator Data'!B48</f>
        <v>Khulna</v>
      </c>
      <c r="C40" t="str">
        <f>'Indicator Data'!C48</f>
        <v>Khulna</v>
      </c>
      <c r="D40">
        <f>'Indicator Data'!D48</f>
        <v>4047</v>
      </c>
      <c r="E40" s="189">
        <f>IF(OR('Indicator Data'!AJ48=0,'Indicator Data'!AJ48="No data"),"0",ROUND(IF('Indicator Data'!AJ48&gt;E$3,0,IF('Indicator Data'!AJ48&lt;E$4,10,(E$3-'Indicator Data'!AJ48)/(E$3-E$4)*10)),1))</f>
        <v>3.5</v>
      </c>
      <c r="F40" s="189">
        <f>ROUND(IF('Indicator Data'!AK48=0,0,IF(LOG('Indicator Data'!AK48)&gt;F$3,10,IF(LOG('Indicator Data'!AK48)&lt;F$4,0,((LOG('Indicator Data'!AK48)-F$4))/(F$3-F$4)*10))),1)</f>
        <v>8.1999999999999993</v>
      </c>
      <c r="G40" s="189">
        <f>ROUND(IF('Indicator Data'!AL48=0,0,IF(LOG('Indicator Data'!AL48)&gt;G$3,10,IF(LOG('Indicator Data'!AL48)&lt;G$4,0,((LOG('Indicator Data'!AL48)-G$4))/(G$3-G$4)*10))),1)</f>
        <v>7.5</v>
      </c>
      <c r="H40" s="189">
        <f>IF('Indicator Data'!AM48="No data","x",ROUND(IF('Indicator Data'!AM48&gt;H$3,10,IF('Indicator Data'!AM48&lt;H$4,0,('Indicator Data'!AM48-H$4)/(H$3-H$4)*10)),1))</f>
        <v>6.7</v>
      </c>
      <c r="I40" s="189">
        <f>IF('Indicator Data'!AN48="No data","x",ROUND(IF('Indicator Data'!AN48&gt;I$3,10,IF('Indicator Data'!AN48&lt;I$4,0,('Indicator Data'!AN48-I$4)/(I$3-I$4)*10)),1))</f>
        <v>10</v>
      </c>
      <c r="J40" s="189">
        <f>IF('Indicator Data'!AO48="No data","x",ROUND(IF('Indicator Data'!AO48&gt;J$3,10,IF('Indicator Data'!AO48&lt;J$4,0,('Indicator Data'!AO48-J$4)/(J$3-J$4)*10)),1))</f>
        <v>8.5</v>
      </c>
      <c r="K40" s="189">
        <f>IF('Indicator Data'!AP48="No data","x",ROUND(IF('Indicator Data'!AP48&gt;K$3,10,IF('Indicator Data'!AP48&lt;K$4,0,('Indicator Data'!AP48-K$4)/(K$3-K$4)*10)),1))</f>
        <v>6.6</v>
      </c>
      <c r="L40" s="189">
        <f>IF('Indicator Data'!AQ48="No data","x",ROUND(IF('Indicator Data'!AQ48&gt;L$3,10,IF('Indicator Data'!AQ48&lt;L$4,0,('Indicator Data'!AQ48-L$4)/(L$3-L$4)*10)),1))</f>
        <v>5.4</v>
      </c>
      <c r="M40" s="189">
        <f>ROUND(IF('Indicator Data'!AR48=0,0,IF(LOG('Indicator Data'!AR48)&gt;M$3,10,IF(LOG('Indicator Data'!AR48)&lt;M$4,0,((LOG('Indicator Data'!AR48)-M$4))/(M$3-M$4)*10))),1)</f>
        <v>7.2</v>
      </c>
      <c r="N40" s="189">
        <f>ROUND(IF('Indicator Data'!AS48=0,0,IF(LOG('Indicator Data'!AS48)&gt;N$3,10,IF(LOG('Indicator Data'!AK48)&lt;N$4,0,((LOG('Indicator Data'!AS48)-N$4))/(N$3-N$4)*10))),1)</f>
        <v>4.3</v>
      </c>
      <c r="O40" s="189">
        <v>0.8</v>
      </c>
      <c r="P40" s="189">
        <v>0.9</v>
      </c>
      <c r="Q40" s="189">
        <v>2.2000000000000002</v>
      </c>
      <c r="R40" s="189">
        <f>ROUND(IF('Indicator Data'!AW48=0,0,IF(LOG('Indicator Data'!AW48)&gt;R$3,10,IF(LOG('Indicator Data'!AW48)&lt;R$4,0,((LOG('Indicator Data'!AW48)-R$4))/(R$3-R$4)*10))),1)</f>
        <v>4.7</v>
      </c>
      <c r="S40" s="189">
        <f>ROUND(IF('Indicator Data'!AX48=0,0,IF(LOG('Indicator Data'!AX48)&gt;S$3,10,IF(LOG('Indicator Data'!AX48)&lt;S$4,0,((LOG('Indicator Data'!AX48)-S$4))/(S$3-S$4)*10))),1)</f>
        <v>8.8000000000000007</v>
      </c>
      <c r="T40" s="189">
        <f>IF('Indicator Data'!AY48="No data","x",ROUND(IF('Indicator Data'!AY48&gt;T$3,10,IF('Indicator Data'!AY48&lt;T$4,0,('Indicator Data'!AY48-T$4)/(T$3-T$4)*10)),1))</f>
        <v>0</v>
      </c>
      <c r="U40" s="189">
        <f>ROUND(IF('Indicator Data'!AZ48=0,0,IF(LOG('Indicator Data'!AZ48)&gt;U$3,10,IF(LOG('Indicator Data'!AZ48)&lt;U$4,0,((LOG('Indicator Data'!AZ48)-U$4))/(U$3-U$4)*10))),1)</f>
        <v>3.6</v>
      </c>
      <c r="V40" s="189">
        <f>ROUND(IF('Indicator Data'!BA48=0,0,IF(LOG('Indicator Data'!BA48)&gt;V$3,10,IF(LOG('Indicator Data'!BA48)&lt;V$4,0,((LOG('Indicator Data'!BA48)-V$4))/(V$3-V$4)*10))),1)</f>
        <v>0</v>
      </c>
      <c r="W40" s="189">
        <f>ROUND(IF('Indicator Data'!BB48=0,0,IF(LOG('Indicator Data'!BB48)&gt;W$3,10,IF(LOG('Indicator Data'!BB48)&lt;W$4,0,((LOG('Indicator Data'!BB48)-W$4))/(W$3-W$4)*10))),1)</f>
        <v>0.4</v>
      </c>
      <c r="X40" s="189">
        <f>IF('Indicator Data'!BC48="No data","x",ROUND(IF('Indicator Data'!BC48&gt;X$3,10,IF('Indicator Data'!BC48&lt;X$4,0,('Indicator Data'!BC48-X$4)/(X$3-X$4)*10)),1))</f>
        <v>4.5999999999999996</v>
      </c>
      <c r="Y40" s="189">
        <f>ROUND(IF('Indicator Data'!BD48=0,0,IF(LOG('Indicator Data'!BD48)&gt;Y$3,10,IF(LOG('Indicator Data'!BD48)&lt;Y$4,0,((LOG('Indicator Data'!BD48)-Y$4))/(Y$3-Y$4)*10))),1)</f>
        <v>8</v>
      </c>
      <c r="Z40" s="189">
        <f>ROUND(IF('Indicator Data'!BE48=0,0,IF(LOG('Indicator Data'!BE48)&gt;Z$3,10,IF(LOG('Indicator Data'!BE48)&lt;Z$4,0,((LOG('Indicator Data'!BE48)-Z$4))/(Z$3-Z$4)*10))),1)</f>
        <v>8.5</v>
      </c>
      <c r="AA40" s="189">
        <f>ROUND(IF('Indicator Data'!BF48=0,0,IF(LOG('Indicator Data'!BF48)&gt;AA$3,10,IF(LOG('Indicator Data'!BF48)&lt;AA$4,0,((LOG('Indicator Data'!BF48)-AA$4))/(AA$3-AA$4)*10))),1)</f>
        <v>7.3</v>
      </c>
      <c r="AB40" s="189">
        <f>ROUND(IF('Indicator Data'!BG48=0,0,IF(LOG('Indicator Data'!BG48)&gt;AB$3,10,IF(LOG('Indicator Data'!BG48)&lt;AB$4,0,((LOG('Indicator Data'!BG48)-AB$4))/(AB$3-AB$4)*10))),1)</f>
        <v>5.9</v>
      </c>
      <c r="AC40" s="189">
        <f>ROUND(IF('Indicator Data'!BH48=0,0,IF(LOG('Indicator Data'!BH48)&gt;AC$3,10,IF(LOG('Indicator Data'!BH48)&lt;AC$4,0,((LOG('Indicator Data'!BH48)-AC$4))/(AC$3-AC$4)*10))),1)</f>
        <v>5.4</v>
      </c>
      <c r="AD40" s="189">
        <f>IF('Indicator Data'!BI48="No data","x",ROUND(IF('Indicator Data'!BI48&gt;AD$3,10,IF('Indicator Data'!BI48&lt;AD$4,0,('Indicator Data'!BI48-AD$4)/(AD$3-AD$4)*10)),1))</f>
        <v>1.6</v>
      </c>
      <c r="AE40" s="189">
        <f>IF('Indicator Data'!BJ48="No data","x",ROUND(IF('Indicator Data'!BJ48&gt;AE$3,10,IF('Indicator Data'!BJ48&lt;AE$4,0,('Indicator Data'!BJ48-AE$4)/(AE$3-AE$4)*10)),1))</f>
        <v>5.8</v>
      </c>
      <c r="AF40" s="189">
        <f>IF('Indicator Data'!BK48="No data","x",ROUND(IF('Indicator Data'!BK48&gt;AF$3,10,IF('Indicator Data'!BK48&lt;AF$4,0,('Indicator Data'!BK48-AF$4)/(AF$3-AF$4)*10)),1))</f>
        <v>1</v>
      </c>
      <c r="AG40" s="189">
        <f>IF('Indicator Data'!BL48="No data","x",ROUND(IF('Indicator Data'!BL48&gt;AG$3,10,IF('Indicator Data'!BL48&lt;AG$4,0,('Indicator Data'!BL48-AG$4)/(AG$3-AG$4)*10)),1))</f>
        <v>8.3000000000000007</v>
      </c>
      <c r="AH40" s="189">
        <f>IF('Indicator Data'!BM48="No data","x",ROUND(IF('Indicator Data'!BM48&gt;AH$3,10,IF('Indicator Data'!BM48&lt;AH$4,0,('Indicator Data'!BM48-AH$4)/(AH$3-AH$4)*10)),1))</f>
        <v>6.7</v>
      </c>
      <c r="AI40" s="189">
        <f>ROUND(IF('Indicator Data'!BN48=0,0,IF(LOG('Indicator Data'!BN48)&gt;AI$3,10,IF(LOG('Indicator Data'!BN48)&lt;AI$4,0,((LOG('Indicator Data'!BN48)-AI$4))/(AI$3-AI$4)*10))),1)</f>
        <v>2.5</v>
      </c>
      <c r="AJ40" s="189">
        <f>IF('Indicator Data'!BO48="No data","x",ROUND(IF('Indicator Data'!BO48&gt;AJ$3,10,IF('Indicator Data'!BO48&lt;AJ$4,0,('Indicator Data'!BO48-AJ$4)/(AJ$3-AJ$4)*10)),1))</f>
        <v>9</v>
      </c>
      <c r="AK40" s="190">
        <f t="shared" si="14"/>
        <v>6.5</v>
      </c>
      <c r="AL40" s="190">
        <f t="shared" si="15"/>
        <v>7.6</v>
      </c>
      <c r="AM40" s="190">
        <f t="shared" si="2"/>
        <v>3.1</v>
      </c>
      <c r="AN40" s="191">
        <f t="shared" si="13"/>
        <v>5.9</v>
      </c>
      <c r="AO40" s="190">
        <f t="shared" si="16"/>
        <v>6.8</v>
      </c>
      <c r="AP40" s="190">
        <f t="shared" si="17"/>
        <v>2.2000000000000002</v>
      </c>
      <c r="AQ40" s="190">
        <f t="shared" si="6"/>
        <v>6</v>
      </c>
      <c r="AR40" s="190">
        <f t="shared" si="7"/>
        <v>5.7</v>
      </c>
      <c r="AS40" s="190">
        <f t="shared" si="18"/>
        <v>4.3</v>
      </c>
      <c r="AT40" s="192">
        <f t="shared" si="19"/>
        <v>4.7</v>
      </c>
      <c r="AU40" s="191">
        <f t="shared" si="20"/>
        <v>5.9</v>
      </c>
      <c r="AV40" s="191">
        <f t="shared" si="11"/>
        <v>5.9</v>
      </c>
      <c r="AW40" s="61"/>
    </row>
    <row r="41" spans="1:49" ht="15.75" customHeight="1" x14ac:dyDescent="0.25">
      <c r="A41" t="str">
        <f>'Indicator Data'!A49</f>
        <v>Coastal Zone</v>
      </c>
      <c r="B41" t="str">
        <f>'Indicator Data'!B49</f>
        <v>Khulna</v>
      </c>
      <c r="C41" t="str">
        <f>'Indicator Data'!C49</f>
        <v>Kushtia</v>
      </c>
      <c r="D41">
        <f>'Indicator Data'!D49</f>
        <v>4050</v>
      </c>
      <c r="E41" s="189">
        <f>IF(OR('Indicator Data'!AJ49=0,'Indicator Data'!AJ49="No data"),"0",ROUND(IF('Indicator Data'!AJ49&gt;E$3,0,IF('Indicator Data'!AJ49&lt;E$4,10,(E$3-'Indicator Data'!AJ49)/(E$3-E$4)*10)),1))</f>
        <v>3.8</v>
      </c>
      <c r="F41" s="189">
        <f>ROUND(IF('Indicator Data'!AK49=0,0,IF(LOG('Indicator Data'!AK49)&gt;F$3,10,IF(LOG('Indicator Data'!AK49)&lt;F$4,0,((LOG('Indicator Data'!AK49)-F$4))/(F$3-F$4)*10))),1)</f>
        <v>7.3</v>
      </c>
      <c r="G41" s="189">
        <f>ROUND(IF('Indicator Data'!AL49=0,0,IF(LOG('Indicator Data'!AL49)&gt;G$3,10,IF(LOG('Indicator Data'!AL49)&lt;G$4,0,((LOG('Indicator Data'!AL49)-G$4))/(G$3-G$4)*10))),1)</f>
        <v>5.8</v>
      </c>
      <c r="H41" s="189">
        <f>IF('Indicator Data'!AM49="No data","x",ROUND(IF('Indicator Data'!AM49&gt;H$3,10,IF('Indicator Data'!AM49&lt;H$4,0,('Indicator Data'!AM49-H$4)/(H$3-H$4)*10)),1))</f>
        <v>6.4</v>
      </c>
      <c r="I41" s="189">
        <f>IF('Indicator Data'!AN49="No data","x",ROUND(IF('Indicator Data'!AN49&gt;I$3,10,IF('Indicator Data'!AN49&lt;I$4,0,('Indicator Data'!AN49-I$4)/(I$3-I$4)*10)),1))</f>
        <v>5.4</v>
      </c>
      <c r="J41" s="189">
        <f>IF('Indicator Data'!AO49="No data","x",ROUND(IF('Indicator Data'!AO49&gt;J$3,10,IF('Indicator Data'!AO49&lt;J$4,0,('Indicator Data'!AO49-J$4)/(J$3-J$4)*10)),1))</f>
        <v>8.3000000000000007</v>
      </c>
      <c r="K41" s="189">
        <f>IF('Indicator Data'!AP49="No data","x",ROUND(IF('Indicator Data'!AP49&gt;K$3,10,IF('Indicator Data'!AP49&lt;K$4,0,('Indicator Data'!AP49-K$4)/(K$3-K$4)*10)),1))</f>
        <v>6.4</v>
      </c>
      <c r="L41" s="189">
        <f>IF('Indicator Data'!AQ49="No data","x",ROUND(IF('Indicator Data'!AQ49&gt;L$3,10,IF('Indicator Data'!AQ49&lt;L$4,0,('Indicator Data'!AQ49-L$4)/(L$3-L$4)*10)),1))</f>
        <v>5.6</v>
      </c>
      <c r="M41" s="189">
        <f>ROUND(IF('Indicator Data'!AR49=0,0,IF(LOG('Indicator Data'!AR49)&gt;M$3,10,IF(LOG('Indicator Data'!AR49)&lt;M$4,0,((LOG('Indicator Data'!AR49)-M$4))/(M$3-M$4)*10))),1)</f>
        <v>5.0999999999999996</v>
      </c>
      <c r="N41" s="189">
        <f>ROUND(IF('Indicator Data'!AS49=0,0,IF(LOG('Indicator Data'!AS49)&gt;N$3,10,IF(LOG('Indicator Data'!AK49)&lt;N$4,0,((LOG('Indicator Data'!AS49)-N$4))/(N$3-N$4)*10))),1)</f>
        <v>1.4</v>
      </c>
      <c r="O41" s="189">
        <v>0.8</v>
      </c>
      <c r="P41" s="189">
        <v>0.9</v>
      </c>
      <c r="Q41" s="189">
        <v>2.2000000000000002</v>
      </c>
      <c r="R41" s="189">
        <f>ROUND(IF('Indicator Data'!AW49=0,0,IF(LOG('Indicator Data'!AW49)&gt;R$3,10,IF(LOG('Indicator Data'!AW49)&lt;R$4,0,((LOG('Indicator Data'!AW49)-R$4))/(R$3-R$4)*10))),1)</f>
        <v>1.7</v>
      </c>
      <c r="S41" s="189">
        <f>ROUND(IF('Indicator Data'!AX49=0,0,IF(LOG('Indicator Data'!AX49)&gt;S$3,10,IF(LOG('Indicator Data'!AX49)&lt;S$4,0,((LOG('Indicator Data'!AX49)-S$4))/(S$3-S$4)*10))),1)</f>
        <v>5.6</v>
      </c>
      <c r="T41" s="189">
        <f>IF('Indicator Data'!AY49="No data","x",ROUND(IF('Indicator Data'!AY49&gt;T$3,10,IF('Indicator Data'!AY49&lt;T$4,0,('Indicator Data'!AY49-T$4)/(T$3-T$4)*10)),1))</f>
        <v>0</v>
      </c>
      <c r="U41" s="189">
        <f>ROUND(IF('Indicator Data'!AZ49=0,0,IF(LOG('Indicator Data'!AZ49)&gt;U$3,10,IF(LOG('Indicator Data'!AZ49)&lt;U$4,0,((LOG('Indicator Data'!AZ49)-U$4))/(U$3-U$4)*10))),1)</f>
        <v>4.9000000000000004</v>
      </c>
      <c r="V41" s="189">
        <f>ROUND(IF('Indicator Data'!BA49=0,0,IF(LOG('Indicator Data'!BA49)&gt;V$3,10,IF(LOG('Indicator Data'!BA49)&lt;V$4,0,((LOG('Indicator Data'!BA49)-V$4))/(V$3-V$4)*10))),1)</f>
        <v>2.7</v>
      </c>
      <c r="W41" s="189">
        <f>ROUND(IF('Indicator Data'!BB49=0,0,IF(LOG('Indicator Data'!BB49)&gt;W$3,10,IF(LOG('Indicator Data'!BB49)&lt;W$4,0,((LOG('Indicator Data'!BB49)-W$4))/(W$3-W$4)*10))),1)</f>
        <v>0</v>
      </c>
      <c r="X41" s="189">
        <f>IF('Indicator Data'!BC49="No data","x",ROUND(IF('Indicator Data'!BC49&gt;X$3,10,IF('Indicator Data'!BC49&lt;X$4,0,('Indicator Data'!BC49-X$4)/(X$3-X$4)*10)),1))</f>
        <v>1.1000000000000001</v>
      </c>
      <c r="Y41" s="189">
        <f>ROUND(IF('Indicator Data'!BD49=0,0,IF(LOG('Indicator Data'!BD49)&gt;Y$3,10,IF(LOG('Indicator Data'!BD49)&lt;Y$4,0,((LOG('Indicator Data'!BD49)-Y$4))/(Y$3-Y$4)*10))),1)</f>
        <v>4.4000000000000004</v>
      </c>
      <c r="Z41" s="189">
        <f>ROUND(IF('Indicator Data'!BE49=0,0,IF(LOG('Indicator Data'!BE49)&gt;Z$3,10,IF(LOG('Indicator Data'!BE49)&lt;Z$4,0,((LOG('Indicator Data'!BE49)-Z$4))/(Z$3-Z$4)*10))),1)</f>
        <v>0</v>
      </c>
      <c r="AA41" s="189">
        <f>ROUND(IF('Indicator Data'!BF49=0,0,IF(LOG('Indicator Data'!BF49)&gt;AA$3,10,IF(LOG('Indicator Data'!BF49)&lt;AA$4,0,((LOG('Indicator Data'!BF49)-AA$4))/(AA$3-AA$4)*10))),1)</f>
        <v>4.3</v>
      </c>
      <c r="AB41" s="189">
        <f>ROUND(IF('Indicator Data'!BG49=0,0,IF(LOG('Indicator Data'!BG49)&gt;AB$3,10,IF(LOG('Indicator Data'!BG49)&lt;AB$4,0,((LOG('Indicator Data'!BG49)-AB$4))/(AB$3-AB$4)*10))),1)</f>
        <v>6.8</v>
      </c>
      <c r="AC41" s="189">
        <f>ROUND(IF('Indicator Data'!BH49=0,0,IF(LOG('Indicator Data'!BH49)&gt;AC$3,10,IF(LOG('Indicator Data'!BH49)&lt;AC$4,0,((LOG('Indicator Data'!BH49)-AC$4))/(AC$3-AC$4)*10))),1)</f>
        <v>5.4</v>
      </c>
      <c r="AD41" s="189">
        <f>IF('Indicator Data'!BI49="No data","x",ROUND(IF('Indicator Data'!BI49&gt;AD$3,10,IF('Indicator Data'!BI49&lt;AD$4,0,('Indicator Data'!BI49-AD$4)/(AD$3-AD$4)*10)),1))</f>
        <v>3.7</v>
      </c>
      <c r="AE41" s="189">
        <f>IF('Indicator Data'!BJ49="No data","x",ROUND(IF('Indicator Data'!BJ49&gt;AE$3,10,IF('Indicator Data'!BJ49&lt;AE$4,0,('Indicator Data'!BJ49-AE$4)/(AE$3-AE$4)*10)),1))</f>
        <v>1</v>
      </c>
      <c r="AF41" s="189">
        <f>IF('Indicator Data'!BK49="No data","x",ROUND(IF('Indicator Data'!BK49&gt;AF$3,10,IF('Indicator Data'!BK49&lt;AF$4,0,('Indicator Data'!BK49-AF$4)/(AF$3-AF$4)*10)),1))</f>
        <v>1</v>
      </c>
      <c r="AG41" s="189">
        <f>IF('Indicator Data'!BL49="No data","x",ROUND(IF('Indicator Data'!BL49&gt;AG$3,10,IF('Indicator Data'!BL49&lt;AG$4,0,('Indicator Data'!BL49-AG$4)/(AG$3-AG$4)*10)),1))</f>
        <v>6.3</v>
      </c>
      <c r="AH41" s="189">
        <f>IF('Indicator Data'!BM49="No data","x",ROUND(IF('Indicator Data'!BM49&gt;AH$3,10,IF('Indicator Data'!BM49&lt;AH$4,0,('Indicator Data'!BM49-AH$4)/(AH$3-AH$4)*10)),1))</f>
        <v>6.2</v>
      </c>
      <c r="AI41" s="189">
        <f>ROUND(IF('Indicator Data'!BN49=0,0,IF(LOG('Indicator Data'!BN49)&gt;AI$3,10,IF(LOG('Indicator Data'!BN49)&lt;AI$4,0,((LOG('Indicator Data'!BN49)-AI$4))/(AI$3-AI$4)*10))),1)</f>
        <v>2.5</v>
      </c>
      <c r="AJ41" s="189">
        <f>IF('Indicator Data'!BO49="No data","x",ROUND(IF('Indicator Data'!BO49&gt;AJ$3,10,IF('Indicator Data'!BO49&lt;AJ$4,0,('Indicator Data'!BO49-AJ$4)/(AJ$3-AJ$4)*10)),1))</f>
        <v>8.9</v>
      </c>
      <c r="AK41" s="190">
        <f t="shared" si="14"/>
        <v>5.8</v>
      </c>
      <c r="AL41" s="190">
        <f t="shared" si="15"/>
        <v>6.4</v>
      </c>
      <c r="AM41" s="190">
        <f t="shared" si="2"/>
        <v>2.1</v>
      </c>
      <c r="AN41" s="191">
        <f t="shared" si="13"/>
        <v>5</v>
      </c>
      <c r="AO41" s="190">
        <f t="shared" si="16"/>
        <v>3.7</v>
      </c>
      <c r="AP41" s="190">
        <f t="shared" si="17"/>
        <v>2.2000000000000002</v>
      </c>
      <c r="AQ41" s="190">
        <f t="shared" si="6"/>
        <v>2.2000000000000002</v>
      </c>
      <c r="AR41" s="190">
        <f t="shared" si="7"/>
        <v>6.1</v>
      </c>
      <c r="AS41" s="190">
        <f t="shared" si="18"/>
        <v>3.5</v>
      </c>
      <c r="AT41" s="192">
        <f t="shared" si="19"/>
        <v>3.7</v>
      </c>
      <c r="AU41" s="191">
        <f t="shared" si="20"/>
        <v>3.7</v>
      </c>
      <c r="AV41" s="191">
        <f t="shared" si="11"/>
        <v>4.4000000000000004</v>
      </c>
      <c r="AW41" s="61"/>
    </row>
    <row r="42" spans="1:49" ht="15.75" customHeight="1" x14ac:dyDescent="0.25">
      <c r="A42" t="str">
        <f>'Indicator Data'!A50</f>
        <v>Cross Cutting Area</v>
      </c>
      <c r="B42" t="str">
        <f>'Indicator Data'!B50</f>
        <v>Khulna</v>
      </c>
      <c r="C42" t="str">
        <f>'Indicator Data'!C50</f>
        <v>Magura</v>
      </c>
      <c r="D42">
        <f>'Indicator Data'!D50</f>
        <v>4055</v>
      </c>
      <c r="E42" s="189">
        <f>IF(OR('Indicator Data'!AJ50=0,'Indicator Data'!AJ50="No data"),"0",ROUND(IF('Indicator Data'!AJ50&gt;E$3,0,IF('Indicator Data'!AJ50&lt;E$4,10,(E$3-'Indicator Data'!AJ50)/(E$3-E$4)*10)),1))</f>
        <v>2.9</v>
      </c>
      <c r="F42" s="189">
        <f>ROUND(IF('Indicator Data'!AK50=0,0,IF(LOG('Indicator Data'!AK50)&gt;F$3,10,IF(LOG('Indicator Data'!AK50)&lt;F$4,0,((LOG('Indicator Data'!AK50)-F$4))/(F$3-F$4)*10))),1)</f>
        <v>9.5</v>
      </c>
      <c r="G42" s="189">
        <f>ROUND(IF('Indicator Data'!AL50=0,0,IF(LOG('Indicator Data'!AL50)&gt;G$3,10,IF(LOG('Indicator Data'!AL50)&lt;G$4,0,((LOG('Indicator Data'!AL50)-G$4))/(G$3-G$4)*10))),1)</f>
        <v>9.3000000000000007</v>
      </c>
      <c r="H42" s="189">
        <f>IF('Indicator Data'!AM50="No data","x",ROUND(IF('Indicator Data'!AM50&gt;H$3,10,IF('Indicator Data'!AM50&lt;H$4,0,('Indicator Data'!AM50-H$4)/(H$3-H$4)*10)),1))</f>
        <v>5.2</v>
      </c>
      <c r="I42" s="189">
        <f>IF('Indicator Data'!AN50="No data","x",ROUND(IF('Indicator Data'!AN50&gt;I$3,10,IF('Indicator Data'!AN50&lt;I$4,0,('Indicator Data'!AN50-I$4)/(I$3-I$4)*10)),1))</f>
        <v>2</v>
      </c>
      <c r="J42" s="189">
        <f>IF('Indicator Data'!AO50="No data","x",ROUND(IF('Indicator Data'!AO50&gt;J$3,10,IF('Indicator Data'!AO50&lt;J$4,0,('Indicator Data'!AO50-J$4)/(J$3-J$4)*10)),1))</f>
        <v>8.6</v>
      </c>
      <c r="K42" s="189">
        <f>IF('Indicator Data'!AP50="No data","x",ROUND(IF('Indicator Data'!AP50&gt;K$3,10,IF('Indicator Data'!AP50&lt;K$4,0,('Indicator Data'!AP50-K$4)/(K$3-K$4)*10)),1))</f>
        <v>5.7</v>
      </c>
      <c r="L42" s="189">
        <f>IF('Indicator Data'!AQ50="No data","x",ROUND(IF('Indicator Data'!AQ50&gt;L$3,10,IF('Indicator Data'!AQ50&lt;L$4,0,('Indicator Data'!AQ50-L$4)/(L$3-L$4)*10)),1))</f>
        <v>5.0999999999999996</v>
      </c>
      <c r="M42" s="189">
        <f>ROUND(IF('Indicator Data'!AR50=0,0,IF(LOG('Indicator Data'!AR50)&gt;M$3,10,IF(LOG('Indicator Data'!AR50)&lt;M$4,0,((LOG('Indicator Data'!AR50)-M$4))/(M$3-M$4)*10))),1)</f>
        <v>1.3</v>
      </c>
      <c r="N42" s="189">
        <f>ROUND(IF('Indicator Data'!AS50=0,0,IF(LOG('Indicator Data'!AS50)&gt;N$3,10,IF(LOG('Indicator Data'!AK50)&lt;N$4,0,((LOG('Indicator Data'!AS50)-N$4))/(N$3-N$4)*10))),1)</f>
        <v>2.9</v>
      </c>
      <c r="O42" s="189">
        <v>0.8</v>
      </c>
      <c r="P42" s="189">
        <v>0.9</v>
      </c>
      <c r="Q42" s="189">
        <v>2.2000000000000002</v>
      </c>
      <c r="R42" s="189">
        <f>ROUND(IF('Indicator Data'!AW50=0,0,IF(LOG('Indicator Data'!AW50)&gt;R$3,10,IF(LOG('Indicator Data'!AW50)&lt;R$4,0,((LOG('Indicator Data'!AW50)-R$4))/(R$3-R$4)*10))),1)</f>
        <v>2.6</v>
      </c>
      <c r="S42" s="189">
        <f>ROUND(IF('Indicator Data'!AX50=0,0,IF(LOG('Indicator Data'!AX50)&gt;S$3,10,IF(LOG('Indicator Data'!AX50)&lt;S$4,0,((LOG('Indicator Data'!AX50)-S$4))/(S$3-S$4)*10))),1)</f>
        <v>0</v>
      </c>
      <c r="T42" s="189">
        <f>IF('Indicator Data'!AY50="No data","x",ROUND(IF('Indicator Data'!AY50&gt;T$3,10,IF('Indicator Data'!AY50&lt;T$4,0,('Indicator Data'!AY50-T$4)/(T$3-T$4)*10)),1))</f>
        <v>0</v>
      </c>
      <c r="U42" s="189">
        <f>ROUND(IF('Indicator Data'!AZ50=0,0,IF(LOG('Indicator Data'!AZ50)&gt;U$3,10,IF(LOG('Indicator Data'!AZ50)&lt;U$4,0,((LOG('Indicator Data'!AZ50)-U$4))/(U$3-U$4)*10))),1)</f>
        <v>7.1</v>
      </c>
      <c r="V42" s="189">
        <f>ROUND(IF('Indicator Data'!BA50=0,0,IF(LOG('Indicator Data'!BA50)&gt;V$3,10,IF(LOG('Indicator Data'!BA50)&lt;V$4,0,((LOG('Indicator Data'!BA50)-V$4))/(V$3-V$4)*10))),1)</f>
        <v>3.8</v>
      </c>
      <c r="W42" s="189">
        <f>ROUND(IF('Indicator Data'!BB50=0,0,IF(LOG('Indicator Data'!BB50)&gt;W$3,10,IF(LOG('Indicator Data'!BB50)&lt;W$4,0,((LOG('Indicator Data'!BB50)-W$4))/(W$3-W$4)*10))),1)</f>
        <v>5.3</v>
      </c>
      <c r="X42" s="189">
        <f>IF('Indicator Data'!BC50="No data","x",ROUND(IF('Indicator Data'!BC50&gt;X$3,10,IF('Indicator Data'!BC50&lt;X$4,0,('Indicator Data'!BC50-X$4)/(X$3-X$4)*10)),1))</f>
        <v>9.3000000000000007</v>
      </c>
      <c r="Y42" s="189">
        <f>ROUND(IF('Indicator Data'!BD50=0,0,IF(LOG('Indicator Data'!BD50)&gt;Y$3,10,IF(LOG('Indicator Data'!BD50)&lt;Y$4,0,((LOG('Indicator Data'!BD50)-Y$4))/(Y$3-Y$4)*10))),1)</f>
        <v>0</v>
      </c>
      <c r="Z42" s="189">
        <f>ROUND(IF('Indicator Data'!BE50=0,0,IF(LOG('Indicator Data'!BE50)&gt;Z$3,10,IF(LOG('Indicator Data'!BE50)&lt;Z$4,0,((LOG('Indicator Data'!BE50)-Z$4))/(Z$3-Z$4)*10))),1)</f>
        <v>0</v>
      </c>
      <c r="AA42" s="189">
        <f>ROUND(IF('Indicator Data'!BF50=0,0,IF(LOG('Indicator Data'!BF50)&gt;AA$3,10,IF(LOG('Indicator Data'!BF50)&lt;AA$4,0,((LOG('Indicator Data'!BF50)-AA$4))/(AA$3-AA$4)*10))),1)</f>
        <v>0</v>
      </c>
      <c r="AB42" s="189">
        <f>ROUND(IF('Indicator Data'!BG50=0,0,IF(LOG('Indicator Data'!BG50)&gt;AB$3,10,IF(LOG('Indicator Data'!BG50)&lt;AB$4,0,((LOG('Indicator Data'!BG50)-AB$4))/(AB$3-AB$4)*10))),1)</f>
        <v>4.9000000000000004</v>
      </c>
      <c r="AC42" s="189">
        <f>ROUND(IF('Indicator Data'!BH50=0,0,IF(LOG('Indicator Data'!BH50)&gt;AC$3,10,IF(LOG('Indicator Data'!BH50)&lt;AC$4,0,((LOG('Indicator Data'!BH50)-AC$4))/(AC$3-AC$4)*10))),1)</f>
        <v>5.4</v>
      </c>
      <c r="AD42" s="189">
        <f>IF('Indicator Data'!BI50="No data","x",ROUND(IF('Indicator Data'!BI50&gt;AD$3,10,IF('Indicator Data'!BI50&lt;AD$4,0,('Indicator Data'!BI50-AD$4)/(AD$3-AD$4)*10)),1))</f>
        <v>4.4000000000000004</v>
      </c>
      <c r="AE42" s="189">
        <f>IF('Indicator Data'!BJ50="No data","x",ROUND(IF('Indicator Data'!BJ50&gt;AE$3,10,IF('Indicator Data'!BJ50&lt;AE$4,0,('Indicator Data'!BJ50-AE$4)/(AE$3-AE$4)*10)),1))</f>
        <v>4.7</v>
      </c>
      <c r="AF42" s="189">
        <f>IF('Indicator Data'!BK50="No data","x",ROUND(IF('Indicator Data'!BK50&gt;AF$3,10,IF('Indicator Data'!BK50&lt;AF$4,0,('Indicator Data'!BK50-AF$4)/(AF$3-AF$4)*10)),1))</f>
        <v>1.7</v>
      </c>
      <c r="AG42" s="189">
        <f>IF('Indicator Data'!BL50="No data","x",ROUND(IF('Indicator Data'!BL50&gt;AG$3,10,IF('Indicator Data'!BL50&lt;AG$4,0,('Indicator Data'!BL50-AG$4)/(AG$3-AG$4)*10)),1))</f>
        <v>5.4</v>
      </c>
      <c r="AH42" s="189">
        <f>IF('Indicator Data'!BM50="No data","x",ROUND(IF('Indicator Data'!BM50&gt;AH$3,10,IF('Indicator Data'!BM50&lt;AH$4,0,('Indicator Data'!BM50-AH$4)/(AH$3-AH$4)*10)),1))</f>
        <v>7.4</v>
      </c>
      <c r="AI42" s="189">
        <f>ROUND(IF('Indicator Data'!BN50=0,0,IF(LOG('Indicator Data'!BN50)&gt;AI$3,10,IF(LOG('Indicator Data'!BN50)&lt;AI$4,0,((LOG('Indicator Data'!BN50)-AI$4))/(AI$3-AI$4)*10))),1)</f>
        <v>5.0999999999999996</v>
      </c>
      <c r="AJ42" s="189">
        <f>IF('Indicator Data'!BO50="No data","x",ROUND(IF('Indicator Data'!BO50&gt;AJ$3,10,IF('Indicator Data'!BO50&lt;AJ$4,0,('Indicator Data'!BO50-AJ$4)/(AJ$3-AJ$4)*10)),1))</f>
        <v>9.1999999999999993</v>
      </c>
      <c r="AK42" s="190">
        <f t="shared" si="14"/>
        <v>6.7</v>
      </c>
      <c r="AL42" s="190">
        <f t="shared" si="15"/>
        <v>5.4</v>
      </c>
      <c r="AM42" s="190">
        <f t="shared" si="2"/>
        <v>1.6</v>
      </c>
      <c r="AN42" s="191">
        <f t="shared" si="13"/>
        <v>5.0999999999999996</v>
      </c>
      <c r="AO42" s="190">
        <f t="shared" si="16"/>
        <v>1.3</v>
      </c>
      <c r="AP42" s="190">
        <f t="shared" si="17"/>
        <v>6.4</v>
      </c>
      <c r="AQ42" s="190">
        <f t="shared" si="6"/>
        <v>0</v>
      </c>
      <c r="AR42" s="190">
        <f t="shared" si="7"/>
        <v>5.2</v>
      </c>
      <c r="AS42" s="190">
        <f t="shared" si="18"/>
        <v>4.8</v>
      </c>
      <c r="AT42" s="192">
        <f t="shared" si="19"/>
        <v>4.5</v>
      </c>
      <c r="AU42" s="191">
        <f t="shared" si="20"/>
        <v>3.1</v>
      </c>
      <c r="AV42" s="191">
        <f t="shared" si="11"/>
        <v>4.2</v>
      </c>
      <c r="AW42" s="61"/>
    </row>
    <row r="43" spans="1:49" ht="15.75" customHeight="1" x14ac:dyDescent="0.25">
      <c r="A43" t="str">
        <f>'Indicator Data'!A51</f>
        <v>Cross Cutting Area</v>
      </c>
      <c r="B43" t="str">
        <f>'Indicator Data'!B51</f>
        <v>Khulna</v>
      </c>
      <c r="C43" t="str">
        <f>'Indicator Data'!C51</f>
        <v>Meherpur</v>
      </c>
      <c r="D43">
        <f>'Indicator Data'!D51</f>
        <v>4057</v>
      </c>
      <c r="E43" s="189">
        <f>IF(OR('Indicator Data'!AJ51=0,'Indicator Data'!AJ51="No data"),"0",ROUND(IF('Indicator Data'!AJ51&gt;E$3,0,IF('Indicator Data'!AJ51&lt;E$4,10,(E$3-'Indicator Data'!AJ51)/(E$3-E$4)*10)),1))</f>
        <v>3.8</v>
      </c>
      <c r="F43" s="189">
        <f>ROUND(IF('Indicator Data'!AK51=0,0,IF(LOG('Indicator Data'!AK51)&gt;F$3,10,IF(LOG('Indicator Data'!AK51)&lt;F$4,0,((LOG('Indicator Data'!AK51)-F$4))/(F$3-F$4)*10))),1)</f>
        <v>8</v>
      </c>
      <c r="G43" s="189">
        <f>ROUND(IF('Indicator Data'!AL51=0,0,IF(LOG('Indicator Data'!AL51)&gt;G$3,10,IF(LOG('Indicator Data'!AL51)&lt;G$4,0,((LOG('Indicator Data'!AL51)-G$4))/(G$3-G$4)*10))),1)</f>
        <v>7.6</v>
      </c>
      <c r="H43" s="189">
        <f>IF('Indicator Data'!AM51="No data","x",ROUND(IF('Indicator Data'!AM51&gt;H$3,10,IF('Indicator Data'!AM51&lt;H$4,0,('Indicator Data'!AM51-H$4)/(H$3-H$4)*10)),1))</f>
        <v>8</v>
      </c>
      <c r="I43" s="189">
        <f>IF('Indicator Data'!AN51="No data","x",ROUND(IF('Indicator Data'!AN51&gt;I$3,10,IF('Indicator Data'!AN51&lt;I$4,0,('Indicator Data'!AN51-I$4)/(I$3-I$4)*10)),1))</f>
        <v>2.2000000000000002</v>
      </c>
      <c r="J43" s="189">
        <f>IF('Indicator Data'!AO51="No data","x",ROUND(IF('Indicator Data'!AO51&gt;J$3,10,IF('Indicator Data'!AO51&lt;J$4,0,('Indicator Data'!AO51-J$4)/(J$3-J$4)*10)),1))</f>
        <v>8.1</v>
      </c>
      <c r="K43" s="189">
        <f>IF('Indicator Data'!AP51="No data","x",ROUND(IF('Indicator Data'!AP51&gt;K$3,10,IF('Indicator Data'!AP51&lt;K$4,0,('Indicator Data'!AP51-K$4)/(K$3-K$4)*10)),1))</f>
        <v>6</v>
      </c>
      <c r="L43" s="189">
        <f>IF('Indicator Data'!AQ51="No data","x",ROUND(IF('Indicator Data'!AQ51&gt;L$3,10,IF('Indicator Data'!AQ51&lt;L$4,0,('Indicator Data'!AQ51-L$4)/(L$3-L$4)*10)),1))</f>
        <v>5.3</v>
      </c>
      <c r="M43" s="189">
        <f>ROUND(IF('Indicator Data'!AR51=0,0,IF(LOG('Indicator Data'!AR51)&gt;M$3,10,IF(LOG('Indicator Data'!AR51)&lt;M$4,0,((LOG('Indicator Data'!AR51)-M$4))/(M$3-M$4)*10))),1)</f>
        <v>3.1</v>
      </c>
      <c r="N43" s="189">
        <f>ROUND(IF('Indicator Data'!AS51=0,0,IF(LOG('Indicator Data'!AS51)&gt;N$3,10,IF(LOG('Indicator Data'!AK51)&lt;N$4,0,((LOG('Indicator Data'!AS51)-N$4))/(N$3-N$4)*10))),1)</f>
        <v>1</v>
      </c>
      <c r="O43" s="189">
        <v>0.8</v>
      </c>
      <c r="P43" s="189">
        <v>0.9</v>
      </c>
      <c r="Q43" s="189">
        <v>2.2000000000000002</v>
      </c>
      <c r="R43" s="189">
        <f>ROUND(IF('Indicator Data'!AW51=0,0,IF(LOG('Indicator Data'!AW51)&gt;R$3,10,IF(LOG('Indicator Data'!AW51)&lt;R$4,0,((LOG('Indicator Data'!AW51)-R$4))/(R$3-R$4)*10))),1)</f>
        <v>2.6</v>
      </c>
      <c r="S43" s="189">
        <f>ROUND(IF('Indicator Data'!AX51=0,0,IF(LOG('Indicator Data'!AX51)&gt;S$3,10,IF(LOG('Indicator Data'!AX51)&lt;S$4,0,((LOG('Indicator Data'!AX51)-S$4))/(S$3-S$4)*10))),1)</f>
        <v>3.7</v>
      </c>
      <c r="T43" s="189">
        <f>IF('Indicator Data'!AY51="No data","x",ROUND(IF('Indicator Data'!AY51&gt;T$3,10,IF('Indicator Data'!AY51&lt;T$4,0,('Indicator Data'!AY51-T$4)/(T$3-T$4)*10)),1))</f>
        <v>0</v>
      </c>
      <c r="U43" s="189">
        <f>ROUND(IF('Indicator Data'!AZ51=0,0,IF(LOG('Indicator Data'!AZ51)&gt;U$3,10,IF(LOG('Indicator Data'!AZ51)&lt;U$4,0,((LOG('Indicator Data'!AZ51)-U$4))/(U$3-U$4)*10))),1)</f>
        <v>4.5999999999999996</v>
      </c>
      <c r="V43" s="189">
        <f>ROUND(IF('Indicator Data'!BA51=0,0,IF(LOG('Indicator Data'!BA51)&gt;V$3,10,IF(LOG('Indicator Data'!BA51)&lt;V$4,0,((LOG('Indicator Data'!BA51)-V$4))/(V$3-V$4)*10))),1)</f>
        <v>0.9</v>
      </c>
      <c r="W43" s="189">
        <f>ROUND(IF('Indicator Data'!BB51=0,0,IF(LOG('Indicator Data'!BB51)&gt;W$3,10,IF(LOG('Indicator Data'!BB51)&lt;W$4,0,((LOG('Indicator Data'!BB51)-W$4))/(W$3-W$4)*10))),1)</f>
        <v>2.5</v>
      </c>
      <c r="X43" s="189">
        <f>IF('Indicator Data'!BC51="No data","x",ROUND(IF('Indicator Data'!BC51&gt;X$3,10,IF('Indicator Data'!BC51&lt;X$4,0,('Indicator Data'!BC51-X$4)/(X$3-X$4)*10)),1))</f>
        <v>6.7</v>
      </c>
      <c r="Y43" s="189">
        <f>ROUND(IF('Indicator Data'!BD51=0,0,IF(LOG('Indicator Data'!BD51)&gt;Y$3,10,IF(LOG('Indicator Data'!BD51)&lt;Y$4,0,((LOG('Indicator Data'!BD51)-Y$4))/(Y$3-Y$4)*10))),1)</f>
        <v>0</v>
      </c>
      <c r="Z43" s="189">
        <f>ROUND(IF('Indicator Data'!BE51=0,0,IF(LOG('Indicator Data'!BE51)&gt;Z$3,10,IF(LOG('Indicator Data'!BE51)&lt;Z$4,0,((LOG('Indicator Data'!BE51)-Z$4))/(Z$3-Z$4)*10))),1)</f>
        <v>0</v>
      </c>
      <c r="AA43" s="189">
        <f>ROUND(IF('Indicator Data'!BF51=0,0,IF(LOG('Indicator Data'!BF51)&gt;AA$3,10,IF(LOG('Indicator Data'!BF51)&lt;AA$4,0,((LOG('Indicator Data'!BF51)-AA$4))/(AA$3-AA$4)*10))),1)</f>
        <v>0</v>
      </c>
      <c r="AB43" s="189">
        <f>ROUND(IF('Indicator Data'!BG51=0,0,IF(LOG('Indicator Data'!BG51)&gt;AB$3,10,IF(LOG('Indicator Data'!BG51)&lt;AB$4,0,((LOG('Indicator Data'!BG51)-AB$4))/(AB$3-AB$4)*10))),1)</f>
        <v>10</v>
      </c>
      <c r="AC43" s="189">
        <f>ROUND(IF('Indicator Data'!BH51=0,0,IF(LOG('Indicator Data'!BH51)&gt;AC$3,10,IF(LOG('Indicator Data'!BH51)&lt;AC$4,0,((LOG('Indicator Data'!BH51)-AC$4))/(AC$3-AC$4)*10))),1)</f>
        <v>5.4</v>
      </c>
      <c r="AD43" s="189">
        <f>IF('Indicator Data'!BI51="No data","x",ROUND(IF('Indicator Data'!BI51&gt;AD$3,10,IF('Indicator Data'!BI51&lt;AD$4,0,('Indicator Data'!BI51-AD$4)/(AD$3-AD$4)*10)),1))</f>
        <v>3.1</v>
      </c>
      <c r="AE43" s="189">
        <f>IF('Indicator Data'!BJ51="No data","x",ROUND(IF('Indicator Data'!BJ51&gt;AE$3,10,IF('Indicator Data'!BJ51&lt;AE$4,0,('Indicator Data'!BJ51-AE$4)/(AE$3-AE$4)*10)),1))</f>
        <v>1.9</v>
      </c>
      <c r="AF43" s="189">
        <f>IF('Indicator Data'!BK51="No data","x",ROUND(IF('Indicator Data'!BK51&gt;AF$3,10,IF('Indicator Data'!BK51&lt;AF$4,0,('Indicator Data'!BK51-AF$4)/(AF$3-AF$4)*10)),1))</f>
        <v>1.5</v>
      </c>
      <c r="AG43" s="189">
        <f>IF('Indicator Data'!BL51="No data","x",ROUND(IF('Indicator Data'!BL51&gt;AG$3,10,IF('Indicator Data'!BL51&lt;AG$4,0,('Indicator Data'!BL51-AG$4)/(AG$3-AG$4)*10)),1))</f>
        <v>8.8000000000000007</v>
      </c>
      <c r="AH43" s="189">
        <f>IF('Indicator Data'!BM51="No data","x",ROUND(IF('Indicator Data'!BM51&gt;AH$3,10,IF('Indicator Data'!BM51&lt;AH$4,0,('Indicator Data'!BM51-AH$4)/(AH$3-AH$4)*10)),1))</f>
        <v>6.7</v>
      </c>
      <c r="AI43" s="189">
        <f>ROUND(IF('Indicator Data'!BN51=0,0,IF(LOG('Indicator Data'!BN51)&gt;AI$3,10,IF(LOG('Indicator Data'!BN51)&lt;AI$4,0,((LOG('Indicator Data'!BN51)-AI$4))/(AI$3-AI$4)*10))),1)</f>
        <v>6.7</v>
      </c>
      <c r="AJ43" s="189">
        <f>IF('Indicator Data'!BO51="No data","x",ROUND(IF('Indicator Data'!BO51&gt;AJ$3,10,IF('Indicator Data'!BO51&lt;AJ$4,0,('Indicator Data'!BO51-AJ$4)/(AJ$3-AJ$4)*10)),1))</f>
        <v>8.1999999999999993</v>
      </c>
      <c r="AK43" s="190">
        <f t="shared" si="14"/>
        <v>6.9</v>
      </c>
      <c r="AL43" s="190">
        <f t="shared" si="15"/>
        <v>5.4</v>
      </c>
      <c r="AM43" s="190">
        <f t="shared" si="2"/>
        <v>1.6</v>
      </c>
      <c r="AN43" s="191">
        <f t="shared" si="13"/>
        <v>5.2</v>
      </c>
      <c r="AO43" s="190">
        <f t="shared" si="16"/>
        <v>3.2</v>
      </c>
      <c r="AP43" s="190">
        <f t="shared" si="17"/>
        <v>3.7</v>
      </c>
      <c r="AQ43" s="190">
        <f t="shared" si="6"/>
        <v>0</v>
      </c>
      <c r="AR43" s="190">
        <f t="shared" si="7"/>
        <v>7.7</v>
      </c>
      <c r="AS43" s="190">
        <f t="shared" si="18"/>
        <v>4.8</v>
      </c>
      <c r="AT43" s="192">
        <f t="shared" si="19"/>
        <v>4.5999999999999996</v>
      </c>
      <c r="AU43" s="191">
        <f t="shared" si="20"/>
        <v>3.9</v>
      </c>
      <c r="AV43" s="191">
        <f t="shared" si="11"/>
        <v>4.5999999999999996</v>
      </c>
      <c r="AW43" s="61"/>
    </row>
    <row r="44" spans="1:49" ht="15.75" customHeight="1" x14ac:dyDescent="0.25">
      <c r="A44" t="str">
        <f>'Indicator Data'!A52</f>
        <v>Cross Cutting Area</v>
      </c>
      <c r="B44" t="str">
        <f>'Indicator Data'!B52</f>
        <v>Khulna</v>
      </c>
      <c r="C44" t="str">
        <f>'Indicator Data'!C52</f>
        <v>Narail</v>
      </c>
      <c r="D44">
        <f>'Indicator Data'!D52</f>
        <v>4065</v>
      </c>
      <c r="E44" s="189">
        <f>IF(OR('Indicator Data'!AJ52=0,'Indicator Data'!AJ52="No data"),"0",ROUND(IF('Indicator Data'!AJ52&gt;E$3,0,IF('Indicator Data'!AJ52&lt;E$4,10,(E$3-'Indicator Data'!AJ52)/(E$3-E$4)*10)),1))</f>
        <v>2.9</v>
      </c>
      <c r="F44" s="189">
        <f>ROUND(IF('Indicator Data'!AK52=0,0,IF(LOG('Indicator Data'!AK52)&gt;F$3,10,IF(LOG('Indicator Data'!AK52)&lt;F$4,0,((LOG('Indicator Data'!AK52)-F$4))/(F$3-F$4)*10))),1)</f>
        <v>7</v>
      </c>
      <c r="G44" s="189">
        <f>ROUND(IF('Indicator Data'!AL52=0,0,IF(LOG('Indicator Data'!AL52)&gt;G$3,10,IF(LOG('Indicator Data'!AL52)&lt;G$4,0,((LOG('Indicator Data'!AL52)-G$4))/(G$3-G$4)*10))),1)</f>
        <v>5.7</v>
      </c>
      <c r="H44" s="189">
        <f>IF('Indicator Data'!AM52="No data","x",ROUND(IF('Indicator Data'!AM52&gt;H$3,10,IF('Indicator Data'!AM52&lt;H$4,0,('Indicator Data'!AM52-H$4)/(H$3-H$4)*10)),1))</f>
        <v>4.8</v>
      </c>
      <c r="I44" s="189">
        <f>IF('Indicator Data'!AN52="No data","x",ROUND(IF('Indicator Data'!AN52&gt;I$3,10,IF('Indicator Data'!AN52&lt;I$4,0,('Indicator Data'!AN52-I$4)/(I$3-I$4)*10)),1))</f>
        <v>0</v>
      </c>
      <c r="J44" s="189">
        <f>IF('Indicator Data'!AO52="No data","x",ROUND(IF('Indicator Data'!AO52&gt;J$3,10,IF('Indicator Data'!AO52&lt;J$4,0,('Indicator Data'!AO52-J$4)/(J$3-J$4)*10)),1))</f>
        <v>8.3000000000000007</v>
      </c>
      <c r="K44" s="189">
        <f>IF('Indicator Data'!AP52="No data","x",ROUND(IF('Indicator Data'!AP52&gt;K$3,10,IF('Indicator Data'!AP52&lt;K$4,0,('Indicator Data'!AP52-K$4)/(K$3-K$4)*10)),1))</f>
        <v>8.3000000000000007</v>
      </c>
      <c r="L44" s="189">
        <f>IF('Indicator Data'!AQ52="No data","x",ROUND(IF('Indicator Data'!AQ52&gt;L$3,10,IF('Indicator Data'!AQ52&lt;L$4,0,('Indicator Data'!AQ52-L$4)/(L$3-L$4)*10)),1))</f>
        <v>5.9</v>
      </c>
      <c r="M44" s="189">
        <f>ROUND(IF('Indicator Data'!AR52=0,0,IF(LOG('Indicator Data'!AR52)&gt;M$3,10,IF(LOG('Indicator Data'!AR52)&lt;M$4,0,((LOG('Indicator Data'!AR52)-M$4))/(M$3-M$4)*10))),1)</f>
        <v>5.6</v>
      </c>
      <c r="N44" s="189">
        <f>ROUND(IF('Indicator Data'!AS52=0,0,IF(LOG('Indicator Data'!AS52)&gt;N$3,10,IF(LOG('Indicator Data'!AK52)&lt;N$4,0,((LOG('Indicator Data'!AS52)-N$4))/(N$3-N$4)*10))),1)</f>
        <v>6.2</v>
      </c>
      <c r="O44" s="189">
        <v>0.8</v>
      </c>
      <c r="P44" s="189">
        <v>0.9</v>
      </c>
      <c r="Q44" s="189">
        <v>2.2000000000000002</v>
      </c>
      <c r="R44" s="189">
        <f>ROUND(IF('Indicator Data'!AW52=0,0,IF(LOG('Indicator Data'!AW52)&gt;R$3,10,IF(LOG('Indicator Data'!AW52)&lt;R$4,0,((LOG('Indicator Data'!AW52)-R$4))/(R$3-R$4)*10))),1)</f>
        <v>1.7</v>
      </c>
      <c r="S44" s="189">
        <f>ROUND(IF('Indicator Data'!AX52=0,0,IF(LOG('Indicator Data'!AX52)&gt;S$3,10,IF(LOG('Indicator Data'!AX52)&lt;S$4,0,((LOG('Indicator Data'!AX52)-S$4))/(S$3-S$4)*10))),1)</f>
        <v>5.5</v>
      </c>
      <c r="T44" s="189">
        <f>IF('Indicator Data'!AY52="No data","x",ROUND(IF('Indicator Data'!AY52&gt;T$3,10,IF('Indicator Data'!AY52&lt;T$4,0,('Indicator Data'!AY52-T$4)/(T$3-T$4)*10)),1))</f>
        <v>0</v>
      </c>
      <c r="U44" s="189">
        <f>ROUND(IF('Indicator Data'!AZ52=0,0,IF(LOG('Indicator Data'!AZ52)&gt;U$3,10,IF(LOG('Indicator Data'!AZ52)&lt;U$4,0,((LOG('Indicator Data'!AZ52)-U$4))/(U$3-U$4)*10))),1)</f>
        <v>3.9</v>
      </c>
      <c r="V44" s="189">
        <f>ROUND(IF('Indicator Data'!BA52=0,0,IF(LOG('Indicator Data'!BA52)&gt;V$3,10,IF(LOG('Indicator Data'!BA52)&lt;V$4,0,((LOG('Indicator Data'!BA52)-V$4))/(V$3-V$4)*10))),1)</f>
        <v>4.4000000000000004</v>
      </c>
      <c r="W44" s="189">
        <f>ROUND(IF('Indicator Data'!BB52=0,0,IF(LOG('Indicator Data'!BB52)&gt;W$3,10,IF(LOG('Indicator Data'!BB52)&lt;W$4,0,((LOG('Indicator Data'!BB52)-W$4))/(W$3-W$4)*10))),1)</f>
        <v>4.5</v>
      </c>
      <c r="X44" s="189">
        <f>IF('Indicator Data'!BC52="No data","x",ROUND(IF('Indicator Data'!BC52&gt;X$3,10,IF('Indicator Data'!BC52&lt;X$4,0,('Indicator Data'!BC52-X$4)/(X$3-X$4)*10)),1))</f>
        <v>9.8000000000000007</v>
      </c>
      <c r="Y44" s="189">
        <f>ROUND(IF('Indicator Data'!BD52=0,0,IF(LOG('Indicator Data'!BD52)&gt;Y$3,10,IF(LOG('Indicator Data'!BD52)&lt;Y$4,0,((LOG('Indicator Data'!BD52)-Y$4))/(Y$3-Y$4)*10))),1)</f>
        <v>3</v>
      </c>
      <c r="Z44" s="189">
        <f>ROUND(IF('Indicator Data'!BE52=0,0,IF(LOG('Indicator Data'!BE52)&gt;Z$3,10,IF(LOG('Indicator Data'!BE52)&lt;Z$4,0,((LOG('Indicator Data'!BE52)-Z$4))/(Z$3-Z$4)*10))),1)</f>
        <v>3.4</v>
      </c>
      <c r="AA44" s="189">
        <f>ROUND(IF('Indicator Data'!BF52=0,0,IF(LOG('Indicator Data'!BF52)&gt;AA$3,10,IF(LOG('Indicator Data'!BF52)&lt;AA$4,0,((LOG('Indicator Data'!BF52)-AA$4))/(AA$3-AA$4)*10))),1)</f>
        <v>2.9</v>
      </c>
      <c r="AB44" s="189">
        <f>ROUND(IF('Indicator Data'!BG52=0,0,IF(LOG('Indicator Data'!BG52)&gt;AB$3,10,IF(LOG('Indicator Data'!BG52)&lt;AB$4,0,((LOG('Indicator Data'!BG52)-AB$4))/(AB$3-AB$4)*10))),1)</f>
        <v>3.5</v>
      </c>
      <c r="AC44" s="189">
        <f>ROUND(IF('Indicator Data'!BH52=0,0,IF(LOG('Indicator Data'!BH52)&gt;AC$3,10,IF(LOG('Indicator Data'!BH52)&lt;AC$4,0,((LOG('Indicator Data'!BH52)-AC$4))/(AC$3-AC$4)*10))),1)</f>
        <v>5.4</v>
      </c>
      <c r="AD44" s="189">
        <f>IF('Indicator Data'!BI52="No data","x",ROUND(IF('Indicator Data'!BI52&gt;AD$3,10,IF('Indicator Data'!BI52&lt;AD$4,0,('Indicator Data'!BI52-AD$4)/(AD$3-AD$4)*10)),1))</f>
        <v>1.8</v>
      </c>
      <c r="AE44" s="189">
        <f>IF('Indicator Data'!BJ52="No data","x",ROUND(IF('Indicator Data'!BJ52&gt;AE$3,10,IF('Indicator Data'!BJ52&lt;AE$4,0,('Indicator Data'!BJ52-AE$4)/(AE$3-AE$4)*10)),1))</f>
        <v>3.8</v>
      </c>
      <c r="AF44" s="189">
        <f>IF('Indicator Data'!BK52="No data","x",ROUND(IF('Indicator Data'!BK52&gt;AF$3,10,IF('Indicator Data'!BK52&lt;AF$4,0,('Indicator Data'!BK52-AF$4)/(AF$3-AF$4)*10)),1))</f>
        <v>3.5</v>
      </c>
      <c r="AG44" s="189">
        <f>IF('Indicator Data'!BL52="No data","x",ROUND(IF('Indicator Data'!BL52&gt;AG$3,10,IF('Indicator Data'!BL52&lt;AG$4,0,('Indicator Data'!BL52-AG$4)/(AG$3-AG$4)*10)),1))</f>
        <v>7.2</v>
      </c>
      <c r="AH44" s="189">
        <f>IF('Indicator Data'!BM52="No data","x",ROUND(IF('Indicator Data'!BM52&gt;AH$3,10,IF('Indicator Data'!BM52&lt;AH$4,0,('Indicator Data'!BM52-AH$4)/(AH$3-AH$4)*10)),1))</f>
        <v>8.1999999999999993</v>
      </c>
      <c r="AI44" s="189">
        <f>ROUND(IF('Indicator Data'!BN52=0,0,IF(LOG('Indicator Data'!BN52)&gt;AI$3,10,IF(LOG('Indicator Data'!BN52)&lt;AI$4,0,((LOG('Indicator Data'!BN52)-AI$4))/(AI$3-AI$4)*10))),1)</f>
        <v>2.9</v>
      </c>
      <c r="AJ44" s="189">
        <f>IF('Indicator Data'!BO52="No data","x",ROUND(IF('Indicator Data'!BO52&gt;AJ$3,10,IF('Indicator Data'!BO52&lt;AJ$4,0,('Indicator Data'!BO52-AJ$4)/(AJ$3-AJ$4)*10)),1))</f>
        <v>3.7</v>
      </c>
      <c r="AK44" s="190">
        <f t="shared" si="14"/>
        <v>5.0999999999999996</v>
      </c>
      <c r="AL44" s="190">
        <f t="shared" si="15"/>
        <v>5.6</v>
      </c>
      <c r="AM44" s="190">
        <f t="shared" si="2"/>
        <v>3.1</v>
      </c>
      <c r="AN44" s="191">
        <f t="shared" si="13"/>
        <v>4.7</v>
      </c>
      <c r="AO44" s="190">
        <f t="shared" si="16"/>
        <v>3.6</v>
      </c>
      <c r="AP44" s="190">
        <f t="shared" si="17"/>
        <v>5.7</v>
      </c>
      <c r="AQ44" s="190">
        <f t="shared" si="6"/>
        <v>2.2999999999999998</v>
      </c>
      <c r="AR44" s="190">
        <f t="shared" si="7"/>
        <v>4.5</v>
      </c>
      <c r="AS44" s="190">
        <f t="shared" si="18"/>
        <v>4.5999999999999996</v>
      </c>
      <c r="AT44" s="192">
        <f t="shared" si="19"/>
        <v>4.4000000000000004</v>
      </c>
      <c r="AU44" s="191">
        <f t="shared" si="20"/>
        <v>4</v>
      </c>
      <c r="AV44" s="191">
        <f t="shared" si="11"/>
        <v>4.4000000000000004</v>
      </c>
      <c r="AW44" s="61"/>
    </row>
    <row r="45" spans="1:49" ht="15.75" customHeight="1" x14ac:dyDescent="0.25">
      <c r="A45" t="str">
        <f>'Indicator Data'!A53</f>
        <v>Coastal Zone</v>
      </c>
      <c r="B45" t="str">
        <f>'Indicator Data'!B53</f>
        <v>Khulna</v>
      </c>
      <c r="C45" t="str">
        <f>'Indicator Data'!C53</f>
        <v>Satkhira</v>
      </c>
      <c r="D45">
        <f>'Indicator Data'!D53</f>
        <v>4087</v>
      </c>
      <c r="E45" s="189">
        <f>IF(OR('Indicator Data'!AJ53=0,'Indicator Data'!AJ53="No data"),"0",ROUND(IF('Indicator Data'!AJ53&gt;E$3,0,IF('Indicator Data'!AJ53&lt;E$4,10,(E$3-'Indicator Data'!AJ53)/(E$3-E$4)*10)),1))</f>
        <v>3.5</v>
      </c>
      <c r="F45" s="189">
        <f>ROUND(IF('Indicator Data'!AK53=0,0,IF(LOG('Indicator Data'!AK53)&gt;F$3,10,IF(LOG('Indicator Data'!AK53)&lt;F$4,0,((LOG('Indicator Data'!AK53)-F$4))/(F$3-F$4)*10))),1)</f>
        <v>7.7</v>
      </c>
      <c r="G45" s="189">
        <f>ROUND(IF('Indicator Data'!AL53=0,0,IF(LOG('Indicator Data'!AL53)&gt;G$3,10,IF(LOG('Indicator Data'!AL53)&lt;G$4,0,((LOG('Indicator Data'!AL53)-G$4))/(G$3-G$4)*10))),1)</f>
        <v>6</v>
      </c>
      <c r="H45" s="189">
        <f>IF('Indicator Data'!AM53="No data","x",ROUND(IF('Indicator Data'!AM53&gt;H$3,10,IF('Indicator Data'!AM53&lt;H$4,0,('Indicator Data'!AM53-H$4)/(H$3-H$4)*10)),1))</f>
        <v>9.4</v>
      </c>
      <c r="I45" s="189">
        <f>IF('Indicator Data'!AN53="No data","x",ROUND(IF('Indicator Data'!AN53&gt;I$3,10,IF('Indicator Data'!AN53&lt;I$4,0,('Indicator Data'!AN53-I$4)/(I$3-I$4)*10)),1))</f>
        <v>1.8</v>
      </c>
      <c r="J45" s="189">
        <f>IF('Indicator Data'!AO53="No data","x",ROUND(IF('Indicator Data'!AO53&gt;J$3,10,IF('Indicator Data'!AO53&lt;J$4,0,('Indicator Data'!AO53-J$4)/(J$3-J$4)*10)),1))</f>
        <v>9.1</v>
      </c>
      <c r="K45" s="189">
        <f>IF('Indicator Data'!AP53="No data","x",ROUND(IF('Indicator Data'!AP53&gt;K$3,10,IF('Indicator Data'!AP53&lt;K$4,0,('Indicator Data'!AP53-K$4)/(K$3-K$4)*10)),1))</f>
        <v>6.2</v>
      </c>
      <c r="L45" s="189">
        <f>IF('Indicator Data'!AQ53="No data","x",ROUND(IF('Indicator Data'!AQ53&gt;L$3,10,IF('Indicator Data'!AQ53&lt;L$4,0,('Indicator Data'!AQ53-L$4)/(L$3-L$4)*10)),1))</f>
        <v>4.5999999999999996</v>
      </c>
      <c r="M45" s="189">
        <f>ROUND(IF('Indicator Data'!AR53=0,0,IF(LOG('Indicator Data'!AR53)&gt;M$3,10,IF(LOG('Indicator Data'!AR53)&lt;M$4,0,((LOG('Indicator Data'!AR53)-M$4))/(M$3-M$4)*10))),1)</f>
        <v>4.5999999999999996</v>
      </c>
      <c r="N45" s="189">
        <f>ROUND(IF('Indicator Data'!AS53=0,0,IF(LOG('Indicator Data'!AS53)&gt;N$3,10,IF(LOG('Indicator Data'!AK53)&lt;N$4,0,((LOG('Indicator Data'!AS53)-N$4))/(N$3-N$4)*10))),1)</f>
        <v>8.1999999999999993</v>
      </c>
      <c r="O45" s="189">
        <v>0.8</v>
      </c>
      <c r="P45" s="189">
        <v>0.9</v>
      </c>
      <c r="Q45" s="189">
        <v>2.2000000000000002</v>
      </c>
      <c r="R45" s="189">
        <f>ROUND(IF('Indicator Data'!AW53=0,0,IF(LOG('Indicator Data'!AW53)&gt;R$3,10,IF(LOG('Indicator Data'!AW53)&lt;R$4,0,((LOG('Indicator Data'!AW53)-R$4))/(R$3-R$4)*10))),1)</f>
        <v>1.7</v>
      </c>
      <c r="S45" s="189">
        <f>ROUND(IF('Indicator Data'!AX53=0,0,IF(LOG('Indicator Data'!AX53)&gt;S$3,10,IF(LOG('Indicator Data'!AX53)&lt;S$4,0,((LOG('Indicator Data'!AX53)-S$4))/(S$3-S$4)*10))),1)</f>
        <v>9</v>
      </c>
      <c r="T45" s="189">
        <f>IF('Indicator Data'!AY53="No data","x",ROUND(IF('Indicator Data'!AY53&gt;T$3,10,IF('Indicator Data'!AY53&lt;T$4,0,('Indicator Data'!AY53-T$4)/(T$3-T$4)*10)),1))</f>
        <v>0</v>
      </c>
      <c r="U45" s="189">
        <f>ROUND(IF('Indicator Data'!AZ53=0,0,IF(LOG('Indicator Data'!AZ53)&gt;U$3,10,IF(LOG('Indicator Data'!AZ53)&lt;U$4,0,((LOG('Indicator Data'!AZ53)-U$4))/(U$3-U$4)*10))),1)</f>
        <v>3.8</v>
      </c>
      <c r="V45" s="189">
        <f>ROUND(IF('Indicator Data'!BA53=0,0,IF(LOG('Indicator Data'!BA53)&gt;V$3,10,IF(LOG('Indicator Data'!BA53)&lt;V$4,0,((LOG('Indicator Data'!BA53)-V$4))/(V$3-V$4)*10))),1)</f>
        <v>4.2</v>
      </c>
      <c r="W45" s="189">
        <f>ROUND(IF('Indicator Data'!BB53=0,0,IF(LOG('Indicator Data'!BB53)&gt;W$3,10,IF(LOG('Indicator Data'!BB53)&lt;W$4,0,((LOG('Indicator Data'!BB53)-W$4))/(W$3-W$4)*10))),1)</f>
        <v>3.9</v>
      </c>
      <c r="X45" s="189">
        <f>IF('Indicator Data'!BC53="No data","x",ROUND(IF('Indicator Data'!BC53&gt;X$3,10,IF('Indicator Data'!BC53&lt;X$4,0,('Indicator Data'!BC53-X$4)/(X$3-X$4)*10)),1))</f>
        <v>4</v>
      </c>
      <c r="Y45" s="189">
        <f>ROUND(IF('Indicator Data'!BD53=0,0,IF(LOG('Indicator Data'!BD53)&gt;Y$3,10,IF(LOG('Indicator Data'!BD53)&lt;Y$4,0,((LOG('Indicator Data'!BD53)-Y$4))/(Y$3-Y$4)*10))),1)</f>
        <v>8.1999999999999993</v>
      </c>
      <c r="Z45" s="189">
        <f>ROUND(IF('Indicator Data'!BE53=0,0,IF(LOG('Indicator Data'!BE53)&gt;Z$3,10,IF(LOG('Indicator Data'!BE53)&lt;Z$4,0,((LOG('Indicator Data'!BE53)-Z$4))/(Z$3-Z$4)*10))),1)</f>
        <v>8.6999999999999993</v>
      </c>
      <c r="AA45" s="189">
        <f>ROUND(IF('Indicator Data'!BF53=0,0,IF(LOG('Indicator Data'!BF53)&gt;AA$3,10,IF(LOG('Indicator Data'!BF53)&lt;AA$4,0,((LOG('Indicator Data'!BF53)-AA$4))/(AA$3-AA$4)*10))),1)</f>
        <v>7.9</v>
      </c>
      <c r="AB45" s="189">
        <f>ROUND(IF('Indicator Data'!BG53=0,0,IF(LOG('Indicator Data'!BG53)&gt;AB$3,10,IF(LOG('Indicator Data'!BG53)&lt;AB$4,0,((LOG('Indicator Data'!BG53)-AB$4))/(AB$3-AB$4)*10))),1)</f>
        <v>7</v>
      </c>
      <c r="AC45" s="189">
        <f>ROUND(IF('Indicator Data'!BH53=0,0,IF(LOG('Indicator Data'!BH53)&gt;AC$3,10,IF(LOG('Indicator Data'!BH53)&lt;AC$4,0,((LOG('Indicator Data'!BH53)-AC$4))/(AC$3-AC$4)*10))),1)</f>
        <v>7.7</v>
      </c>
      <c r="AD45" s="189">
        <f>IF('Indicator Data'!BI53="No data","x",ROUND(IF('Indicator Data'!BI53&gt;AD$3,10,IF('Indicator Data'!BI53&lt;AD$4,0,('Indicator Data'!BI53-AD$4)/(AD$3-AD$4)*10)),1))</f>
        <v>1.4</v>
      </c>
      <c r="AE45" s="189">
        <f>IF('Indicator Data'!BJ53="No data","x",ROUND(IF('Indicator Data'!BJ53&gt;AE$3,10,IF('Indicator Data'!BJ53&lt;AE$4,0,('Indicator Data'!BJ53-AE$4)/(AE$3-AE$4)*10)),1))</f>
        <v>2.6</v>
      </c>
      <c r="AF45" s="189">
        <f>IF('Indicator Data'!BK53="No data","x",ROUND(IF('Indicator Data'!BK53&gt;AF$3,10,IF('Indicator Data'!BK53&lt;AF$4,0,('Indicator Data'!BK53-AF$4)/(AF$3-AF$4)*10)),1))</f>
        <v>0.6</v>
      </c>
      <c r="AG45" s="189">
        <f>IF('Indicator Data'!BL53="No data","x",ROUND(IF('Indicator Data'!BL53&gt;AG$3,10,IF('Indicator Data'!BL53&lt;AG$4,0,('Indicator Data'!BL53-AG$4)/(AG$3-AG$4)*10)),1))</f>
        <v>7.9</v>
      </c>
      <c r="AH45" s="189">
        <f>IF('Indicator Data'!BM53="No data","x",ROUND(IF('Indicator Data'!BM53&gt;AH$3,10,IF('Indicator Data'!BM53&lt;AH$4,0,('Indicator Data'!BM53-AH$4)/(AH$3-AH$4)*10)),1))</f>
        <v>7.7</v>
      </c>
      <c r="AI45" s="189">
        <f>ROUND(IF('Indicator Data'!BN53=0,0,IF(LOG('Indicator Data'!BN53)&gt;AI$3,10,IF(LOG('Indicator Data'!BN53)&lt;AI$4,0,((LOG('Indicator Data'!BN53)-AI$4))/(AI$3-AI$4)*10))),1)</f>
        <v>2.9</v>
      </c>
      <c r="AJ45" s="189">
        <f>IF('Indicator Data'!BO53="No data","x",ROUND(IF('Indicator Data'!BO53&gt;AJ$3,10,IF('Indicator Data'!BO53&lt;AJ$4,0,('Indicator Data'!BO53-AJ$4)/(AJ$3-AJ$4)*10)),1))</f>
        <v>9.4</v>
      </c>
      <c r="AK45" s="190">
        <f t="shared" si="14"/>
        <v>6.7</v>
      </c>
      <c r="AL45" s="190">
        <f t="shared" si="15"/>
        <v>5.4</v>
      </c>
      <c r="AM45" s="190">
        <f t="shared" si="2"/>
        <v>3.3</v>
      </c>
      <c r="AN45" s="191">
        <f t="shared" si="13"/>
        <v>5.5</v>
      </c>
      <c r="AO45" s="190">
        <f t="shared" si="16"/>
        <v>5.4</v>
      </c>
      <c r="AP45" s="190">
        <f t="shared" si="17"/>
        <v>4</v>
      </c>
      <c r="AQ45" s="190">
        <f t="shared" si="6"/>
        <v>6.2</v>
      </c>
      <c r="AR45" s="190">
        <f t="shared" si="7"/>
        <v>7.4</v>
      </c>
      <c r="AS45" s="190">
        <f t="shared" si="18"/>
        <v>3.9</v>
      </c>
      <c r="AT45" s="192">
        <f t="shared" si="19"/>
        <v>5.6</v>
      </c>
      <c r="AU45" s="191">
        <f t="shared" si="20"/>
        <v>5.5</v>
      </c>
      <c r="AV45" s="191">
        <f t="shared" si="11"/>
        <v>5.5</v>
      </c>
      <c r="AW45" s="61"/>
    </row>
    <row r="46" spans="1:49" ht="15.75" customHeight="1" x14ac:dyDescent="0.25">
      <c r="A46" t="str">
        <f>'Indicator Data'!A54</f>
        <v>Coastal Zone</v>
      </c>
      <c r="B46" t="str">
        <f>'Indicator Data'!B54</f>
        <v>Mymensingh</v>
      </c>
      <c r="C46" t="str">
        <f>'Indicator Data'!C54</f>
        <v>Jamalpur</v>
      </c>
      <c r="D46">
        <f>'Indicator Data'!D54</f>
        <v>4539</v>
      </c>
      <c r="E46" s="189">
        <f>IF(OR('Indicator Data'!AJ54=0,'Indicator Data'!AJ54="No data"),"0",ROUND(IF('Indicator Data'!AJ54&gt;E$3,0,IF('Indicator Data'!AJ54&lt;E$4,10,(E$3-'Indicator Data'!AJ54)/(E$3-E$4)*10)),1))</f>
        <v>7.8</v>
      </c>
      <c r="F46" s="189">
        <f>ROUND(IF('Indicator Data'!AK54=0,0,IF(LOG('Indicator Data'!AK54)&gt;F$3,10,IF(LOG('Indicator Data'!AK54)&lt;F$4,0,((LOG('Indicator Data'!AK54)-F$4))/(F$3-F$4)*10))),1)</f>
        <v>9.4</v>
      </c>
      <c r="G46" s="189">
        <f>ROUND(IF('Indicator Data'!AL54=0,0,IF(LOG('Indicator Data'!AL54)&gt;G$3,10,IF(LOG('Indicator Data'!AL54)&lt;G$4,0,((LOG('Indicator Data'!AL54)-G$4))/(G$3-G$4)*10))),1)</f>
        <v>9.1</v>
      </c>
      <c r="H46" s="189">
        <f>IF('Indicator Data'!AM54="No data","x",ROUND(IF('Indicator Data'!AM54&gt;H$3,10,IF('Indicator Data'!AM54&lt;H$4,0,('Indicator Data'!AM54-H$4)/(H$3-H$4)*10)),1))</f>
        <v>4.4000000000000004</v>
      </c>
      <c r="I46" s="189">
        <f>IF('Indicator Data'!AN54="No data","x",ROUND(IF('Indicator Data'!AN54&gt;I$3,10,IF('Indicator Data'!AN54&lt;I$4,0,('Indicator Data'!AN54-I$4)/(I$3-I$4)*10)),1))</f>
        <v>3</v>
      </c>
      <c r="J46" s="189">
        <f>IF('Indicator Data'!AO54="No data","x",ROUND(IF('Indicator Data'!AO54&gt;J$3,10,IF('Indicator Data'!AO54&lt;J$4,0,('Indicator Data'!AO54-J$4)/(J$3-J$4)*10)),1))</f>
        <v>7.9</v>
      </c>
      <c r="K46" s="189">
        <f>IF('Indicator Data'!AP54="No data","x",ROUND(IF('Indicator Data'!AP54&gt;K$3,10,IF('Indicator Data'!AP54&lt;K$4,0,('Indicator Data'!AP54-K$4)/(K$3-K$4)*10)),1))</f>
        <v>4.9000000000000004</v>
      </c>
      <c r="L46" s="189">
        <f>IF('Indicator Data'!AQ54="No data","x",ROUND(IF('Indicator Data'!AQ54&gt;L$3,10,IF('Indicator Data'!AQ54&lt;L$4,0,('Indicator Data'!AQ54-L$4)/(L$3-L$4)*10)),1))</f>
        <v>5</v>
      </c>
      <c r="M46" s="189">
        <f>ROUND(IF('Indicator Data'!AR54=0,0,IF(LOG('Indicator Data'!AR54)&gt;M$3,10,IF(LOG('Indicator Data'!AR54)&lt;M$4,0,((LOG('Indicator Data'!AR54)-M$4))/(M$3-M$4)*10))),1)</f>
        <v>5.7</v>
      </c>
      <c r="N46" s="189">
        <f>ROUND(IF('Indicator Data'!AS54=0,0,IF(LOG('Indicator Data'!AS54)&gt;N$3,10,IF(LOG('Indicator Data'!AK54)&lt;N$4,0,((LOG('Indicator Data'!AS54)-N$4))/(N$3-N$4)*10))),1)</f>
        <v>4.4000000000000004</v>
      </c>
      <c r="O46" s="189">
        <v>0.8</v>
      </c>
      <c r="P46" s="189">
        <v>0.9</v>
      </c>
      <c r="Q46" s="189">
        <v>2.2000000000000002</v>
      </c>
      <c r="R46" s="189">
        <f>ROUND(IF('Indicator Data'!AW54=0,0,IF(LOG('Indicator Data'!AW54)&gt;R$3,10,IF(LOG('Indicator Data'!AW54)&lt;R$4,0,((LOG('Indicator Data'!AW54)-R$4))/(R$3-R$4)*10))),1)</f>
        <v>3.3</v>
      </c>
      <c r="S46" s="189">
        <f>ROUND(IF('Indicator Data'!AX54=0,0,IF(LOG('Indicator Data'!AX54)&gt;S$3,10,IF(LOG('Indicator Data'!AX54)&lt;S$4,0,((LOG('Indicator Data'!AX54)-S$4))/(S$3-S$4)*10))),1)</f>
        <v>6.9</v>
      </c>
      <c r="T46" s="189">
        <f>IF('Indicator Data'!AY54="No data","x",ROUND(IF('Indicator Data'!AY54&gt;T$3,10,IF('Indicator Data'!AY54&lt;T$4,0,('Indicator Data'!AY54-T$4)/(T$3-T$4)*10)),1))</f>
        <v>0</v>
      </c>
      <c r="U46" s="189">
        <f>ROUND(IF('Indicator Data'!AZ54=0,0,IF(LOG('Indicator Data'!AZ54)&gt;U$3,10,IF(LOG('Indicator Data'!AZ54)&lt;U$4,0,((LOG('Indicator Data'!AZ54)-U$4))/(U$3-U$4)*10))),1)</f>
        <v>5.0999999999999996</v>
      </c>
      <c r="V46" s="189">
        <f>ROUND(IF('Indicator Data'!BA54=0,0,IF(LOG('Indicator Data'!BA54)&gt;V$3,10,IF(LOG('Indicator Data'!BA54)&lt;V$4,0,((LOG('Indicator Data'!BA54)-V$4))/(V$3-V$4)*10))),1)</f>
        <v>6.9</v>
      </c>
      <c r="W46" s="189">
        <f>ROUND(IF('Indicator Data'!BB54=0,0,IF(LOG('Indicator Data'!BB54)&gt;W$3,10,IF(LOG('Indicator Data'!BB54)&lt;W$4,0,((LOG('Indicator Data'!BB54)-W$4))/(W$3-W$4)*10))),1)</f>
        <v>7</v>
      </c>
      <c r="X46" s="189">
        <f>IF('Indicator Data'!BC54="No data","x",ROUND(IF('Indicator Data'!BC54&gt;X$3,10,IF('Indicator Data'!BC54&lt;X$4,0,('Indicator Data'!BC54-X$4)/(X$3-X$4)*10)),1))</f>
        <v>2.8</v>
      </c>
      <c r="Y46" s="189">
        <f>ROUND(IF('Indicator Data'!BD54=0,0,IF(LOG('Indicator Data'!BD54)&gt;Y$3,10,IF(LOG('Indicator Data'!BD54)&lt;Y$4,0,((LOG('Indicator Data'!BD54)-Y$4))/(Y$3-Y$4)*10))),1)</f>
        <v>10</v>
      </c>
      <c r="Z46" s="189">
        <f>ROUND(IF('Indicator Data'!BE54=0,0,IF(LOG('Indicator Data'!BE54)&gt;Z$3,10,IF(LOG('Indicator Data'!BE54)&lt;Z$4,0,((LOG('Indicator Data'!BE54)-Z$4))/(Z$3-Z$4)*10))),1)</f>
        <v>9.4</v>
      </c>
      <c r="AA46" s="189">
        <f>ROUND(IF('Indicator Data'!BF54=0,0,IF(LOG('Indicator Data'!BF54)&gt;AA$3,10,IF(LOG('Indicator Data'!BF54)&lt;AA$4,0,((LOG('Indicator Data'!BF54)-AA$4))/(AA$3-AA$4)*10))),1)</f>
        <v>9.3000000000000007</v>
      </c>
      <c r="AB46" s="189">
        <f>ROUND(IF('Indicator Data'!BG54=0,0,IF(LOG('Indicator Data'!BG54)&gt;AB$3,10,IF(LOG('Indicator Data'!BG54)&lt;AB$4,0,((LOG('Indicator Data'!BG54)-AB$4))/(AB$3-AB$4)*10))),1)</f>
        <v>5.4</v>
      </c>
      <c r="AC46" s="189">
        <f>ROUND(IF('Indicator Data'!BH54=0,0,IF(LOG('Indicator Data'!BH54)&gt;AC$3,10,IF(LOG('Indicator Data'!BH54)&lt;AC$4,0,((LOG('Indicator Data'!BH54)-AC$4))/(AC$3-AC$4)*10))),1)</f>
        <v>9</v>
      </c>
      <c r="AD46" s="189">
        <f>IF('Indicator Data'!BI54="No data","x",ROUND(IF('Indicator Data'!BI54&gt;AD$3,10,IF('Indicator Data'!BI54&lt;AD$4,0,('Indicator Data'!BI54-AD$4)/(AD$3-AD$4)*10)),1))</f>
        <v>0.9</v>
      </c>
      <c r="AE46" s="189">
        <f>IF('Indicator Data'!BJ54="No data","x",ROUND(IF('Indicator Data'!BJ54&gt;AE$3,10,IF('Indicator Data'!BJ54&lt;AE$4,0,('Indicator Data'!BJ54-AE$4)/(AE$3-AE$4)*10)),1))</f>
        <v>4.5999999999999996</v>
      </c>
      <c r="AF46" s="189">
        <f>IF('Indicator Data'!BK54="No data","x",ROUND(IF('Indicator Data'!BK54&gt;AF$3,10,IF('Indicator Data'!BK54&lt;AF$4,0,('Indicator Data'!BK54-AF$4)/(AF$3-AF$4)*10)),1))</f>
        <v>2.8</v>
      </c>
      <c r="AG46" s="189">
        <f>IF('Indicator Data'!BL54="No data","x",ROUND(IF('Indicator Data'!BL54&gt;AG$3,10,IF('Indicator Data'!BL54&lt;AG$4,0,('Indicator Data'!BL54-AG$4)/(AG$3-AG$4)*10)),1))</f>
        <v>6.7</v>
      </c>
      <c r="AH46" s="189">
        <f>IF('Indicator Data'!BM54="No data","x",ROUND(IF('Indicator Data'!BM54&gt;AH$3,10,IF('Indicator Data'!BM54&lt;AH$4,0,('Indicator Data'!BM54-AH$4)/(AH$3-AH$4)*10)),1))</f>
        <v>6.2</v>
      </c>
      <c r="AI46" s="189">
        <f>ROUND(IF('Indicator Data'!BN54=0,0,IF(LOG('Indicator Data'!BN54)&gt;AI$3,10,IF(LOG('Indicator Data'!BN54)&lt;AI$4,0,((LOG('Indicator Data'!BN54)-AI$4))/(AI$3-AI$4)*10))),1)</f>
        <v>2.2000000000000002</v>
      </c>
      <c r="AJ46" s="189">
        <f>IF('Indicator Data'!BO54="No data","x",ROUND(IF('Indicator Data'!BO54&gt;AJ$3,10,IF('Indicator Data'!BO54&lt;AJ$4,0,('Indicator Data'!BO54-AJ$4)/(AJ$3-AJ$4)*10)),1))</f>
        <v>9.6999999999999993</v>
      </c>
      <c r="AK46" s="190">
        <f t="shared" si="14"/>
        <v>7.7</v>
      </c>
      <c r="AL46" s="190">
        <f t="shared" si="15"/>
        <v>5.2</v>
      </c>
      <c r="AM46" s="190">
        <f t="shared" si="2"/>
        <v>2.8</v>
      </c>
      <c r="AN46" s="191">
        <f t="shared" si="13"/>
        <v>5.9</v>
      </c>
      <c r="AO46" s="190">
        <f t="shared" si="16"/>
        <v>5.0999999999999996</v>
      </c>
      <c r="AP46" s="190">
        <f t="shared" si="17"/>
        <v>5.5</v>
      </c>
      <c r="AQ46" s="190">
        <f t="shared" si="6"/>
        <v>7.2</v>
      </c>
      <c r="AR46" s="190">
        <f t="shared" si="7"/>
        <v>7.2</v>
      </c>
      <c r="AS46" s="190">
        <f t="shared" si="18"/>
        <v>3.9</v>
      </c>
      <c r="AT46" s="192">
        <f t="shared" si="19"/>
        <v>6.1</v>
      </c>
      <c r="AU46" s="191">
        <f t="shared" si="20"/>
        <v>5.6</v>
      </c>
      <c r="AV46" s="191">
        <f t="shared" si="11"/>
        <v>5.8</v>
      </c>
      <c r="AW46" s="61"/>
    </row>
    <row r="47" spans="1:49" ht="15.75" customHeight="1" x14ac:dyDescent="0.25">
      <c r="A47" t="str">
        <f>'Indicator Data'!A55</f>
        <v>Cross Cutting Area</v>
      </c>
      <c r="B47" t="str">
        <f>'Indicator Data'!B55</f>
        <v>Mymensingh</v>
      </c>
      <c r="C47" t="str">
        <f>'Indicator Data'!C55</f>
        <v>Mymensingh</v>
      </c>
      <c r="D47">
        <f>'Indicator Data'!D55</f>
        <v>4561</v>
      </c>
      <c r="E47" s="189">
        <f>IF(OR('Indicator Data'!AJ55=0,'Indicator Data'!AJ55="No data"),"0",ROUND(IF('Indicator Data'!AJ55&gt;E$3,0,IF('Indicator Data'!AJ55&lt;E$4,10,(E$3-'Indicator Data'!AJ55)/(E$3-E$4)*10)),1))</f>
        <v>6.6</v>
      </c>
      <c r="F47" s="189">
        <f>ROUND(IF('Indicator Data'!AK55=0,0,IF(LOG('Indicator Data'!AK55)&gt;F$3,10,IF(LOG('Indicator Data'!AK55)&lt;F$4,0,((LOG('Indicator Data'!AK55)-F$4))/(F$3-F$4)*10))),1)</f>
        <v>7.7</v>
      </c>
      <c r="G47" s="189">
        <f>ROUND(IF('Indicator Data'!AL55=0,0,IF(LOG('Indicator Data'!AL55)&gt;G$3,10,IF(LOG('Indicator Data'!AL55)&lt;G$4,0,((LOG('Indicator Data'!AL55)-G$4))/(G$3-G$4)*10))),1)</f>
        <v>6.5</v>
      </c>
      <c r="H47" s="189">
        <f>IF('Indicator Data'!AM55="No data","x",ROUND(IF('Indicator Data'!AM55&gt;H$3,10,IF('Indicator Data'!AM55&lt;H$4,0,('Indicator Data'!AM55-H$4)/(H$3-H$4)*10)),1))</f>
        <v>4.5999999999999996</v>
      </c>
      <c r="I47" s="189">
        <f>IF('Indicator Data'!AN55="No data","x",ROUND(IF('Indicator Data'!AN55&gt;I$3,10,IF('Indicator Data'!AN55&lt;I$4,0,('Indicator Data'!AN55-I$4)/(I$3-I$4)*10)),1))</f>
        <v>1.1000000000000001</v>
      </c>
      <c r="J47" s="189">
        <f>IF('Indicator Data'!AO55="No data","x",ROUND(IF('Indicator Data'!AO55&gt;J$3,10,IF('Indicator Data'!AO55&lt;J$4,0,('Indicator Data'!AO55-J$4)/(J$3-J$4)*10)),1))</f>
        <v>9.1</v>
      </c>
      <c r="K47" s="189">
        <f>IF('Indicator Data'!AP55="No data","x",ROUND(IF('Indicator Data'!AP55&gt;K$3,10,IF('Indicator Data'!AP55&lt;K$4,0,('Indicator Data'!AP55-K$4)/(K$3-K$4)*10)),1))</f>
        <v>6.3</v>
      </c>
      <c r="L47" s="189">
        <f>IF('Indicator Data'!AQ55="No data","x",ROUND(IF('Indicator Data'!AQ55&gt;L$3,10,IF('Indicator Data'!AQ55&lt;L$4,0,('Indicator Data'!AQ55-L$4)/(L$3-L$4)*10)),1))</f>
        <v>7.4</v>
      </c>
      <c r="M47" s="189">
        <f>ROUND(IF('Indicator Data'!AR55=0,0,IF(LOG('Indicator Data'!AR55)&gt;M$3,10,IF(LOG('Indicator Data'!AR55)&lt;M$4,0,((LOG('Indicator Data'!AR55)-M$4))/(M$3-M$4)*10))),1)</f>
        <v>5.3</v>
      </c>
      <c r="N47" s="189">
        <f>ROUND(IF('Indicator Data'!AS55=0,0,IF(LOG('Indicator Data'!AS55)&gt;N$3,10,IF(LOG('Indicator Data'!AK55)&lt;N$4,0,((LOG('Indicator Data'!AS55)-N$4))/(N$3-N$4)*10))),1)</f>
        <v>6.8</v>
      </c>
      <c r="O47" s="189">
        <v>0.8</v>
      </c>
      <c r="P47" s="189">
        <v>0.9</v>
      </c>
      <c r="Q47" s="189">
        <v>2.2000000000000002</v>
      </c>
      <c r="R47" s="189">
        <f>ROUND(IF('Indicator Data'!AW55=0,0,IF(LOG('Indicator Data'!AW55)&gt;R$3,10,IF(LOG('Indicator Data'!AW55)&lt;R$4,0,((LOG('Indicator Data'!AW55)-R$4))/(R$3-R$4)*10))),1)</f>
        <v>3.3</v>
      </c>
      <c r="S47" s="189">
        <f>ROUND(IF('Indicator Data'!AX55=0,0,IF(LOG('Indicator Data'!AX55)&gt;S$3,10,IF(LOG('Indicator Data'!AX55)&lt;S$4,0,((LOG('Indicator Data'!AX55)-S$4))/(S$3-S$4)*10))),1)</f>
        <v>0.7</v>
      </c>
      <c r="T47" s="189">
        <f>IF('Indicator Data'!AY55="No data","x",ROUND(IF('Indicator Data'!AY55&gt;T$3,10,IF('Indicator Data'!AY55&lt;T$4,0,('Indicator Data'!AY55-T$4)/(T$3-T$4)*10)),1))</f>
        <v>0</v>
      </c>
      <c r="U47" s="189">
        <f>ROUND(IF('Indicator Data'!AZ55=0,0,IF(LOG('Indicator Data'!AZ55)&gt;U$3,10,IF(LOG('Indicator Data'!AZ55)&lt;U$4,0,((LOG('Indicator Data'!AZ55)-U$4))/(U$3-U$4)*10))),1)</f>
        <v>5.6</v>
      </c>
      <c r="V47" s="189">
        <f>ROUND(IF('Indicator Data'!BA55=0,0,IF(LOG('Indicator Data'!BA55)&gt;V$3,10,IF(LOG('Indicator Data'!BA55)&lt;V$4,0,((LOG('Indicator Data'!BA55)-V$4))/(V$3-V$4)*10))),1)</f>
        <v>3.5</v>
      </c>
      <c r="W47" s="189">
        <f>ROUND(IF('Indicator Data'!BB55=0,0,IF(LOG('Indicator Data'!BB55)&gt;W$3,10,IF(LOG('Indicator Data'!BB55)&lt;W$4,0,((LOG('Indicator Data'!BB55)-W$4))/(W$3-W$4)*10))),1)</f>
        <v>6.3</v>
      </c>
      <c r="X47" s="189">
        <f>IF('Indicator Data'!BC55="No data","x",ROUND(IF('Indicator Data'!BC55&gt;X$3,10,IF('Indicator Data'!BC55&lt;X$4,0,('Indicator Data'!BC55-X$4)/(X$3-X$4)*10)),1))</f>
        <v>8.4</v>
      </c>
      <c r="Y47" s="189">
        <f>ROUND(IF('Indicator Data'!BD55=0,0,IF(LOG('Indicator Data'!BD55)&gt;Y$3,10,IF(LOG('Indicator Data'!BD55)&lt;Y$4,0,((LOG('Indicator Data'!BD55)-Y$4))/(Y$3-Y$4)*10))),1)</f>
        <v>6.4</v>
      </c>
      <c r="Z47" s="189">
        <f>ROUND(IF('Indicator Data'!BE55=0,0,IF(LOG('Indicator Data'!BE55)&gt;Z$3,10,IF(LOG('Indicator Data'!BE55)&lt;Z$4,0,((LOG('Indicator Data'!BE55)-Z$4))/(Z$3-Z$4)*10))),1)</f>
        <v>5.7</v>
      </c>
      <c r="AA47" s="189">
        <f>ROUND(IF('Indicator Data'!BF55=0,0,IF(LOG('Indicator Data'!BF55)&gt;AA$3,10,IF(LOG('Indicator Data'!BF55)&lt;AA$4,0,((LOG('Indicator Data'!BF55)-AA$4))/(AA$3-AA$4)*10))),1)</f>
        <v>6</v>
      </c>
      <c r="AB47" s="189">
        <f>ROUND(IF('Indicator Data'!BG55=0,0,IF(LOG('Indicator Data'!BG55)&gt;AB$3,10,IF(LOG('Indicator Data'!BG55)&lt;AB$4,0,((LOG('Indicator Data'!BG55)-AB$4))/(AB$3-AB$4)*10))),1)</f>
        <v>4.9000000000000004</v>
      </c>
      <c r="AC47" s="189">
        <f>ROUND(IF('Indicator Data'!BH55=0,0,IF(LOG('Indicator Data'!BH55)&gt;AC$3,10,IF(LOG('Indicator Data'!BH55)&lt;AC$4,0,((LOG('Indicator Data'!BH55)-AC$4))/(AC$3-AC$4)*10))),1)</f>
        <v>5.4</v>
      </c>
      <c r="AD47" s="189">
        <f>IF('Indicator Data'!BI55="No data","x",ROUND(IF('Indicator Data'!BI55&gt;AD$3,10,IF('Indicator Data'!BI55&lt;AD$4,0,('Indicator Data'!BI55-AD$4)/(AD$3-AD$4)*10)),1))</f>
        <v>4</v>
      </c>
      <c r="AE47" s="189">
        <f>IF('Indicator Data'!BJ55="No data","x",ROUND(IF('Indicator Data'!BJ55&gt;AE$3,10,IF('Indicator Data'!BJ55&lt;AE$4,0,('Indicator Data'!BJ55-AE$4)/(AE$3-AE$4)*10)),1))</f>
        <v>3.3</v>
      </c>
      <c r="AF47" s="189">
        <f>IF('Indicator Data'!BK55="No data","x",ROUND(IF('Indicator Data'!BK55&gt;AF$3,10,IF('Indicator Data'!BK55&lt;AF$4,0,('Indicator Data'!BK55-AF$4)/(AF$3-AF$4)*10)),1))</f>
        <v>2.2000000000000002</v>
      </c>
      <c r="AG47" s="189">
        <f>IF('Indicator Data'!BL55="No data","x",ROUND(IF('Indicator Data'!BL55&gt;AG$3,10,IF('Indicator Data'!BL55&lt;AG$4,0,('Indicator Data'!BL55-AG$4)/(AG$3-AG$4)*10)),1))</f>
        <v>6.4</v>
      </c>
      <c r="AH47" s="189">
        <f>IF('Indicator Data'!BM55="No data","x",ROUND(IF('Indicator Data'!BM55&gt;AH$3,10,IF('Indicator Data'!BM55&lt;AH$4,0,('Indicator Data'!BM55-AH$4)/(AH$3-AH$4)*10)),1))</f>
        <v>7.2</v>
      </c>
      <c r="AI47" s="189">
        <f>ROUND(IF('Indicator Data'!BN55=0,0,IF(LOG('Indicator Data'!BN55)&gt;AI$3,10,IF(LOG('Indicator Data'!BN55)&lt;AI$4,0,((LOG('Indicator Data'!BN55)-AI$4))/(AI$3-AI$4)*10))),1)</f>
        <v>4.9000000000000004</v>
      </c>
      <c r="AJ47" s="189">
        <f>IF('Indicator Data'!BO55="No data","x",ROUND(IF('Indicator Data'!BO55&gt;AJ$3,10,IF('Indicator Data'!BO55&lt;AJ$4,0,('Indicator Data'!BO55-AJ$4)/(AJ$3-AJ$4)*10)),1))</f>
        <v>7.3</v>
      </c>
      <c r="AK47" s="190">
        <f t="shared" si="14"/>
        <v>6.4</v>
      </c>
      <c r="AL47" s="190">
        <f t="shared" si="15"/>
        <v>6</v>
      </c>
      <c r="AM47" s="190">
        <f t="shared" si="2"/>
        <v>3.2</v>
      </c>
      <c r="AN47" s="191">
        <f t="shared" si="13"/>
        <v>5.5</v>
      </c>
      <c r="AO47" s="190">
        <f t="shared" si="16"/>
        <v>2</v>
      </c>
      <c r="AP47" s="190">
        <f t="shared" si="17"/>
        <v>6</v>
      </c>
      <c r="AQ47" s="190">
        <f t="shared" si="6"/>
        <v>4.5</v>
      </c>
      <c r="AR47" s="190">
        <f t="shared" si="7"/>
        <v>5.2</v>
      </c>
      <c r="AS47" s="190">
        <f t="shared" si="18"/>
        <v>4.7</v>
      </c>
      <c r="AT47" s="192">
        <f t="shared" si="19"/>
        <v>5.0999999999999996</v>
      </c>
      <c r="AU47" s="191">
        <f t="shared" si="20"/>
        <v>3.7</v>
      </c>
      <c r="AV47" s="191">
        <f t="shared" si="11"/>
        <v>4.7</v>
      </c>
      <c r="AW47" s="61"/>
    </row>
    <row r="48" spans="1:49" ht="15.75" customHeight="1" x14ac:dyDescent="0.25">
      <c r="A48" t="str">
        <f>'Indicator Data'!A56</f>
        <v>Cross Cutting Area</v>
      </c>
      <c r="B48" t="str">
        <f>'Indicator Data'!B56</f>
        <v>Mymensingh</v>
      </c>
      <c r="C48" t="str">
        <f>'Indicator Data'!C56</f>
        <v>Netrakona</v>
      </c>
      <c r="D48">
        <f>'Indicator Data'!D56</f>
        <v>4572</v>
      </c>
      <c r="E48" s="189">
        <f>IF(OR('Indicator Data'!AJ56=0,'Indicator Data'!AJ56="No data"),"0",ROUND(IF('Indicator Data'!AJ56&gt;E$3,0,IF('Indicator Data'!AJ56&lt;E$4,10,(E$3-'Indicator Data'!AJ56)/(E$3-E$4)*10)),1))</f>
        <v>6.6</v>
      </c>
      <c r="F48" s="189">
        <f>ROUND(IF('Indicator Data'!AK56=0,0,IF(LOG('Indicator Data'!AK56)&gt;F$3,10,IF(LOG('Indicator Data'!AK56)&lt;F$4,0,((LOG('Indicator Data'!AK56)-F$4))/(F$3-F$4)*10))),1)</f>
        <v>8.3000000000000007</v>
      </c>
      <c r="G48" s="189">
        <f>ROUND(IF('Indicator Data'!AL56=0,0,IF(LOG('Indicator Data'!AL56)&gt;G$3,10,IF(LOG('Indicator Data'!AL56)&lt;G$4,0,((LOG('Indicator Data'!AL56)-G$4))/(G$3-G$4)*10))),1)</f>
        <v>7.8</v>
      </c>
      <c r="H48" s="189">
        <f>IF('Indicator Data'!AM56="No data","x",ROUND(IF('Indicator Data'!AM56&gt;H$3,10,IF('Indicator Data'!AM56&lt;H$4,0,('Indicator Data'!AM56-H$4)/(H$3-H$4)*10)),1))</f>
        <v>5.9</v>
      </c>
      <c r="I48" s="189">
        <f>IF('Indicator Data'!AN56="No data","x",ROUND(IF('Indicator Data'!AN56&gt;I$3,10,IF('Indicator Data'!AN56&lt;I$4,0,('Indicator Data'!AN56-I$4)/(I$3-I$4)*10)),1))</f>
        <v>1.6</v>
      </c>
      <c r="J48" s="189">
        <f>IF('Indicator Data'!AO56="No data","x",ROUND(IF('Indicator Data'!AO56&gt;J$3,10,IF('Indicator Data'!AO56&lt;J$4,0,('Indicator Data'!AO56-J$4)/(J$3-J$4)*10)),1))</f>
        <v>8.6999999999999993</v>
      </c>
      <c r="K48" s="189">
        <f>IF('Indicator Data'!AP56="No data","x",ROUND(IF('Indicator Data'!AP56&gt;K$3,10,IF('Indicator Data'!AP56&lt;K$4,0,('Indicator Data'!AP56-K$4)/(K$3-K$4)*10)),1))</f>
        <v>6.1</v>
      </c>
      <c r="L48" s="189">
        <f>IF('Indicator Data'!AQ56="No data","x",ROUND(IF('Indicator Data'!AQ56&gt;L$3,10,IF('Indicator Data'!AQ56&lt;L$4,0,('Indicator Data'!AQ56-L$4)/(L$3-L$4)*10)),1))</f>
        <v>4.4000000000000004</v>
      </c>
      <c r="M48" s="189">
        <f>ROUND(IF('Indicator Data'!AR56=0,0,IF(LOG('Indicator Data'!AR56)&gt;M$3,10,IF(LOG('Indicator Data'!AR56)&lt;M$4,0,((LOG('Indicator Data'!AR56)-M$4))/(M$3-M$4)*10))),1)</f>
        <v>5.9</v>
      </c>
      <c r="N48" s="189">
        <f>ROUND(IF('Indicator Data'!AS56=0,0,IF(LOG('Indicator Data'!AS56)&gt;N$3,10,IF(LOG('Indicator Data'!AK56)&lt;N$4,0,((LOG('Indicator Data'!AS56)-N$4))/(N$3-N$4)*10))),1)</f>
        <v>3.2</v>
      </c>
      <c r="O48" s="189">
        <v>0.8</v>
      </c>
      <c r="P48" s="189">
        <v>0.9</v>
      </c>
      <c r="Q48" s="189">
        <v>2.2000000000000002</v>
      </c>
      <c r="R48" s="189">
        <f>ROUND(IF('Indicator Data'!AW56=0,0,IF(LOG('Indicator Data'!AW56)&gt;R$3,10,IF(LOG('Indicator Data'!AW56)&lt;R$4,0,((LOG('Indicator Data'!AW56)-R$4))/(R$3-R$4)*10))),1)</f>
        <v>3.9</v>
      </c>
      <c r="S48" s="189">
        <f>ROUND(IF('Indicator Data'!AX56=0,0,IF(LOG('Indicator Data'!AX56)&gt;S$3,10,IF(LOG('Indicator Data'!AX56)&lt;S$4,0,((LOG('Indicator Data'!AX56)-S$4))/(S$3-S$4)*10))),1)</f>
        <v>2.7</v>
      </c>
      <c r="T48" s="189">
        <f>IF('Indicator Data'!AY56="No data","x",ROUND(IF('Indicator Data'!AY56&gt;T$3,10,IF('Indicator Data'!AY56&lt;T$4,0,('Indicator Data'!AY56-T$4)/(T$3-T$4)*10)),1))</f>
        <v>0</v>
      </c>
      <c r="U48" s="189">
        <f>ROUND(IF('Indicator Data'!AZ56=0,0,IF(LOG('Indicator Data'!AZ56)&gt;U$3,10,IF(LOG('Indicator Data'!AZ56)&lt;U$4,0,((LOG('Indicator Data'!AZ56)-U$4))/(U$3-U$4)*10))),1)</f>
        <v>2.8</v>
      </c>
      <c r="V48" s="189">
        <f>ROUND(IF('Indicator Data'!BA56=0,0,IF(LOG('Indicator Data'!BA56)&gt;V$3,10,IF(LOG('Indicator Data'!BA56)&lt;V$4,0,((LOG('Indicator Data'!BA56)-V$4))/(V$3-V$4)*10))),1)</f>
        <v>6.6</v>
      </c>
      <c r="W48" s="189">
        <f>ROUND(IF('Indicator Data'!BB56=0,0,IF(LOG('Indicator Data'!BB56)&gt;W$3,10,IF(LOG('Indicator Data'!BB56)&lt;W$4,0,((LOG('Indicator Data'!BB56)-W$4))/(W$3-W$4)*10))),1)</f>
        <v>7.1</v>
      </c>
      <c r="X48" s="189">
        <f>IF('Indicator Data'!BC56="No data","x",ROUND(IF('Indicator Data'!BC56&gt;X$3,10,IF('Indicator Data'!BC56&lt;X$4,0,('Indicator Data'!BC56-X$4)/(X$3-X$4)*10)),1))</f>
        <v>10</v>
      </c>
      <c r="Y48" s="189">
        <f>ROUND(IF('Indicator Data'!BD56=0,0,IF(LOG('Indicator Data'!BD56)&gt;Y$3,10,IF(LOG('Indicator Data'!BD56)&lt;Y$4,0,((LOG('Indicator Data'!BD56)-Y$4))/(Y$3-Y$4)*10))),1)</f>
        <v>8.1999999999999993</v>
      </c>
      <c r="Z48" s="189">
        <f>ROUND(IF('Indicator Data'!BE56=0,0,IF(LOG('Indicator Data'!BE56)&gt;Z$3,10,IF(LOG('Indicator Data'!BE56)&lt;Z$4,0,((LOG('Indicator Data'!BE56)-Z$4))/(Z$3-Z$4)*10))),1)</f>
        <v>4.2</v>
      </c>
      <c r="AA48" s="189">
        <f>ROUND(IF('Indicator Data'!BF56=0,0,IF(LOG('Indicator Data'!BF56)&gt;AA$3,10,IF(LOG('Indicator Data'!BF56)&lt;AA$4,0,((LOG('Indicator Data'!BF56)-AA$4))/(AA$3-AA$4)*10))),1)</f>
        <v>6.8</v>
      </c>
      <c r="AB48" s="189">
        <f>ROUND(IF('Indicator Data'!BG56=0,0,IF(LOG('Indicator Data'!BG56)&gt;AB$3,10,IF(LOG('Indicator Data'!BG56)&lt;AB$4,0,((LOG('Indicator Data'!BG56)-AB$4))/(AB$3-AB$4)*10))),1)</f>
        <v>5</v>
      </c>
      <c r="AC48" s="189">
        <f>ROUND(IF('Indicator Data'!BH56=0,0,IF(LOG('Indicator Data'!BH56)&gt;AC$3,10,IF(LOG('Indicator Data'!BH56)&lt;AC$4,0,((LOG('Indicator Data'!BH56)-AC$4))/(AC$3-AC$4)*10))),1)</f>
        <v>7.7</v>
      </c>
      <c r="AD48" s="189">
        <f>IF('Indicator Data'!BI56="No data","x",ROUND(IF('Indicator Data'!BI56&gt;AD$3,10,IF('Indicator Data'!BI56&lt;AD$4,0,('Indicator Data'!BI56-AD$4)/(AD$3-AD$4)*10)),1))</f>
        <v>4.7</v>
      </c>
      <c r="AE48" s="189">
        <f>IF('Indicator Data'!BJ56="No data","x",ROUND(IF('Indicator Data'!BJ56&gt;AE$3,10,IF('Indicator Data'!BJ56&lt;AE$4,0,('Indicator Data'!BJ56-AE$4)/(AE$3-AE$4)*10)),1))</f>
        <v>3.1</v>
      </c>
      <c r="AF48" s="189">
        <f>IF('Indicator Data'!BK56="No data","x",ROUND(IF('Indicator Data'!BK56&gt;AF$3,10,IF('Indicator Data'!BK56&lt;AF$4,0,('Indicator Data'!BK56-AF$4)/(AF$3-AF$4)*10)),1))</f>
        <v>2.4</v>
      </c>
      <c r="AG48" s="189">
        <f>IF('Indicator Data'!BL56="No data","x",ROUND(IF('Indicator Data'!BL56&gt;AG$3,10,IF('Indicator Data'!BL56&lt;AG$4,0,('Indicator Data'!BL56-AG$4)/(AG$3-AG$4)*10)),1))</f>
        <v>7.3</v>
      </c>
      <c r="AH48" s="189">
        <f>IF('Indicator Data'!BM56="No data","x",ROUND(IF('Indicator Data'!BM56&gt;AH$3,10,IF('Indicator Data'!BM56&lt;AH$4,0,('Indicator Data'!BM56-AH$4)/(AH$3-AH$4)*10)),1))</f>
        <v>7.4</v>
      </c>
      <c r="AI48" s="189">
        <f>ROUND(IF('Indicator Data'!BN56=0,0,IF(LOG('Indicator Data'!BN56)&gt;AI$3,10,IF(LOG('Indicator Data'!BN56)&lt;AI$4,0,((LOG('Indicator Data'!BN56)-AI$4))/(AI$3-AI$4)*10))),1)</f>
        <v>5.4</v>
      </c>
      <c r="AJ48" s="189">
        <f>IF('Indicator Data'!BO56="No data","x",ROUND(IF('Indicator Data'!BO56&gt;AJ$3,10,IF('Indicator Data'!BO56&lt;AJ$4,0,('Indicator Data'!BO56-AJ$4)/(AJ$3-AJ$4)*10)),1))</f>
        <v>9.4</v>
      </c>
      <c r="AK48" s="190">
        <f t="shared" si="14"/>
        <v>7.2</v>
      </c>
      <c r="AL48" s="190">
        <f t="shared" si="15"/>
        <v>5.2</v>
      </c>
      <c r="AM48" s="190">
        <f t="shared" si="2"/>
        <v>2.6</v>
      </c>
      <c r="AN48" s="191">
        <f t="shared" si="13"/>
        <v>5.6</v>
      </c>
      <c r="AO48" s="190">
        <f t="shared" si="16"/>
        <v>3.3</v>
      </c>
      <c r="AP48" s="190">
        <f t="shared" si="17"/>
        <v>6.6</v>
      </c>
      <c r="AQ48" s="190">
        <f t="shared" si="6"/>
        <v>4.8</v>
      </c>
      <c r="AR48" s="190">
        <f t="shared" si="7"/>
        <v>6.4</v>
      </c>
      <c r="AS48" s="190">
        <f t="shared" si="18"/>
        <v>5.0999999999999996</v>
      </c>
      <c r="AT48" s="192">
        <f t="shared" si="19"/>
        <v>5.8</v>
      </c>
      <c r="AU48" s="191">
        <f t="shared" si="20"/>
        <v>4.7</v>
      </c>
      <c r="AV48" s="191">
        <f t="shared" si="11"/>
        <v>5.2</v>
      </c>
      <c r="AW48" s="61"/>
    </row>
    <row r="49" spans="1:49" ht="15.75" customHeight="1" x14ac:dyDescent="0.25">
      <c r="A49" t="str">
        <f>'Indicator Data'!A57</f>
        <v>Cross Cutting Area</v>
      </c>
      <c r="B49" t="str">
        <f>'Indicator Data'!B57</f>
        <v>Mymensingh</v>
      </c>
      <c r="C49" t="str">
        <f>'Indicator Data'!C57</f>
        <v>Sherpur</v>
      </c>
      <c r="D49">
        <f>'Indicator Data'!D57</f>
        <v>4589</v>
      </c>
      <c r="E49" s="189">
        <f>IF(OR('Indicator Data'!AJ57=0,'Indicator Data'!AJ57="No data"),"0",ROUND(IF('Indicator Data'!AJ57&gt;E$3,0,IF('Indicator Data'!AJ57&lt;E$4,10,(E$3-'Indicator Data'!AJ57)/(E$3-E$4)*10)),1))</f>
        <v>5.6</v>
      </c>
      <c r="F49" s="189">
        <f>ROUND(IF('Indicator Data'!AK57=0,0,IF(LOG('Indicator Data'!AK57)&gt;F$3,10,IF(LOG('Indicator Data'!AK57)&lt;F$4,0,((LOG('Indicator Data'!AK57)-F$4))/(F$3-F$4)*10))),1)</f>
        <v>8.9</v>
      </c>
      <c r="G49" s="189">
        <f>ROUND(IF('Indicator Data'!AL57=0,0,IF(LOG('Indicator Data'!AL57)&gt;G$3,10,IF(LOG('Indicator Data'!AL57)&lt;G$4,0,((LOG('Indicator Data'!AL57)-G$4))/(G$3-G$4)*10))),1)</f>
        <v>8.4</v>
      </c>
      <c r="H49" s="189">
        <f>IF('Indicator Data'!AM57="No data","x",ROUND(IF('Indicator Data'!AM57&gt;H$3,10,IF('Indicator Data'!AM57&lt;H$4,0,('Indicator Data'!AM57-H$4)/(H$3-H$4)*10)),1))</f>
        <v>4.9000000000000004</v>
      </c>
      <c r="I49" s="189">
        <f>IF('Indicator Data'!AN57="No data","x",ROUND(IF('Indicator Data'!AN57&gt;I$3,10,IF('Indicator Data'!AN57&lt;I$4,0,('Indicator Data'!AN57-I$4)/(I$3-I$4)*10)),1))</f>
        <v>1.7</v>
      </c>
      <c r="J49" s="189">
        <f>IF('Indicator Data'!AO57="No data","x",ROUND(IF('Indicator Data'!AO57&gt;J$3,10,IF('Indicator Data'!AO57&lt;J$4,0,('Indicator Data'!AO57-J$4)/(J$3-J$4)*10)),1))</f>
        <v>8.5</v>
      </c>
      <c r="K49" s="189">
        <f>IF('Indicator Data'!AP57="No data","x",ROUND(IF('Indicator Data'!AP57&gt;K$3,10,IF('Indicator Data'!AP57&lt;K$4,0,('Indicator Data'!AP57-K$4)/(K$3-K$4)*10)),1))</f>
        <v>9.9</v>
      </c>
      <c r="L49" s="189">
        <f>IF('Indicator Data'!AQ57="No data","x",ROUND(IF('Indicator Data'!AQ57&gt;L$3,10,IF('Indicator Data'!AQ57&lt;L$4,0,('Indicator Data'!AQ57-L$4)/(L$3-L$4)*10)),1))</f>
        <v>6.5</v>
      </c>
      <c r="M49" s="189">
        <f>ROUND(IF('Indicator Data'!AR57=0,0,IF(LOG('Indicator Data'!AR57)&gt;M$3,10,IF(LOG('Indicator Data'!AR57)&lt;M$4,0,((LOG('Indicator Data'!AR57)-M$4))/(M$3-M$4)*10))),1)</f>
        <v>5.9</v>
      </c>
      <c r="N49" s="189">
        <f>ROUND(IF('Indicator Data'!AS57=0,0,IF(LOG('Indicator Data'!AS57)&gt;N$3,10,IF(LOG('Indicator Data'!AK57)&lt;N$4,0,((LOG('Indicator Data'!AS57)-N$4))/(N$3-N$4)*10))),1)</f>
        <v>4.5</v>
      </c>
      <c r="O49" s="189">
        <v>0.8</v>
      </c>
      <c r="P49" s="189">
        <v>0.9</v>
      </c>
      <c r="Q49" s="189">
        <v>2.2000000000000002</v>
      </c>
      <c r="R49" s="189">
        <f>ROUND(IF('Indicator Data'!AW57=0,0,IF(LOG('Indicator Data'!AW57)&gt;R$3,10,IF(LOG('Indicator Data'!AW57)&lt;R$4,0,((LOG('Indicator Data'!AW57)-R$4))/(R$3-R$4)*10))),1)</f>
        <v>1.7</v>
      </c>
      <c r="S49" s="189">
        <f>ROUND(IF('Indicator Data'!AX57=0,0,IF(LOG('Indicator Data'!AX57)&gt;S$3,10,IF(LOG('Indicator Data'!AX57)&lt;S$4,0,((LOG('Indicator Data'!AX57)-S$4))/(S$3-S$4)*10))),1)</f>
        <v>2.5</v>
      </c>
      <c r="T49" s="189">
        <f>IF('Indicator Data'!AY57="No data","x",ROUND(IF('Indicator Data'!AY57&gt;T$3,10,IF('Indicator Data'!AY57&lt;T$4,0,('Indicator Data'!AY57-T$4)/(T$3-T$4)*10)),1))</f>
        <v>0</v>
      </c>
      <c r="U49" s="189">
        <f>ROUND(IF('Indicator Data'!AZ57=0,0,IF(LOG('Indicator Data'!AZ57)&gt;U$3,10,IF(LOG('Indicator Data'!AZ57)&lt;U$4,0,((LOG('Indicator Data'!AZ57)-U$4))/(U$3-U$4)*10))),1)</f>
        <v>5.8</v>
      </c>
      <c r="V49" s="189">
        <f>ROUND(IF('Indicator Data'!BA57=0,0,IF(LOG('Indicator Data'!BA57)&gt;V$3,10,IF(LOG('Indicator Data'!BA57)&lt;V$4,0,((LOG('Indicator Data'!BA57)-V$4))/(V$3-V$4)*10))),1)</f>
        <v>4.7</v>
      </c>
      <c r="W49" s="189">
        <f>ROUND(IF('Indicator Data'!BB57=0,0,IF(LOG('Indicator Data'!BB57)&gt;W$3,10,IF(LOG('Indicator Data'!BB57)&lt;W$4,0,((LOG('Indicator Data'!BB57)-W$4))/(W$3-W$4)*10))),1)</f>
        <v>5.6</v>
      </c>
      <c r="X49" s="189">
        <f>IF('Indicator Data'!BC57="No data","x",ROUND(IF('Indicator Data'!BC57&gt;X$3,10,IF('Indicator Data'!BC57&lt;X$4,0,('Indicator Data'!BC57-X$4)/(X$3-X$4)*10)),1))</f>
        <v>5.5</v>
      </c>
      <c r="Y49" s="189">
        <f>ROUND(IF('Indicator Data'!BD57=0,0,IF(LOG('Indicator Data'!BD57)&gt;Y$3,10,IF(LOG('Indicator Data'!BD57)&lt;Y$4,0,((LOG('Indicator Data'!BD57)-Y$4))/(Y$3-Y$4)*10))),1)</f>
        <v>6.9</v>
      </c>
      <c r="Z49" s="189">
        <f>ROUND(IF('Indicator Data'!BE57=0,0,IF(LOG('Indicator Data'!BE57)&gt;Z$3,10,IF(LOG('Indicator Data'!BE57)&lt;Z$4,0,((LOG('Indicator Data'!BE57)-Z$4))/(Z$3-Z$4)*10))),1)</f>
        <v>3.2</v>
      </c>
      <c r="AA49" s="189">
        <f>ROUND(IF('Indicator Data'!BF57=0,0,IF(LOG('Indicator Data'!BF57)&gt;AA$3,10,IF(LOG('Indicator Data'!BF57)&lt;AA$4,0,((LOG('Indicator Data'!BF57)-AA$4))/(AA$3-AA$4)*10))),1)</f>
        <v>4.0999999999999996</v>
      </c>
      <c r="AB49" s="189">
        <f>ROUND(IF('Indicator Data'!BG57=0,0,IF(LOG('Indicator Data'!BG57)&gt;AB$3,10,IF(LOG('Indicator Data'!BG57)&lt;AB$4,0,((LOG('Indicator Data'!BG57)-AB$4))/(AB$3-AB$4)*10))),1)</f>
        <v>4.8</v>
      </c>
      <c r="AC49" s="189">
        <f>ROUND(IF('Indicator Data'!BH57=0,0,IF(LOG('Indicator Data'!BH57)&gt;AC$3,10,IF(LOG('Indicator Data'!BH57)&lt;AC$4,0,((LOG('Indicator Data'!BH57)-AC$4))/(AC$3-AC$4)*10))),1)</f>
        <v>7.7</v>
      </c>
      <c r="AD49" s="189">
        <f>IF('Indicator Data'!BI57="No data","x",ROUND(IF('Indicator Data'!BI57&gt;AD$3,10,IF('Indicator Data'!BI57&lt;AD$4,0,('Indicator Data'!BI57-AD$4)/(AD$3-AD$4)*10)),1))</f>
        <v>0.6</v>
      </c>
      <c r="AE49" s="189">
        <f>IF('Indicator Data'!BJ57="No data","x",ROUND(IF('Indicator Data'!BJ57&gt;AE$3,10,IF('Indicator Data'!BJ57&lt;AE$4,0,('Indicator Data'!BJ57-AE$4)/(AE$3-AE$4)*10)),1))</f>
        <v>6.9</v>
      </c>
      <c r="AF49" s="189">
        <f>IF('Indicator Data'!BK57="No data","x",ROUND(IF('Indicator Data'!BK57&gt;AF$3,10,IF('Indicator Data'!BK57&lt;AF$4,0,('Indicator Data'!BK57-AF$4)/(AF$3-AF$4)*10)),1))</f>
        <v>2</v>
      </c>
      <c r="AG49" s="189">
        <f>IF('Indicator Data'!BL57="No data","x",ROUND(IF('Indicator Data'!BL57&gt;AG$3,10,IF('Indicator Data'!BL57&lt;AG$4,0,('Indicator Data'!BL57-AG$4)/(AG$3-AG$4)*10)),1))</f>
        <v>7.3</v>
      </c>
      <c r="AH49" s="189">
        <f>IF('Indicator Data'!BM57="No data","x",ROUND(IF('Indicator Data'!BM57&gt;AH$3,10,IF('Indicator Data'!BM57&lt;AH$4,0,('Indicator Data'!BM57-AH$4)/(AH$3-AH$4)*10)),1))</f>
        <v>6.4</v>
      </c>
      <c r="AI49" s="189">
        <f>ROUND(IF('Indicator Data'!BN57=0,0,IF(LOG('Indicator Data'!BN57)&gt;AI$3,10,IF(LOG('Indicator Data'!BN57)&lt;AI$4,0,((LOG('Indicator Data'!BN57)-AI$4))/(AI$3-AI$4)*10))),1)</f>
        <v>5.5</v>
      </c>
      <c r="AJ49" s="189">
        <f>IF('Indicator Data'!BO57="No data","x",ROUND(IF('Indicator Data'!BO57&gt;AJ$3,10,IF('Indicator Data'!BO57&lt;AJ$4,0,('Indicator Data'!BO57-AJ$4)/(AJ$3-AJ$4)*10)),1))</f>
        <v>9.3000000000000007</v>
      </c>
      <c r="AK49" s="190">
        <f t="shared" si="14"/>
        <v>7</v>
      </c>
      <c r="AL49" s="190">
        <f t="shared" si="15"/>
        <v>6.7</v>
      </c>
      <c r="AM49" s="190">
        <f t="shared" si="2"/>
        <v>2.9</v>
      </c>
      <c r="AN49" s="191">
        <f t="shared" si="13"/>
        <v>5.9</v>
      </c>
      <c r="AO49" s="190">
        <f t="shared" si="16"/>
        <v>2.1</v>
      </c>
      <c r="AP49" s="190">
        <f t="shared" si="17"/>
        <v>5.4</v>
      </c>
      <c r="AQ49" s="190">
        <f t="shared" si="6"/>
        <v>3.6</v>
      </c>
      <c r="AR49" s="190">
        <f t="shared" si="7"/>
        <v>6.3</v>
      </c>
      <c r="AS49" s="190">
        <f t="shared" si="18"/>
        <v>4.8</v>
      </c>
      <c r="AT49" s="192">
        <f t="shared" si="19"/>
        <v>5.0999999999999996</v>
      </c>
      <c r="AU49" s="191">
        <f t="shared" si="20"/>
        <v>3.8</v>
      </c>
      <c r="AV49" s="191">
        <f t="shared" si="11"/>
        <v>4.9000000000000004</v>
      </c>
      <c r="AW49" s="61"/>
    </row>
    <row r="50" spans="1:49" ht="15.75" customHeight="1" x14ac:dyDescent="0.25">
      <c r="A50" t="str">
        <f>'Indicator Data'!A58</f>
        <v>Cross Cutting Area</v>
      </c>
      <c r="B50" t="str">
        <f>'Indicator Data'!B58</f>
        <v>Rajshahi</v>
      </c>
      <c r="C50" t="str">
        <f>'Indicator Data'!C58</f>
        <v>Bogura</v>
      </c>
      <c r="D50">
        <f>'Indicator Data'!D58</f>
        <v>5010</v>
      </c>
      <c r="E50" s="189">
        <f>IF(OR('Indicator Data'!AJ58=0,'Indicator Data'!AJ58="No data"),"0",ROUND(IF('Indicator Data'!AJ58&gt;E$3,0,IF('Indicator Data'!AJ58&lt;E$4,10,(E$3-'Indicator Data'!AJ58)/(E$3-E$4)*10)),1))</f>
        <v>4.7</v>
      </c>
      <c r="F50" s="189">
        <f>ROUND(IF('Indicator Data'!AK58=0,0,IF(LOG('Indicator Data'!AK58)&gt;F$3,10,IF(LOG('Indicator Data'!AK58)&lt;F$4,0,((LOG('Indicator Data'!AK58)-F$4))/(F$3-F$4)*10))),1)</f>
        <v>8.1999999999999993</v>
      </c>
      <c r="G50" s="189">
        <f>ROUND(IF('Indicator Data'!AL58=0,0,IF(LOG('Indicator Data'!AL58)&gt;G$3,10,IF(LOG('Indicator Data'!AL58)&lt;G$4,0,((LOG('Indicator Data'!AL58)-G$4))/(G$3-G$4)*10))),1)</f>
        <v>7.1</v>
      </c>
      <c r="H50" s="189">
        <f>IF('Indicator Data'!AM58="No data","x",ROUND(IF('Indicator Data'!AM58&gt;H$3,10,IF('Indicator Data'!AM58&lt;H$4,0,('Indicator Data'!AM58-H$4)/(H$3-H$4)*10)),1))</f>
        <v>6.4</v>
      </c>
      <c r="I50" s="189">
        <f>IF('Indicator Data'!AN58="No data","x",ROUND(IF('Indicator Data'!AN58&gt;I$3,10,IF('Indicator Data'!AN58&lt;I$4,0,('Indicator Data'!AN58-I$4)/(I$3-I$4)*10)),1))</f>
        <v>3.3</v>
      </c>
      <c r="J50" s="189">
        <f>IF('Indicator Data'!AO58="No data","x",ROUND(IF('Indicator Data'!AO58&gt;J$3,10,IF('Indicator Data'!AO58&lt;J$4,0,('Indicator Data'!AO58-J$4)/(J$3-J$4)*10)),1))</f>
        <v>8.3000000000000007</v>
      </c>
      <c r="K50" s="189">
        <f>IF('Indicator Data'!AP58="No data","x",ROUND(IF('Indicator Data'!AP58&gt;K$3,10,IF('Indicator Data'!AP58&lt;K$4,0,('Indicator Data'!AP58-K$4)/(K$3-K$4)*10)),1))</f>
        <v>5.7</v>
      </c>
      <c r="L50" s="189">
        <f>IF('Indicator Data'!AQ58="No data","x",ROUND(IF('Indicator Data'!AQ58&gt;L$3,10,IF('Indicator Data'!AQ58&lt;L$4,0,('Indicator Data'!AQ58-L$4)/(L$3-L$4)*10)),1))</f>
        <v>5.3</v>
      </c>
      <c r="M50" s="189">
        <f>ROUND(IF('Indicator Data'!AR58=0,0,IF(LOG('Indicator Data'!AR58)&gt;M$3,10,IF(LOG('Indicator Data'!AR58)&lt;M$4,0,((LOG('Indicator Data'!AR58)-M$4))/(M$3-M$4)*10))),1)</f>
        <v>5.0999999999999996</v>
      </c>
      <c r="N50" s="189">
        <f>ROUND(IF('Indicator Data'!AS58=0,0,IF(LOG('Indicator Data'!AS58)&gt;N$3,10,IF(LOG('Indicator Data'!AK58)&lt;N$4,0,((LOG('Indicator Data'!AS58)-N$4))/(N$3-N$4)*10))),1)</f>
        <v>3.3</v>
      </c>
      <c r="O50" s="189">
        <v>0.8</v>
      </c>
      <c r="P50" s="189">
        <v>0.9</v>
      </c>
      <c r="Q50" s="189">
        <v>2.2000000000000002</v>
      </c>
      <c r="R50" s="189">
        <f>ROUND(IF('Indicator Data'!AW58=0,0,IF(LOG('Indicator Data'!AW58)&gt;R$3,10,IF(LOG('Indicator Data'!AW58)&lt;R$4,0,((LOG('Indicator Data'!AW58)-R$4))/(R$3-R$4)*10))),1)</f>
        <v>5</v>
      </c>
      <c r="S50" s="189">
        <f>ROUND(IF('Indicator Data'!AX58=0,0,IF(LOG('Indicator Data'!AX58)&gt;S$3,10,IF(LOG('Indicator Data'!AX58)&lt;S$4,0,((LOG('Indicator Data'!AX58)-S$4))/(S$3-S$4)*10))),1)</f>
        <v>6.2</v>
      </c>
      <c r="T50" s="189">
        <f>IF('Indicator Data'!AY58="No data","x",ROUND(IF('Indicator Data'!AY58&gt;T$3,10,IF('Indicator Data'!AY58&lt;T$4,0,('Indicator Data'!AY58-T$4)/(T$3-T$4)*10)),1))</f>
        <v>0</v>
      </c>
      <c r="U50" s="189">
        <f>ROUND(IF('Indicator Data'!AZ58=0,0,IF(LOG('Indicator Data'!AZ58)&gt;U$3,10,IF(LOG('Indicator Data'!AZ58)&lt;U$4,0,((LOG('Indicator Data'!AZ58)-U$4))/(U$3-U$4)*10))),1)</f>
        <v>6.3</v>
      </c>
      <c r="V50" s="189">
        <f>ROUND(IF('Indicator Data'!BA58=0,0,IF(LOG('Indicator Data'!BA58)&gt;V$3,10,IF(LOG('Indicator Data'!BA58)&lt;V$4,0,((LOG('Indicator Data'!BA58)-V$4))/(V$3-V$4)*10))),1)</f>
        <v>6</v>
      </c>
      <c r="W50" s="189">
        <f>ROUND(IF('Indicator Data'!BB58=0,0,IF(LOG('Indicator Data'!BB58)&gt;W$3,10,IF(LOG('Indicator Data'!BB58)&lt;W$4,0,((LOG('Indicator Data'!BB58)-W$4))/(W$3-W$4)*10))),1)</f>
        <v>5.8</v>
      </c>
      <c r="X50" s="189">
        <f>IF('Indicator Data'!BC58="No data","x",ROUND(IF('Indicator Data'!BC58&gt;X$3,10,IF('Indicator Data'!BC58&lt;X$4,0,('Indicator Data'!BC58-X$4)/(X$3-X$4)*10)),1))</f>
        <v>4.8</v>
      </c>
      <c r="Y50" s="189">
        <f>ROUND(IF('Indicator Data'!BD58=0,0,IF(LOG('Indicator Data'!BD58)&gt;Y$3,10,IF(LOG('Indicator Data'!BD58)&lt;Y$4,0,((LOG('Indicator Data'!BD58)-Y$4))/(Y$3-Y$4)*10))),1)</f>
        <v>8</v>
      </c>
      <c r="Z50" s="189">
        <f>ROUND(IF('Indicator Data'!BE58=0,0,IF(LOG('Indicator Data'!BE58)&gt;Z$3,10,IF(LOG('Indicator Data'!BE58)&lt;Z$4,0,((LOG('Indicator Data'!BE58)-Z$4))/(Z$3-Z$4)*10))),1)</f>
        <v>6.8</v>
      </c>
      <c r="AA50" s="189">
        <f>ROUND(IF('Indicator Data'!BF58=0,0,IF(LOG('Indicator Data'!BF58)&gt;AA$3,10,IF(LOG('Indicator Data'!BF58)&lt;AA$4,0,((LOG('Indicator Data'!BF58)-AA$4))/(AA$3-AA$4)*10))),1)</f>
        <v>7.1</v>
      </c>
      <c r="AB50" s="189">
        <f>ROUND(IF('Indicator Data'!BG58=0,0,IF(LOG('Indicator Data'!BG58)&gt;AB$3,10,IF(LOG('Indicator Data'!BG58)&lt;AB$4,0,((LOG('Indicator Data'!BG58)-AB$4))/(AB$3-AB$4)*10))),1)</f>
        <v>7.2</v>
      </c>
      <c r="AC50" s="189">
        <f>ROUND(IF('Indicator Data'!BH58=0,0,IF(LOG('Indicator Data'!BH58)&gt;AC$3,10,IF(LOG('Indicator Data'!BH58)&lt;AC$4,0,((LOG('Indicator Data'!BH58)-AC$4))/(AC$3-AC$4)*10))),1)</f>
        <v>5.4</v>
      </c>
      <c r="AD50" s="189">
        <f>IF('Indicator Data'!BI58="No data","x",ROUND(IF('Indicator Data'!BI58&gt;AD$3,10,IF('Indicator Data'!BI58&lt;AD$4,0,('Indicator Data'!BI58-AD$4)/(AD$3-AD$4)*10)),1))</f>
        <v>3.9</v>
      </c>
      <c r="AE50" s="189">
        <f>IF('Indicator Data'!BJ58="No data","x",ROUND(IF('Indicator Data'!BJ58&gt;AE$3,10,IF('Indicator Data'!BJ58&lt;AE$4,0,('Indicator Data'!BJ58-AE$4)/(AE$3-AE$4)*10)),1))</f>
        <v>4.5999999999999996</v>
      </c>
      <c r="AF50" s="189">
        <f>IF('Indicator Data'!BK58="No data","x",ROUND(IF('Indicator Data'!BK58&gt;AF$3,10,IF('Indicator Data'!BK58&lt;AF$4,0,('Indicator Data'!BK58-AF$4)/(AF$3-AF$4)*10)),1))</f>
        <v>1.4</v>
      </c>
      <c r="AG50" s="189">
        <f>IF('Indicator Data'!BL58="No data","x",ROUND(IF('Indicator Data'!BL58&gt;AG$3,10,IF('Indicator Data'!BL58&lt;AG$4,0,('Indicator Data'!BL58-AG$4)/(AG$3-AG$4)*10)),1))</f>
        <v>7.3</v>
      </c>
      <c r="AH50" s="189">
        <f>IF('Indicator Data'!BM58="No data","x",ROUND(IF('Indicator Data'!BM58&gt;AH$3,10,IF('Indicator Data'!BM58&lt;AH$4,0,('Indicator Data'!BM58-AH$4)/(AH$3-AH$4)*10)),1))</f>
        <v>5.6</v>
      </c>
      <c r="AI50" s="189">
        <f>ROUND(IF('Indicator Data'!BN58=0,0,IF(LOG('Indicator Data'!BN58)&gt;AI$3,10,IF(LOG('Indicator Data'!BN58)&lt;AI$4,0,((LOG('Indicator Data'!BN58)-AI$4))/(AI$3-AI$4)*10))),1)</f>
        <v>3.6</v>
      </c>
      <c r="AJ50" s="189">
        <f>IF('Indicator Data'!BO58="No data","x",ROUND(IF('Indicator Data'!BO58&gt;AJ$3,10,IF('Indicator Data'!BO58&lt;AJ$4,0,('Indicator Data'!BO58-AJ$4)/(AJ$3-AJ$4)*10)),1))</f>
        <v>7.4</v>
      </c>
      <c r="AK50" s="190">
        <f t="shared" si="14"/>
        <v>6.6</v>
      </c>
      <c r="AL50" s="190">
        <f t="shared" si="15"/>
        <v>5.7</v>
      </c>
      <c r="AM50" s="190">
        <f t="shared" si="2"/>
        <v>2.5</v>
      </c>
      <c r="AN50" s="191">
        <f t="shared" si="13"/>
        <v>5.4</v>
      </c>
      <c r="AO50" s="190">
        <f t="shared" si="16"/>
        <v>5.6</v>
      </c>
      <c r="AP50" s="190">
        <f t="shared" si="17"/>
        <v>5.7</v>
      </c>
      <c r="AQ50" s="190">
        <f t="shared" si="6"/>
        <v>5.5</v>
      </c>
      <c r="AR50" s="190">
        <f t="shared" si="7"/>
        <v>6.3</v>
      </c>
      <c r="AS50" s="190">
        <f t="shared" si="18"/>
        <v>4.4000000000000004</v>
      </c>
      <c r="AT50" s="192">
        <f t="shared" si="19"/>
        <v>5.5</v>
      </c>
      <c r="AU50" s="191">
        <f t="shared" si="20"/>
        <v>5.6</v>
      </c>
      <c r="AV50" s="191">
        <f t="shared" si="11"/>
        <v>5.5</v>
      </c>
      <c r="AW50" s="61"/>
    </row>
    <row r="51" spans="1:49" ht="15.75" customHeight="1" x14ac:dyDescent="0.25">
      <c r="A51" t="str">
        <f>'Indicator Data'!A59</f>
        <v>Barind and Drought Prone Areas</v>
      </c>
      <c r="B51" t="str">
        <f>'Indicator Data'!B59</f>
        <v>Rajshahi</v>
      </c>
      <c r="C51" t="str">
        <f>'Indicator Data'!C59</f>
        <v>Joypurhat</v>
      </c>
      <c r="D51">
        <f>'Indicator Data'!D59</f>
        <v>5038</v>
      </c>
      <c r="E51" s="189">
        <f>IF(OR('Indicator Data'!AJ59=0,'Indicator Data'!AJ59="No data"),"0",ROUND(IF('Indicator Data'!AJ59&gt;E$3,0,IF('Indicator Data'!AJ59&lt;E$4,10,(E$3-'Indicator Data'!AJ59)/(E$3-E$4)*10)),1))</f>
        <v>4.7</v>
      </c>
      <c r="F51" s="189">
        <f>ROUND(IF('Indicator Data'!AK59=0,0,IF(LOG('Indicator Data'!AK59)&gt;F$3,10,IF(LOG('Indicator Data'!AK59)&lt;F$4,0,((LOG('Indicator Data'!AK59)-F$4))/(F$3-F$4)*10))),1)</f>
        <v>7.7</v>
      </c>
      <c r="G51" s="189">
        <f>ROUND(IF('Indicator Data'!AL59=0,0,IF(LOG('Indicator Data'!AL59)&gt;G$3,10,IF(LOG('Indicator Data'!AL59)&lt;G$4,0,((LOG('Indicator Data'!AL59)-G$4))/(G$3-G$4)*10))),1)</f>
        <v>6.4</v>
      </c>
      <c r="H51" s="189">
        <f>IF('Indicator Data'!AM59="No data","x",ROUND(IF('Indicator Data'!AM59&gt;H$3,10,IF('Indicator Data'!AM59&lt;H$4,0,('Indicator Data'!AM59-H$4)/(H$3-H$4)*10)),1))</f>
        <v>4.8</v>
      </c>
      <c r="I51" s="189">
        <f>IF('Indicator Data'!AN59="No data","x",ROUND(IF('Indicator Data'!AN59&gt;I$3,10,IF('Indicator Data'!AN59&lt;I$4,0,('Indicator Data'!AN59-I$4)/(I$3-I$4)*10)),1))</f>
        <v>2.2000000000000002</v>
      </c>
      <c r="J51" s="189">
        <f>IF('Indicator Data'!AO59="No data","x",ROUND(IF('Indicator Data'!AO59&gt;J$3,10,IF('Indicator Data'!AO59&lt;J$4,0,('Indicator Data'!AO59-J$4)/(J$3-J$4)*10)),1))</f>
        <v>8.4</v>
      </c>
      <c r="K51" s="189">
        <f>IF('Indicator Data'!AP59="No data","x",ROUND(IF('Indicator Data'!AP59&gt;K$3,10,IF('Indicator Data'!AP59&lt;K$4,0,('Indicator Data'!AP59-K$4)/(K$3-K$4)*10)),1))</f>
        <v>6.4</v>
      </c>
      <c r="L51" s="189">
        <f>IF('Indicator Data'!AQ59="No data","x",ROUND(IF('Indicator Data'!AQ59&gt;L$3,10,IF('Indicator Data'!AQ59&lt;L$4,0,('Indicator Data'!AQ59-L$4)/(L$3-L$4)*10)),1))</f>
        <v>5.7</v>
      </c>
      <c r="M51" s="189">
        <f>ROUND(IF('Indicator Data'!AR59=0,0,IF(LOG('Indicator Data'!AR59)&gt;M$3,10,IF(LOG('Indicator Data'!AR59)&lt;M$4,0,((LOG('Indicator Data'!AR59)-M$4))/(M$3-M$4)*10))),1)</f>
        <v>1.9</v>
      </c>
      <c r="N51" s="189">
        <f>ROUND(IF('Indicator Data'!AS59=0,0,IF(LOG('Indicator Data'!AS59)&gt;N$3,10,IF(LOG('Indicator Data'!AK59)&lt;N$4,0,((LOG('Indicator Data'!AS59)-N$4))/(N$3-N$4)*10))),1)</f>
        <v>5.0999999999999996</v>
      </c>
      <c r="O51" s="189">
        <v>0.8</v>
      </c>
      <c r="P51" s="189">
        <v>0.9</v>
      </c>
      <c r="Q51" s="189">
        <v>2.2000000000000002</v>
      </c>
      <c r="R51" s="189">
        <f>ROUND(IF('Indicator Data'!AW59=0,0,IF(LOG('Indicator Data'!AW59)&gt;R$3,10,IF(LOG('Indicator Data'!AW59)&lt;R$4,0,((LOG('Indicator Data'!AW59)-R$4))/(R$3-R$4)*10))),1)</f>
        <v>5.5</v>
      </c>
      <c r="S51" s="189">
        <f>ROUND(IF('Indicator Data'!AX59=0,0,IF(LOG('Indicator Data'!AX59)&gt;S$3,10,IF(LOG('Indicator Data'!AX59)&lt;S$4,0,((LOG('Indicator Data'!AX59)-S$4))/(S$3-S$4)*10))),1)</f>
        <v>0</v>
      </c>
      <c r="T51" s="189">
        <f>IF('Indicator Data'!AY59="No data","x",ROUND(IF('Indicator Data'!AY59&gt;T$3,10,IF('Indicator Data'!AY59&lt;T$4,0,('Indicator Data'!AY59-T$4)/(T$3-T$4)*10)),1))</f>
        <v>0</v>
      </c>
      <c r="U51" s="189">
        <f>ROUND(IF('Indicator Data'!AZ59=0,0,IF(LOG('Indicator Data'!AZ59)&gt;U$3,10,IF(LOG('Indicator Data'!AZ59)&lt;U$4,0,((LOG('Indicator Data'!AZ59)-U$4))/(U$3-U$4)*10))),1)</f>
        <v>7.4</v>
      </c>
      <c r="V51" s="189">
        <f>ROUND(IF('Indicator Data'!BA59=0,0,IF(LOG('Indicator Data'!BA59)&gt;V$3,10,IF(LOG('Indicator Data'!BA59)&lt;V$4,0,((LOG('Indicator Data'!BA59)-V$4))/(V$3-V$4)*10))),1)</f>
        <v>5.3</v>
      </c>
      <c r="W51" s="189">
        <f>ROUND(IF('Indicator Data'!BB59=0,0,IF(LOG('Indicator Data'!BB59)&gt;W$3,10,IF(LOG('Indicator Data'!BB59)&lt;W$4,0,((LOG('Indicator Data'!BB59)-W$4))/(W$3-W$4)*10))),1)</f>
        <v>6.5</v>
      </c>
      <c r="X51" s="189">
        <f>IF('Indicator Data'!BC59="No data","x",ROUND(IF('Indicator Data'!BC59&gt;X$3,10,IF('Indicator Data'!BC59&lt;X$4,0,('Indicator Data'!BC59-X$4)/(X$3-X$4)*10)),1))</f>
        <v>2.1</v>
      </c>
      <c r="Y51" s="189">
        <f>ROUND(IF('Indicator Data'!BD59=0,0,IF(LOG('Indicator Data'!BD59)&gt;Y$3,10,IF(LOG('Indicator Data'!BD59)&lt;Y$4,0,((LOG('Indicator Data'!BD59)-Y$4))/(Y$3-Y$4)*10))),1)</f>
        <v>0</v>
      </c>
      <c r="Z51" s="189">
        <f>ROUND(IF('Indicator Data'!BE59=0,0,IF(LOG('Indicator Data'!BE59)&gt;Z$3,10,IF(LOG('Indicator Data'!BE59)&lt;Z$4,0,((LOG('Indicator Data'!BE59)-Z$4))/(Z$3-Z$4)*10))),1)</f>
        <v>0</v>
      </c>
      <c r="AA51" s="189">
        <f>ROUND(IF('Indicator Data'!BF59=0,0,IF(LOG('Indicator Data'!BF59)&gt;AA$3,10,IF(LOG('Indicator Data'!BF59)&lt;AA$4,0,((LOG('Indicator Data'!BF59)-AA$4))/(AA$3-AA$4)*10))),1)</f>
        <v>4.7</v>
      </c>
      <c r="AB51" s="189">
        <f>ROUND(IF('Indicator Data'!BG59=0,0,IF(LOG('Indicator Data'!BG59)&gt;AB$3,10,IF(LOG('Indicator Data'!BG59)&lt;AB$4,0,((LOG('Indicator Data'!BG59)-AB$4))/(AB$3-AB$4)*10))),1)</f>
        <v>7.3</v>
      </c>
      <c r="AC51" s="189">
        <f>ROUND(IF('Indicator Data'!BH59=0,0,IF(LOG('Indicator Data'!BH59)&gt;AC$3,10,IF(LOG('Indicator Data'!BH59)&lt;AC$4,0,((LOG('Indicator Data'!BH59)-AC$4))/(AC$3-AC$4)*10))),1)</f>
        <v>7.7</v>
      </c>
      <c r="AD51" s="189">
        <f>IF('Indicator Data'!BI59="No data","x",ROUND(IF('Indicator Data'!BI59&gt;AD$3,10,IF('Indicator Data'!BI59&lt;AD$4,0,('Indicator Data'!BI59-AD$4)/(AD$3-AD$4)*10)),1))</f>
        <v>3.8</v>
      </c>
      <c r="AE51" s="189">
        <f>IF('Indicator Data'!BJ59="No data","x",ROUND(IF('Indicator Data'!BJ59&gt;AE$3,10,IF('Indicator Data'!BJ59&lt;AE$4,0,('Indicator Data'!BJ59-AE$4)/(AE$3-AE$4)*10)),1))</f>
        <v>4.0999999999999996</v>
      </c>
      <c r="AF51" s="189">
        <f>IF('Indicator Data'!BK59="No data","x",ROUND(IF('Indicator Data'!BK59&gt;AF$3,10,IF('Indicator Data'!BK59&lt;AF$4,0,('Indicator Data'!BK59-AF$4)/(AF$3-AF$4)*10)),1))</f>
        <v>1.2</v>
      </c>
      <c r="AG51" s="189">
        <f>IF('Indicator Data'!BL59="No data","x",ROUND(IF('Indicator Data'!BL59&gt;AG$3,10,IF('Indicator Data'!BL59&lt;AG$4,0,('Indicator Data'!BL59-AG$4)/(AG$3-AG$4)*10)),1))</f>
        <v>7.7</v>
      </c>
      <c r="AH51" s="189">
        <f>IF('Indicator Data'!BM59="No data","x",ROUND(IF('Indicator Data'!BM59&gt;AH$3,10,IF('Indicator Data'!BM59&lt;AH$4,0,('Indicator Data'!BM59-AH$4)/(AH$3-AH$4)*10)),1))</f>
        <v>6.4</v>
      </c>
      <c r="AI51" s="189">
        <f>ROUND(IF('Indicator Data'!BN59=0,0,IF(LOG('Indicator Data'!BN59)&gt;AI$3,10,IF(LOG('Indicator Data'!BN59)&lt;AI$4,0,((LOG('Indicator Data'!BN59)-AI$4))/(AI$3-AI$4)*10))),1)</f>
        <v>6.4</v>
      </c>
      <c r="AJ51" s="189">
        <f>IF('Indicator Data'!BO59="No data","x",ROUND(IF('Indicator Data'!BO59&gt;AJ$3,10,IF('Indicator Data'!BO59&lt;AJ$4,0,('Indicator Data'!BO59-AJ$4)/(AJ$3-AJ$4)*10)),1))</f>
        <v>9.6999999999999993</v>
      </c>
      <c r="AK51" s="190">
        <f t="shared" si="14"/>
        <v>5.9</v>
      </c>
      <c r="AL51" s="190">
        <f t="shared" si="15"/>
        <v>5.7</v>
      </c>
      <c r="AM51" s="190">
        <f t="shared" si="2"/>
        <v>2.2000000000000002</v>
      </c>
      <c r="AN51" s="191">
        <f t="shared" si="13"/>
        <v>4.9000000000000004</v>
      </c>
      <c r="AO51" s="190">
        <f t="shared" si="16"/>
        <v>2.8</v>
      </c>
      <c r="AP51" s="190">
        <f t="shared" si="17"/>
        <v>5.3</v>
      </c>
      <c r="AQ51" s="190">
        <f t="shared" si="6"/>
        <v>1.2</v>
      </c>
      <c r="AR51" s="190">
        <f t="shared" si="7"/>
        <v>7.5</v>
      </c>
      <c r="AS51" s="190">
        <f t="shared" si="18"/>
        <v>4.9000000000000004</v>
      </c>
      <c r="AT51" s="192">
        <f t="shared" si="19"/>
        <v>5.0999999999999996</v>
      </c>
      <c r="AU51" s="191">
        <f t="shared" si="20"/>
        <v>4</v>
      </c>
      <c r="AV51" s="191">
        <f t="shared" si="11"/>
        <v>4.5</v>
      </c>
      <c r="AW51" s="61"/>
    </row>
    <row r="52" spans="1:49" ht="15.75" customHeight="1" x14ac:dyDescent="0.25">
      <c r="A52" t="str">
        <f>'Indicator Data'!A60</f>
        <v>Barind and Drought Prone Areas</v>
      </c>
      <c r="B52" t="str">
        <f>'Indicator Data'!B60</f>
        <v>Rajshahi</v>
      </c>
      <c r="C52" t="str">
        <f>'Indicator Data'!C60</f>
        <v>Naogaon</v>
      </c>
      <c r="D52">
        <f>'Indicator Data'!D60</f>
        <v>5064</v>
      </c>
      <c r="E52" s="189">
        <f>IF(OR('Indicator Data'!AJ60=0,'Indicator Data'!AJ60="No data"),"0",ROUND(IF('Indicator Data'!AJ60&gt;E$3,0,IF('Indicator Data'!AJ60&lt;E$4,10,(E$3-'Indicator Data'!AJ60)/(E$3-E$4)*10)),1))</f>
        <v>3.9</v>
      </c>
      <c r="F52" s="189">
        <f>ROUND(IF('Indicator Data'!AK60=0,0,IF(LOG('Indicator Data'!AK60)&gt;F$3,10,IF(LOG('Indicator Data'!AK60)&lt;F$4,0,((LOG('Indicator Data'!AK60)-F$4))/(F$3-F$4)*10))),1)</f>
        <v>8.6</v>
      </c>
      <c r="G52" s="189">
        <f>ROUND(IF('Indicator Data'!AL60=0,0,IF(LOG('Indicator Data'!AL60)&gt;G$3,10,IF(LOG('Indicator Data'!AL60)&lt;G$4,0,((LOG('Indicator Data'!AL60)-G$4))/(G$3-G$4)*10))),1)</f>
        <v>7.6</v>
      </c>
      <c r="H52" s="189">
        <f>IF('Indicator Data'!AM60="No data","x",ROUND(IF('Indicator Data'!AM60&gt;H$3,10,IF('Indicator Data'!AM60&lt;H$4,0,('Indicator Data'!AM60-H$4)/(H$3-H$4)*10)),1))</f>
        <v>5.4</v>
      </c>
      <c r="I52" s="189">
        <f>IF('Indicator Data'!AN60="No data","x",ROUND(IF('Indicator Data'!AN60&gt;I$3,10,IF('Indicator Data'!AN60&lt;I$4,0,('Indicator Data'!AN60-I$4)/(I$3-I$4)*10)),1))</f>
        <v>4.5999999999999996</v>
      </c>
      <c r="J52" s="189">
        <f>IF('Indicator Data'!AO60="No data","x",ROUND(IF('Indicator Data'!AO60&gt;J$3,10,IF('Indicator Data'!AO60&lt;J$4,0,('Indicator Data'!AO60-J$4)/(J$3-J$4)*10)),1))</f>
        <v>8.1999999999999993</v>
      </c>
      <c r="K52" s="189">
        <f>IF('Indicator Data'!AP60="No data","x",ROUND(IF('Indicator Data'!AP60&gt;K$3,10,IF('Indicator Data'!AP60&lt;K$4,0,('Indicator Data'!AP60-K$4)/(K$3-K$4)*10)),1))</f>
        <v>6.3</v>
      </c>
      <c r="L52" s="189">
        <f>IF('Indicator Data'!AQ60="No data","x",ROUND(IF('Indicator Data'!AQ60&gt;L$3,10,IF('Indicator Data'!AQ60&lt;L$4,0,('Indicator Data'!AQ60-L$4)/(L$3-L$4)*10)),1))</f>
        <v>5.3</v>
      </c>
      <c r="M52" s="189">
        <f>ROUND(IF('Indicator Data'!AR60=0,0,IF(LOG('Indicator Data'!AR60)&gt;M$3,10,IF(LOG('Indicator Data'!AR60)&lt;M$4,0,((LOG('Indicator Data'!AR60)-M$4))/(M$3-M$4)*10))),1)</f>
        <v>3.9</v>
      </c>
      <c r="N52" s="189">
        <f>ROUND(IF('Indicator Data'!AS60=0,0,IF(LOG('Indicator Data'!AS60)&gt;N$3,10,IF(LOG('Indicator Data'!AK60)&lt;N$4,0,((LOG('Indicator Data'!AS60)-N$4))/(N$3-N$4)*10))),1)</f>
        <v>3.2</v>
      </c>
      <c r="O52" s="189">
        <v>0.8</v>
      </c>
      <c r="P52" s="189">
        <v>0.9</v>
      </c>
      <c r="Q52" s="189">
        <v>2.2000000000000002</v>
      </c>
      <c r="R52" s="189">
        <f>ROUND(IF('Indicator Data'!AW60=0,0,IF(LOG('Indicator Data'!AW60)&gt;R$3,10,IF(LOG('Indicator Data'!AW60)&lt;R$4,0,((LOG('Indicator Data'!AW60)-R$4))/(R$3-R$4)*10))),1)</f>
        <v>3.3</v>
      </c>
      <c r="S52" s="189">
        <f>ROUND(IF('Indicator Data'!AX60=0,0,IF(LOG('Indicator Data'!AX60)&gt;S$3,10,IF(LOG('Indicator Data'!AX60)&lt;S$4,0,((LOG('Indicator Data'!AX60)-S$4))/(S$3-S$4)*10))),1)</f>
        <v>6.5</v>
      </c>
      <c r="T52" s="189">
        <f>IF('Indicator Data'!AY60="No data","x",ROUND(IF('Indicator Data'!AY60&gt;T$3,10,IF('Indicator Data'!AY60&lt;T$4,0,('Indicator Data'!AY60-T$4)/(T$3-T$4)*10)),1))</f>
        <v>0</v>
      </c>
      <c r="U52" s="189">
        <f>ROUND(IF('Indicator Data'!AZ60=0,0,IF(LOG('Indicator Data'!AZ60)&gt;U$3,10,IF(LOG('Indicator Data'!AZ60)&lt;U$4,0,((LOG('Indicator Data'!AZ60)-U$4))/(U$3-U$4)*10))),1)</f>
        <v>8.3000000000000007</v>
      </c>
      <c r="V52" s="189">
        <f>ROUND(IF('Indicator Data'!BA60=0,0,IF(LOG('Indicator Data'!BA60)&gt;V$3,10,IF(LOG('Indicator Data'!BA60)&lt;V$4,0,((LOG('Indicator Data'!BA60)-V$4))/(V$3-V$4)*10))),1)</f>
        <v>3.6</v>
      </c>
      <c r="W52" s="189">
        <f>ROUND(IF('Indicator Data'!BB60=0,0,IF(LOG('Indicator Data'!BB60)&gt;W$3,10,IF(LOG('Indicator Data'!BB60)&lt;W$4,0,((LOG('Indicator Data'!BB60)-W$4))/(W$3-W$4)*10))),1)</f>
        <v>4.0999999999999996</v>
      </c>
      <c r="X52" s="189">
        <f>IF('Indicator Data'!BC60="No data","x",ROUND(IF('Indicator Data'!BC60&gt;X$3,10,IF('Indicator Data'!BC60&lt;X$4,0,('Indicator Data'!BC60-X$4)/(X$3-X$4)*10)),1))</f>
        <v>7.8</v>
      </c>
      <c r="Y52" s="189">
        <f>ROUND(IF('Indicator Data'!BD60=0,0,IF(LOG('Indicator Data'!BD60)&gt;Y$3,10,IF(LOG('Indicator Data'!BD60)&lt;Y$4,0,((LOG('Indicator Data'!BD60)-Y$4))/(Y$3-Y$4)*10))),1)</f>
        <v>7.6</v>
      </c>
      <c r="Z52" s="189">
        <f>ROUND(IF('Indicator Data'!BE60=0,0,IF(LOG('Indicator Data'!BE60)&gt;Z$3,10,IF(LOG('Indicator Data'!BE60)&lt;Z$4,0,((LOG('Indicator Data'!BE60)-Z$4))/(Z$3-Z$4)*10))),1)</f>
        <v>8.4</v>
      </c>
      <c r="AA52" s="189">
        <f>ROUND(IF('Indicator Data'!BF60=0,0,IF(LOG('Indicator Data'!BF60)&gt;AA$3,10,IF(LOG('Indicator Data'!BF60)&lt;AA$4,0,((LOG('Indicator Data'!BF60)-AA$4))/(AA$3-AA$4)*10))),1)</f>
        <v>7.3</v>
      </c>
      <c r="AB52" s="189">
        <f>ROUND(IF('Indicator Data'!BG60=0,0,IF(LOG('Indicator Data'!BG60)&gt;AB$3,10,IF(LOG('Indicator Data'!BG60)&lt;AB$4,0,((LOG('Indicator Data'!BG60)-AB$4))/(AB$3-AB$4)*10))),1)</f>
        <v>7.5</v>
      </c>
      <c r="AC52" s="189">
        <f>ROUND(IF('Indicator Data'!BH60=0,0,IF(LOG('Indicator Data'!BH60)&gt;AC$3,10,IF(LOG('Indicator Data'!BH60)&lt;AC$4,0,((LOG('Indicator Data'!BH60)-AC$4))/(AC$3-AC$4)*10))),1)</f>
        <v>5.4</v>
      </c>
      <c r="AD52" s="189">
        <f>IF('Indicator Data'!BI60="No data","x",ROUND(IF('Indicator Data'!BI60&gt;AD$3,10,IF('Indicator Data'!BI60&lt;AD$4,0,('Indicator Data'!BI60-AD$4)/(AD$3-AD$4)*10)),1))</f>
        <v>2.8</v>
      </c>
      <c r="AE52" s="189">
        <f>IF('Indicator Data'!BJ60="No data","x",ROUND(IF('Indicator Data'!BJ60&gt;AE$3,10,IF('Indicator Data'!BJ60&lt;AE$4,0,('Indicator Data'!BJ60-AE$4)/(AE$3-AE$4)*10)),1))</f>
        <v>8.6999999999999993</v>
      </c>
      <c r="AF52" s="189">
        <f>IF('Indicator Data'!BK60="No data","x",ROUND(IF('Indicator Data'!BK60&gt;AF$3,10,IF('Indicator Data'!BK60&lt;AF$4,0,('Indicator Data'!BK60-AF$4)/(AF$3-AF$4)*10)),1))</f>
        <v>1.7</v>
      </c>
      <c r="AG52" s="189">
        <f>IF('Indicator Data'!BL60="No data","x",ROUND(IF('Indicator Data'!BL60&gt;AG$3,10,IF('Indicator Data'!BL60&lt;AG$4,0,('Indicator Data'!BL60-AG$4)/(AG$3-AG$4)*10)),1))</f>
        <v>7.8</v>
      </c>
      <c r="AH52" s="189">
        <f>IF('Indicator Data'!BM60="No data","x",ROUND(IF('Indicator Data'!BM60&gt;AH$3,10,IF('Indicator Data'!BM60&lt;AH$4,0,('Indicator Data'!BM60-AH$4)/(AH$3-AH$4)*10)),1))</f>
        <v>6.2</v>
      </c>
      <c r="AI52" s="189">
        <f>ROUND(IF('Indicator Data'!BN60=0,0,IF(LOG('Indicator Data'!BN60)&gt;AI$3,10,IF(LOG('Indicator Data'!BN60)&lt;AI$4,0,((LOG('Indicator Data'!BN60)-AI$4))/(AI$3-AI$4)*10))),1)</f>
        <v>7</v>
      </c>
      <c r="AJ52" s="189">
        <f>IF('Indicator Data'!BO60="No data","x",ROUND(IF('Indicator Data'!BO60&gt;AJ$3,10,IF('Indicator Data'!BO60&lt;AJ$4,0,('Indicator Data'!BO60-AJ$4)/(AJ$3-AJ$4)*10)),1))</f>
        <v>6.8</v>
      </c>
      <c r="AK52" s="190">
        <f t="shared" si="14"/>
        <v>6.4</v>
      </c>
      <c r="AL52" s="190">
        <f t="shared" si="15"/>
        <v>6.1</v>
      </c>
      <c r="AM52" s="190">
        <f t="shared" si="2"/>
        <v>2.2000000000000002</v>
      </c>
      <c r="AN52" s="191">
        <f t="shared" si="13"/>
        <v>5.3</v>
      </c>
      <c r="AO52" s="190">
        <f t="shared" si="16"/>
        <v>4.9000000000000004</v>
      </c>
      <c r="AP52" s="190">
        <f t="shared" si="17"/>
        <v>6</v>
      </c>
      <c r="AQ52" s="190">
        <f t="shared" si="6"/>
        <v>5.8</v>
      </c>
      <c r="AR52" s="190">
        <f t="shared" si="7"/>
        <v>6.5</v>
      </c>
      <c r="AS52" s="190">
        <f t="shared" si="18"/>
        <v>5.7</v>
      </c>
      <c r="AT52" s="192">
        <f t="shared" si="19"/>
        <v>6</v>
      </c>
      <c r="AU52" s="191">
        <f t="shared" si="20"/>
        <v>5.5</v>
      </c>
      <c r="AV52" s="191">
        <f t="shared" si="11"/>
        <v>5.4</v>
      </c>
      <c r="AW52" s="61"/>
    </row>
    <row r="53" spans="1:49" ht="15.75" customHeight="1" x14ac:dyDescent="0.25">
      <c r="A53" t="str">
        <f>'Indicator Data'!A61</f>
        <v>Barind and Drought Prone Areas</v>
      </c>
      <c r="B53" t="str">
        <f>'Indicator Data'!B61</f>
        <v>Rajshahi</v>
      </c>
      <c r="C53" t="str">
        <f>'Indicator Data'!C61</f>
        <v>Natore</v>
      </c>
      <c r="D53">
        <f>'Indicator Data'!D61</f>
        <v>5069</v>
      </c>
      <c r="E53" s="189">
        <f>IF(OR('Indicator Data'!AJ61=0,'Indicator Data'!AJ61="No data"),"0",ROUND(IF('Indicator Data'!AJ61&gt;E$3,0,IF('Indicator Data'!AJ61&lt;E$4,10,(E$3-'Indicator Data'!AJ61)/(E$3-E$4)*10)),1))</f>
        <v>5.6</v>
      </c>
      <c r="F53" s="189">
        <f>ROUND(IF('Indicator Data'!AK61=0,0,IF(LOG('Indicator Data'!AK61)&gt;F$3,10,IF(LOG('Indicator Data'!AK61)&lt;F$4,0,((LOG('Indicator Data'!AK61)-F$4))/(F$3-F$4)*10))),1)</f>
        <v>8.1</v>
      </c>
      <c r="G53" s="189">
        <f>ROUND(IF('Indicator Data'!AL61=0,0,IF(LOG('Indicator Data'!AL61)&gt;G$3,10,IF(LOG('Indicator Data'!AL61)&lt;G$4,0,((LOG('Indicator Data'!AL61)-G$4))/(G$3-G$4)*10))),1)</f>
        <v>6.7</v>
      </c>
      <c r="H53" s="189">
        <f>IF('Indicator Data'!AM61="No data","x",ROUND(IF('Indicator Data'!AM61&gt;H$3,10,IF('Indicator Data'!AM61&lt;H$4,0,('Indicator Data'!AM61-H$4)/(H$3-H$4)*10)),1))</f>
        <v>7.1</v>
      </c>
      <c r="I53" s="189">
        <f>IF('Indicator Data'!AN61="No data","x",ROUND(IF('Indicator Data'!AN61&gt;I$3,10,IF('Indicator Data'!AN61&lt;I$4,0,('Indicator Data'!AN61-I$4)/(I$3-I$4)*10)),1))</f>
        <v>1.9</v>
      </c>
      <c r="J53" s="189">
        <f>IF('Indicator Data'!AO61="No data","x",ROUND(IF('Indicator Data'!AO61&gt;J$3,10,IF('Indicator Data'!AO61&lt;J$4,0,('Indicator Data'!AO61-J$4)/(J$3-J$4)*10)),1))</f>
        <v>7.5</v>
      </c>
      <c r="K53" s="189">
        <f>IF('Indicator Data'!AP61="No data","x",ROUND(IF('Indicator Data'!AP61&gt;K$3,10,IF('Indicator Data'!AP61&lt;K$4,0,('Indicator Data'!AP61-K$4)/(K$3-K$4)*10)),1))</f>
        <v>6.1</v>
      </c>
      <c r="L53" s="189">
        <f>IF('Indicator Data'!AQ61="No data","x",ROUND(IF('Indicator Data'!AQ61&gt;L$3,10,IF('Indicator Data'!AQ61&lt;L$4,0,('Indicator Data'!AQ61-L$4)/(L$3-L$4)*10)),1))</f>
        <v>5</v>
      </c>
      <c r="M53" s="189">
        <f>ROUND(IF('Indicator Data'!AR61=0,0,IF(LOG('Indicator Data'!AR61)&gt;M$3,10,IF(LOG('Indicator Data'!AR61)&lt;M$4,0,((LOG('Indicator Data'!AR61)-M$4))/(M$3-M$4)*10))),1)</f>
        <v>5.6</v>
      </c>
      <c r="N53" s="189">
        <f>ROUND(IF('Indicator Data'!AS61=0,0,IF(LOG('Indicator Data'!AS61)&gt;N$3,10,IF(LOG('Indicator Data'!AK61)&lt;N$4,0,((LOG('Indicator Data'!AS61)-N$4))/(N$3-N$4)*10))),1)</f>
        <v>4.5</v>
      </c>
      <c r="O53" s="189">
        <v>0.8</v>
      </c>
      <c r="P53" s="189">
        <v>0.9</v>
      </c>
      <c r="Q53" s="189">
        <v>2.2000000000000002</v>
      </c>
      <c r="R53" s="189">
        <f>ROUND(IF('Indicator Data'!AW61=0,0,IF(LOG('Indicator Data'!AW61)&gt;R$3,10,IF(LOG('Indicator Data'!AW61)&lt;R$4,0,((LOG('Indicator Data'!AW61)-R$4))/(R$3-R$4)*10))),1)</f>
        <v>3.3</v>
      </c>
      <c r="S53" s="189">
        <f>ROUND(IF('Indicator Data'!AX61=0,0,IF(LOG('Indicator Data'!AX61)&gt;S$3,10,IF(LOG('Indicator Data'!AX61)&lt;S$4,0,((LOG('Indicator Data'!AX61)-S$4))/(S$3-S$4)*10))),1)</f>
        <v>7.5</v>
      </c>
      <c r="T53" s="189">
        <f>IF('Indicator Data'!AY61="No data","x",ROUND(IF('Indicator Data'!AY61&gt;T$3,10,IF('Indicator Data'!AY61&lt;T$4,0,('Indicator Data'!AY61-T$4)/(T$3-T$4)*10)),1))</f>
        <v>0</v>
      </c>
      <c r="U53" s="189">
        <f>ROUND(IF('Indicator Data'!AZ61=0,0,IF(LOG('Indicator Data'!AZ61)&gt;U$3,10,IF(LOG('Indicator Data'!AZ61)&lt;U$4,0,((LOG('Indicator Data'!AZ61)-U$4))/(U$3-U$4)*10))),1)</f>
        <v>4.5999999999999996</v>
      </c>
      <c r="V53" s="189">
        <f>ROUND(IF('Indicator Data'!BA61=0,0,IF(LOG('Indicator Data'!BA61)&gt;V$3,10,IF(LOG('Indicator Data'!BA61)&lt;V$4,0,((LOG('Indicator Data'!BA61)-V$4))/(V$3-V$4)*10))),1)</f>
        <v>2.4</v>
      </c>
      <c r="W53" s="189">
        <f>ROUND(IF('Indicator Data'!BB61=0,0,IF(LOG('Indicator Data'!BB61)&gt;W$3,10,IF(LOG('Indicator Data'!BB61)&lt;W$4,0,((LOG('Indicator Data'!BB61)-W$4))/(W$3-W$4)*10))),1)</f>
        <v>3.2</v>
      </c>
      <c r="X53" s="189">
        <f>IF('Indicator Data'!BC61="No data","x",ROUND(IF('Indicator Data'!BC61&gt;X$3,10,IF('Indicator Data'!BC61&lt;X$4,0,('Indicator Data'!BC61-X$4)/(X$3-X$4)*10)),1))</f>
        <v>5</v>
      </c>
      <c r="Y53" s="189">
        <f>ROUND(IF('Indicator Data'!BD61=0,0,IF(LOG('Indicator Data'!BD61)&gt;Y$3,10,IF(LOG('Indicator Data'!BD61)&lt;Y$4,0,((LOG('Indicator Data'!BD61)-Y$4))/(Y$3-Y$4)*10))),1)</f>
        <v>6</v>
      </c>
      <c r="Z53" s="189">
        <f>ROUND(IF('Indicator Data'!BE61=0,0,IF(LOG('Indicator Data'!BE61)&gt;Z$3,10,IF(LOG('Indicator Data'!BE61)&lt;Z$4,0,((LOG('Indicator Data'!BE61)-Z$4))/(Z$3-Z$4)*10))),1)</f>
        <v>5.4</v>
      </c>
      <c r="AA53" s="189">
        <f>ROUND(IF('Indicator Data'!BF61=0,0,IF(LOG('Indicator Data'!BF61)&gt;AA$3,10,IF(LOG('Indicator Data'!BF61)&lt;AA$4,0,((LOG('Indicator Data'!BF61)-AA$4))/(AA$3-AA$4)*10))),1)</f>
        <v>5.7</v>
      </c>
      <c r="AB53" s="189">
        <f>ROUND(IF('Indicator Data'!BG61=0,0,IF(LOG('Indicator Data'!BG61)&gt;AB$3,10,IF(LOG('Indicator Data'!BG61)&lt;AB$4,0,((LOG('Indicator Data'!BG61)-AB$4))/(AB$3-AB$4)*10))),1)</f>
        <v>8</v>
      </c>
      <c r="AC53" s="189">
        <f>ROUND(IF('Indicator Data'!BH61=0,0,IF(LOG('Indicator Data'!BH61)&gt;AC$3,10,IF(LOG('Indicator Data'!BH61)&lt;AC$4,0,((LOG('Indicator Data'!BH61)-AC$4))/(AC$3-AC$4)*10))),1)</f>
        <v>7.7</v>
      </c>
      <c r="AD53" s="189">
        <f>IF('Indicator Data'!BI61="No data","x",ROUND(IF('Indicator Data'!BI61&gt;AD$3,10,IF('Indicator Data'!BI61&lt;AD$4,0,('Indicator Data'!BI61-AD$4)/(AD$3-AD$4)*10)),1))</f>
        <v>3.2</v>
      </c>
      <c r="AE53" s="189">
        <f>IF('Indicator Data'!BJ61="No data","x",ROUND(IF('Indicator Data'!BJ61&gt;AE$3,10,IF('Indicator Data'!BJ61&lt;AE$4,0,('Indicator Data'!BJ61-AE$4)/(AE$3-AE$4)*10)),1))</f>
        <v>7.4</v>
      </c>
      <c r="AF53" s="189">
        <f>IF('Indicator Data'!BK61="No data","x",ROUND(IF('Indicator Data'!BK61&gt;AF$3,10,IF('Indicator Data'!BK61&lt;AF$4,0,('Indicator Data'!BK61-AF$4)/(AF$3-AF$4)*10)),1))</f>
        <v>0.7</v>
      </c>
      <c r="AG53" s="189">
        <f>IF('Indicator Data'!BL61="No data","x",ROUND(IF('Indicator Data'!BL61&gt;AG$3,10,IF('Indicator Data'!BL61&lt;AG$4,0,('Indicator Data'!BL61-AG$4)/(AG$3-AG$4)*10)),1))</f>
        <v>7.8</v>
      </c>
      <c r="AH53" s="189">
        <f>IF('Indicator Data'!BM61="No data","x",ROUND(IF('Indicator Data'!BM61&gt;AH$3,10,IF('Indicator Data'!BM61&lt;AH$4,0,('Indicator Data'!BM61-AH$4)/(AH$3-AH$4)*10)),1))</f>
        <v>6.4</v>
      </c>
      <c r="AI53" s="189">
        <f>ROUND(IF('Indicator Data'!BN61=0,0,IF(LOG('Indicator Data'!BN61)&gt;AI$3,10,IF(LOG('Indicator Data'!BN61)&lt;AI$4,0,((LOG('Indicator Data'!BN61)-AI$4))/(AI$3-AI$4)*10))),1)</f>
        <v>4.9000000000000004</v>
      </c>
      <c r="AJ53" s="189">
        <f>IF('Indicator Data'!BO61="No data","x",ROUND(IF('Indicator Data'!BO61&gt;AJ$3,10,IF('Indicator Data'!BO61&lt;AJ$4,0,('Indicator Data'!BO61-AJ$4)/(AJ$3-AJ$4)*10)),1))</f>
        <v>4.2</v>
      </c>
      <c r="AK53" s="190">
        <f t="shared" si="14"/>
        <v>6.9</v>
      </c>
      <c r="AL53" s="190">
        <f t="shared" si="15"/>
        <v>5.0999999999999996</v>
      </c>
      <c r="AM53" s="190">
        <f t="shared" si="2"/>
        <v>2.8</v>
      </c>
      <c r="AN53" s="191">
        <f t="shared" si="13"/>
        <v>5.4</v>
      </c>
      <c r="AO53" s="190">
        <f t="shared" si="16"/>
        <v>5.4</v>
      </c>
      <c r="AP53" s="190">
        <f t="shared" si="17"/>
        <v>3.8</v>
      </c>
      <c r="AQ53" s="190">
        <f t="shared" si="6"/>
        <v>4.3</v>
      </c>
      <c r="AR53" s="190">
        <f t="shared" si="7"/>
        <v>7.9</v>
      </c>
      <c r="AS53" s="190">
        <f t="shared" si="18"/>
        <v>5.0999999999999996</v>
      </c>
      <c r="AT53" s="192">
        <f t="shared" si="19"/>
        <v>5.5</v>
      </c>
      <c r="AU53" s="191">
        <f t="shared" si="20"/>
        <v>5.5</v>
      </c>
      <c r="AV53" s="191">
        <f t="shared" si="11"/>
        <v>5.5</v>
      </c>
      <c r="AW53" s="61"/>
    </row>
    <row r="54" spans="1:49" ht="15.75" customHeight="1" x14ac:dyDescent="0.25">
      <c r="A54" t="str">
        <f>'Indicator Data'!A62</f>
        <v>Barind and Drought Prone Areas</v>
      </c>
      <c r="B54" t="str">
        <f>'Indicator Data'!B62</f>
        <v>Rajshahi</v>
      </c>
      <c r="C54" t="str">
        <f>'Indicator Data'!C62</f>
        <v>Nawabganj</v>
      </c>
      <c r="D54">
        <f>'Indicator Data'!D62</f>
        <v>5070</v>
      </c>
      <c r="E54" s="189">
        <f>IF(OR('Indicator Data'!AJ62=0,'Indicator Data'!AJ62="No data"),"0",ROUND(IF('Indicator Data'!AJ62&gt;E$3,0,IF('Indicator Data'!AJ62&lt;E$4,10,(E$3-'Indicator Data'!AJ62)/(E$3-E$4)*10)),1))</f>
        <v>3.9</v>
      </c>
      <c r="F54" s="189">
        <f>ROUND(IF('Indicator Data'!AK62=0,0,IF(LOG('Indicator Data'!AK62)&gt;F$3,10,IF(LOG('Indicator Data'!AK62)&lt;F$4,0,((LOG('Indicator Data'!AK62)-F$4))/(F$3-F$4)*10))),1)</f>
        <v>8.9</v>
      </c>
      <c r="G54" s="189">
        <f>ROUND(IF('Indicator Data'!AL62=0,0,IF(LOG('Indicator Data'!AL62)&gt;G$3,10,IF(LOG('Indicator Data'!AL62)&lt;G$4,0,((LOG('Indicator Data'!AL62)-G$4))/(G$3-G$4)*10))),1)</f>
        <v>8.1999999999999993</v>
      </c>
      <c r="H54" s="189">
        <f>IF('Indicator Data'!AM62="No data","x",ROUND(IF('Indicator Data'!AM62&gt;H$3,10,IF('Indicator Data'!AM62&lt;H$4,0,('Indicator Data'!AM62-H$4)/(H$3-H$4)*10)),1))</f>
        <v>7.6</v>
      </c>
      <c r="I54" s="189">
        <f>IF('Indicator Data'!AN62="No data","x",ROUND(IF('Indicator Data'!AN62&gt;I$3,10,IF('Indicator Data'!AN62&lt;I$4,0,('Indicator Data'!AN62-I$4)/(I$3-I$4)*10)),1))</f>
        <v>1</v>
      </c>
      <c r="J54" s="189">
        <f>IF('Indicator Data'!AO62="No data","x",ROUND(IF('Indicator Data'!AO62&gt;J$3,10,IF('Indicator Data'!AO62&lt;J$4,0,('Indicator Data'!AO62-J$4)/(J$3-J$4)*10)),1))</f>
        <v>8.9</v>
      </c>
      <c r="K54" s="189">
        <f>IF('Indicator Data'!AP62="No data","x",ROUND(IF('Indicator Data'!AP62&gt;K$3,10,IF('Indicator Data'!AP62&lt;K$4,0,('Indicator Data'!AP62-K$4)/(K$3-K$4)*10)),1))</f>
        <v>7</v>
      </c>
      <c r="L54" s="189">
        <f>IF('Indicator Data'!AQ62="No data","x",ROUND(IF('Indicator Data'!AQ62&gt;L$3,10,IF('Indicator Data'!AQ62&lt;L$4,0,('Indicator Data'!AQ62-L$4)/(L$3-L$4)*10)),1))</f>
        <v>5.8</v>
      </c>
      <c r="M54" s="189">
        <f>ROUND(IF('Indicator Data'!AR62=0,0,IF(LOG('Indicator Data'!AR62)&gt;M$3,10,IF(LOG('Indicator Data'!AR62)&lt;M$4,0,((LOG('Indicator Data'!AR62)-M$4))/(M$3-M$4)*10))),1)</f>
        <v>2.2999999999999998</v>
      </c>
      <c r="N54" s="189">
        <f>ROUND(IF('Indicator Data'!AS62=0,0,IF(LOG('Indicator Data'!AS62)&gt;N$3,10,IF(LOG('Indicator Data'!AK62)&lt;N$4,0,((LOG('Indicator Data'!AS62)-N$4))/(N$3-N$4)*10))),1)</f>
        <v>3.2</v>
      </c>
      <c r="O54" s="189">
        <v>0.8</v>
      </c>
      <c r="P54" s="189">
        <v>0.9</v>
      </c>
      <c r="Q54" s="189">
        <v>2.2000000000000002</v>
      </c>
      <c r="R54" s="189">
        <f>ROUND(IF('Indicator Data'!AW62=0,0,IF(LOG('Indicator Data'!AW62)&gt;R$3,10,IF(LOG('Indicator Data'!AW62)&lt;R$4,0,((LOG('Indicator Data'!AW62)-R$4))/(R$3-R$4)*10))),1)</f>
        <v>1.7</v>
      </c>
      <c r="S54" s="189">
        <f>ROUND(IF('Indicator Data'!AX62=0,0,IF(LOG('Indicator Data'!AX62)&gt;S$3,10,IF(LOG('Indicator Data'!AX62)&lt;S$4,0,((LOG('Indicator Data'!AX62)-S$4))/(S$3-S$4)*10))),1)</f>
        <v>0</v>
      </c>
      <c r="T54" s="189">
        <f>IF('Indicator Data'!AY62="No data","x",ROUND(IF('Indicator Data'!AY62&gt;T$3,10,IF('Indicator Data'!AY62&lt;T$4,0,('Indicator Data'!AY62-T$4)/(T$3-T$4)*10)),1))</f>
        <v>0</v>
      </c>
      <c r="U54" s="189">
        <f>ROUND(IF('Indicator Data'!AZ62=0,0,IF(LOG('Indicator Data'!AZ62)&gt;U$3,10,IF(LOG('Indicator Data'!AZ62)&lt;U$4,0,((LOG('Indicator Data'!AZ62)-U$4))/(U$3-U$4)*10))),1)</f>
        <v>6.9</v>
      </c>
      <c r="V54" s="189">
        <f>ROUND(IF('Indicator Data'!BA62=0,0,IF(LOG('Indicator Data'!BA62)&gt;V$3,10,IF(LOG('Indicator Data'!BA62)&lt;V$4,0,((LOG('Indicator Data'!BA62)-V$4))/(V$3-V$4)*10))),1)</f>
        <v>2.4</v>
      </c>
      <c r="W54" s="189">
        <f>ROUND(IF('Indicator Data'!BB62=0,0,IF(LOG('Indicator Data'!BB62)&gt;W$3,10,IF(LOG('Indicator Data'!BB62)&lt;W$4,0,((LOG('Indicator Data'!BB62)-W$4))/(W$3-W$4)*10))),1)</f>
        <v>5.3</v>
      </c>
      <c r="X54" s="189">
        <f>IF('Indicator Data'!BC62="No data","x",ROUND(IF('Indicator Data'!BC62&gt;X$3,10,IF('Indicator Data'!BC62&lt;X$4,0,('Indicator Data'!BC62-X$4)/(X$3-X$4)*10)),1))</f>
        <v>6.7</v>
      </c>
      <c r="Y54" s="189">
        <f>ROUND(IF('Indicator Data'!BD62=0,0,IF(LOG('Indicator Data'!BD62)&gt;Y$3,10,IF(LOG('Indicator Data'!BD62)&lt;Y$4,0,((LOG('Indicator Data'!BD62)-Y$4))/(Y$3-Y$4)*10))),1)</f>
        <v>0</v>
      </c>
      <c r="Z54" s="189">
        <f>ROUND(IF('Indicator Data'!BE62=0,0,IF(LOG('Indicator Data'!BE62)&gt;Z$3,10,IF(LOG('Indicator Data'!BE62)&lt;Z$4,0,((LOG('Indicator Data'!BE62)-Z$4))/(Z$3-Z$4)*10))),1)</f>
        <v>0</v>
      </c>
      <c r="AA54" s="189">
        <f>ROUND(IF('Indicator Data'!BF62=0,0,IF(LOG('Indicator Data'!BF62)&gt;AA$3,10,IF(LOG('Indicator Data'!BF62)&lt;AA$4,0,((LOG('Indicator Data'!BF62)-AA$4))/(AA$3-AA$4)*10))),1)</f>
        <v>0</v>
      </c>
      <c r="AB54" s="189">
        <f>ROUND(IF('Indicator Data'!BG62=0,0,IF(LOG('Indicator Data'!BG62)&gt;AB$3,10,IF(LOG('Indicator Data'!BG62)&lt;AB$4,0,((LOG('Indicator Data'!BG62)-AB$4))/(AB$3-AB$4)*10))),1)</f>
        <v>9.1</v>
      </c>
      <c r="AC54" s="189">
        <f>ROUND(IF('Indicator Data'!BH62=0,0,IF(LOG('Indicator Data'!BH62)&gt;AC$3,10,IF(LOG('Indicator Data'!BH62)&lt;AC$4,0,((LOG('Indicator Data'!BH62)-AC$4))/(AC$3-AC$4)*10))),1)</f>
        <v>7.7</v>
      </c>
      <c r="AD54" s="189">
        <f>IF('Indicator Data'!BI62="No data","x",ROUND(IF('Indicator Data'!BI62&gt;AD$3,10,IF('Indicator Data'!BI62&lt;AD$4,0,('Indicator Data'!BI62-AD$4)/(AD$3-AD$4)*10)),1))</f>
        <v>5.7</v>
      </c>
      <c r="AE54" s="189">
        <f>IF('Indicator Data'!BJ62="No data","x",ROUND(IF('Indicator Data'!BJ62&gt;AE$3,10,IF('Indicator Data'!BJ62&lt;AE$4,0,('Indicator Data'!BJ62-AE$4)/(AE$3-AE$4)*10)),1))</f>
        <v>3.4</v>
      </c>
      <c r="AF54" s="189">
        <f>IF('Indicator Data'!BK62="No data","x",ROUND(IF('Indicator Data'!BK62&gt;AF$3,10,IF('Indicator Data'!BK62&lt;AF$4,0,('Indicator Data'!BK62-AF$4)/(AF$3-AF$4)*10)),1))</f>
        <v>2.9</v>
      </c>
      <c r="AG54" s="189">
        <f>IF('Indicator Data'!BL62="No data","x",ROUND(IF('Indicator Data'!BL62&gt;AG$3,10,IF('Indicator Data'!BL62&lt;AG$4,0,('Indicator Data'!BL62-AG$4)/(AG$3-AG$4)*10)),1))</f>
        <v>7.8</v>
      </c>
      <c r="AH54" s="189">
        <f>IF('Indicator Data'!BM62="No data","x",ROUND(IF('Indicator Data'!BM62&gt;AH$3,10,IF('Indicator Data'!BM62&lt;AH$4,0,('Indicator Data'!BM62-AH$4)/(AH$3-AH$4)*10)),1))</f>
        <v>3.8</v>
      </c>
      <c r="AI54" s="189">
        <f>ROUND(IF('Indicator Data'!BN62=0,0,IF(LOG('Indicator Data'!BN62)&gt;AI$3,10,IF(LOG('Indicator Data'!BN62)&lt;AI$4,0,((LOG('Indicator Data'!BN62)-AI$4))/(AI$3-AI$4)*10))),1)</f>
        <v>5.0999999999999996</v>
      </c>
      <c r="AJ54" s="189">
        <f>IF('Indicator Data'!BO62="No data","x",ROUND(IF('Indicator Data'!BO62&gt;AJ$3,10,IF('Indicator Data'!BO62&lt;AJ$4,0,('Indicator Data'!BO62-AJ$4)/(AJ$3-AJ$4)*10)),1))</f>
        <v>4.9000000000000004</v>
      </c>
      <c r="AK54" s="190">
        <f t="shared" si="14"/>
        <v>7.2</v>
      </c>
      <c r="AL54" s="190">
        <f t="shared" si="15"/>
        <v>5.7</v>
      </c>
      <c r="AM54" s="190">
        <f t="shared" si="2"/>
        <v>1.9</v>
      </c>
      <c r="AN54" s="191">
        <f t="shared" si="13"/>
        <v>5.5</v>
      </c>
      <c r="AO54" s="190">
        <f t="shared" si="16"/>
        <v>0.9</v>
      </c>
      <c r="AP54" s="190">
        <f t="shared" si="17"/>
        <v>5.3</v>
      </c>
      <c r="AQ54" s="190">
        <f t="shared" si="6"/>
        <v>0</v>
      </c>
      <c r="AR54" s="190">
        <f t="shared" si="7"/>
        <v>8.4</v>
      </c>
      <c r="AS54" s="190">
        <f t="shared" si="18"/>
        <v>4.8</v>
      </c>
      <c r="AT54" s="192">
        <f t="shared" si="19"/>
        <v>5.3</v>
      </c>
      <c r="AU54" s="191">
        <f t="shared" si="20"/>
        <v>3.4</v>
      </c>
      <c r="AV54" s="191">
        <f t="shared" si="11"/>
        <v>4.5</v>
      </c>
      <c r="AW54" s="61"/>
    </row>
    <row r="55" spans="1:49" ht="15.75" customHeight="1" x14ac:dyDescent="0.25">
      <c r="A55" t="str">
        <f>'Indicator Data'!A63</f>
        <v>Barind and Drought Prone Areas</v>
      </c>
      <c r="B55" t="str">
        <f>'Indicator Data'!B63</f>
        <v>Rajshahi</v>
      </c>
      <c r="C55" t="str">
        <f>'Indicator Data'!C63</f>
        <v>Pabna</v>
      </c>
      <c r="D55">
        <f>'Indicator Data'!D63</f>
        <v>5076</v>
      </c>
      <c r="E55" s="189">
        <f>IF(OR('Indicator Data'!AJ63=0,'Indicator Data'!AJ63="No data"),"0",ROUND(IF('Indicator Data'!AJ63&gt;E$3,0,IF('Indicator Data'!AJ63&lt;E$4,10,(E$3-'Indicator Data'!AJ63)/(E$3-E$4)*10)),1))</f>
        <v>5.6</v>
      </c>
      <c r="F55" s="189">
        <f>ROUND(IF('Indicator Data'!AK63=0,0,IF(LOG('Indicator Data'!AK63)&gt;F$3,10,IF(LOG('Indicator Data'!AK63)&lt;F$4,0,((LOG('Indicator Data'!AK63)-F$4))/(F$3-F$4)*10))),1)</f>
        <v>8.4</v>
      </c>
      <c r="G55" s="189">
        <f>ROUND(IF('Indicator Data'!AL63=0,0,IF(LOG('Indicator Data'!AL63)&gt;G$3,10,IF(LOG('Indicator Data'!AL63)&lt;G$4,0,((LOG('Indicator Data'!AL63)-G$4))/(G$3-G$4)*10))),1)</f>
        <v>7.7</v>
      </c>
      <c r="H55" s="189">
        <f>IF('Indicator Data'!AM63="No data","x",ROUND(IF('Indicator Data'!AM63&gt;H$3,10,IF('Indicator Data'!AM63&lt;H$4,0,('Indicator Data'!AM63-H$4)/(H$3-H$4)*10)),1))</f>
        <v>5.9</v>
      </c>
      <c r="I55" s="189">
        <f>IF('Indicator Data'!AN63="No data","x",ROUND(IF('Indicator Data'!AN63&gt;I$3,10,IF('Indicator Data'!AN63&lt;I$4,0,('Indicator Data'!AN63-I$4)/(I$3-I$4)*10)),1))</f>
        <v>1</v>
      </c>
      <c r="J55" s="189">
        <f>IF('Indicator Data'!AO63="No data","x",ROUND(IF('Indicator Data'!AO63&gt;J$3,10,IF('Indicator Data'!AO63&lt;J$4,0,('Indicator Data'!AO63-J$4)/(J$3-J$4)*10)),1))</f>
        <v>7.9</v>
      </c>
      <c r="K55" s="189">
        <f>IF('Indicator Data'!AP63="No data","x",ROUND(IF('Indicator Data'!AP63&gt;K$3,10,IF('Indicator Data'!AP63&lt;K$4,0,('Indicator Data'!AP63-K$4)/(K$3-K$4)*10)),1))</f>
        <v>6.7</v>
      </c>
      <c r="L55" s="189">
        <f>IF('Indicator Data'!AQ63="No data","x",ROUND(IF('Indicator Data'!AQ63&gt;L$3,10,IF('Indicator Data'!AQ63&lt;L$4,0,('Indicator Data'!AQ63-L$4)/(L$3-L$4)*10)),1))</f>
        <v>6.2</v>
      </c>
      <c r="M55" s="189">
        <f>ROUND(IF('Indicator Data'!AR63=0,0,IF(LOG('Indicator Data'!AR63)&gt;M$3,10,IF(LOG('Indicator Data'!AR63)&lt;M$4,0,((LOG('Indicator Data'!AR63)-M$4))/(M$3-M$4)*10))),1)</f>
        <v>6.3</v>
      </c>
      <c r="N55" s="189">
        <f>ROUND(IF('Indicator Data'!AS63=0,0,IF(LOG('Indicator Data'!AS63)&gt;N$3,10,IF(LOG('Indicator Data'!AK63)&lt;N$4,0,((LOG('Indicator Data'!AS63)-N$4))/(N$3-N$4)*10))),1)</f>
        <v>3.4</v>
      </c>
      <c r="O55" s="189">
        <v>0.8</v>
      </c>
      <c r="P55" s="189">
        <v>0.9</v>
      </c>
      <c r="Q55" s="189">
        <v>2.2000000000000002</v>
      </c>
      <c r="R55" s="189">
        <f>ROUND(IF('Indicator Data'!AW63=0,0,IF(LOG('Indicator Data'!AW63)&gt;R$3,10,IF(LOG('Indicator Data'!AW63)&lt;R$4,0,((LOG('Indicator Data'!AW63)-R$4))/(R$3-R$4)*10))),1)</f>
        <v>1.7</v>
      </c>
      <c r="S55" s="189">
        <f>ROUND(IF('Indicator Data'!AX63=0,0,IF(LOG('Indicator Data'!AX63)&gt;S$3,10,IF(LOG('Indicator Data'!AX63)&lt;S$4,0,((LOG('Indicator Data'!AX63)-S$4))/(S$3-S$4)*10))),1)</f>
        <v>0</v>
      </c>
      <c r="T55" s="189">
        <f>IF('Indicator Data'!AY63="No data","x",ROUND(IF('Indicator Data'!AY63&gt;T$3,10,IF('Indicator Data'!AY63&lt;T$4,0,('Indicator Data'!AY63-T$4)/(T$3-T$4)*10)),1))</f>
        <v>0</v>
      </c>
      <c r="U55" s="189">
        <f>ROUND(IF('Indicator Data'!AZ63=0,0,IF(LOG('Indicator Data'!AZ63)&gt;U$3,10,IF(LOG('Indicator Data'!AZ63)&lt;U$4,0,((LOG('Indicator Data'!AZ63)-U$4))/(U$3-U$4)*10))),1)</f>
        <v>5.4</v>
      </c>
      <c r="V55" s="189">
        <f>ROUND(IF('Indicator Data'!BA63=0,0,IF(LOG('Indicator Data'!BA63)&gt;V$3,10,IF(LOG('Indicator Data'!BA63)&lt;V$4,0,((LOG('Indicator Data'!BA63)-V$4))/(V$3-V$4)*10))),1)</f>
        <v>3.2</v>
      </c>
      <c r="W55" s="189">
        <f>ROUND(IF('Indicator Data'!BB63=0,0,IF(LOG('Indicator Data'!BB63)&gt;W$3,10,IF(LOG('Indicator Data'!BB63)&lt;W$4,0,((LOG('Indicator Data'!BB63)-W$4))/(W$3-W$4)*10))),1)</f>
        <v>4.8</v>
      </c>
      <c r="X55" s="189">
        <f>IF('Indicator Data'!BC63="No data","x",ROUND(IF('Indicator Data'!BC63&gt;X$3,10,IF('Indicator Data'!BC63&lt;X$4,0,('Indicator Data'!BC63-X$4)/(X$3-X$4)*10)),1))</f>
        <v>3.1</v>
      </c>
      <c r="Y55" s="189">
        <f>ROUND(IF('Indicator Data'!BD63=0,0,IF(LOG('Indicator Data'!BD63)&gt;Y$3,10,IF(LOG('Indicator Data'!BD63)&lt;Y$4,0,((LOG('Indicator Data'!BD63)-Y$4))/(Y$3-Y$4)*10))),1)</f>
        <v>5.6</v>
      </c>
      <c r="Z55" s="189">
        <f>ROUND(IF('Indicator Data'!BE63=0,0,IF(LOG('Indicator Data'!BE63)&gt;Z$3,10,IF(LOG('Indicator Data'!BE63)&lt;Z$4,0,((LOG('Indicator Data'!BE63)-Z$4))/(Z$3-Z$4)*10))),1)</f>
        <v>0</v>
      </c>
      <c r="AA55" s="189">
        <f>ROUND(IF('Indicator Data'!BF63=0,0,IF(LOG('Indicator Data'!BF63)&gt;AA$3,10,IF(LOG('Indicator Data'!BF63)&lt;AA$4,0,((LOG('Indicator Data'!BF63)-AA$4))/(AA$3-AA$4)*10))),1)</f>
        <v>0</v>
      </c>
      <c r="AB55" s="189">
        <f>ROUND(IF('Indicator Data'!BG63=0,0,IF(LOG('Indicator Data'!BG63)&gt;AB$3,10,IF(LOG('Indicator Data'!BG63)&lt;AB$4,0,((LOG('Indicator Data'!BG63)-AB$4))/(AB$3-AB$4)*10))),1)</f>
        <v>6.6</v>
      </c>
      <c r="AC55" s="189">
        <f>ROUND(IF('Indicator Data'!BH63=0,0,IF(LOG('Indicator Data'!BH63)&gt;AC$3,10,IF(LOG('Indicator Data'!BH63)&lt;AC$4,0,((LOG('Indicator Data'!BH63)-AC$4))/(AC$3-AC$4)*10))),1)</f>
        <v>5.4</v>
      </c>
      <c r="AD55" s="189">
        <f>IF('Indicator Data'!BI63="No data","x",ROUND(IF('Indicator Data'!BI63&gt;AD$3,10,IF('Indicator Data'!BI63&lt;AD$4,0,('Indicator Data'!BI63-AD$4)/(AD$3-AD$4)*10)),1))</f>
        <v>5.6</v>
      </c>
      <c r="AE55" s="189">
        <f>IF('Indicator Data'!BJ63="No data","x",ROUND(IF('Indicator Data'!BJ63&gt;AE$3,10,IF('Indicator Data'!BJ63&lt;AE$4,0,('Indicator Data'!BJ63-AE$4)/(AE$3-AE$4)*10)),1))</f>
        <v>7.3</v>
      </c>
      <c r="AF55" s="189">
        <f>IF('Indicator Data'!BK63="No data","x",ROUND(IF('Indicator Data'!BK63&gt;AF$3,10,IF('Indicator Data'!BK63&lt;AF$4,0,('Indicator Data'!BK63-AF$4)/(AF$3-AF$4)*10)),1))</f>
        <v>1.2</v>
      </c>
      <c r="AG55" s="189">
        <f>IF('Indicator Data'!BL63="No data","x",ROUND(IF('Indicator Data'!BL63&gt;AG$3,10,IF('Indicator Data'!BL63&lt;AG$4,0,('Indicator Data'!BL63-AG$4)/(AG$3-AG$4)*10)),1))</f>
        <v>6.5</v>
      </c>
      <c r="AH55" s="189">
        <f>IF('Indicator Data'!BM63="No data","x",ROUND(IF('Indicator Data'!BM63&gt;AH$3,10,IF('Indicator Data'!BM63&lt;AH$4,0,('Indicator Data'!BM63-AH$4)/(AH$3-AH$4)*10)),1))</f>
        <v>5.9</v>
      </c>
      <c r="AI55" s="189">
        <f>ROUND(IF('Indicator Data'!BN63=0,0,IF(LOG('Indicator Data'!BN63)&gt;AI$3,10,IF(LOG('Indicator Data'!BN63)&lt;AI$4,0,((LOG('Indicator Data'!BN63)-AI$4))/(AI$3-AI$4)*10))),1)</f>
        <v>2.4</v>
      </c>
      <c r="AJ55" s="189">
        <f>IF('Indicator Data'!BO63="No data","x",ROUND(IF('Indicator Data'!BO63&gt;AJ$3,10,IF('Indicator Data'!BO63&lt;AJ$4,0,('Indicator Data'!BO63-AJ$4)/(AJ$3-AJ$4)*10)),1))</f>
        <v>8</v>
      </c>
      <c r="AK55" s="190">
        <f t="shared" si="14"/>
        <v>6.9</v>
      </c>
      <c r="AL55" s="190">
        <f t="shared" si="15"/>
        <v>5.5</v>
      </c>
      <c r="AM55" s="190">
        <f t="shared" si="2"/>
        <v>2.7</v>
      </c>
      <c r="AN55" s="191">
        <f t="shared" si="13"/>
        <v>5.5</v>
      </c>
      <c r="AO55" s="190">
        <f t="shared" si="16"/>
        <v>0.9</v>
      </c>
      <c r="AP55" s="190">
        <f t="shared" si="17"/>
        <v>4.0999999999999996</v>
      </c>
      <c r="AQ55" s="190">
        <f t="shared" si="6"/>
        <v>1.4</v>
      </c>
      <c r="AR55" s="190">
        <f t="shared" si="7"/>
        <v>6</v>
      </c>
      <c r="AS55" s="190">
        <f t="shared" si="18"/>
        <v>4.8</v>
      </c>
      <c r="AT55" s="192">
        <f t="shared" si="19"/>
        <v>4.3</v>
      </c>
      <c r="AU55" s="191">
        <f t="shared" si="20"/>
        <v>2.8</v>
      </c>
      <c r="AV55" s="191">
        <f t="shared" si="11"/>
        <v>4.3</v>
      </c>
      <c r="AW55" s="61"/>
    </row>
    <row r="56" spans="1:49" ht="15.75" customHeight="1" x14ac:dyDescent="0.25">
      <c r="A56" t="str">
        <f>'Indicator Data'!A64</f>
        <v>Barind and Drought Prone Areas</v>
      </c>
      <c r="B56" t="str">
        <f>'Indicator Data'!B64</f>
        <v>Rajshahi</v>
      </c>
      <c r="C56" t="str">
        <f>'Indicator Data'!C64</f>
        <v>Rajshahi</v>
      </c>
      <c r="D56">
        <f>'Indicator Data'!D64</f>
        <v>5081</v>
      </c>
      <c r="E56" s="189">
        <f>IF(OR('Indicator Data'!AJ64=0,'Indicator Data'!AJ64="No data"),"0",ROUND(IF('Indicator Data'!AJ64&gt;E$3,0,IF('Indicator Data'!AJ64&lt;E$4,10,(E$3-'Indicator Data'!AJ64)/(E$3-E$4)*10)),1))</f>
        <v>3.9</v>
      </c>
      <c r="F56" s="189">
        <f>ROUND(IF('Indicator Data'!AK64=0,0,IF(LOG('Indicator Data'!AK64)&gt;F$3,10,IF(LOG('Indicator Data'!AK64)&lt;F$4,0,((LOG('Indicator Data'!AK64)-F$4))/(F$3-F$4)*10))),1)</f>
        <v>7.3</v>
      </c>
      <c r="G56" s="189">
        <f>ROUND(IF('Indicator Data'!AL64=0,0,IF(LOG('Indicator Data'!AL64)&gt;G$3,10,IF(LOG('Indicator Data'!AL64)&lt;G$4,0,((LOG('Indicator Data'!AL64)-G$4))/(G$3-G$4)*10))),1)</f>
        <v>6.2</v>
      </c>
      <c r="H56" s="189">
        <f>IF('Indicator Data'!AM64="No data","x",ROUND(IF('Indicator Data'!AM64&gt;H$3,10,IF('Indicator Data'!AM64&lt;H$4,0,('Indicator Data'!AM64-H$4)/(H$3-H$4)*10)),1))</f>
        <v>6</v>
      </c>
      <c r="I56" s="189">
        <f>IF('Indicator Data'!AN64="No data","x",ROUND(IF('Indicator Data'!AN64&gt;I$3,10,IF('Indicator Data'!AN64&lt;I$4,0,('Indicator Data'!AN64-I$4)/(I$3-I$4)*10)),1))</f>
        <v>3.2</v>
      </c>
      <c r="J56" s="189">
        <f>IF('Indicator Data'!AO64="No data","x",ROUND(IF('Indicator Data'!AO64&gt;J$3,10,IF('Indicator Data'!AO64&lt;J$4,0,('Indicator Data'!AO64-J$4)/(J$3-J$4)*10)),1))</f>
        <v>7.9</v>
      </c>
      <c r="K56" s="189">
        <f>IF('Indicator Data'!AP64="No data","x",ROUND(IF('Indicator Data'!AP64&gt;K$3,10,IF('Indicator Data'!AP64&lt;K$4,0,('Indicator Data'!AP64-K$4)/(K$3-K$4)*10)),1))</f>
        <v>5.6</v>
      </c>
      <c r="L56" s="189">
        <f>IF('Indicator Data'!AQ64="No data","x",ROUND(IF('Indicator Data'!AQ64&gt;L$3,10,IF('Indicator Data'!AQ64&lt;L$4,0,('Indicator Data'!AQ64-L$4)/(L$3-L$4)*10)),1))</f>
        <v>4.7</v>
      </c>
      <c r="M56" s="189">
        <f>ROUND(IF('Indicator Data'!AR64=0,0,IF(LOG('Indicator Data'!AR64)&gt;M$3,10,IF(LOG('Indicator Data'!AR64)&lt;M$4,0,((LOG('Indicator Data'!AR64)-M$4))/(M$3-M$4)*10))),1)</f>
        <v>3.9</v>
      </c>
      <c r="N56" s="189">
        <f>ROUND(IF('Indicator Data'!AS64=0,0,IF(LOG('Indicator Data'!AS64)&gt;N$3,10,IF(LOG('Indicator Data'!AK64)&lt;N$4,0,((LOG('Indicator Data'!AS64)-N$4))/(N$3-N$4)*10))),1)</f>
        <v>4.4000000000000004</v>
      </c>
      <c r="O56" s="189">
        <v>0.8</v>
      </c>
      <c r="P56" s="189">
        <v>0.9</v>
      </c>
      <c r="Q56" s="189">
        <v>2.2000000000000002</v>
      </c>
      <c r="R56" s="189">
        <f>ROUND(IF('Indicator Data'!AW64=0,0,IF(LOG('Indicator Data'!AW64)&gt;R$3,10,IF(LOG('Indicator Data'!AW64)&lt;R$4,0,((LOG('Indicator Data'!AW64)-R$4))/(R$3-R$4)*10))),1)</f>
        <v>3.9</v>
      </c>
      <c r="S56" s="189">
        <f>ROUND(IF('Indicator Data'!AX64=0,0,IF(LOG('Indicator Data'!AX64)&gt;S$3,10,IF(LOG('Indicator Data'!AX64)&lt;S$4,0,((LOG('Indicator Data'!AX64)-S$4))/(S$3-S$4)*10))),1)</f>
        <v>0</v>
      </c>
      <c r="T56" s="189">
        <f>IF('Indicator Data'!AY64="No data","x",ROUND(IF('Indicator Data'!AY64&gt;T$3,10,IF('Indicator Data'!AY64&lt;T$4,0,('Indicator Data'!AY64-T$4)/(T$3-T$4)*10)),1))</f>
        <v>0</v>
      </c>
      <c r="U56" s="189">
        <f>ROUND(IF('Indicator Data'!AZ64=0,0,IF(LOG('Indicator Data'!AZ64)&gt;U$3,10,IF(LOG('Indicator Data'!AZ64)&lt;U$4,0,((LOG('Indicator Data'!AZ64)-U$4))/(U$3-U$4)*10))),1)</f>
        <v>6.9</v>
      </c>
      <c r="V56" s="189">
        <f>ROUND(IF('Indicator Data'!BA64=0,0,IF(LOG('Indicator Data'!BA64)&gt;V$3,10,IF(LOG('Indicator Data'!BA64)&lt;V$4,0,((LOG('Indicator Data'!BA64)-V$4))/(V$3-V$4)*10))),1)</f>
        <v>0.9</v>
      </c>
      <c r="W56" s="189">
        <f>ROUND(IF('Indicator Data'!BB64=0,0,IF(LOG('Indicator Data'!BB64)&gt;W$3,10,IF(LOG('Indicator Data'!BB64)&lt;W$4,0,((LOG('Indicator Data'!BB64)-W$4))/(W$3-W$4)*10))),1)</f>
        <v>4.3</v>
      </c>
      <c r="X56" s="189">
        <f>IF('Indicator Data'!BC64="No data","x",ROUND(IF('Indicator Data'!BC64&gt;X$3,10,IF('Indicator Data'!BC64&lt;X$4,0,('Indicator Data'!BC64-X$4)/(X$3-X$4)*10)),1))</f>
        <v>4.2</v>
      </c>
      <c r="Y56" s="189">
        <f>ROUND(IF('Indicator Data'!BD64=0,0,IF(LOG('Indicator Data'!BD64)&gt;Y$3,10,IF(LOG('Indicator Data'!BD64)&lt;Y$4,0,((LOG('Indicator Data'!BD64)-Y$4))/(Y$3-Y$4)*10))),1)</f>
        <v>5.9</v>
      </c>
      <c r="Z56" s="189">
        <f>ROUND(IF('Indicator Data'!BE64=0,0,IF(LOG('Indicator Data'!BE64)&gt;Z$3,10,IF(LOG('Indicator Data'!BE64)&lt;Z$4,0,((LOG('Indicator Data'!BE64)-Z$4))/(Z$3-Z$4)*10))),1)</f>
        <v>0</v>
      </c>
      <c r="AA56" s="189">
        <f>ROUND(IF('Indicator Data'!BF64=0,0,IF(LOG('Indicator Data'!BF64)&gt;AA$3,10,IF(LOG('Indicator Data'!BF64)&lt;AA$4,0,((LOG('Indicator Data'!BF64)-AA$4))/(AA$3-AA$4)*10))),1)</f>
        <v>3.2</v>
      </c>
      <c r="AB56" s="189">
        <f>ROUND(IF('Indicator Data'!BG64=0,0,IF(LOG('Indicator Data'!BG64)&gt;AB$3,10,IF(LOG('Indicator Data'!BG64)&lt;AB$4,0,((LOG('Indicator Data'!BG64)-AB$4))/(AB$3-AB$4)*10))),1)</f>
        <v>5.7</v>
      </c>
      <c r="AC56" s="189">
        <f>ROUND(IF('Indicator Data'!BH64=0,0,IF(LOG('Indicator Data'!BH64)&gt;AC$3,10,IF(LOG('Indicator Data'!BH64)&lt;AC$4,0,((LOG('Indicator Data'!BH64)-AC$4))/(AC$3-AC$4)*10))),1)</f>
        <v>5.4</v>
      </c>
      <c r="AD56" s="189">
        <f>IF('Indicator Data'!BI64="No data","x",ROUND(IF('Indicator Data'!BI64&gt;AD$3,10,IF('Indicator Data'!BI64&lt;AD$4,0,('Indicator Data'!BI64-AD$4)/(AD$3-AD$4)*10)),1))</f>
        <v>4.8</v>
      </c>
      <c r="AE56" s="189">
        <f>IF('Indicator Data'!BJ64="No data","x",ROUND(IF('Indicator Data'!BJ64&gt;AE$3,10,IF('Indicator Data'!BJ64&lt;AE$4,0,('Indicator Data'!BJ64-AE$4)/(AE$3-AE$4)*10)),1))</f>
        <v>3</v>
      </c>
      <c r="AF56" s="189">
        <f>IF('Indicator Data'!BK64="No data","x",ROUND(IF('Indicator Data'!BK64&gt;AF$3,10,IF('Indicator Data'!BK64&lt;AF$4,0,('Indicator Data'!BK64-AF$4)/(AF$3-AF$4)*10)),1))</f>
        <v>1.5</v>
      </c>
      <c r="AG56" s="189">
        <f>IF('Indicator Data'!BL64="No data","x",ROUND(IF('Indicator Data'!BL64&gt;AG$3,10,IF('Indicator Data'!BL64&lt;AG$4,0,('Indicator Data'!BL64-AG$4)/(AG$3-AG$4)*10)),1))</f>
        <v>7.4</v>
      </c>
      <c r="AH56" s="189">
        <f>IF('Indicator Data'!BM64="No data","x",ROUND(IF('Indicator Data'!BM64&gt;AH$3,10,IF('Indicator Data'!BM64&lt;AH$4,0,('Indicator Data'!BM64-AH$4)/(AH$3-AH$4)*10)),1))</f>
        <v>4.9000000000000004</v>
      </c>
      <c r="AI56" s="189">
        <f>ROUND(IF('Indicator Data'!BN64=0,0,IF(LOG('Indicator Data'!BN64)&gt;AI$3,10,IF(LOG('Indicator Data'!BN64)&lt;AI$4,0,((LOG('Indicator Data'!BN64)-AI$4))/(AI$3-AI$4)*10))),1)</f>
        <v>6</v>
      </c>
      <c r="AJ56" s="189">
        <f>IF('Indicator Data'!BO64="No data","x",ROUND(IF('Indicator Data'!BO64&gt;AJ$3,10,IF('Indicator Data'!BO64&lt;AJ$4,0,('Indicator Data'!BO64-AJ$4)/(AJ$3-AJ$4)*10)),1))</f>
        <v>8.1</v>
      </c>
      <c r="AK56" s="190">
        <f t="shared" si="14"/>
        <v>5.9</v>
      </c>
      <c r="AL56" s="190">
        <f t="shared" si="15"/>
        <v>5.4</v>
      </c>
      <c r="AM56" s="190">
        <f t="shared" si="2"/>
        <v>2.4</v>
      </c>
      <c r="AN56" s="191">
        <f t="shared" si="13"/>
        <v>4.9000000000000004</v>
      </c>
      <c r="AO56" s="190">
        <f t="shared" si="16"/>
        <v>2</v>
      </c>
      <c r="AP56" s="190">
        <f t="shared" si="17"/>
        <v>4.0999999999999996</v>
      </c>
      <c r="AQ56" s="190">
        <f t="shared" si="6"/>
        <v>2.2999999999999998</v>
      </c>
      <c r="AR56" s="190">
        <f t="shared" si="7"/>
        <v>5.6</v>
      </c>
      <c r="AS56" s="190">
        <f t="shared" si="18"/>
        <v>4.5999999999999996</v>
      </c>
      <c r="AT56" s="192">
        <f t="shared" si="19"/>
        <v>4.2</v>
      </c>
      <c r="AU56" s="191">
        <f t="shared" si="20"/>
        <v>3.2</v>
      </c>
      <c r="AV56" s="191">
        <f t="shared" si="11"/>
        <v>4.0999999999999996</v>
      </c>
      <c r="AW56" s="61"/>
    </row>
    <row r="57" spans="1:49" ht="15.75" customHeight="1" x14ac:dyDescent="0.25">
      <c r="A57" t="str">
        <f>'Indicator Data'!A65</f>
        <v>Barind and Drought Prone Areas</v>
      </c>
      <c r="B57" t="str">
        <f>'Indicator Data'!B65</f>
        <v>Rajshahi</v>
      </c>
      <c r="C57" t="str">
        <f>'Indicator Data'!C65</f>
        <v>Sirajganj</v>
      </c>
      <c r="D57">
        <f>'Indicator Data'!D65</f>
        <v>5088</v>
      </c>
      <c r="E57" s="189">
        <f>IF(OR('Indicator Data'!AJ65=0,'Indicator Data'!AJ65="No data"),"0",ROUND(IF('Indicator Data'!AJ65&gt;E$3,0,IF('Indicator Data'!AJ65&lt;E$4,10,(E$3-'Indicator Data'!AJ65)/(E$3-E$4)*10)),1))</f>
        <v>5.6</v>
      </c>
      <c r="F57" s="189">
        <f>ROUND(IF('Indicator Data'!AK65=0,0,IF(LOG('Indicator Data'!AK65)&gt;F$3,10,IF(LOG('Indicator Data'!AK65)&lt;F$4,0,((LOG('Indicator Data'!AK65)-F$4))/(F$3-F$4)*10))),1)</f>
        <v>8</v>
      </c>
      <c r="G57" s="189">
        <f>ROUND(IF('Indicator Data'!AL65=0,0,IF(LOG('Indicator Data'!AL65)&gt;G$3,10,IF(LOG('Indicator Data'!AL65)&lt;G$4,0,((LOG('Indicator Data'!AL65)-G$4))/(G$3-G$4)*10))),1)</f>
        <v>7.5</v>
      </c>
      <c r="H57" s="189">
        <f>IF('Indicator Data'!AM65="No data","x",ROUND(IF('Indicator Data'!AM65&gt;H$3,10,IF('Indicator Data'!AM65&lt;H$4,0,('Indicator Data'!AM65-H$4)/(H$3-H$4)*10)),1))</f>
        <v>7.4</v>
      </c>
      <c r="I57" s="189">
        <f>IF('Indicator Data'!AN65="No data","x",ROUND(IF('Indicator Data'!AN65&gt;I$3,10,IF('Indicator Data'!AN65&lt;I$4,0,('Indicator Data'!AN65-I$4)/(I$3-I$4)*10)),1))</f>
        <v>1.2</v>
      </c>
      <c r="J57" s="189">
        <f>IF('Indicator Data'!AO65="No data","x",ROUND(IF('Indicator Data'!AO65&gt;J$3,10,IF('Indicator Data'!AO65&lt;J$4,0,('Indicator Data'!AO65-J$4)/(J$3-J$4)*10)),1))</f>
        <v>8.6999999999999993</v>
      </c>
      <c r="K57" s="189">
        <f>IF('Indicator Data'!AP65="No data","x",ROUND(IF('Indicator Data'!AP65&gt;K$3,10,IF('Indicator Data'!AP65&lt;K$4,0,('Indicator Data'!AP65-K$4)/(K$3-K$4)*10)),1))</f>
        <v>6.7</v>
      </c>
      <c r="L57" s="189">
        <f>IF('Indicator Data'!AQ65="No data","x",ROUND(IF('Indicator Data'!AQ65&gt;L$3,10,IF('Indicator Data'!AQ65&lt;L$4,0,('Indicator Data'!AQ65-L$4)/(L$3-L$4)*10)),1))</f>
        <v>5.6</v>
      </c>
      <c r="M57" s="189">
        <f>ROUND(IF('Indicator Data'!AR65=0,0,IF(LOG('Indicator Data'!AR65)&gt;M$3,10,IF(LOG('Indicator Data'!AR65)&lt;M$4,0,((LOG('Indicator Data'!AR65)-M$4))/(M$3-M$4)*10))),1)</f>
        <v>4.3</v>
      </c>
      <c r="N57" s="189">
        <f>ROUND(IF('Indicator Data'!AS65=0,0,IF(LOG('Indicator Data'!AS65)&gt;N$3,10,IF(LOG('Indicator Data'!AK65)&lt;N$4,0,((LOG('Indicator Data'!AS65)-N$4))/(N$3-N$4)*10))),1)</f>
        <v>3.5</v>
      </c>
      <c r="O57" s="189">
        <v>0.8</v>
      </c>
      <c r="P57" s="189">
        <v>0.9</v>
      </c>
      <c r="Q57" s="189">
        <v>2.2000000000000002</v>
      </c>
      <c r="R57" s="189">
        <f>ROUND(IF('Indicator Data'!AW65=0,0,IF(LOG('Indicator Data'!AW65)&gt;R$3,10,IF(LOG('Indicator Data'!AW65)&lt;R$4,0,((LOG('Indicator Data'!AW65)-R$4))/(R$3-R$4)*10))),1)</f>
        <v>3.3</v>
      </c>
      <c r="S57" s="189">
        <f>ROUND(IF('Indicator Data'!AX65=0,0,IF(LOG('Indicator Data'!AX65)&gt;S$3,10,IF(LOG('Indicator Data'!AX65)&lt;S$4,0,((LOG('Indicator Data'!AX65)-S$4))/(S$3-S$4)*10))),1)</f>
        <v>8.4</v>
      </c>
      <c r="T57" s="189">
        <f>IF('Indicator Data'!AY65="No data","x",ROUND(IF('Indicator Data'!AY65&gt;T$3,10,IF('Indicator Data'!AY65&lt;T$4,0,('Indicator Data'!AY65-T$4)/(T$3-T$4)*10)),1))</f>
        <v>0</v>
      </c>
      <c r="U57" s="189">
        <f>ROUND(IF('Indicator Data'!AZ65=0,0,IF(LOG('Indicator Data'!AZ65)&gt;U$3,10,IF(LOG('Indicator Data'!AZ65)&lt;U$4,0,((LOG('Indicator Data'!AZ65)-U$4))/(U$3-U$4)*10))),1)</f>
        <v>6.2</v>
      </c>
      <c r="V57" s="189">
        <f>ROUND(IF('Indicator Data'!BA65=0,0,IF(LOG('Indicator Data'!BA65)&gt;V$3,10,IF(LOG('Indicator Data'!BA65)&lt;V$4,0,((LOG('Indicator Data'!BA65)-V$4))/(V$3-V$4)*10))),1)</f>
        <v>6.1</v>
      </c>
      <c r="W57" s="189">
        <f>ROUND(IF('Indicator Data'!BB65=0,0,IF(LOG('Indicator Data'!BB65)&gt;W$3,10,IF(LOG('Indicator Data'!BB65)&lt;W$4,0,((LOG('Indicator Data'!BB65)-W$4))/(W$3-W$4)*10))),1)</f>
        <v>6.3</v>
      </c>
      <c r="X57" s="189">
        <f>IF('Indicator Data'!BC65="No data","x",ROUND(IF('Indicator Data'!BC65&gt;X$3,10,IF('Indicator Data'!BC65&lt;X$4,0,('Indicator Data'!BC65-X$4)/(X$3-X$4)*10)),1))</f>
        <v>7.3</v>
      </c>
      <c r="Y57" s="189">
        <f>ROUND(IF('Indicator Data'!BD65=0,0,IF(LOG('Indicator Data'!BD65)&gt;Y$3,10,IF(LOG('Indicator Data'!BD65)&lt;Y$4,0,((LOG('Indicator Data'!BD65)-Y$4))/(Y$3-Y$4)*10))),1)</f>
        <v>8.6999999999999993</v>
      </c>
      <c r="Z57" s="189">
        <f>ROUND(IF('Indicator Data'!BE65=0,0,IF(LOG('Indicator Data'!BE65)&gt;Z$3,10,IF(LOG('Indicator Data'!BE65)&lt;Z$4,0,((LOG('Indicator Data'!BE65)-Z$4))/(Z$3-Z$4)*10))),1)</f>
        <v>8.1999999999999993</v>
      </c>
      <c r="AA57" s="189">
        <f>ROUND(IF('Indicator Data'!BF65=0,0,IF(LOG('Indicator Data'!BF65)&gt;AA$3,10,IF(LOG('Indicator Data'!BF65)&lt;AA$4,0,((LOG('Indicator Data'!BF65)-AA$4))/(AA$3-AA$4)*10))),1)</f>
        <v>8.6</v>
      </c>
      <c r="AB57" s="189">
        <f>ROUND(IF('Indicator Data'!BG65=0,0,IF(LOG('Indicator Data'!BG65)&gt;AB$3,10,IF(LOG('Indicator Data'!BG65)&lt;AB$4,0,((LOG('Indicator Data'!BG65)-AB$4))/(AB$3-AB$4)*10))),1)</f>
        <v>7.8</v>
      </c>
      <c r="AC57" s="189">
        <f>ROUND(IF('Indicator Data'!BH65=0,0,IF(LOG('Indicator Data'!BH65)&gt;AC$3,10,IF(LOG('Indicator Data'!BH65)&lt;AC$4,0,((LOG('Indicator Data'!BH65)-AC$4))/(AC$3-AC$4)*10))),1)</f>
        <v>7.7</v>
      </c>
      <c r="AD57" s="189">
        <f>IF('Indicator Data'!BI65="No data","x",ROUND(IF('Indicator Data'!BI65&gt;AD$3,10,IF('Indicator Data'!BI65&lt;AD$4,0,('Indicator Data'!BI65-AD$4)/(AD$3-AD$4)*10)),1))</f>
        <v>4.7</v>
      </c>
      <c r="AE57" s="189">
        <f>IF('Indicator Data'!BJ65="No data","x",ROUND(IF('Indicator Data'!BJ65&gt;AE$3,10,IF('Indicator Data'!BJ65&lt;AE$4,0,('Indicator Data'!BJ65-AE$4)/(AE$3-AE$4)*10)),1))</f>
        <v>5.9</v>
      </c>
      <c r="AF57" s="189">
        <f>IF('Indicator Data'!BK65="No data","x",ROUND(IF('Indicator Data'!BK65&gt;AF$3,10,IF('Indicator Data'!BK65&lt;AF$4,0,('Indicator Data'!BK65-AF$4)/(AF$3-AF$4)*10)),1))</f>
        <v>0.7</v>
      </c>
      <c r="AG57" s="189">
        <f>IF('Indicator Data'!BL65="No data","x",ROUND(IF('Indicator Data'!BL65&gt;AG$3,10,IF('Indicator Data'!BL65&lt;AG$4,0,('Indicator Data'!BL65-AG$4)/(AG$3-AG$4)*10)),1))</f>
        <v>7.5</v>
      </c>
      <c r="AH57" s="189">
        <f>IF('Indicator Data'!BM65="No data","x",ROUND(IF('Indicator Data'!BM65&gt;AH$3,10,IF('Indicator Data'!BM65&lt;AH$4,0,('Indicator Data'!BM65-AH$4)/(AH$3-AH$4)*10)),1))</f>
        <v>4.9000000000000004</v>
      </c>
      <c r="AI57" s="189">
        <f>ROUND(IF('Indicator Data'!BN65=0,0,IF(LOG('Indicator Data'!BN65)&gt;AI$3,10,IF(LOG('Indicator Data'!BN65)&lt;AI$4,0,((LOG('Indicator Data'!BN65)-AI$4))/(AI$3-AI$4)*10))),1)</f>
        <v>4.8</v>
      </c>
      <c r="AJ57" s="189">
        <f>IF('Indicator Data'!BO65="No data","x",ROUND(IF('Indicator Data'!BO65&gt;AJ$3,10,IF('Indicator Data'!BO65&lt;AJ$4,0,('Indicator Data'!BO65-AJ$4)/(AJ$3-AJ$4)*10)),1))</f>
        <v>9.6999999999999993</v>
      </c>
      <c r="AK57" s="190">
        <f t="shared" si="14"/>
        <v>7.1</v>
      </c>
      <c r="AL57" s="190">
        <f t="shared" si="15"/>
        <v>5.6</v>
      </c>
      <c r="AM57" s="190">
        <f t="shared" si="2"/>
        <v>2.2999999999999998</v>
      </c>
      <c r="AN57" s="191">
        <f t="shared" si="13"/>
        <v>5.5</v>
      </c>
      <c r="AO57" s="190">
        <f t="shared" si="16"/>
        <v>5.9</v>
      </c>
      <c r="AP57" s="190">
        <f t="shared" si="17"/>
        <v>6.5</v>
      </c>
      <c r="AQ57" s="190">
        <f t="shared" si="6"/>
        <v>6.4</v>
      </c>
      <c r="AR57" s="190">
        <f t="shared" si="7"/>
        <v>7.8</v>
      </c>
      <c r="AS57" s="190">
        <f t="shared" si="18"/>
        <v>4.8</v>
      </c>
      <c r="AT57" s="192">
        <f t="shared" si="19"/>
        <v>6.5</v>
      </c>
      <c r="AU57" s="191">
        <f t="shared" si="20"/>
        <v>6.2</v>
      </c>
      <c r="AV57" s="191">
        <f t="shared" si="11"/>
        <v>5.9</v>
      </c>
      <c r="AW57" s="61"/>
    </row>
    <row r="58" spans="1:49" ht="15.75" customHeight="1" x14ac:dyDescent="0.25">
      <c r="A58" t="str">
        <f>'Indicator Data'!A66</f>
        <v>Barind and Drought Prone Areas</v>
      </c>
      <c r="B58" t="str">
        <f>'Indicator Data'!B66</f>
        <v>Rangpur</v>
      </c>
      <c r="C58" t="str">
        <f>'Indicator Data'!C66</f>
        <v>Dinajpur</v>
      </c>
      <c r="D58">
        <f>'Indicator Data'!D66</f>
        <v>5527</v>
      </c>
      <c r="E58" s="189">
        <f>IF(OR('Indicator Data'!AJ66=0,'Indicator Data'!AJ66="No data"),"0",ROUND(IF('Indicator Data'!AJ66&gt;E$3,0,IF('Indicator Data'!AJ66&lt;E$4,10,(E$3-'Indicator Data'!AJ66)/(E$3-E$4)*10)),1))</f>
        <v>4.5</v>
      </c>
      <c r="F58" s="189">
        <f>ROUND(IF('Indicator Data'!AK66=0,0,IF(LOG('Indicator Data'!AK66)&gt;F$3,10,IF(LOG('Indicator Data'!AK66)&lt;F$4,0,((LOG('Indicator Data'!AK66)-F$4))/(F$3-F$4)*10))),1)</f>
        <v>9.8000000000000007</v>
      </c>
      <c r="G58" s="189">
        <f>ROUND(IF('Indicator Data'!AL66=0,0,IF(LOG('Indicator Data'!AL66)&gt;G$3,10,IF(LOG('Indicator Data'!AL66)&lt;G$4,0,((LOG('Indicator Data'!AL66)-G$4))/(G$3-G$4)*10))),1)</f>
        <v>9.6999999999999993</v>
      </c>
      <c r="H58" s="189">
        <f>IF('Indicator Data'!AM66="No data","x",ROUND(IF('Indicator Data'!AM66&gt;H$3,10,IF('Indicator Data'!AM66&lt;H$4,0,('Indicator Data'!AM66-H$4)/(H$3-H$4)*10)),1))</f>
        <v>7.3</v>
      </c>
      <c r="I58" s="189">
        <f>IF('Indicator Data'!AN66="No data","x",ROUND(IF('Indicator Data'!AN66&gt;I$3,10,IF('Indicator Data'!AN66&lt;I$4,0,('Indicator Data'!AN66-I$4)/(I$3-I$4)*10)),1))</f>
        <v>3.2</v>
      </c>
      <c r="J58" s="189">
        <f>IF('Indicator Data'!AO66="No data","x",ROUND(IF('Indicator Data'!AO66&gt;J$3,10,IF('Indicator Data'!AO66&lt;J$4,0,('Indicator Data'!AO66-J$4)/(J$3-J$4)*10)),1))</f>
        <v>8.1</v>
      </c>
      <c r="K58" s="189">
        <f>IF('Indicator Data'!AP66="No data","x",ROUND(IF('Indicator Data'!AP66&gt;K$3,10,IF('Indicator Data'!AP66&lt;K$4,0,('Indicator Data'!AP66-K$4)/(K$3-K$4)*10)),1))</f>
        <v>6.5</v>
      </c>
      <c r="L58" s="189">
        <f>IF('Indicator Data'!AQ66="No data","x",ROUND(IF('Indicator Data'!AQ66&gt;L$3,10,IF('Indicator Data'!AQ66&lt;L$4,0,('Indicator Data'!AQ66-L$4)/(L$3-L$4)*10)),1))</f>
        <v>4.5</v>
      </c>
      <c r="M58" s="189">
        <f>ROUND(IF('Indicator Data'!AR66=0,0,IF(LOG('Indicator Data'!AR66)&gt;M$3,10,IF(LOG('Indicator Data'!AR66)&lt;M$4,0,((LOG('Indicator Data'!AR66)-M$4))/(M$3-M$4)*10))),1)</f>
        <v>4.2</v>
      </c>
      <c r="N58" s="189">
        <f>ROUND(IF('Indicator Data'!AS66=0,0,IF(LOG('Indicator Data'!AS66)&gt;N$3,10,IF(LOG('Indicator Data'!AK66)&lt;N$4,0,((LOG('Indicator Data'!AS66)-N$4))/(N$3-N$4)*10))),1)</f>
        <v>2.5</v>
      </c>
      <c r="O58" s="189">
        <v>0.8</v>
      </c>
      <c r="P58" s="189">
        <v>0.9</v>
      </c>
      <c r="Q58" s="189">
        <v>2.2000000000000002</v>
      </c>
      <c r="R58" s="189">
        <f>ROUND(IF('Indicator Data'!AW66=0,0,IF(LOG('Indicator Data'!AW66)&gt;R$3,10,IF(LOG('Indicator Data'!AW66)&lt;R$4,0,((LOG('Indicator Data'!AW66)-R$4))/(R$3-R$4)*10))),1)</f>
        <v>5</v>
      </c>
      <c r="S58" s="189">
        <f>ROUND(IF('Indicator Data'!AX66=0,0,IF(LOG('Indicator Data'!AX66)&gt;S$3,10,IF(LOG('Indicator Data'!AX66)&lt;S$4,0,((LOG('Indicator Data'!AX66)-S$4))/(S$3-S$4)*10))),1)</f>
        <v>6</v>
      </c>
      <c r="T58" s="189">
        <f>IF('Indicator Data'!AY66="No data","x",ROUND(IF('Indicator Data'!AY66&gt;T$3,10,IF('Indicator Data'!AY66&lt;T$4,0,('Indicator Data'!AY66-T$4)/(T$3-T$4)*10)),1))</f>
        <v>0</v>
      </c>
      <c r="U58" s="189">
        <f>ROUND(IF('Indicator Data'!AZ66=0,0,IF(LOG('Indicator Data'!AZ66)&gt;U$3,10,IF(LOG('Indicator Data'!AZ66)&lt;U$4,0,((LOG('Indicator Data'!AZ66)-U$4))/(U$3-U$4)*10))),1)</f>
        <v>4.7</v>
      </c>
      <c r="V58" s="189">
        <f>ROUND(IF('Indicator Data'!BA66=0,0,IF(LOG('Indicator Data'!BA66)&gt;V$3,10,IF(LOG('Indicator Data'!BA66)&lt;V$4,0,((LOG('Indicator Data'!BA66)-V$4))/(V$3-V$4)*10))),1)</f>
        <v>4.5999999999999996</v>
      </c>
      <c r="W58" s="189">
        <f>ROUND(IF('Indicator Data'!BB66=0,0,IF(LOG('Indicator Data'!BB66)&gt;W$3,10,IF(LOG('Indicator Data'!BB66)&lt;W$4,0,((LOG('Indicator Data'!BB66)-W$4))/(W$3-W$4)*10))),1)</f>
        <v>6.6</v>
      </c>
      <c r="X58" s="189">
        <f>IF('Indicator Data'!BC66="No data","x",ROUND(IF('Indicator Data'!BC66&gt;X$3,10,IF('Indicator Data'!BC66&lt;X$4,0,('Indicator Data'!BC66-X$4)/(X$3-X$4)*10)),1))</f>
        <v>3</v>
      </c>
      <c r="Y58" s="189">
        <f>ROUND(IF('Indicator Data'!BD66=0,0,IF(LOG('Indicator Data'!BD66)&gt;Y$3,10,IF(LOG('Indicator Data'!BD66)&lt;Y$4,0,((LOG('Indicator Data'!BD66)-Y$4))/(Y$3-Y$4)*10))),1)</f>
        <v>7.4</v>
      </c>
      <c r="Z58" s="189">
        <f>ROUND(IF('Indicator Data'!BE66=0,0,IF(LOG('Indicator Data'!BE66)&gt;Z$3,10,IF(LOG('Indicator Data'!BE66)&lt;Z$4,0,((LOG('Indicator Data'!BE66)-Z$4))/(Z$3-Z$4)*10))),1)</f>
        <v>0</v>
      </c>
      <c r="AA58" s="189">
        <f>ROUND(IF('Indicator Data'!BF66=0,0,IF(LOG('Indicator Data'!BF66)&gt;AA$3,10,IF(LOG('Indicator Data'!BF66)&lt;AA$4,0,((LOG('Indicator Data'!BF66)-AA$4))/(AA$3-AA$4)*10))),1)</f>
        <v>6.7</v>
      </c>
      <c r="AB58" s="189">
        <f>ROUND(IF('Indicator Data'!BG66=0,0,IF(LOG('Indicator Data'!BG66)&gt;AB$3,10,IF(LOG('Indicator Data'!BG66)&lt;AB$4,0,((LOG('Indicator Data'!BG66)-AB$4))/(AB$3-AB$4)*10))),1)</f>
        <v>7.9</v>
      </c>
      <c r="AC58" s="189">
        <f>ROUND(IF('Indicator Data'!BH66=0,0,IF(LOG('Indicator Data'!BH66)&gt;AC$3,10,IF(LOG('Indicator Data'!BH66)&lt;AC$4,0,((LOG('Indicator Data'!BH66)-AC$4))/(AC$3-AC$4)*10))),1)</f>
        <v>7.7</v>
      </c>
      <c r="AD58" s="189">
        <f>IF('Indicator Data'!BI66="No data","x",ROUND(IF('Indicator Data'!BI66&gt;AD$3,10,IF('Indicator Data'!BI66&lt;AD$4,0,('Indicator Data'!BI66-AD$4)/(AD$3-AD$4)*10)),1))</f>
        <v>6.9</v>
      </c>
      <c r="AE58" s="189">
        <f>IF('Indicator Data'!BJ66="No data","x",ROUND(IF('Indicator Data'!BJ66&gt;AE$3,10,IF('Indicator Data'!BJ66&lt;AE$4,0,('Indicator Data'!BJ66-AE$4)/(AE$3-AE$4)*10)),1))</f>
        <v>7.8</v>
      </c>
      <c r="AF58" s="189">
        <f>IF('Indicator Data'!BK66="No data","x",ROUND(IF('Indicator Data'!BK66&gt;AF$3,10,IF('Indicator Data'!BK66&lt;AF$4,0,('Indicator Data'!BK66-AF$4)/(AF$3-AF$4)*10)),1))</f>
        <v>0.9</v>
      </c>
      <c r="AG58" s="189">
        <f>IF('Indicator Data'!BL66="No data","x",ROUND(IF('Indicator Data'!BL66&gt;AG$3,10,IF('Indicator Data'!BL66&lt;AG$4,0,('Indicator Data'!BL66-AG$4)/(AG$3-AG$4)*10)),1))</f>
        <v>7.2</v>
      </c>
      <c r="AH58" s="189">
        <f>IF('Indicator Data'!BM66="No data","x",ROUND(IF('Indicator Data'!BM66&gt;AH$3,10,IF('Indicator Data'!BM66&lt;AH$4,0,('Indicator Data'!BM66-AH$4)/(AH$3-AH$4)*10)),1))</f>
        <v>5.6</v>
      </c>
      <c r="AI58" s="189">
        <f>ROUND(IF('Indicator Data'!BN66=0,0,IF(LOG('Indicator Data'!BN66)&gt;AI$3,10,IF(LOG('Indicator Data'!BN66)&lt;AI$4,0,((LOG('Indicator Data'!BN66)-AI$4))/(AI$3-AI$4)*10))),1)</f>
        <v>6.2</v>
      </c>
      <c r="AJ58" s="189">
        <f>IF('Indicator Data'!BO66="No data","x",ROUND(IF('Indicator Data'!BO66&gt;AJ$3,10,IF('Indicator Data'!BO66&lt;AJ$4,0,('Indicator Data'!BO66-AJ$4)/(AJ$3-AJ$4)*10)),1))</f>
        <v>6.4</v>
      </c>
      <c r="AK58" s="190">
        <f t="shared" si="14"/>
        <v>7.8</v>
      </c>
      <c r="AL58" s="190">
        <f t="shared" si="15"/>
        <v>5.6</v>
      </c>
      <c r="AM58" s="190">
        <f t="shared" si="2"/>
        <v>2.1</v>
      </c>
      <c r="AN58" s="191">
        <f t="shared" si="13"/>
        <v>5.8</v>
      </c>
      <c r="AO58" s="190">
        <f t="shared" si="16"/>
        <v>5.5</v>
      </c>
      <c r="AP58" s="190">
        <f t="shared" si="17"/>
        <v>4.7</v>
      </c>
      <c r="AQ58" s="190">
        <f t="shared" si="6"/>
        <v>3.5</v>
      </c>
      <c r="AR58" s="190">
        <f t="shared" si="7"/>
        <v>7.8</v>
      </c>
      <c r="AS58" s="190">
        <f t="shared" si="18"/>
        <v>5.8</v>
      </c>
      <c r="AT58" s="192">
        <f t="shared" si="19"/>
        <v>5.7</v>
      </c>
      <c r="AU58" s="191">
        <f t="shared" si="20"/>
        <v>5.6</v>
      </c>
      <c r="AV58" s="191">
        <f t="shared" si="11"/>
        <v>5.7</v>
      </c>
      <c r="AW58" s="61"/>
    </row>
    <row r="59" spans="1:49" ht="15.75" customHeight="1" x14ac:dyDescent="0.25">
      <c r="A59" t="str">
        <f>'Indicator Data'!A67</f>
        <v>Barind and Drought Prone Areas</v>
      </c>
      <c r="B59" t="str">
        <f>'Indicator Data'!B67</f>
        <v>Rangpur</v>
      </c>
      <c r="C59" t="str">
        <f>'Indicator Data'!C67</f>
        <v>Gaibandha</v>
      </c>
      <c r="D59">
        <f>'Indicator Data'!D67</f>
        <v>5532</v>
      </c>
      <c r="E59" s="189">
        <f>IF(OR('Indicator Data'!AJ67=0,'Indicator Data'!AJ67="No data"),"0",ROUND(IF('Indicator Data'!AJ67&gt;E$3,0,IF('Indicator Data'!AJ67&lt;E$4,10,(E$3-'Indicator Data'!AJ67)/(E$3-E$4)*10)),1))</f>
        <v>4.7</v>
      </c>
      <c r="F59" s="189">
        <f>ROUND(IF('Indicator Data'!AK67=0,0,IF(LOG('Indicator Data'!AK67)&gt;F$3,10,IF(LOG('Indicator Data'!AK67)&lt;F$4,0,((LOG('Indicator Data'!AK67)-F$4))/(F$3-F$4)*10))),1)</f>
        <v>9.1999999999999993</v>
      </c>
      <c r="G59" s="189">
        <f>ROUND(IF('Indicator Data'!AL67=0,0,IF(LOG('Indicator Data'!AL67)&gt;G$3,10,IF(LOG('Indicator Data'!AL67)&lt;G$4,0,((LOG('Indicator Data'!AL67)-G$4))/(G$3-G$4)*10))),1)</f>
        <v>8.6999999999999993</v>
      </c>
      <c r="H59" s="189">
        <f>IF('Indicator Data'!AM67="No data","x",ROUND(IF('Indicator Data'!AM67&gt;H$3,10,IF('Indicator Data'!AM67&lt;H$4,0,('Indicator Data'!AM67-H$4)/(H$3-H$4)*10)),1))</f>
        <v>8.1999999999999993</v>
      </c>
      <c r="I59" s="189">
        <f>IF('Indicator Data'!AN67="No data","x",ROUND(IF('Indicator Data'!AN67&gt;I$3,10,IF('Indicator Data'!AN67&lt;I$4,0,('Indicator Data'!AN67-I$4)/(I$3-I$4)*10)),1))</f>
        <v>1.9</v>
      </c>
      <c r="J59" s="189">
        <f>IF('Indicator Data'!AO67="No data","x",ROUND(IF('Indicator Data'!AO67&gt;J$3,10,IF('Indicator Data'!AO67&lt;J$4,0,('Indicator Data'!AO67-J$4)/(J$3-J$4)*10)),1))</f>
        <v>9.1999999999999993</v>
      </c>
      <c r="K59" s="189">
        <f>IF('Indicator Data'!AP67="No data","x",ROUND(IF('Indicator Data'!AP67&gt;K$3,10,IF('Indicator Data'!AP67&lt;K$4,0,('Indicator Data'!AP67-K$4)/(K$3-K$4)*10)),1))</f>
        <v>5.3</v>
      </c>
      <c r="L59" s="189">
        <f>IF('Indicator Data'!AQ67="No data","x",ROUND(IF('Indicator Data'!AQ67&gt;L$3,10,IF('Indicator Data'!AQ67&lt;L$4,0,('Indicator Data'!AQ67-L$4)/(L$3-L$4)*10)),1))</f>
        <v>5.9</v>
      </c>
      <c r="M59" s="189">
        <f>ROUND(IF('Indicator Data'!AR67=0,0,IF(LOG('Indicator Data'!AR67)&gt;M$3,10,IF(LOG('Indicator Data'!AR67)&lt;M$4,0,((LOG('Indicator Data'!AR67)-M$4))/(M$3-M$4)*10))),1)</f>
        <v>4.2</v>
      </c>
      <c r="N59" s="189">
        <f>ROUND(IF('Indicator Data'!AS67=0,0,IF(LOG('Indicator Data'!AS67)&gt;N$3,10,IF(LOG('Indicator Data'!AK67)&lt;N$4,0,((LOG('Indicator Data'!AS67)-N$4))/(N$3-N$4)*10))),1)</f>
        <v>4.5</v>
      </c>
      <c r="O59" s="189">
        <v>0.8</v>
      </c>
      <c r="P59" s="189">
        <v>0.9</v>
      </c>
      <c r="Q59" s="189">
        <v>2.2000000000000002</v>
      </c>
      <c r="R59" s="189">
        <f>ROUND(IF('Indicator Data'!AW67=0,0,IF(LOG('Indicator Data'!AW67)&gt;R$3,10,IF(LOG('Indicator Data'!AW67)&lt;R$4,0,((LOG('Indicator Data'!AW67)-R$4))/(R$3-R$4)*10))),1)</f>
        <v>0</v>
      </c>
      <c r="S59" s="189">
        <f>ROUND(IF('Indicator Data'!AX67=0,0,IF(LOG('Indicator Data'!AX67)&gt;S$3,10,IF(LOG('Indicator Data'!AX67)&lt;S$4,0,((LOG('Indicator Data'!AX67)-S$4))/(S$3-S$4)*10))),1)</f>
        <v>8.4</v>
      </c>
      <c r="T59" s="189">
        <f>IF('Indicator Data'!AY67="No data","x",ROUND(IF('Indicator Data'!AY67&gt;T$3,10,IF('Indicator Data'!AY67&lt;T$4,0,('Indicator Data'!AY67-T$4)/(T$3-T$4)*10)),1))</f>
        <v>0</v>
      </c>
      <c r="U59" s="189">
        <f>ROUND(IF('Indicator Data'!AZ67=0,0,IF(LOG('Indicator Data'!AZ67)&gt;U$3,10,IF(LOG('Indicator Data'!AZ67)&lt;U$4,0,((LOG('Indicator Data'!AZ67)-U$4))/(U$3-U$4)*10))),1)</f>
        <v>7.3</v>
      </c>
      <c r="V59" s="189">
        <f>ROUND(IF('Indicator Data'!BA67=0,0,IF(LOG('Indicator Data'!BA67)&gt;V$3,10,IF(LOG('Indicator Data'!BA67)&lt;V$4,0,((LOG('Indicator Data'!BA67)-V$4))/(V$3-V$4)*10))),1)</f>
        <v>4.2</v>
      </c>
      <c r="W59" s="189">
        <f>ROUND(IF('Indicator Data'!BB67=0,0,IF(LOG('Indicator Data'!BB67)&gt;W$3,10,IF(LOG('Indicator Data'!BB67)&lt;W$4,0,((LOG('Indicator Data'!BB67)-W$4))/(W$3-W$4)*10))),1)</f>
        <v>3</v>
      </c>
      <c r="X59" s="189">
        <f>IF('Indicator Data'!BC67="No data","x",ROUND(IF('Indicator Data'!BC67&gt;X$3,10,IF('Indicator Data'!BC67&lt;X$4,0,('Indicator Data'!BC67-X$4)/(X$3-X$4)*10)),1))</f>
        <v>0.9</v>
      </c>
      <c r="Y59" s="189">
        <f>ROUND(IF('Indicator Data'!BD67=0,0,IF(LOG('Indicator Data'!BD67)&gt;Y$3,10,IF(LOG('Indicator Data'!BD67)&lt;Y$4,0,((LOG('Indicator Data'!BD67)-Y$4))/(Y$3-Y$4)*10))),1)</f>
        <v>8.9</v>
      </c>
      <c r="Z59" s="189">
        <f>ROUND(IF('Indicator Data'!BE67=0,0,IF(LOG('Indicator Data'!BE67)&gt;Z$3,10,IF(LOG('Indicator Data'!BE67)&lt;Z$4,0,((LOG('Indicator Data'!BE67)-Z$4))/(Z$3-Z$4)*10))),1)</f>
        <v>7.9</v>
      </c>
      <c r="AA59" s="189">
        <f>ROUND(IF('Indicator Data'!BF67=0,0,IF(LOG('Indicator Data'!BF67)&gt;AA$3,10,IF(LOG('Indicator Data'!BF67)&lt;AA$4,0,((LOG('Indicator Data'!BF67)-AA$4))/(AA$3-AA$4)*10))),1)</f>
        <v>8.8000000000000007</v>
      </c>
      <c r="AB59" s="189">
        <f>ROUND(IF('Indicator Data'!BG67=0,0,IF(LOG('Indicator Data'!BG67)&gt;AB$3,10,IF(LOG('Indicator Data'!BG67)&lt;AB$4,0,((LOG('Indicator Data'!BG67)-AB$4))/(AB$3-AB$4)*10))),1)</f>
        <v>8.5</v>
      </c>
      <c r="AC59" s="189">
        <f>ROUND(IF('Indicator Data'!BH67=0,0,IF(LOG('Indicator Data'!BH67)&gt;AC$3,10,IF(LOG('Indicator Data'!BH67)&lt;AC$4,0,((LOG('Indicator Data'!BH67)-AC$4))/(AC$3-AC$4)*10))),1)</f>
        <v>9</v>
      </c>
      <c r="AD59" s="189">
        <f>IF('Indicator Data'!BI67="No data","x",ROUND(IF('Indicator Data'!BI67&gt;AD$3,10,IF('Indicator Data'!BI67&lt;AD$4,0,('Indicator Data'!BI67-AD$4)/(AD$3-AD$4)*10)),1))</f>
        <v>2.6</v>
      </c>
      <c r="AE59" s="189">
        <f>IF('Indicator Data'!BJ67="No data","x",ROUND(IF('Indicator Data'!BJ67&gt;AE$3,10,IF('Indicator Data'!BJ67&lt;AE$4,0,('Indicator Data'!BJ67-AE$4)/(AE$3-AE$4)*10)),1))</f>
        <v>3.6</v>
      </c>
      <c r="AF59" s="189">
        <f>IF('Indicator Data'!BK67="No data","x",ROUND(IF('Indicator Data'!BK67&gt;AF$3,10,IF('Indicator Data'!BK67&lt;AF$4,0,('Indicator Data'!BK67-AF$4)/(AF$3-AF$4)*10)),1))</f>
        <v>3.4</v>
      </c>
      <c r="AG59" s="189">
        <f>IF('Indicator Data'!BL67="No data","x",ROUND(IF('Indicator Data'!BL67&gt;AG$3,10,IF('Indicator Data'!BL67&lt;AG$4,0,('Indicator Data'!BL67-AG$4)/(AG$3-AG$4)*10)),1))</f>
        <v>9.1</v>
      </c>
      <c r="AH59" s="189">
        <f>IF('Indicator Data'!BM67="No data","x",ROUND(IF('Indicator Data'!BM67&gt;AH$3,10,IF('Indicator Data'!BM67&lt;AH$4,0,('Indicator Data'!BM67-AH$4)/(AH$3-AH$4)*10)),1))</f>
        <v>5.6</v>
      </c>
      <c r="AI59" s="189">
        <f>ROUND(IF('Indicator Data'!BN67=0,0,IF(LOG('Indicator Data'!BN67)&gt;AI$3,10,IF(LOG('Indicator Data'!BN67)&lt;AI$4,0,((LOG('Indicator Data'!BN67)-AI$4))/(AI$3-AI$4)*10))),1)</f>
        <v>3.3</v>
      </c>
      <c r="AJ59" s="189">
        <f>IF('Indicator Data'!BO67="No data","x",ROUND(IF('Indicator Data'!BO67&gt;AJ$3,10,IF('Indicator Data'!BO67&lt;AJ$4,0,('Indicator Data'!BO67-AJ$4)/(AJ$3-AJ$4)*10)),1))</f>
        <v>3.6</v>
      </c>
      <c r="AK59" s="190">
        <f t="shared" si="14"/>
        <v>7.7</v>
      </c>
      <c r="AL59" s="190">
        <f t="shared" si="15"/>
        <v>5.6</v>
      </c>
      <c r="AM59" s="190">
        <f t="shared" si="2"/>
        <v>2.5</v>
      </c>
      <c r="AN59" s="191">
        <f t="shared" si="13"/>
        <v>5.9</v>
      </c>
      <c r="AO59" s="190">
        <f t="shared" si="16"/>
        <v>4.2</v>
      </c>
      <c r="AP59" s="190">
        <f t="shared" si="17"/>
        <v>3.9</v>
      </c>
      <c r="AQ59" s="190">
        <f t="shared" si="6"/>
        <v>6.4</v>
      </c>
      <c r="AR59" s="190">
        <f t="shared" si="7"/>
        <v>8.8000000000000007</v>
      </c>
      <c r="AS59" s="190">
        <f t="shared" si="18"/>
        <v>4.5999999999999996</v>
      </c>
      <c r="AT59" s="192">
        <f t="shared" si="19"/>
        <v>6.4</v>
      </c>
      <c r="AU59" s="191">
        <f t="shared" si="20"/>
        <v>5.4</v>
      </c>
      <c r="AV59" s="191">
        <f t="shared" si="11"/>
        <v>5.7</v>
      </c>
      <c r="AW59" s="61"/>
    </row>
    <row r="60" spans="1:49" ht="15.75" customHeight="1" x14ac:dyDescent="0.25">
      <c r="A60" t="str">
        <f>'Indicator Data'!A68</f>
        <v>Barind and Drought Prone Areas</v>
      </c>
      <c r="B60" t="str">
        <f>'Indicator Data'!B68</f>
        <v>Rangpur</v>
      </c>
      <c r="C60" t="str">
        <f>'Indicator Data'!C68</f>
        <v>Kurigram</v>
      </c>
      <c r="D60">
        <f>'Indicator Data'!D68</f>
        <v>5549</v>
      </c>
      <c r="E60" s="189">
        <f>IF(OR('Indicator Data'!AJ68=0,'Indicator Data'!AJ68="No data"),"0",ROUND(IF('Indicator Data'!AJ68&gt;E$3,0,IF('Indicator Data'!AJ68&lt;E$4,10,(E$3-'Indicator Data'!AJ68)/(E$3-E$4)*10)),1))</f>
        <v>6.8</v>
      </c>
      <c r="F60" s="189">
        <f>ROUND(IF('Indicator Data'!AK68=0,0,IF(LOG('Indicator Data'!AK68)&gt;F$3,10,IF(LOG('Indicator Data'!AK68)&lt;F$4,0,((LOG('Indicator Data'!AK68)-F$4))/(F$3-F$4)*10))),1)</f>
        <v>10</v>
      </c>
      <c r="G60" s="189">
        <f>ROUND(IF('Indicator Data'!AL68=0,0,IF(LOG('Indicator Data'!AL68)&gt;G$3,10,IF(LOG('Indicator Data'!AL68)&lt;G$4,0,((LOG('Indicator Data'!AL68)-G$4))/(G$3-G$4)*10))),1)</f>
        <v>10</v>
      </c>
      <c r="H60" s="189">
        <f>IF('Indicator Data'!AM68="No data","x",ROUND(IF('Indicator Data'!AM68&gt;H$3,10,IF('Indicator Data'!AM68&lt;H$4,0,('Indicator Data'!AM68-H$4)/(H$3-H$4)*10)),1))</f>
        <v>6.2</v>
      </c>
      <c r="I60" s="189">
        <f>IF('Indicator Data'!AN68="No data","x",ROUND(IF('Indicator Data'!AN68&gt;I$3,10,IF('Indicator Data'!AN68&lt;I$4,0,('Indicator Data'!AN68-I$4)/(I$3-I$4)*10)),1))</f>
        <v>2.1</v>
      </c>
      <c r="J60" s="189">
        <f>IF('Indicator Data'!AO68="No data","x",ROUND(IF('Indicator Data'!AO68&gt;J$3,10,IF('Indicator Data'!AO68&lt;J$4,0,('Indicator Data'!AO68-J$4)/(J$3-J$4)*10)),1))</f>
        <v>8.1</v>
      </c>
      <c r="K60" s="189">
        <f>IF('Indicator Data'!AP68="No data","x",ROUND(IF('Indicator Data'!AP68&gt;K$3,10,IF('Indicator Data'!AP68&lt;K$4,0,('Indicator Data'!AP68-K$4)/(K$3-K$4)*10)),1))</f>
        <v>6.5</v>
      </c>
      <c r="L60" s="189">
        <f>IF('Indicator Data'!AQ68="No data","x",ROUND(IF('Indicator Data'!AQ68&gt;L$3,10,IF('Indicator Data'!AQ68&lt;L$4,0,('Indicator Data'!AQ68-L$4)/(L$3-L$4)*10)),1))</f>
        <v>5.2</v>
      </c>
      <c r="M60" s="189">
        <f>ROUND(IF('Indicator Data'!AR68=0,0,IF(LOG('Indicator Data'!AR68)&gt;M$3,10,IF(LOG('Indicator Data'!AR68)&lt;M$4,0,((LOG('Indicator Data'!AR68)-M$4))/(M$3-M$4)*10))),1)</f>
        <v>3</v>
      </c>
      <c r="N60" s="189">
        <f>ROUND(IF('Indicator Data'!AS68=0,0,IF(LOG('Indicator Data'!AS68)&gt;N$3,10,IF(LOG('Indicator Data'!AK68)&lt;N$4,0,((LOG('Indicator Data'!AS68)-N$4))/(N$3-N$4)*10))),1)</f>
        <v>4</v>
      </c>
      <c r="O60" s="189">
        <v>0.8</v>
      </c>
      <c r="P60" s="189">
        <v>0.9</v>
      </c>
      <c r="Q60" s="189">
        <v>2.2000000000000002</v>
      </c>
      <c r="R60" s="189">
        <f>ROUND(IF('Indicator Data'!AW68=0,0,IF(LOG('Indicator Data'!AW68)&gt;R$3,10,IF(LOG('Indicator Data'!AW68)&lt;R$4,0,((LOG('Indicator Data'!AW68)-R$4))/(R$3-R$4)*10))),1)</f>
        <v>0</v>
      </c>
      <c r="S60" s="189">
        <f>ROUND(IF('Indicator Data'!AX68=0,0,IF(LOG('Indicator Data'!AX68)&gt;S$3,10,IF(LOG('Indicator Data'!AX68)&lt;S$4,0,((LOG('Indicator Data'!AX68)-S$4))/(S$3-S$4)*10))),1)</f>
        <v>8.1999999999999993</v>
      </c>
      <c r="T60" s="189">
        <f>IF('Indicator Data'!AY68="No data","x",ROUND(IF('Indicator Data'!AY68&gt;T$3,10,IF('Indicator Data'!AY68&lt;T$4,0,('Indicator Data'!AY68-T$4)/(T$3-T$4)*10)),1))</f>
        <v>0</v>
      </c>
      <c r="U60" s="189">
        <f>ROUND(IF('Indicator Data'!AZ68=0,0,IF(LOG('Indicator Data'!AZ68)&gt;U$3,10,IF(LOG('Indicator Data'!AZ68)&lt;U$4,0,((LOG('Indicator Data'!AZ68)-U$4))/(U$3-U$4)*10))),1)</f>
        <v>6.1</v>
      </c>
      <c r="V60" s="189">
        <f>ROUND(IF('Indicator Data'!BA68=0,0,IF(LOG('Indicator Data'!BA68)&gt;V$3,10,IF(LOG('Indicator Data'!BA68)&lt;V$4,0,((LOG('Indicator Data'!BA68)-V$4))/(V$3-V$4)*10))),1)</f>
        <v>5.3</v>
      </c>
      <c r="W60" s="189">
        <f>ROUND(IF('Indicator Data'!BB68=0,0,IF(LOG('Indicator Data'!BB68)&gt;W$3,10,IF(LOG('Indicator Data'!BB68)&lt;W$4,0,((LOG('Indicator Data'!BB68)-W$4))/(W$3-W$4)*10))),1)</f>
        <v>8.3000000000000007</v>
      </c>
      <c r="X60" s="189">
        <f>IF('Indicator Data'!BC68="No data","x",ROUND(IF('Indicator Data'!BC68&gt;X$3,10,IF('Indicator Data'!BC68&lt;X$4,0,('Indicator Data'!BC68-X$4)/(X$3-X$4)*10)),1))</f>
        <v>3.7</v>
      </c>
      <c r="Y60" s="189">
        <f>ROUND(IF('Indicator Data'!BD68=0,0,IF(LOG('Indicator Data'!BD68)&gt;Y$3,10,IF(LOG('Indicator Data'!BD68)&lt;Y$4,0,((LOG('Indicator Data'!BD68)-Y$4))/(Y$3-Y$4)*10))),1)</f>
        <v>9.5</v>
      </c>
      <c r="Z60" s="189">
        <f>ROUND(IF('Indicator Data'!BE68=0,0,IF(LOG('Indicator Data'!BE68)&gt;Z$3,10,IF(LOG('Indicator Data'!BE68)&lt;Z$4,0,((LOG('Indicator Data'!BE68)-Z$4))/(Z$3-Z$4)*10))),1)</f>
        <v>9.4</v>
      </c>
      <c r="AA60" s="189">
        <f>ROUND(IF('Indicator Data'!BF68=0,0,IF(LOG('Indicator Data'!BF68)&gt;AA$3,10,IF(LOG('Indicator Data'!BF68)&lt;AA$4,0,((LOG('Indicator Data'!BF68)-AA$4))/(AA$3-AA$4)*10))),1)</f>
        <v>10</v>
      </c>
      <c r="AB60" s="189">
        <f>ROUND(IF('Indicator Data'!BG68=0,0,IF(LOG('Indicator Data'!BG68)&gt;AB$3,10,IF(LOG('Indicator Data'!BG68)&lt;AB$4,0,((LOG('Indicator Data'!BG68)-AB$4))/(AB$3-AB$4)*10))),1)</f>
        <v>9.1</v>
      </c>
      <c r="AC60" s="189">
        <f>ROUND(IF('Indicator Data'!BH68=0,0,IF(LOG('Indicator Data'!BH68)&gt;AC$3,10,IF(LOG('Indicator Data'!BH68)&lt;AC$4,0,((LOG('Indicator Data'!BH68)-AC$4))/(AC$3-AC$4)*10))),1)</f>
        <v>10</v>
      </c>
      <c r="AD60" s="189">
        <f>IF('Indicator Data'!BI68="No data","x",ROUND(IF('Indicator Data'!BI68&gt;AD$3,10,IF('Indicator Data'!BI68&lt;AD$4,0,('Indicator Data'!BI68-AD$4)/(AD$3-AD$4)*10)),1))</f>
        <v>10</v>
      </c>
      <c r="AE60" s="189">
        <f>IF('Indicator Data'!BJ68="No data","x",ROUND(IF('Indicator Data'!BJ68&gt;AE$3,10,IF('Indicator Data'!BJ68&lt;AE$4,0,('Indicator Data'!BJ68-AE$4)/(AE$3-AE$4)*10)),1))</f>
        <v>10</v>
      </c>
      <c r="AF60" s="189">
        <f>IF('Indicator Data'!BK68="No data","x",ROUND(IF('Indicator Data'!BK68&gt;AF$3,10,IF('Indicator Data'!BK68&lt;AF$4,0,('Indicator Data'!BK68-AF$4)/(AF$3-AF$4)*10)),1))</f>
        <v>2.2999999999999998</v>
      </c>
      <c r="AG60" s="189">
        <f>IF('Indicator Data'!BL68="No data","x",ROUND(IF('Indicator Data'!BL68&gt;AG$3,10,IF('Indicator Data'!BL68&lt;AG$4,0,('Indicator Data'!BL68-AG$4)/(AG$3-AG$4)*10)),1))</f>
        <v>7.3</v>
      </c>
      <c r="AH60" s="189">
        <f>IF('Indicator Data'!BM68="No data","x",ROUND(IF('Indicator Data'!BM68&gt;AH$3,10,IF('Indicator Data'!BM68&lt;AH$4,0,('Indicator Data'!BM68-AH$4)/(AH$3-AH$4)*10)),1))</f>
        <v>6.4</v>
      </c>
      <c r="AI60" s="189">
        <f>ROUND(IF('Indicator Data'!BN68=0,0,IF(LOG('Indicator Data'!BN68)&gt;AI$3,10,IF(LOG('Indicator Data'!BN68)&lt;AI$4,0,((LOG('Indicator Data'!BN68)-AI$4))/(AI$3-AI$4)*10))),1)</f>
        <v>0.8</v>
      </c>
      <c r="AJ60" s="189">
        <f>IF('Indicator Data'!BO68="No data","x",ROUND(IF('Indicator Data'!BO68&gt;AJ$3,10,IF('Indicator Data'!BO68&lt;AJ$4,0,('Indicator Data'!BO68-AJ$4)/(AJ$3-AJ$4)*10)),1))</f>
        <v>5.6</v>
      </c>
      <c r="AK60" s="190">
        <f t="shared" si="14"/>
        <v>8.3000000000000007</v>
      </c>
      <c r="AL60" s="190">
        <f t="shared" si="15"/>
        <v>5.5</v>
      </c>
      <c r="AM60" s="190">
        <f t="shared" si="2"/>
        <v>2.2000000000000002</v>
      </c>
      <c r="AN60" s="191">
        <f t="shared" si="13"/>
        <v>6.1</v>
      </c>
      <c r="AO60" s="190">
        <f t="shared" si="16"/>
        <v>4.0999999999999996</v>
      </c>
      <c r="AP60" s="190">
        <f t="shared" si="17"/>
        <v>5.9</v>
      </c>
      <c r="AQ60" s="190">
        <f t="shared" si="6"/>
        <v>7.2</v>
      </c>
      <c r="AR60" s="190">
        <f t="shared" si="7"/>
        <v>9.6</v>
      </c>
      <c r="AS60" s="190">
        <f t="shared" si="18"/>
        <v>6.1</v>
      </c>
      <c r="AT60" s="192">
        <f t="shared" si="19"/>
        <v>7.6</v>
      </c>
      <c r="AU60" s="191">
        <f t="shared" si="20"/>
        <v>6.1</v>
      </c>
      <c r="AV60" s="191">
        <f t="shared" si="11"/>
        <v>6.1</v>
      </c>
      <c r="AW60" s="61"/>
    </row>
    <row r="61" spans="1:49" ht="15.75" customHeight="1" x14ac:dyDescent="0.25">
      <c r="A61" t="str">
        <f>'Indicator Data'!A69</f>
        <v>Barind and Drought Prone Areas</v>
      </c>
      <c r="B61" t="str">
        <f>'Indicator Data'!B69</f>
        <v>Rangpur</v>
      </c>
      <c r="C61" t="str">
        <f>'Indicator Data'!C69</f>
        <v>Lalmonirhat</v>
      </c>
      <c r="D61">
        <f>'Indicator Data'!D69</f>
        <v>5552</v>
      </c>
      <c r="E61" s="189">
        <f>IF(OR('Indicator Data'!AJ69=0,'Indicator Data'!AJ69="No data"),"0",ROUND(IF('Indicator Data'!AJ69&gt;E$3,0,IF('Indicator Data'!AJ69&lt;E$4,10,(E$3-'Indicator Data'!AJ69)/(E$3-E$4)*10)),1))</f>
        <v>6</v>
      </c>
      <c r="F61" s="189">
        <f>ROUND(IF('Indicator Data'!AK69=0,0,IF(LOG('Indicator Data'!AK69)&gt;F$3,10,IF(LOG('Indicator Data'!AK69)&lt;F$4,0,((LOG('Indicator Data'!AK69)-F$4))/(F$3-F$4)*10))),1)</f>
        <v>8.9</v>
      </c>
      <c r="G61" s="189">
        <f>ROUND(IF('Indicator Data'!AL69=0,0,IF(LOG('Indicator Data'!AL69)&gt;G$3,10,IF(LOG('Indicator Data'!AL69)&lt;G$4,0,((LOG('Indicator Data'!AL69)-G$4))/(G$3-G$4)*10))),1)</f>
        <v>8.4</v>
      </c>
      <c r="H61" s="189">
        <f>IF('Indicator Data'!AM69="No data","x",ROUND(IF('Indicator Data'!AM69&gt;H$3,10,IF('Indicator Data'!AM69&lt;H$4,0,('Indicator Data'!AM69-H$4)/(H$3-H$4)*10)),1))</f>
        <v>6.5</v>
      </c>
      <c r="I61" s="189">
        <f>IF('Indicator Data'!AN69="No data","x",ROUND(IF('Indicator Data'!AN69&gt;I$3,10,IF('Indicator Data'!AN69&lt;I$4,0,('Indicator Data'!AN69-I$4)/(I$3-I$4)*10)),1))</f>
        <v>1.8</v>
      </c>
      <c r="J61" s="189">
        <f>IF('Indicator Data'!AO69="No data","x",ROUND(IF('Indicator Data'!AO69&gt;J$3,10,IF('Indicator Data'!AO69&lt;J$4,0,('Indicator Data'!AO69-J$4)/(J$3-J$4)*10)),1))</f>
        <v>8.4</v>
      </c>
      <c r="K61" s="189">
        <f>IF('Indicator Data'!AP69="No data","x",ROUND(IF('Indicator Data'!AP69&gt;K$3,10,IF('Indicator Data'!AP69&lt;K$4,0,('Indicator Data'!AP69-K$4)/(K$3-K$4)*10)),1))</f>
        <v>5.6</v>
      </c>
      <c r="L61" s="189">
        <f>IF('Indicator Data'!AQ69="No data","x",ROUND(IF('Indicator Data'!AQ69&gt;L$3,10,IF('Indicator Data'!AQ69&lt;L$4,0,('Indicator Data'!AQ69-L$4)/(L$3-L$4)*10)),1))</f>
        <v>6.7</v>
      </c>
      <c r="M61" s="189">
        <f>ROUND(IF('Indicator Data'!AR69=0,0,IF(LOG('Indicator Data'!AR69)&gt;M$3,10,IF(LOG('Indicator Data'!AR69)&lt;M$4,0,((LOG('Indicator Data'!AR69)-M$4))/(M$3-M$4)*10))),1)</f>
        <v>6.2</v>
      </c>
      <c r="N61" s="189">
        <f>ROUND(IF('Indicator Data'!AS69=0,0,IF(LOG('Indicator Data'!AS69)&gt;N$3,10,IF(LOG('Indicator Data'!AK69)&lt;N$4,0,((LOG('Indicator Data'!AS69)-N$4))/(N$3-N$4)*10))),1)</f>
        <v>2.2000000000000002</v>
      </c>
      <c r="O61" s="189">
        <v>0.8</v>
      </c>
      <c r="P61" s="189">
        <v>0.9</v>
      </c>
      <c r="Q61" s="189">
        <v>2.2000000000000002</v>
      </c>
      <c r="R61" s="189">
        <f>ROUND(IF('Indicator Data'!AW69=0,0,IF(LOG('Indicator Data'!AW69)&gt;R$3,10,IF(LOG('Indicator Data'!AW69)&lt;R$4,0,((LOG('Indicator Data'!AW69)-R$4))/(R$3-R$4)*10))),1)</f>
        <v>3.3</v>
      </c>
      <c r="S61" s="189">
        <f>ROUND(IF('Indicator Data'!AX69=0,0,IF(LOG('Indicator Data'!AX69)&gt;S$3,10,IF(LOG('Indicator Data'!AX69)&lt;S$4,0,((LOG('Indicator Data'!AX69)-S$4))/(S$3-S$4)*10))),1)</f>
        <v>5.7</v>
      </c>
      <c r="T61" s="189">
        <f>IF('Indicator Data'!AY69="No data","x",ROUND(IF('Indicator Data'!AY69&gt;T$3,10,IF('Indicator Data'!AY69&lt;T$4,0,('Indicator Data'!AY69-T$4)/(T$3-T$4)*10)),1))</f>
        <v>0</v>
      </c>
      <c r="U61" s="189">
        <f>ROUND(IF('Indicator Data'!AZ69=0,0,IF(LOG('Indicator Data'!AZ69)&gt;U$3,10,IF(LOG('Indicator Data'!AZ69)&lt;U$4,0,((LOG('Indicator Data'!AZ69)-U$4))/(U$3-U$4)*10))),1)</f>
        <v>2.8</v>
      </c>
      <c r="V61" s="189">
        <f>ROUND(IF('Indicator Data'!BA69=0,0,IF(LOG('Indicator Data'!BA69)&gt;V$3,10,IF(LOG('Indicator Data'!BA69)&lt;V$4,0,((LOG('Indicator Data'!BA69)-V$4))/(V$3-V$4)*10))),1)</f>
        <v>5.3</v>
      </c>
      <c r="W61" s="189">
        <f>ROUND(IF('Indicator Data'!BB69=0,0,IF(LOG('Indicator Data'!BB69)&gt;W$3,10,IF(LOG('Indicator Data'!BB69)&lt;W$4,0,((LOG('Indicator Data'!BB69)-W$4))/(W$3-W$4)*10))),1)</f>
        <v>6.8</v>
      </c>
      <c r="X61" s="189">
        <f>IF('Indicator Data'!BC69="No data","x",ROUND(IF('Indicator Data'!BC69&gt;X$3,10,IF('Indicator Data'!BC69&lt;X$4,0,('Indicator Data'!BC69-X$4)/(X$3-X$4)*10)),1))</f>
        <v>3.9</v>
      </c>
      <c r="Y61" s="189">
        <f>ROUND(IF('Indicator Data'!BD69=0,0,IF(LOG('Indicator Data'!BD69)&gt;Y$3,10,IF(LOG('Indicator Data'!BD69)&lt;Y$4,0,((LOG('Indicator Data'!BD69)-Y$4))/(Y$3-Y$4)*10))),1)</f>
        <v>8.8000000000000007</v>
      </c>
      <c r="Z61" s="189">
        <f>ROUND(IF('Indicator Data'!BE69=0,0,IF(LOG('Indicator Data'!BE69)&gt;Z$3,10,IF(LOG('Indicator Data'!BE69)&lt;Z$4,0,((LOG('Indicator Data'!BE69)-Z$4))/(Z$3-Z$4)*10))),1)</f>
        <v>7.3</v>
      </c>
      <c r="AA61" s="189">
        <f>ROUND(IF('Indicator Data'!BF69=0,0,IF(LOG('Indicator Data'!BF69)&gt;AA$3,10,IF(LOG('Indicator Data'!BF69)&lt;AA$4,0,((LOG('Indicator Data'!BF69)-AA$4))/(AA$3-AA$4)*10))),1)</f>
        <v>8.1</v>
      </c>
      <c r="AB61" s="189">
        <f>ROUND(IF('Indicator Data'!BG69=0,0,IF(LOG('Indicator Data'!BG69)&gt;AB$3,10,IF(LOG('Indicator Data'!BG69)&lt;AB$4,0,((LOG('Indicator Data'!BG69)-AB$4))/(AB$3-AB$4)*10))),1)</f>
        <v>6.2</v>
      </c>
      <c r="AC61" s="189">
        <f>ROUND(IF('Indicator Data'!BH69=0,0,IF(LOG('Indicator Data'!BH69)&gt;AC$3,10,IF(LOG('Indicator Data'!BH69)&lt;AC$4,0,((LOG('Indicator Data'!BH69)-AC$4))/(AC$3-AC$4)*10))),1)</f>
        <v>5.4</v>
      </c>
      <c r="AD61" s="189">
        <f>IF('Indicator Data'!BI69="No data","x",ROUND(IF('Indicator Data'!BI69&gt;AD$3,10,IF('Indicator Data'!BI69&lt;AD$4,0,('Indicator Data'!BI69-AD$4)/(AD$3-AD$4)*10)),1))</f>
        <v>5.2</v>
      </c>
      <c r="AE61" s="189">
        <f>IF('Indicator Data'!BJ69="No data","x",ROUND(IF('Indicator Data'!BJ69&gt;AE$3,10,IF('Indicator Data'!BJ69&lt;AE$4,0,('Indicator Data'!BJ69-AE$4)/(AE$3-AE$4)*10)),1))</f>
        <v>4</v>
      </c>
      <c r="AF61" s="189">
        <f>IF('Indicator Data'!BK69="No data","x",ROUND(IF('Indicator Data'!BK69&gt;AF$3,10,IF('Indicator Data'!BK69&lt;AF$4,0,('Indicator Data'!BK69-AF$4)/(AF$3-AF$4)*10)),1))</f>
        <v>1.3</v>
      </c>
      <c r="AG61" s="189">
        <f>IF('Indicator Data'!BL69="No data","x",ROUND(IF('Indicator Data'!BL69&gt;AG$3,10,IF('Indicator Data'!BL69&lt;AG$4,0,('Indicator Data'!BL69-AG$4)/(AG$3-AG$4)*10)),1))</f>
        <v>8.1</v>
      </c>
      <c r="AH61" s="189">
        <f>IF('Indicator Data'!BM69="No data","x",ROUND(IF('Indicator Data'!BM69&gt;AH$3,10,IF('Indicator Data'!BM69&lt;AH$4,0,('Indicator Data'!BM69-AH$4)/(AH$3-AH$4)*10)),1))</f>
        <v>5.0999999999999996</v>
      </c>
      <c r="AI61" s="189">
        <f>ROUND(IF('Indicator Data'!BN69=0,0,IF(LOG('Indicator Data'!BN69)&gt;AI$3,10,IF(LOG('Indicator Data'!BN69)&lt;AI$4,0,((LOG('Indicator Data'!BN69)-AI$4))/(AI$3-AI$4)*10))),1)</f>
        <v>0</v>
      </c>
      <c r="AJ61" s="189">
        <f>IF('Indicator Data'!BO69="No data","x",ROUND(IF('Indicator Data'!BO69&gt;AJ$3,10,IF('Indicator Data'!BO69&lt;AJ$4,0,('Indicator Data'!BO69-AJ$4)/(AJ$3-AJ$4)*10)),1))</f>
        <v>8.1999999999999993</v>
      </c>
      <c r="AK61" s="190">
        <f t="shared" si="14"/>
        <v>7.5</v>
      </c>
      <c r="AL61" s="190">
        <f t="shared" si="15"/>
        <v>5.6</v>
      </c>
      <c r="AM61" s="190">
        <f t="shared" si="2"/>
        <v>2.5</v>
      </c>
      <c r="AN61" s="191">
        <f t="shared" si="13"/>
        <v>5.8</v>
      </c>
      <c r="AO61" s="190">
        <f t="shared" si="16"/>
        <v>4.5</v>
      </c>
      <c r="AP61" s="190">
        <f t="shared" si="17"/>
        <v>4.7</v>
      </c>
      <c r="AQ61" s="190">
        <f t="shared" si="6"/>
        <v>6.1</v>
      </c>
      <c r="AR61" s="190">
        <f t="shared" si="7"/>
        <v>5.8</v>
      </c>
      <c r="AS61" s="190">
        <f t="shared" si="18"/>
        <v>4</v>
      </c>
      <c r="AT61" s="192">
        <f t="shared" si="19"/>
        <v>5.2</v>
      </c>
      <c r="AU61" s="191">
        <f t="shared" si="20"/>
        <v>4.9000000000000004</v>
      </c>
      <c r="AV61" s="191">
        <f t="shared" si="11"/>
        <v>5.4</v>
      </c>
      <c r="AW61" s="61"/>
    </row>
    <row r="62" spans="1:49" ht="15.75" customHeight="1" x14ac:dyDescent="0.25">
      <c r="A62" t="str">
        <f>'Indicator Data'!A70</f>
        <v>Barind and Drought Prone Areas</v>
      </c>
      <c r="B62" t="str">
        <f>'Indicator Data'!B70</f>
        <v>Rangpur</v>
      </c>
      <c r="C62" t="str">
        <f>'Indicator Data'!C70</f>
        <v>Nilphamari</v>
      </c>
      <c r="D62">
        <f>'Indicator Data'!D70</f>
        <v>5573</v>
      </c>
      <c r="E62" s="189">
        <f>IF(OR('Indicator Data'!AJ70=0,'Indicator Data'!AJ70="No data"),"0",ROUND(IF('Indicator Data'!AJ70&gt;E$3,0,IF('Indicator Data'!AJ70&lt;E$4,10,(E$3-'Indicator Data'!AJ70)/(E$3-E$4)*10)),1))</f>
        <v>4.5</v>
      </c>
      <c r="F62" s="189">
        <f>ROUND(IF('Indicator Data'!AK70=0,0,IF(LOG('Indicator Data'!AK70)&gt;F$3,10,IF(LOG('Indicator Data'!AK70)&lt;F$4,0,((LOG('Indicator Data'!AK70)-F$4))/(F$3-F$4)*10))),1)</f>
        <v>8.1999999999999993</v>
      </c>
      <c r="G62" s="189">
        <f>ROUND(IF('Indicator Data'!AL70=0,0,IF(LOG('Indicator Data'!AL70)&gt;G$3,10,IF(LOG('Indicator Data'!AL70)&lt;G$4,0,((LOG('Indicator Data'!AL70)-G$4))/(G$3-G$4)*10))),1)</f>
        <v>7.6</v>
      </c>
      <c r="H62" s="189">
        <f>IF('Indicator Data'!AM70="No data","x",ROUND(IF('Indicator Data'!AM70&gt;H$3,10,IF('Indicator Data'!AM70&lt;H$4,0,('Indicator Data'!AM70-H$4)/(H$3-H$4)*10)),1))</f>
        <v>8.6</v>
      </c>
      <c r="I62" s="189">
        <f>IF('Indicator Data'!AN70="No data","x",ROUND(IF('Indicator Data'!AN70&gt;I$3,10,IF('Indicator Data'!AN70&lt;I$4,0,('Indicator Data'!AN70-I$4)/(I$3-I$4)*10)),1))</f>
        <v>0.9</v>
      </c>
      <c r="J62" s="189">
        <f>IF('Indicator Data'!AO70="No data","x",ROUND(IF('Indicator Data'!AO70&gt;J$3,10,IF('Indicator Data'!AO70&lt;J$4,0,('Indicator Data'!AO70-J$4)/(J$3-J$4)*10)),1))</f>
        <v>8.3000000000000007</v>
      </c>
      <c r="K62" s="189">
        <f>IF('Indicator Data'!AP70="No data","x",ROUND(IF('Indicator Data'!AP70&gt;K$3,10,IF('Indicator Data'!AP70&lt;K$4,0,('Indicator Data'!AP70-K$4)/(K$3-K$4)*10)),1))</f>
        <v>5.6</v>
      </c>
      <c r="L62" s="189">
        <f>IF('Indicator Data'!AQ70="No data","x",ROUND(IF('Indicator Data'!AQ70&gt;L$3,10,IF('Indicator Data'!AQ70&lt;L$4,0,('Indicator Data'!AQ70-L$4)/(L$3-L$4)*10)),1))</f>
        <v>5.8</v>
      </c>
      <c r="M62" s="189">
        <f>ROUND(IF('Indicator Data'!AR70=0,0,IF(LOG('Indicator Data'!AR70)&gt;M$3,10,IF(LOG('Indicator Data'!AR70)&lt;M$4,0,((LOG('Indicator Data'!AR70)-M$4))/(M$3-M$4)*10))),1)</f>
        <v>3.5</v>
      </c>
      <c r="N62" s="189">
        <f>ROUND(IF('Indicator Data'!AS70=0,0,IF(LOG('Indicator Data'!AS70)&gt;N$3,10,IF(LOG('Indicator Data'!AK70)&lt;N$4,0,((LOG('Indicator Data'!AS70)-N$4))/(N$3-N$4)*10))),1)</f>
        <v>6</v>
      </c>
      <c r="O62" s="189">
        <v>0.8</v>
      </c>
      <c r="P62" s="189">
        <v>0.9</v>
      </c>
      <c r="Q62" s="189">
        <v>2.2000000000000002</v>
      </c>
      <c r="R62" s="189">
        <f>ROUND(IF('Indicator Data'!AW70=0,0,IF(LOG('Indicator Data'!AW70)&gt;R$3,10,IF(LOG('Indicator Data'!AW70)&lt;R$4,0,((LOG('Indicator Data'!AW70)-R$4))/(R$3-R$4)*10))),1)</f>
        <v>2.6</v>
      </c>
      <c r="S62" s="189">
        <f>ROUND(IF('Indicator Data'!AX70=0,0,IF(LOG('Indicator Data'!AX70)&gt;S$3,10,IF(LOG('Indicator Data'!AX70)&lt;S$4,0,((LOG('Indicator Data'!AX70)-S$4))/(S$3-S$4)*10))),1)</f>
        <v>3.5</v>
      </c>
      <c r="T62" s="189">
        <f>IF('Indicator Data'!AY70="No data","x",ROUND(IF('Indicator Data'!AY70&gt;T$3,10,IF('Indicator Data'!AY70&lt;T$4,0,('Indicator Data'!AY70-T$4)/(T$3-T$4)*10)),1))</f>
        <v>0</v>
      </c>
      <c r="U62" s="189">
        <f>ROUND(IF('Indicator Data'!AZ70=0,0,IF(LOG('Indicator Data'!AZ70)&gt;U$3,10,IF(LOG('Indicator Data'!AZ70)&lt;U$4,0,((LOG('Indicator Data'!AZ70)-U$4))/(U$3-U$4)*10))),1)</f>
        <v>7.1</v>
      </c>
      <c r="V62" s="189">
        <f>ROUND(IF('Indicator Data'!BA70=0,0,IF(LOG('Indicator Data'!BA70)&gt;V$3,10,IF(LOG('Indicator Data'!BA70)&lt;V$4,0,((LOG('Indicator Data'!BA70)-V$4))/(V$3-V$4)*10))),1)</f>
        <v>3.6</v>
      </c>
      <c r="W62" s="189">
        <f>ROUND(IF('Indicator Data'!BB70=0,0,IF(LOG('Indicator Data'!BB70)&gt;W$3,10,IF(LOG('Indicator Data'!BB70)&lt;W$4,0,((LOG('Indicator Data'!BB70)-W$4))/(W$3-W$4)*10))),1)</f>
        <v>7.1</v>
      </c>
      <c r="X62" s="189">
        <f>IF('Indicator Data'!BC70="No data","x",ROUND(IF('Indicator Data'!BC70&gt;X$3,10,IF('Indicator Data'!BC70&lt;X$4,0,('Indicator Data'!BC70-X$4)/(X$3-X$4)*10)),1))</f>
        <v>4.2</v>
      </c>
      <c r="Y62" s="189">
        <f>ROUND(IF('Indicator Data'!BD70=0,0,IF(LOG('Indicator Data'!BD70)&gt;Y$3,10,IF(LOG('Indicator Data'!BD70)&lt;Y$4,0,((LOG('Indicator Data'!BD70)-Y$4))/(Y$3-Y$4)*10))),1)</f>
        <v>7</v>
      </c>
      <c r="Z62" s="189">
        <f>ROUND(IF('Indicator Data'!BE70=0,0,IF(LOG('Indicator Data'!BE70)&gt;Z$3,10,IF(LOG('Indicator Data'!BE70)&lt;Z$4,0,((LOG('Indicator Data'!BE70)-Z$4))/(Z$3-Z$4)*10))),1)</f>
        <v>6.3</v>
      </c>
      <c r="AA62" s="189">
        <f>ROUND(IF('Indicator Data'!BF70=0,0,IF(LOG('Indicator Data'!BF70)&gt;AA$3,10,IF(LOG('Indicator Data'!BF70)&lt;AA$4,0,((LOG('Indicator Data'!BF70)-AA$4))/(AA$3-AA$4)*10))),1)</f>
        <v>5.9</v>
      </c>
      <c r="AB62" s="189">
        <f>ROUND(IF('Indicator Data'!BG70=0,0,IF(LOG('Indicator Data'!BG70)&gt;AB$3,10,IF(LOG('Indicator Data'!BG70)&lt;AB$4,0,((LOG('Indicator Data'!BG70)-AB$4))/(AB$3-AB$4)*10))),1)</f>
        <v>7</v>
      </c>
      <c r="AC62" s="189">
        <f>ROUND(IF('Indicator Data'!BH70=0,0,IF(LOG('Indicator Data'!BH70)&gt;AC$3,10,IF(LOG('Indicator Data'!BH70)&lt;AC$4,0,((LOG('Indicator Data'!BH70)-AC$4))/(AC$3-AC$4)*10))),1)</f>
        <v>7.7</v>
      </c>
      <c r="AD62" s="189">
        <f>IF('Indicator Data'!BI70="No data","x",ROUND(IF('Indicator Data'!BI70&gt;AD$3,10,IF('Indicator Data'!BI70&lt;AD$4,0,('Indicator Data'!BI70-AD$4)/(AD$3-AD$4)*10)),1))</f>
        <v>4.2</v>
      </c>
      <c r="AE62" s="189">
        <f>IF('Indicator Data'!BJ70="No data","x",ROUND(IF('Indicator Data'!BJ70&gt;AE$3,10,IF('Indicator Data'!BJ70&lt;AE$4,0,('Indicator Data'!BJ70-AE$4)/(AE$3-AE$4)*10)),1))</f>
        <v>7.8</v>
      </c>
      <c r="AF62" s="189">
        <f>IF('Indicator Data'!BK70="No data","x",ROUND(IF('Indicator Data'!BK70&gt;AF$3,10,IF('Indicator Data'!BK70&lt;AF$4,0,('Indicator Data'!BK70-AF$4)/(AF$3-AF$4)*10)),1))</f>
        <v>0.6</v>
      </c>
      <c r="AG62" s="189">
        <f>IF('Indicator Data'!BL70="No data","x",ROUND(IF('Indicator Data'!BL70&gt;AG$3,10,IF('Indicator Data'!BL70&lt;AG$4,0,('Indicator Data'!BL70-AG$4)/(AG$3-AG$4)*10)),1))</f>
        <v>6.9</v>
      </c>
      <c r="AH62" s="189">
        <f>IF('Indicator Data'!BM70="No data","x",ROUND(IF('Indicator Data'!BM70&gt;AH$3,10,IF('Indicator Data'!BM70&lt;AH$4,0,('Indicator Data'!BM70-AH$4)/(AH$3-AH$4)*10)),1))</f>
        <v>3.6</v>
      </c>
      <c r="AI62" s="189">
        <f>ROUND(IF('Indicator Data'!BN70=0,0,IF(LOG('Indicator Data'!BN70)&gt;AI$3,10,IF(LOG('Indicator Data'!BN70)&lt;AI$4,0,((LOG('Indicator Data'!BN70)-AI$4))/(AI$3-AI$4)*10))),1)</f>
        <v>1.3</v>
      </c>
      <c r="AJ62" s="189">
        <f>IF('Indicator Data'!BO70="No data","x",ROUND(IF('Indicator Data'!BO70&gt;AJ$3,10,IF('Indicator Data'!BO70&lt;AJ$4,0,('Indicator Data'!BO70-AJ$4)/(AJ$3-AJ$4)*10)),1))</f>
        <v>8.9</v>
      </c>
      <c r="AK62" s="190">
        <f t="shared" si="14"/>
        <v>7.2</v>
      </c>
      <c r="AL62" s="190">
        <f t="shared" si="15"/>
        <v>5.2</v>
      </c>
      <c r="AM62" s="190">
        <f t="shared" si="2"/>
        <v>2.7</v>
      </c>
      <c r="AN62" s="191">
        <f t="shared" si="13"/>
        <v>5.6</v>
      </c>
      <c r="AO62" s="190">
        <f t="shared" si="16"/>
        <v>3.1</v>
      </c>
      <c r="AP62" s="190">
        <f t="shared" si="17"/>
        <v>5.5</v>
      </c>
      <c r="AQ62" s="190">
        <f t="shared" si="6"/>
        <v>4.8</v>
      </c>
      <c r="AR62" s="190">
        <f t="shared" si="7"/>
        <v>7.4</v>
      </c>
      <c r="AS62" s="190">
        <f t="shared" si="18"/>
        <v>4.0999999999999996</v>
      </c>
      <c r="AT62" s="192">
        <f t="shared" si="19"/>
        <v>5.6</v>
      </c>
      <c r="AU62" s="191">
        <f t="shared" si="20"/>
        <v>4.5</v>
      </c>
      <c r="AV62" s="191">
        <f t="shared" si="11"/>
        <v>5.0999999999999996</v>
      </c>
      <c r="AW62" s="61"/>
    </row>
    <row r="63" spans="1:49" ht="15.75" customHeight="1" x14ac:dyDescent="0.25">
      <c r="A63" t="str">
        <f>'Indicator Data'!A71</f>
        <v>Barind and Drought Prone Areas</v>
      </c>
      <c r="B63" t="str">
        <f>'Indicator Data'!B71</f>
        <v>Rangpur</v>
      </c>
      <c r="C63" t="str">
        <f>'Indicator Data'!C71</f>
        <v>Panchagarh</v>
      </c>
      <c r="D63">
        <f>'Indicator Data'!D71</f>
        <v>5577</v>
      </c>
      <c r="E63" s="189">
        <f>IF(OR('Indicator Data'!AJ71=0,'Indicator Data'!AJ71="No data"),"0",ROUND(IF('Indicator Data'!AJ71&gt;E$3,0,IF('Indicator Data'!AJ71&lt;E$4,10,(E$3-'Indicator Data'!AJ71)/(E$3-E$4)*10)),1))</f>
        <v>4.5</v>
      </c>
      <c r="F63" s="189">
        <f>ROUND(IF('Indicator Data'!AK71=0,0,IF(LOG('Indicator Data'!AK71)&gt;F$3,10,IF(LOG('Indicator Data'!AK71)&lt;F$4,0,((LOG('Indicator Data'!AK71)-F$4))/(F$3-F$4)*10))),1)</f>
        <v>8.1999999999999993</v>
      </c>
      <c r="G63" s="189">
        <f>ROUND(IF('Indicator Data'!AL71=0,0,IF(LOG('Indicator Data'!AL71)&gt;G$3,10,IF(LOG('Indicator Data'!AL71)&lt;G$4,0,((LOG('Indicator Data'!AL71)-G$4))/(G$3-G$4)*10))),1)</f>
        <v>7</v>
      </c>
      <c r="H63" s="189">
        <f>IF('Indicator Data'!AM71="No data","x",ROUND(IF('Indicator Data'!AM71&gt;H$3,10,IF('Indicator Data'!AM71&lt;H$4,0,('Indicator Data'!AM71-H$4)/(H$3-H$4)*10)),1))</f>
        <v>7.1</v>
      </c>
      <c r="I63" s="189">
        <f>IF('Indicator Data'!AN71="No data","x",ROUND(IF('Indicator Data'!AN71&gt;I$3,10,IF('Indicator Data'!AN71&lt;I$4,0,('Indicator Data'!AN71-I$4)/(I$3-I$4)*10)),1))</f>
        <v>0.7</v>
      </c>
      <c r="J63" s="189">
        <f>IF('Indicator Data'!AO71="No data","x",ROUND(IF('Indicator Data'!AO71&gt;J$3,10,IF('Indicator Data'!AO71&lt;J$4,0,('Indicator Data'!AO71-J$4)/(J$3-J$4)*10)),1))</f>
        <v>9.1999999999999993</v>
      </c>
      <c r="K63" s="189">
        <f>IF('Indicator Data'!AP71="No data","x",ROUND(IF('Indicator Data'!AP71&gt;K$3,10,IF('Indicator Data'!AP71&lt;K$4,0,('Indicator Data'!AP71-K$4)/(K$3-K$4)*10)),1))</f>
        <v>6.1</v>
      </c>
      <c r="L63" s="189">
        <f>IF('Indicator Data'!AQ71="No data","x",ROUND(IF('Indicator Data'!AQ71&gt;L$3,10,IF('Indicator Data'!AQ71&lt;L$4,0,('Indicator Data'!AQ71-L$4)/(L$3-L$4)*10)),1))</f>
        <v>4.8</v>
      </c>
      <c r="M63" s="189">
        <f>ROUND(IF('Indicator Data'!AR71=0,0,IF(LOG('Indicator Data'!AR71)&gt;M$3,10,IF(LOG('Indicator Data'!AR71)&lt;M$4,0,((LOG('Indicator Data'!AR71)-M$4))/(M$3-M$4)*10))),1)</f>
        <v>3.5</v>
      </c>
      <c r="N63" s="189">
        <f>ROUND(IF('Indicator Data'!AS71=0,0,IF(LOG('Indicator Data'!AS71)&gt;N$3,10,IF(LOG('Indicator Data'!AK71)&lt;N$4,0,((LOG('Indicator Data'!AS71)-N$4))/(N$3-N$4)*10))),1)</f>
        <v>3.4</v>
      </c>
      <c r="O63" s="189">
        <v>0.8</v>
      </c>
      <c r="P63" s="189">
        <v>0.9</v>
      </c>
      <c r="Q63" s="189">
        <v>2.2000000000000002</v>
      </c>
      <c r="R63" s="189">
        <f>ROUND(IF('Indicator Data'!AW71=0,0,IF(LOG('Indicator Data'!AW71)&gt;R$3,10,IF(LOG('Indicator Data'!AW71)&lt;R$4,0,((LOG('Indicator Data'!AW71)-R$4))/(R$3-R$4)*10))),1)</f>
        <v>3.9</v>
      </c>
      <c r="S63" s="189">
        <f>ROUND(IF('Indicator Data'!AX71=0,0,IF(LOG('Indicator Data'!AX71)&gt;S$3,10,IF(LOG('Indicator Data'!AX71)&lt;S$4,0,((LOG('Indicator Data'!AX71)-S$4))/(S$3-S$4)*10))),1)</f>
        <v>0</v>
      </c>
      <c r="T63" s="189">
        <f>IF('Indicator Data'!AY71="No data","x",ROUND(IF('Indicator Data'!AY71&gt;T$3,10,IF('Indicator Data'!AY71&lt;T$4,0,('Indicator Data'!AY71-T$4)/(T$3-T$4)*10)),1))</f>
        <v>0</v>
      </c>
      <c r="U63" s="189">
        <f>ROUND(IF('Indicator Data'!AZ71=0,0,IF(LOG('Indicator Data'!AZ71)&gt;U$3,10,IF(LOG('Indicator Data'!AZ71)&lt;U$4,0,((LOG('Indicator Data'!AZ71)-U$4))/(U$3-U$4)*10))),1)</f>
        <v>9.6</v>
      </c>
      <c r="V63" s="189">
        <f>ROUND(IF('Indicator Data'!BA71=0,0,IF(LOG('Indicator Data'!BA71)&gt;V$3,10,IF(LOG('Indicator Data'!BA71)&lt;V$4,0,((LOG('Indicator Data'!BA71)-V$4))/(V$3-V$4)*10))),1)</f>
        <v>10</v>
      </c>
      <c r="W63" s="189">
        <f>ROUND(IF('Indicator Data'!BB71=0,0,IF(LOG('Indicator Data'!BB71)&gt;W$3,10,IF(LOG('Indicator Data'!BB71)&lt;W$4,0,((LOG('Indicator Data'!BB71)-W$4))/(W$3-W$4)*10))),1)</f>
        <v>10</v>
      </c>
      <c r="X63" s="189">
        <f>IF('Indicator Data'!BC71="No data","x",ROUND(IF('Indicator Data'!BC71&gt;X$3,10,IF('Indicator Data'!BC71&lt;X$4,0,('Indicator Data'!BC71-X$4)/(X$3-X$4)*10)),1))</f>
        <v>5.9</v>
      </c>
      <c r="Y63" s="189">
        <f>ROUND(IF('Indicator Data'!BD71=0,0,IF(LOG('Indicator Data'!BD71)&gt;Y$3,10,IF(LOG('Indicator Data'!BD71)&lt;Y$4,0,((LOG('Indicator Data'!BD71)-Y$4))/(Y$3-Y$4)*10))),1)</f>
        <v>7.3</v>
      </c>
      <c r="Z63" s="189">
        <f>ROUND(IF('Indicator Data'!BE71=0,0,IF(LOG('Indicator Data'!BE71)&gt;Z$3,10,IF(LOG('Indicator Data'!BE71)&lt;Z$4,0,((LOG('Indicator Data'!BE71)-Z$4))/(Z$3-Z$4)*10))),1)</f>
        <v>6.9</v>
      </c>
      <c r="AA63" s="189">
        <f>ROUND(IF('Indicator Data'!BF71=0,0,IF(LOG('Indicator Data'!BF71)&gt;AA$3,10,IF(LOG('Indicator Data'!BF71)&lt;AA$4,0,((LOG('Indicator Data'!BF71)-AA$4))/(AA$3-AA$4)*10))),1)</f>
        <v>5.8</v>
      </c>
      <c r="AB63" s="189">
        <f>ROUND(IF('Indicator Data'!BG71=0,0,IF(LOG('Indicator Data'!BG71)&gt;AB$3,10,IF(LOG('Indicator Data'!BG71)&lt;AB$4,0,((LOG('Indicator Data'!BG71)-AB$4))/(AB$3-AB$4)*10))),1)</f>
        <v>4</v>
      </c>
      <c r="AC63" s="189">
        <f>ROUND(IF('Indicator Data'!BH71=0,0,IF(LOG('Indicator Data'!BH71)&gt;AC$3,10,IF(LOG('Indicator Data'!BH71)&lt;AC$4,0,((LOG('Indicator Data'!BH71)-AC$4))/(AC$3-AC$4)*10))),1)</f>
        <v>7.7</v>
      </c>
      <c r="AD63" s="189">
        <f>IF('Indicator Data'!BI71="No data","x",ROUND(IF('Indicator Data'!BI71&gt;AD$3,10,IF('Indicator Data'!BI71&lt;AD$4,0,('Indicator Data'!BI71-AD$4)/(AD$3-AD$4)*10)),1))</f>
        <v>3.2</v>
      </c>
      <c r="AE63" s="189">
        <f>IF('Indicator Data'!BJ71="No data","x",ROUND(IF('Indicator Data'!BJ71&gt;AE$3,10,IF('Indicator Data'!BJ71&lt;AE$4,0,('Indicator Data'!BJ71-AE$4)/(AE$3-AE$4)*10)),1))</f>
        <v>6.6</v>
      </c>
      <c r="AF63" s="189">
        <f>IF('Indicator Data'!BK71="No data","x",ROUND(IF('Indicator Data'!BK71&gt;AF$3,10,IF('Indicator Data'!BK71&lt;AF$4,0,('Indicator Data'!BK71-AF$4)/(AF$3-AF$4)*10)),1))</f>
        <v>0.1</v>
      </c>
      <c r="AG63" s="189">
        <f>IF('Indicator Data'!BL71="No data","x",ROUND(IF('Indicator Data'!BL71&gt;AG$3,10,IF('Indicator Data'!BL71&lt;AG$4,0,('Indicator Data'!BL71-AG$4)/(AG$3-AG$4)*10)),1))</f>
        <v>7.5</v>
      </c>
      <c r="AH63" s="189">
        <f>IF('Indicator Data'!BM71="No data","x",ROUND(IF('Indicator Data'!BM71&gt;AH$3,10,IF('Indicator Data'!BM71&lt;AH$4,0,('Indicator Data'!BM71-AH$4)/(AH$3-AH$4)*10)),1))</f>
        <v>3.6</v>
      </c>
      <c r="AI63" s="189">
        <f>ROUND(IF('Indicator Data'!BN71=0,0,IF(LOG('Indicator Data'!BN71)&gt;AI$3,10,IF(LOG('Indicator Data'!BN71)&lt;AI$4,0,((LOG('Indicator Data'!BN71)-AI$4))/(AI$3-AI$4)*10))),1)</f>
        <v>3.1</v>
      </c>
      <c r="AJ63" s="189">
        <f>IF('Indicator Data'!BO71="No data","x",ROUND(IF('Indicator Data'!BO71&gt;AJ$3,10,IF('Indicator Data'!BO71&lt;AJ$4,0,('Indicator Data'!BO71-AJ$4)/(AJ$3-AJ$4)*10)),1))</f>
        <v>9.1999999999999993</v>
      </c>
      <c r="AK63" s="190">
        <f t="shared" si="14"/>
        <v>6.7</v>
      </c>
      <c r="AL63" s="190">
        <f t="shared" si="15"/>
        <v>5.2</v>
      </c>
      <c r="AM63" s="190">
        <f t="shared" si="2"/>
        <v>2.2000000000000002</v>
      </c>
      <c r="AN63" s="191">
        <f t="shared" si="13"/>
        <v>5.2</v>
      </c>
      <c r="AO63" s="190">
        <f t="shared" si="16"/>
        <v>2</v>
      </c>
      <c r="AP63" s="190">
        <f t="shared" si="17"/>
        <v>8.9</v>
      </c>
      <c r="AQ63" s="190">
        <f t="shared" si="6"/>
        <v>5</v>
      </c>
      <c r="AR63" s="190">
        <f t="shared" si="7"/>
        <v>5.9</v>
      </c>
      <c r="AS63" s="190">
        <f t="shared" si="18"/>
        <v>4</v>
      </c>
      <c r="AT63" s="192">
        <f t="shared" si="19"/>
        <v>6.4</v>
      </c>
      <c r="AU63" s="191">
        <f t="shared" si="20"/>
        <v>4.5999999999999996</v>
      </c>
      <c r="AV63" s="191">
        <f t="shared" si="11"/>
        <v>4.9000000000000004</v>
      </c>
      <c r="AW63" s="61"/>
    </row>
    <row r="64" spans="1:49" ht="15.75" customHeight="1" x14ac:dyDescent="0.25">
      <c r="A64" t="str">
        <f>'Indicator Data'!A72</f>
        <v>Barind and Drought Prone Areas</v>
      </c>
      <c r="B64" t="str">
        <f>'Indicator Data'!B72</f>
        <v>Rangpur</v>
      </c>
      <c r="C64" t="str">
        <f>'Indicator Data'!C72</f>
        <v>Rangpur</v>
      </c>
      <c r="D64">
        <f>'Indicator Data'!D72</f>
        <v>5585</v>
      </c>
      <c r="E64" s="189">
        <f>IF(OR('Indicator Data'!AJ72=0,'Indicator Data'!AJ72="No data"),"0",ROUND(IF('Indicator Data'!AJ72&gt;E$3,0,IF('Indicator Data'!AJ72&lt;E$4,10,(E$3-'Indicator Data'!AJ72)/(E$3-E$4)*10)),1))</f>
        <v>6</v>
      </c>
      <c r="F64" s="189">
        <f>ROUND(IF('Indicator Data'!AK72=0,0,IF(LOG('Indicator Data'!AK72)&gt;F$3,10,IF(LOG('Indicator Data'!AK72)&lt;F$4,0,((LOG('Indicator Data'!AK72)-F$4))/(F$3-F$4)*10))),1)</f>
        <v>9.1</v>
      </c>
      <c r="G64" s="189">
        <f>ROUND(IF('Indicator Data'!AL72=0,0,IF(LOG('Indicator Data'!AL72)&gt;G$3,10,IF(LOG('Indicator Data'!AL72)&lt;G$4,0,((LOG('Indicator Data'!AL72)-G$4))/(G$3-G$4)*10))),1)</f>
        <v>8.5</v>
      </c>
      <c r="H64" s="189">
        <f>IF('Indicator Data'!AM72="No data","x",ROUND(IF('Indicator Data'!AM72&gt;H$3,10,IF('Indicator Data'!AM72&lt;H$4,0,('Indicator Data'!AM72-H$4)/(H$3-H$4)*10)),1))</f>
        <v>9.1</v>
      </c>
      <c r="I64" s="189">
        <f>IF('Indicator Data'!AN72="No data","x",ROUND(IF('Indicator Data'!AN72&gt;I$3,10,IF('Indicator Data'!AN72&lt;I$4,0,('Indicator Data'!AN72-I$4)/(I$3-I$4)*10)),1))</f>
        <v>3.1</v>
      </c>
      <c r="J64" s="189">
        <f>IF('Indicator Data'!AO72="No data","x",ROUND(IF('Indicator Data'!AO72&gt;J$3,10,IF('Indicator Data'!AO72&lt;J$4,0,('Indicator Data'!AO72-J$4)/(J$3-J$4)*10)),1))</f>
        <v>8.3000000000000007</v>
      </c>
      <c r="K64" s="189">
        <f>IF('Indicator Data'!AP72="No data","x",ROUND(IF('Indicator Data'!AP72&gt;K$3,10,IF('Indicator Data'!AP72&lt;K$4,0,('Indicator Data'!AP72-K$4)/(K$3-K$4)*10)),1))</f>
        <v>6.5</v>
      </c>
      <c r="L64" s="189">
        <f>IF('Indicator Data'!AQ72="No data","x",ROUND(IF('Indicator Data'!AQ72&gt;L$3,10,IF('Indicator Data'!AQ72&lt;L$4,0,('Indicator Data'!AQ72-L$4)/(L$3-L$4)*10)),1))</f>
        <v>5</v>
      </c>
      <c r="M64" s="189">
        <f>ROUND(IF('Indicator Data'!AR72=0,0,IF(LOG('Indicator Data'!AR72)&gt;M$3,10,IF(LOG('Indicator Data'!AR72)&lt;M$4,0,((LOG('Indicator Data'!AR72)-M$4))/(M$3-M$4)*10))),1)</f>
        <v>5.0999999999999996</v>
      </c>
      <c r="N64" s="189">
        <f>ROUND(IF('Indicator Data'!AS72=0,0,IF(LOG('Indicator Data'!AS72)&gt;N$3,10,IF(LOG('Indicator Data'!AK72)&lt;N$4,0,((LOG('Indicator Data'!AS72)-N$4))/(N$3-N$4)*10))),1)</f>
        <v>4.0999999999999996</v>
      </c>
      <c r="O64" s="189">
        <v>0.8</v>
      </c>
      <c r="P64" s="189">
        <v>0.9</v>
      </c>
      <c r="Q64" s="189">
        <v>2.2000000000000002</v>
      </c>
      <c r="R64" s="189">
        <f>ROUND(IF('Indicator Data'!AW72=0,0,IF(LOG('Indicator Data'!AW72)&gt;R$3,10,IF(LOG('Indicator Data'!AW72)&lt;R$4,0,((LOG('Indicator Data'!AW72)-R$4))/(R$3-R$4)*10))),1)</f>
        <v>3.3</v>
      </c>
      <c r="S64" s="189">
        <f>ROUND(IF('Indicator Data'!AX72=0,0,IF(LOG('Indicator Data'!AX72)&gt;S$3,10,IF(LOG('Indicator Data'!AX72)&lt;S$4,0,((LOG('Indicator Data'!AX72)-S$4))/(S$3-S$4)*10))),1)</f>
        <v>5.8</v>
      </c>
      <c r="T64" s="189">
        <f>IF('Indicator Data'!AY72="No data","x",ROUND(IF('Indicator Data'!AY72&gt;T$3,10,IF('Indicator Data'!AY72&lt;T$4,0,('Indicator Data'!AY72-T$4)/(T$3-T$4)*10)),1))</f>
        <v>0</v>
      </c>
      <c r="U64" s="189">
        <f>ROUND(IF('Indicator Data'!AZ72=0,0,IF(LOG('Indicator Data'!AZ72)&gt;U$3,10,IF(LOG('Indicator Data'!AZ72)&lt;U$4,0,((LOG('Indicator Data'!AZ72)-U$4))/(U$3-U$4)*10))),1)</f>
        <v>6.9</v>
      </c>
      <c r="V64" s="189">
        <f>ROUND(IF('Indicator Data'!BA72=0,0,IF(LOG('Indicator Data'!BA72)&gt;V$3,10,IF(LOG('Indicator Data'!BA72)&lt;V$4,0,((LOG('Indicator Data'!BA72)-V$4))/(V$3-V$4)*10))),1)</f>
        <v>2.8</v>
      </c>
      <c r="W64" s="189">
        <f>ROUND(IF('Indicator Data'!BB72=0,0,IF(LOG('Indicator Data'!BB72)&gt;W$3,10,IF(LOG('Indicator Data'!BB72)&lt;W$4,0,((LOG('Indicator Data'!BB72)-W$4))/(W$3-W$4)*10))),1)</f>
        <v>3.2</v>
      </c>
      <c r="X64" s="189">
        <f>IF('Indicator Data'!BC72="No data","x",ROUND(IF('Indicator Data'!BC72&gt;X$3,10,IF('Indicator Data'!BC72&lt;X$4,0,('Indicator Data'!BC72-X$4)/(X$3-X$4)*10)),1))</f>
        <v>0</v>
      </c>
      <c r="Y64" s="189">
        <f>ROUND(IF('Indicator Data'!BD72=0,0,IF(LOG('Indicator Data'!BD72)&gt;Y$3,10,IF(LOG('Indicator Data'!BD72)&lt;Y$4,0,((LOG('Indicator Data'!BD72)-Y$4))/(Y$3-Y$4)*10))),1)</f>
        <v>7.8</v>
      </c>
      <c r="Z64" s="189">
        <f>ROUND(IF('Indicator Data'!BE72=0,0,IF(LOG('Indicator Data'!BE72)&gt;Z$3,10,IF(LOG('Indicator Data'!BE72)&lt;Z$4,0,((LOG('Indicator Data'!BE72)-Z$4))/(Z$3-Z$4)*10))),1)</f>
        <v>4.2</v>
      </c>
      <c r="AA64" s="189">
        <f>ROUND(IF('Indicator Data'!BF72=0,0,IF(LOG('Indicator Data'!BF72)&gt;AA$3,10,IF(LOG('Indicator Data'!BF72)&lt;AA$4,0,((LOG('Indicator Data'!BF72)-AA$4))/(AA$3-AA$4)*10))),1)</f>
        <v>5.7</v>
      </c>
      <c r="AB64" s="189">
        <f>ROUND(IF('Indicator Data'!BG72=0,0,IF(LOG('Indicator Data'!BG72)&gt;AB$3,10,IF(LOG('Indicator Data'!BG72)&lt;AB$4,0,((LOG('Indicator Data'!BG72)-AB$4))/(AB$3-AB$4)*10))),1)</f>
        <v>7.4</v>
      </c>
      <c r="AC64" s="189">
        <f>ROUND(IF('Indicator Data'!BH72=0,0,IF(LOG('Indicator Data'!BH72)&gt;AC$3,10,IF(LOG('Indicator Data'!BH72)&lt;AC$4,0,((LOG('Indicator Data'!BH72)-AC$4))/(AC$3-AC$4)*10))),1)</f>
        <v>5.4</v>
      </c>
      <c r="AD64" s="189">
        <f>IF('Indicator Data'!BI72="No data","x",ROUND(IF('Indicator Data'!BI72&gt;AD$3,10,IF('Indicator Data'!BI72&lt;AD$4,0,('Indicator Data'!BI72-AD$4)/(AD$3-AD$4)*10)),1))</f>
        <v>2.5</v>
      </c>
      <c r="AE64" s="189">
        <f>IF('Indicator Data'!BJ72="No data","x",ROUND(IF('Indicator Data'!BJ72&gt;AE$3,10,IF('Indicator Data'!BJ72&lt;AE$4,0,('Indicator Data'!BJ72-AE$4)/(AE$3-AE$4)*10)),1))</f>
        <v>2.8</v>
      </c>
      <c r="AF64" s="189">
        <f>IF('Indicator Data'!BK72="No data","x",ROUND(IF('Indicator Data'!BK72&gt;AF$3,10,IF('Indicator Data'!BK72&lt;AF$4,0,('Indicator Data'!BK72-AF$4)/(AF$3-AF$4)*10)),1))</f>
        <v>1.8</v>
      </c>
      <c r="AG64" s="189">
        <f>IF('Indicator Data'!BL72="No data","x",ROUND(IF('Indicator Data'!BL72&gt;AG$3,10,IF('Indicator Data'!BL72&lt;AG$4,0,('Indicator Data'!BL72-AG$4)/(AG$3-AG$4)*10)),1))</f>
        <v>7.7</v>
      </c>
      <c r="AH64" s="189">
        <f>IF('Indicator Data'!BM72="No data","x",ROUND(IF('Indicator Data'!BM72&gt;AH$3,10,IF('Indicator Data'!BM72&lt;AH$4,0,('Indicator Data'!BM72-AH$4)/(AH$3-AH$4)*10)),1))</f>
        <v>5.6</v>
      </c>
      <c r="AI64" s="189">
        <f>ROUND(IF('Indicator Data'!BN72=0,0,IF(LOG('Indicator Data'!BN72)&gt;AI$3,10,IF(LOG('Indicator Data'!BN72)&lt;AI$4,0,((LOG('Indicator Data'!BN72)-AI$4))/(AI$3-AI$4)*10))),1)</f>
        <v>4.8</v>
      </c>
      <c r="AJ64" s="189">
        <f>IF('Indicator Data'!BO72="No data","x",ROUND(IF('Indicator Data'!BO72&gt;AJ$3,10,IF('Indicator Data'!BO72&lt;AJ$4,0,('Indicator Data'!BO72-AJ$4)/(AJ$3-AJ$4)*10)),1))</f>
        <v>8.3000000000000007</v>
      </c>
      <c r="AK64" s="190">
        <f t="shared" si="14"/>
        <v>8.1999999999999993</v>
      </c>
      <c r="AL64" s="190">
        <f t="shared" si="15"/>
        <v>5.7</v>
      </c>
      <c r="AM64" s="190">
        <f t="shared" si="2"/>
        <v>2.6</v>
      </c>
      <c r="AN64" s="191">
        <f t="shared" si="13"/>
        <v>6.2</v>
      </c>
      <c r="AO64" s="190">
        <f t="shared" si="16"/>
        <v>4.5999999999999996</v>
      </c>
      <c r="AP64" s="190">
        <f t="shared" si="17"/>
        <v>3.2</v>
      </c>
      <c r="AQ64" s="190">
        <f t="shared" si="6"/>
        <v>4.4000000000000004</v>
      </c>
      <c r="AR64" s="190">
        <f t="shared" si="7"/>
        <v>6.4</v>
      </c>
      <c r="AS64" s="190">
        <f t="shared" si="18"/>
        <v>4.2</v>
      </c>
      <c r="AT64" s="192">
        <f t="shared" si="19"/>
        <v>4.7</v>
      </c>
      <c r="AU64" s="191">
        <f t="shared" si="20"/>
        <v>4.7</v>
      </c>
      <c r="AV64" s="191">
        <f t="shared" si="11"/>
        <v>5.5</v>
      </c>
      <c r="AW64" s="61"/>
    </row>
    <row r="65" spans="1:49" ht="15.75" customHeight="1" x14ac:dyDescent="0.25">
      <c r="A65" t="str">
        <f>'Indicator Data'!A73</f>
        <v>Barind and Drought Prone Areas</v>
      </c>
      <c r="B65" t="str">
        <f>'Indicator Data'!B73</f>
        <v>Rangpur</v>
      </c>
      <c r="C65" t="str">
        <f>'Indicator Data'!C73</f>
        <v>Thakurgaon</v>
      </c>
      <c r="D65">
        <f>'Indicator Data'!D73</f>
        <v>5594</v>
      </c>
      <c r="E65" s="189">
        <f>IF(OR('Indicator Data'!AJ73=0,'Indicator Data'!AJ73="No data"),"0",ROUND(IF('Indicator Data'!AJ73&gt;E$3,0,IF('Indicator Data'!AJ73&lt;E$4,10,(E$3-'Indicator Data'!AJ73)/(E$3-E$4)*10)),1))</f>
        <v>4.5</v>
      </c>
      <c r="F65" s="189">
        <f>ROUND(IF('Indicator Data'!AK73=0,0,IF(LOG('Indicator Data'!AK73)&gt;F$3,10,IF(LOG('Indicator Data'!AK73)&lt;F$4,0,((LOG('Indicator Data'!AK73)-F$4))/(F$3-F$4)*10))),1)</f>
        <v>8.3000000000000007</v>
      </c>
      <c r="G65" s="189">
        <f>ROUND(IF('Indicator Data'!AL73=0,0,IF(LOG('Indicator Data'!AL73)&gt;G$3,10,IF(LOG('Indicator Data'!AL73)&lt;G$4,0,((LOG('Indicator Data'!AL73)-G$4))/(G$3-G$4)*10))),1)</f>
        <v>6.7</v>
      </c>
      <c r="H65" s="189">
        <f>IF('Indicator Data'!AM73="No data","x",ROUND(IF('Indicator Data'!AM73&gt;H$3,10,IF('Indicator Data'!AM73&lt;H$4,0,('Indicator Data'!AM73-H$4)/(H$3-H$4)*10)),1))</f>
        <v>7.4</v>
      </c>
      <c r="I65" s="189">
        <f>IF('Indicator Data'!AN73="No data","x",ROUND(IF('Indicator Data'!AN73&gt;I$3,10,IF('Indicator Data'!AN73&lt;I$4,0,('Indicator Data'!AN73-I$4)/(I$3-I$4)*10)),1))</f>
        <v>1.9</v>
      </c>
      <c r="J65" s="189">
        <f>IF('Indicator Data'!AO73="No data","x",ROUND(IF('Indicator Data'!AO73&gt;J$3,10,IF('Indicator Data'!AO73&lt;J$4,0,('Indicator Data'!AO73-J$4)/(J$3-J$4)*10)),1))</f>
        <v>7.9</v>
      </c>
      <c r="K65" s="189">
        <f>IF('Indicator Data'!AP73="No data","x",ROUND(IF('Indicator Data'!AP73&gt;K$3,10,IF('Indicator Data'!AP73&lt;K$4,0,('Indicator Data'!AP73-K$4)/(K$3-K$4)*10)),1))</f>
        <v>5.7</v>
      </c>
      <c r="L65" s="189">
        <f>IF('Indicator Data'!AQ73="No data","x",ROUND(IF('Indicator Data'!AQ73&gt;L$3,10,IF('Indicator Data'!AQ73&lt;L$4,0,('Indicator Data'!AQ73-L$4)/(L$3-L$4)*10)),1))</f>
        <v>5.6</v>
      </c>
      <c r="M65" s="189">
        <f>ROUND(IF('Indicator Data'!AR73=0,0,IF(LOG('Indicator Data'!AR73)&gt;M$3,10,IF(LOG('Indicator Data'!AR73)&lt;M$4,0,((LOG('Indicator Data'!AR73)-M$4))/(M$3-M$4)*10))),1)</f>
        <v>0</v>
      </c>
      <c r="N65" s="189">
        <f>ROUND(IF('Indicator Data'!AS73=0,0,IF(LOG('Indicator Data'!AS73)&gt;N$3,10,IF(LOG('Indicator Data'!AK73)&lt;N$4,0,((LOG('Indicator Data'!AS73)-N$4))/(N$3-N$4)*10))),1)</f>
        <v>4</v>
      </c>
      <c r="O65" s="189">
        <v>0.8</v>
      </c>
      <c r="P65" s="189">
        <v>0.9</v>
      </c>
      <c r="Q65" s="189">
        <v>2.2000000000000002</v>
      </c>
      <c r="R65" s="189">
        <f>ROUND(IF('Indicator Data'!AW73=0,0,IF(LOG('Indicator Data'!AW73)&gt;R$3,10,IF(LOG('Indicator Data'!AW73)&lt;R$4,0,((LOG('Indicator Data'!AW73)-R$4))/(R$3-R$4)*10))),1)</f>
        <v>1.7</v>
      </c>
      <c r="S65" s="189">
        <f>ROUND(IF('Indicator Data'!AX73=0,0,IF(LOG('Indicator Data'!AX73)&gt;S$3,10,IF(LOG('Indicator Data'!AX73)&lt;S$4,0,((LOG('Indicator Data'!AX73)-S$4))/(S$3-S$4)*10))),1)</f>
        <v>3.8</v>
      </c>
      <c r="T65" s="189">
        <f>IF('Indicator Data'!AY73="No data","x",ROUND(IF('Indicator Data'!AY73&gt;T$3,10,IF('Indicator Data'!AY73&lt;T$4,0,('Indicator Data'!AY73-T$4)/(T$3-T$4)*10)),1))</f>
        <v>0</v>
      </c>
      <c r="U65" s="189">
        <f>ROUND(IF('Indicator Data'!AZ73=0,0,IF(LOG('Indicator Data'!AZ73)&gt;U$3,10,IF(LOG('Indicator Data'!AZ73)&lt;U$4,0,((LOG('Indicator Data'!AZ73)-U$4))/(U$3-U$4)*10))),1)</f>
        <v>9.6</v>
      </c>
      <c r="V65" s="189">
        <f>ROUND(IF('Indicator Data'!BA73=0,0,IF(LOG('Indicator Data'!BA73)&gt;V$3,10,IF(LOG('Indicator Data'!BA73)&lt;V$4,0,((LOG('Indicator Data'!BA73)-V$4))/(V$3-V$4)*10))),1)</f>
        <v>2.7</v>
      </c>
      <c r="W65" s="189">
        <f>ROUND(IF('Indicator Data'!BB73=0,0,IF(LOG('Indicator Data'!BB73)&gt;W$3,10,IF(LOG('Indicator Data'!BB73)&lt;W$4,0,((LOG('Indicator Data'!BB73)-W$4))/(W$3-W$4)*10))),1)</f>
        <v>3.4</v>
      </c>
      <c r="X65" s="189">
        <f>IF('Indicator Data'!BC73="No data","x",ROUND(IF('Indicator Data'!BC73&gt;X$3,10,IF('Indicator Data'!BC73&lt;X$4,0,('Indicator Data'!BC73-X$4)/(X$3-X$4)*10)),1))</f>
        <v>3.7</v>
      </c>
      <c r="Y65" s="189">
        <f>ROUND(IF('Indicator Data'!BD73=0,0,IF(LOG('Indicator Data'!BD73)&gt;Y$3,10,IF(LOG('Indicator Data'!BD73)&lt;Y$4,0,((LOG('Indicator Data'!BD73)-Y$4))/(Y$3-Y$4)*10))),1)</f>
        <v>8</v>
      </c>
      <c r="Z65" s="189">
        <f>ROUND(IF('Indicator Data'!BE73=0,0,IF(LOG('Indicator Data'!BE73)&gt;Z$3,10,IF(LOG('Indicator Data'!BE73)&lt;Z$4,0,((LOG('Indicator Data'!BE73)-Z$4))/(Z$3-Z$4)*10))),1)</f>
        <v>5</v>
      </c>
      <c r="AA65" s="189">
        <f>ROUND(IF('Indicator Data'!BF73=0,0,IF(LOG('Indicator Data'!BF73)&gt;AA$3,10,IF(LOG('Indicator Data'!BF73)&lt;AA$4,0,((LOG('Indicator Data'!BF73)-AA$4))/(AA$3-AA$4)*10))),1)</f>
        <v>4.2</v>
      </c>
      <c r="AB65" s="189">
        <f>ROUND(IF('Indicator Data'!BG73=0,0,IF(LOG('Indicator Data'!BG73)&gt;AB$3,10,IF(LOG('Indicator Data'!BG73)&lt;AB$4,0,((LOG('Indicator Data'!BG73)-AB$4))/(AB$3-AB$4)*10))),1)</f>
        <v>6.9</v>
      </c>
      <c r="AC65" s="189">
        <f>ROUND(IF('Indicator Data'!BH73=0,0,IF(LOG('Indicator Data'!BH73)&gt;AC$3,10,IF(LOG('Indicator Data'!BH73)&lt;AC$4,0,((LOG('Indicator Data'!BH73)-AC$4))/(AC$3-AC$4)*10))),1)</f>
        <v>7.7</v>
      </c>
      <c r="AD65" s="189">
        <f>IF('Indicator Data'!BI73="No data","x",ROUND(IF('Indicator Data'!BI73&gt;AD$3,10,IF('Indicator Data'!BI73&lt;AD$4,0,('Indicator Data'!BI73-AD$4)/(AD$3-AD$4)*10)),1))</f>
        <v>3.2</v>
      </c>
      <c r="AE65" s="189">
        <f>IF('Indicator Data'!BJ73="No data","x",ROUND(IF('Indicator Data'!BJ73&gt;AE$3,10,IF('Indicator Data'!BJ73&lt;AE$4,0,('Indicator Data'!BJ73-AE$4)/(AE$3-AE$4)*10)),1))</f>
        <v>6.8</v>
      </c>
      <c r="AF65" s="189">
        <f>IF('Indicator Data'!BK73="No data","x",ROUND(IF('Indicator Data'!BK73&gt;AF$3,10,IF('Indicator Data'!BK73&lt;AF$4,0,('Indicator Data'!BK73-AF$4)/(AF$3-AF$4)*10)),1))</f>
        <v>0.3</v>
      </c>
      <c r="AG65" s="189">
        <f>IF('Indicator Data'!BL73="No data","x",ROUND(IF('Indicator Data'!BL73&gt;AG$3,10,IF('Indicator Data'!BL73&lt;AG$4,0,('Indicator Data'!BL73-AG$4)/(AG$3-AG$4)*10)),1))</f>
        <v>7</v>
      </c>
      <c r="AH65" s="189">
        <f>IF('Indicator Data'!BM73="No data","x",ROUND(IF('Indicator Data'!BM73&gt;AH$3,10,IF('Indicator Data'!BM73&lt;AH$4,0,('Indicator Data'!BM73-AH$4)/(AH$3-AH$4)*10)),1))</f>
        <v>4.0999999999999996</v>
      </c>
      <c r="AI65" s="189">
        <f>ROUND(IF('Indicator Data'!BN73=0,0,IF(LOG('Indicator Data'!BN73)&gt;AI$3,10,IF(LOG('Indicator Data'!BN73)&lt;AI$4,0,((LOG('Indicator Data'!BN73)-AI$4))/(AI$3-AI$4)*10))),1)</f>
        <v>4.9000000000000004</v>
      </c>
      <c r="AJ65" s="189">
        <f>IF('Indicator Data'!BO73="No data","x",ROUND(IF('Indicator Data'!BO73&gt;AJ$3,10,IF('Indicator Data'!BO73&lt;AJ$4,0,('Indicator Data'!BO73-AJ$4)/(AJ$3-AJ$4)*10)),1))</f>
        <v>7.9</v>
      </c>
      <c r="AK65" s="190">
        <f t="shared" si="14"/>
        <v>6.7</v>
      </c>
      <c r="AL65" s="190">
        <f t="shared" si="15"/>
        <v>5.3</v>
      </c>
      <c r="AM65" s="190">
        <f t="shared" si="2"/>
        <v>1.6</v>
      </c>
      <c r="AN65" s="191">
        <f t="shared" si="13"/>
        <v>5.0999999999999996</v>
      </c>
      <c r="AO65" s="190">
        <f t="shared" si="16"/>
        <v>2.8</v>
      </c>
      <c r="AP65" s="190">
        <f t="shared" si="17"/>
        <v>4.9000000000000004</v>
      </c>
      <c r="AQ65" s="190">
        <f t="shared" si="6"/>
        <v>4.3</v>
      </c>
      <c r="AR65" s="190">
        <f t="shared" si="7"/>
        <v>7.3</v>
      </c>
      <c r="AS65" s="190">
        <f t="shared" si="18"/>
        <v>4.4000000000000004</v>
      </c>
      <c r="AT65" s="192">
        <f t="shared" si="19"/>
        <v>5.4</v>
      </c>
      <c r="AU65" s="191">
        <f t="shared" si="20"/>
        <v>4.2</v>
      </c>
      <c r="AV65" s="191">
        <f t="shared" si="11"/>
        <v>4.7</v>
      </c>
      <c r="AW65" s="61"/>
    </row>
    <row r="66" spans="1:49" ht="15.75" customHeight="1" x14ac:dyDescent="0.25">
      <c r="A66" t="str">
        <f>'Indicator Data'!A74</f>
        <v>Barind and Drought Prone Areas</v>
      </c>
      <c r="B66" t="str">
        <f>'Indicator Data'!B74</f>
        <v>Sylhet</v>
      </c>
      <c r="C66" t="str">
        <f>'Indicator Data'!C74</f>
        <v>Habiganj</v>
      </c>
      <c r="D66">
        <f>'Indicator Data'!D74</f>
        <v>6036</v>
      </c>
      <c r="E66" s="189">
        <f>IF(OR('Indicator Data'!AJ74=0,'Indicator Data'!AJ74="No data"),"0",ROUND(IF('Indicator Data'!AJ74&gt;E$3,0,IF('Indicator Data'!AJ74&lt;E$4,10,(E$3-'Indicator Data'!AJ74)/(E$3-E$4)*10)),1))</f>
        <v>7.8</v>
      </c>
      <c r="F66" s="189">
        <f>ROUND(IF('Indicator Data'!AK74=0,0,IF(LOG('Indicator Data'!AK74)&gt;F$3,10,IF(LOG('Indicator Data'!AK74)&lt;F$4,0,((LOG('Indicator Data'!AK74)-F$4))/(F$3-F$4)*10))),1)</f>
        <v>7.7</v>
      </c>
      <c r="G66" s="189">
        <f>ROUND(IF('Indicator Data'!AL74=0,0,IF(LOG('Indicator Data'!AL74)&gt;G$3,10,IF(LOG('Indicator Data'!AL74)&lt;G$4,0,((LOG('Indicator Data'!AL74)-G$4))/(G$3-G$4)*10))),1)</f>
        <v>5</v>
      </c>
      <c r="H66" s="189">
        <f>IF('Indicator Data'!AM74="No data","x",ROUND(IF('Indicator Data'!AM74&gt;H$3,10,IF('Indicator Data'!AM74&lt;H$4,0,('Indicator Data'!AM74-H$4)/(H$3-H$4)*10)),1))</f>
        <v>6.2</v>
      </c>
      <c r="I66" s="189">
        <f>IF('Indicator Data'!AN74="No data","x",ROUND(IF('Indicator Data'!AN74&gt;I$3,10,IF('Indicator Data'!AN74&lt;I$4,0,('Indicator Data'!AN74-I$4)/(I$3-I$4)*10)),1))</f>
        <v>1.5</v>
      </c>
      <c r="J66" s="189">
        <f>IF('Indicator Data'!AO74="No data","x",ROUND(IF('Indicator Data'!AO74&gt;J$3,10,IF('Indicator Data'!AO74&lt;J$4,0,('Indicator Data'!AO74-J$4)/(J$3-J$4)*10)),1))</f>
        <v>8.9</v>
      </c>
      <c r="K66" s="189">
        <f>IF('Indicator Data'!AP74="No data","x",ROUND(IF('Indicator Data'!AP74&gt;K$3,10,IF('Indicator Data'!AP74&lt;K$4,0,('Indicator Data'!AP74-K$4)/(K$3-K$4)*10)),1))</f>
        <v>6.2</v>
      </c>
      <c r="L66" s="189">
        <f>IF('Indicator Data'!AQ74="No data","x",ROUND(IF('Indicator Data'!AQ74&gt;L$3,10,IF('Indicator Data'!AQ74&lt;L$4,0,('Indicator Data'!AQ74-L$4)/(L$3-L$4)*10)),1))</f>
        <v>5.9</v>
      </c>
      <c r="M66" s="189">
        <f>ROUND(IF('Indicator Data'!AR74=0,0,IF(LOG('Indicator Data'!AR74)&gt;M$3,10,IF(LOG('Indicator Data'!AR74)&lt;M$4,0,((LOG('Indicator Data'!AR74)-M$4))/(M$3-M$4)*10))),1)</f>
        <v>5.0999999999999996</v>
      </c>
      <c r="N66" s="189">
        <f>ROUND(IF('Indicator Data'!AS74=0,0,IF(LOG('Indicator Data'!AS74)&gt;N$3,10,IF(LOG('Indicator Data'!AK74)&lt;N$4,0,((LOG('Indicator Data'!AS74)-N$4))/(N$3-N$4)*10))),1)</f>
        <v>6.8</v>
      </c>
      <c r="O66" s="189">
        <v>0.8</v>
      </c>
      <c r="P66" s="189">
        <v>0.9</v>
      </c>
      <c r="Q66" s="189">
        <v>2.2000000000000002</v>
      </c>
      <c r="R66" s="189">
        <f>ROUND(IF('Indicator Data'!AW74=0,0,IF(LOG('Indicator Data'!AW74)&gt;R$3,10,IF(LOG('Indicator Data'!AW74)&lt;R$4,0,((LOG('Indicator Data'!AW74)-R$4))/(R$3-R$4)*10))),1)</f>
        <v>2.6</v>
      </c>
      <c r="S66" s="189">
        <f>ROUND(IF('Indicator Data'!AX74=0,0,IF(LOG('Indicator Data'!AX74)&gt;S$3,10,IF(LOG('Indicator Data'!AX74)&lt;S$4,0,((LOG('Indicator Data'!AX74)-S$4))/(S$3-S$4)*10))),1)</f>
        <v>2.9</v>
      </c>
      <c r="T66" s="189">
        <f>IF('Indicator Data'!AY74="No data","x",ROUND(IF('Indicator Data'!AY74&gt;T$3,10,IF('Indicator Data'!AY74&lt;T$4,0,('Indicator Data'!AY74-T$4)/(T$3-T$4)*10)),1))</f>
        <v>0</v>
      </c>
      <c r="U66" s="189">
        <f>ROUND(IF('Indicator Data'!AZ74=0,0,IF(LOG('Indicator Data'!AZ74)&gt;U$3,10,IF(LOG('Indicator Data'!AZ74)&lt;U$4,0,((LOG('Indicator Data'!AZ74)-U$4))/(U$3-U$4)*10))),1)</f>
        <v>0</v>
      </c>
      <c r="V66" s="189">
        <f>ROUND(IF('Indicator Data'!BA74=0,0,IF(LOG('Indicator Data'!BA74)&gt;V$3,10,IF(LOG('Indicator Data'!BA74)&lt;V$4,0,((LOG('Indicator Data'!BA74)-V$4))/(V$3-V$4)*10))),1)</f>
        <v>7.8</v>
      </c>
      <c r="W66" s="189">
        <f>ROUND(IF('Indicator Data'!BB74=0,0,IF(LOG('Indicator Data'!BB74)&gt;W$3,10,IF(LOG('Indicator Data'!BB74)&lt;W$4,0,((LOG('Indicator Data'!BB74)-W$4))/(W$3-W$4)*10))),1)</f>
        <v>7.4</v>
      </c>
      <c r="X66" s="189">
        <f>IF('Indicator Data'!BC74="No data","x",ROUND(IF('Indicator Data'!BC74&gt;X$3,10,IF('Indicator Data'!BC74&lt;X$4,0,('Indicator Data'!BC74-X$4)/(X$3-X$4)*10)),1))</f>
        <v>6.3</v>
      </c>
      <c r="Y66" s="189">
        <f>ROUND(IF('Indicator Data'!BD74=0,0,IF(LOG('Indicator Data'!BD74)&gt;Y$3,10,IF(LOG('Indicator Data'!BD74)&lt;Y$4,0,((LOG('Indicator Data'!BD74)-Y$4))/(Y$3-Y$4)*10))),1)</f>
        <v>7.5</v>
      </c>
      <c r="Z66" s="189">
        <f>ROUND(IF('Indicator Data'!BE74=0,0,IF(LOG('Indicator Data'!BE74)&gt;Z$3,10,IF(LOG('Indicator Data'!BE74)&lt;Z$4,0,((LOG('Indicator Data'!BE74)-Z$4))/(Z$3-Z$4)*10))),1)</f>
        <v>5.2</v>
      </c>
      <c r="AA66" s="189">
        <f>ROUND(IF('Indicator Data'!BF74=0,0,IF(LOG('Indicator Data'!BF74)&gt;AA$3,10,IF(LOG('Indicator Data'!BF74)&lt;AA$4,0,((LOG('Indicator Data'!BF74)-AA$4))/(AA$3-AA$4)*10))),1)</f>
        <v>5.8</v>
      </c>
      <c r="AB66" s="189">
        <f>ROUND(IF('Indicator Data'!BG74=0,0,IF(LOG('Indicator Data'!BG74)&gt;AB$3,10,IF(LOG('Indicator Data'!BG74)&lt;AB$4,0,((LOG('Indicator Data'!BG74)-AB$4))/(AB$3-AB$4)*10))),1)</f>
        <v>4.5999999999999996</v>
      </c>
      <c r="AC66" s="189">
        <f>ROUND(IF('Indicator Data'!BH74=0,0,IF(LOG('Indicator Data'!BH74)&gt;AC$3,10,IF(LOG('Indicator Data'!BH74)&lt;AC$4,0,((LOG('Indicator Data'!BH74)-AC$4))/(AC$3-AC$4)*10))),1)</f>
        <v>7.7</v>
      </c>
      <c r="AD66" s="189">
        <f>IF('Indicator Data'!BI74="No data","x",ROUND(IF('Indicator Data'!BI74&gt;AD$3,10,IF('Indicator Data'!BI74&lt;AD$4,0,('Indicator Data'!BI74-AD$4)/(AD$3-AD$4)*10)),1))</f>
        <v>3.6</v>
      </c>
      <c r="AE66" s="189">
        <f>IF('Indicator Data'!BJ74="No data","x",ROUND(IF('Indicator Data'!BJ74&gt;AE$3,10,IF('Indicator Data'!BJ74&lt;AE$4,0,('Indicator Data'!BJ74-AE$4)/(AE$3-AE$4)*10)),1))</f>
        <v>0.8</v>
      </c>
      <c r="AF66" s="189">
        <f>IF('Indicator Data'!BK74="No data","x",ROUND(IF('Indicator Data'!BK74&gt;AF$3,10,IF('Indicator Data'!BK74&lt;AF$4,0,('Indicator Data'!BK74-AF$4)/(AF$3-AF$4)*10)),1))</f>
        <v>3.5</v>
      </c>
      <c r="AG66" s="189">
        <f>IF('Indicator Data'!BL74="No data","x",ROUND(IF('Indicator Data'!BL74&gt;AG$3,10,IF('Indicator Data'!BL74&lt;AG$4,0,('Indicator Data'!BL74-AG$4)/(AG$3-AG$4)*10)),1))</f>
        <v>7.3</v>
      </c>
      <c r="AH66" s="189">
        <f>IF('Indicator Data'!BM74="No data","x",ROUND(IF('Indicator Data'!BM74&gt;AH$3,10,IF('Indicator Data'!BM74&lt;AH$4,0,('Indicator Data'!BM74-AH$4)/(AH$3-AH$4)*10)),1))</f>
        <v>5.4</v>
      </c>
      <c r="AI66" s="189">
        <f>ROUND(IF('Indicator Data'!BN74=0,0,IF(LOG('Indicator Data'!BN74)&gt;AI$3,10,IF(LOG('Indicator Data'!BN74)&lt;AI$4,0,((LOG('Indicator Data'!BN74)-AI$4))/(AI$3-AI$4)*10))),1)</f>
        <v>6.6</v>
      </c>
      <c r="AJ66" s="189">
        <f>IF('Indicator Data'!BO74="No data","x",ROUND(IF('Indicator Data'!BO74&gt;AJ$3,10,IF('Indicator Data'!BO74&lt;AJ$4,0,('Indicator Data'!BO74-AJ$4)/(AJ$3-AJ$4)*10)),1))</f>
        <v>6.8</v>
      </c>
      <c r="AK66" s="190">
        <f t="shared" si="14"/>
        <v>6.7</v>
      </c>
      <c r="AL66" s="190">
        <f t="shared" si="15"/>
        <v>5.6</v>
      </c>
      <c r="AM66" s="190">
        <f t="shared" si="2"/>
        <v>3.2</v>
      </c>
      <c r="AN66" s="191">
        <f t="shared" si="13"/>
        <v>5.6</v>
      </c>
      <c r="AO66" s="190">
        <f t="shared" si="16"/>
        <v>2.8</v>
      </c>
      <c r="AP66" s="190">
        <f t="shared" si="17"/>
        <v>5.4</v>
      </c>
      <c r="AQ66" s="190">
        <f t="shared" si="6"/>
        <v>4.5999999999999996</v>
      </c>
      <c r="AR66" s="190">
        <f t="shared" si="7"/>
        <v>6.2</v>
      </c>
      <c r="AS66" s="190">
        <f t="shared" si="18"/>
        <v>4.5</v>
      </c>
      <c r="AT66" s="192">
        <f t="shared" si="19"/>
        <v>5.2</v>
      </c>
      <c r="AU66" s="191">
        <f t="shared" si="20"/>
        <v>4.0999999999999996</v>
      </c>
      <c r="AV66" s="191">
        <f t="shared" si="11"/>
        <v>4.9000000000000004</v>
      </c>
      <c r="AW66" s="61"/>
    </row>
    <row r="67" spans="1:49" ht="15.75" customHeight="1" x14ac:dyDescent="0.25">
      <c r="A67" t="str">
        <f>'Indicator Data'!A75</f>
        <v>Haor and Flash Flood Area</v>
      </c>
      <c r="B67" t="str">
        <f>'Indicator Data'!B75</f>
        <v>Sylhet</v>
      </c>
      <c r="C67" t="str">
        <f>'Indicator Data'!C75</f>
        <v>Maulvibazar</v>
      </c>
      <c r="D67">
        <f>'Indicator Data'!D75</f>
        <v>6058</v>
      </c>
      <c r="E67" s="189">
        <f>IF(OR('Indicator Data'!AJ75=0,'Indicator Data'!AJ75="No data"),"0",ROUND(IF('Indicator Data'!AJ75&gt;E$3,0,IF('Indicator Data'!AJ75&lt;E$4,10,(E$3-'Indicator Data'!AJ75)/(E$3-E$4)*10)),1))</f>
        <v>4.5</v>
      </c>
      <c r="F67" s="189">
        <f>ROUND(IF('Indicator Data'!AK75=0,0,IF(LOG('Indicator Data'!AK75)&gt;F$3,10,IF(LOG('Indicator Data'!AK75)&lt;F$4,0,((LOG('Indicator Data'!AK75)-F$4))/(F$3-F$4)*10))),1)</f>
        <v>7.3</v>
      </c>
      <c r="G67" s="189">
        <f>ROUND(IF('Indicator Data'!AL75=0,0,IF(LOG('Indicator Data'!AL75)&gt;G$3,10,IF(LOG('Indicator Data'!AL75)&lt;G$4,0,((LOG('Indicator Data'!AL75)-G$4))/(G$3-G$4)*10))),1)</f>
        <v>4.4000000000000004</v>
      </c>
      <c r="H67" s="189">
        <f>IF('Indicator Data'!AM75="No data","x",ROUND(IF('Indicator Data'!AM75&gt;H$3,10,IF('Indicator Data'!AM75&lt;H$4,0,('Indicator Data'!AM75-H$4)/(H$3-H$4)*10)),1))</f>
        <v>5.7</v>
      </c>
      <c r="I67" s="189">
        <f>IF('Indicator Data'!AN75="No data","x",ROUND(IF('Indicator Data'!AN75&gt;I$3,10,IF('Indicator Data'!AN75&lt;I$4,0,('Indicator Data'!AN75-I$4)/(I$3-I$4)*10)),1))</f>
        <v>1.7</v>
      </c>
      <c r="J67" s="189">
        <f>IF('Indicator Data'!AO75="No data","x",ROUND(IF('Indicator Data'!AO75&gt;J$3,10,IF('Indicator Data'!AO75&lt;J$4,0,('Indicator Data'!AO75-J$4)/(J$3-J$4)*10)),1))</f>
        <v>8.6</v>
      </c>
      <c r="K67" s="189">
        <f>IF('Indicator Data'!AP75="No data","x",ROUND(IF('Indicator Data'!AP75&gt;K$3,10,IF('Indicator Data'!AP75&lt;K$4,0,('Indicator Data'!AP75-K$4)/(K$3-K$4)*10)),1))</f>
        <v>7.2</v>
      </c>
      <c r="L67" s="189">
        <f>IF('Indicator Data'!AQ75="No data","x",ROUND(IF('Indicator Data'!AQ75&gt;L$3,10,IF('Indicator Data'!AQ75&lt;L$4,0,('Indicator Data'!AQ75-L$4)/(L$3-L$4)*10)),1))</f>
        <v>6.7</v>
      </c>
      <c r="M67" s="189">
        <f>ROUND(IF('Indicator Data'!AR75=0,0,IF(LOG('Indicator Data'!AR75)&gt;M$3,10,IF(LOG('Indicator Data'!AR75)&lt;M$4,0,((LOG('Indicator Data'!AR75)-M$4))/(M$3-M$4)*10))),1)</f>
        <v>8.6999999999999993</v>
      </c>
      <c r="N67" s="189">
        <f>ROUND(IF('Indicator Data'!AS75=0,0,IF(LOG('Indicator Data'!AS75)&gt;N$3,10,IF(LOG('Indicator Data'!AK75)&lt;N$4,0,((LOG('Indicator Data'!AS75)-N$4))/(N$3-N$4)*10))),1)</f>
        <v>6.1</v>
      </c>
      <c r="O67" s="189">
        <v>0.8</v>
      </c>
      <c r="P67" s="189">
        <v>0.9</v>
      </c>
      <c r="Q67" s="189">
        <v>2.2000000000000002</v>
      </c>
      <c r="R67" s="189">
        <f>ROUND(IF('Indicator Data'!AW75=0,0,IF(LOG('Indicator Data'!AW75)&gt;R$3,10,IF(LOG('Indicator Data'!AW75)&lt;R$4,0,((LOG('Indicator Data'!AW75)-R$4))/(R$3-R$4)*10))),1)</f>
        <v>2.6</v>
      </c>
      <c r="S67" s="189">
        <f>ROUND(IF('Indicator Data'!AX75=0,0,IF(LOG('Indicator Data'!AX75)&gt;S$3,10,IF(LOG('Indicator Data'!AX75)&lt;S$4,0,((LOG('Indicator Data'!AX75)-S$4))/(S$3-S$4)*10))),1)</f>
        <v>2.4</v>
      </c>
      <c r="T67" s="189">
        <f>IF('Indicator Data'!AY75="No data","x",ROUND(IF('Indicator Data'!AY75&gt;T$3,10,IF('Indicator Data'!AY75&lt;T$4,0,('Indicator Data'!AY75-T$4)/(T$3-T$4)*10)),1))</f>
        <v>0</v>
      </c>
      <c r="U67" s="189">
        <f>ROUND(IF('Indicator Data'!AZ75=0,0,IF(LOG('Indicator Data'!AZ75)&gt;U$3,10,IF(LOG('Indicator Data'!AZ75)&lt;U$4,0,((LOG('Indicator Data'!AZ75)-U$4))/(U$3-U$4)*10))),1)</f>
        <v>3.8</v>
      </c>
      <c r="V67" s="189">
        <f>ROUND(IF('Indicator Data'!BA75=0,0,IF(LOG('Indicator Data'!BA75)&gt;V$3,10,IF(LOG('Indicator Data'!BA75)&lt;V$4,0,((LOG('Indicator Data'!BA75)-V$4))/(V$3-V$4)*10))),1)</f>
        <v>7</v>
      </c>
      <c r="W67" s="189">
        <f>ROUND(IF('Indicator Data'!BB75=0,0,IF(LOG('Indicator Data'!BB75)&gt;W$3,10,IF(LOG('Indicator Data'!BB75)&lt;W$4,0,((LOG('Indicator Data'!BB75)-W$4))/(W$3-W$4)*10))),1)</f>
        <v>7.3</v>
      </c>
      <c r="X67" s="189">
        <f>IF('Indicator Data'!BC75="No data","x",ROUND(IF('Indicator Data'!BC75&gt;X$3,10,IF('Indicator Data'!BC75&lt;X$4,0,('Indicator Data'!BC75-X$4)/(X$3-X$4)*10)),1))</f>
        <v>4.0999999999999996</v>
      </c>
      <c r="Y67" s="189">
        <f>ROUND(IF('Indicator Data'!BD75=0,0,IF(LOG('Indicator Data'!BD75)&gt;Y$3,10,IF(LOG('Indicator Data'!BD75)&lt;Y$4,0,((LOG('Indicator Data'!BD75)-Y$4))/(Y$3-Y$4)*10))),1)</f>
        <v>7.6</v>
      </c>
      <c r="Z67" s="189">
        <f>ROUND(IF('Indicator Data'!BE75=0,0,IF(LOG('Indicator Data'!BE75)&gt;Z$3,10,IF(LOG('Indicator Data'!BE75)&lt;Z$4,0,((LOG('Indicator Data'!BE75)-Z$4))/(Z$3-Z$4)*10))),1)</f>
        <v>0</v>
      </c>
      <c r="AA67" s="189">
        <f>ROUND(IF('Indicator Data'!BF75=0,0,IF(LOG('Indicator Data'!BF75)&gt;AA$3,10,IF(LOG('Indicator Data'!BF75)&lt;AA$4,0,((LOG('Indicator Data'!BF75)-AA$4))/(AA$3-AA$4)*10))),1)</f>
        <v>5.2</v>
      </c>
      <c r="AB67" s="189">
        <f>ROUND(IF('Indicator Data'!BG75=0,0,IF(LOG('Indicator Data'!BG75)&gt;AB$3,10,IF(LOG('Indicator Data'!BG75)&lt;AB$4,0,((LOG('Indicator Data'!BG75)-AB$4))/(AB$3-AB$4)*10))),1)</f>
        <v>4.7</v>
      </c>
      <c r="AC67" s="189">
        <f>ROUND(IF('Indicator Data'!BH75=0,0,IF(LOG('Indicator Data'!BH75)&gt;AC$3,10,IF(LOG('Indicator Data'!BH75)&lt;AC$4,0,((LOG('Indicator Data'!BH75)-AC$4))/(AC$3-AC$4)*10))),1)</f>
        <v>7.7</v>
      </c>
      <c r="AD67" s="189">
        <f>IF('Indicator Data'!BI75="No data","x",ROUND(IF('Indicator Data'!BI75&gt;AD$3,10,IF('Indicator Data'!BI75&lt;AD$4,0,('Indicator Data'!BI75-AD$4)/(AD$3-AD$4)*10)),1))</f>
        <v>2</v>
      </c>
      <c r="AE67" s="189">
        <f>IF('Indicator Data'!BJ75="No data","x",ROUND(IF('Indicator Data'!BJ75&gt;AE$3,10,IF('Indicator Data'!BJ75&lt;AE$4,0,('Indicator Data'!BJ75-AE$4)/(AE$3-AE$4)*10)),1))</f>
        <v>0.5</v>
      </c>
      <c r="AF67" s="189">
        <f>IF('Indicator Data'!BK75="No data","x",ROUND(IF('Indicator Data'!BK75&gt;AF$3,10,IF('Indicator Data'!BK75&lt;AF$4,0,('Indicator Data'!BK75-AF$4)/(AF$3-AF$4)*10)),1))</f>
        <v>4.7</v>
      </c>
      <c r="AG67" s="189">
        <f>IF('Indicator Data'!BL75="No data","x",ROUND(IF('Indicator Data'!BL75&gt;AG$3,10,IF('Indicator Data'!BL75&lt;AG$4,0,('Indicator Data'!BL75-AG$4)/(AG$3-AG$4)*10)),1))</f>
        <v>7.2</v>
      </c>
      <c r="AH67" s="189">
        <f>IF('Indicator Data'!BM75="No data","x",ROUND(IF('Indicator Data'!BM75&gt;AH$3,10,IF('Indicator Data'!BM75&lt;AH$4,0,('Indicator Data'!BM75-AH$4)/(AH$3-AH$4)*10)),1))</f>
        <v>4.9000000000000004</v>
      </c>
      <c r="AI67" s="189">
        <f>ROUND(IF('Indicator Data'!BN75=0,0,IF(LOG('Indicator Data'!BN75)&gt;AI$3,10,IF(LOG('Indicator Data'!BN75)&lt;AI$4,0,((LOG('Indicator Data'!BN75)-AI$4))/(AI$3-AI$4)*10))),1)</f>
        <v>0</v>
      </c>
      <c r="AJ67" s="189">
        <f>IF('Indicator Data'!BO75="No data","x",ROUND(IF('Indicator Data'!BO75&gt;AJ$3,10,IF('Indicator Data'!BO75&lt;AJ$4,0,('Indicator Data'!BO75-AJ$4)/(AJ$3-AJ$4)*10)),1))</f>
        <v>5.4</v>
      </c>
      <c r="AK67" s="190">
        <f t="shared" si="14"/>
        <v>5.5</v>
      </c>
      <c r="AL67" s="190">
        <f t="shared" si="15"/>
        <v>6.1</v>
      </c>
      <c r="AM67" s="190">
        <f t="shared" si="2"/>
        <v>3.7</v>
      </c>
      <c r="AN67" s="191">
        <f t="shared" si="13"/>
        <v>5.2</v>
      </c>
      <c r="AO67" s="190">
        <f t="shared" si="16"/>
        <v>2.5</v>
      </c>
      <c r="AP67" s="190">
        <f t="shared" si="17"/>
        <v>5.6</v>
      </c>
      <c r="AQ67" s="190">
        <f t="shared" si="6"/>
        <v>3.2</v>
      </c>
      <c r="AR67" s="190">
        <f t="shared" si="7"/>
        <v>6.2</v>
      </c>
      <c r="AS67" s="190">
        <f t="shared" si="18"/>
        <v>3.2</v>
      </c>
      <c r="AT67" s="192">
        <f t="shared" si="19"/>
        <v>4.7</v>
      </c>
      <c r="AU67" s="191">
        <f t="shared" si="20"/>
        <v>3.7</v>
      </c>
      <c r="AV67" s="191">
        <f t="shared" si="11"/>
        <v>4.5</v>
      </c>
      <c r="AW67" s="61"/>
    </row>
    <row r="68" spans="1:49" ht="15.75" customHeight="1" x14ac:dyDescent="0.25">
      <c r="A68" t="str">
        <f>'Indicator Data'!A76</f>
        <v>Haor and Flash Flood Area</v>
      </c>
      <c r="B68" t="str">
        <f>'Indicator Data'!B76</f>
        <v>Sylhet</v>
      </c>
      <c r="C68" t="str">
        <f>'Indicator Data'!C76</f>
        <v>Sunamganj</v>
      </c>
      <c r="D68">
        <f>'Indicator Data'!D76</f>
        <v>6090</v>
      </c>
      <c r="E68" s="189">
        <f>IF(OR('Indicator Data'!AJ76=0,'Indicator Data'!AJ76="No data"),"0",ROUND(IF('Indicator Data'!AJ76&gt;E$3,0,IF('Indicator Data'!AJ76&lt;E$4,10,(E$3-'Indicator Data'!AJ76)/(E$3-E$4)*10)),1))</f>
        <v>10</v>
      </c>
      <c r="F68" s="189">
        <f>ROUND(IF('Indicator Data'!AK76=0,0,IF(LOG('Indicator Data'!AK76)&gt;F$3,10,IF(LOG('Indicator Data'!AK76)&lt;F$4,0,((LOG('Indicator Data'!AK76)-F$4))/(F$3-F$4)*10))),1)</f>
        <v>8.6</v>
      </c>
      <c r="G68" s="189">
        <f>ROUND(IF('Indicator Data'!AL76=0,0,IF(LOG('Indicator Data'!AL76)&gt;G$3,10,IF(LOG('Indicator Data'!AL76)&lt;G$4,0,((LOG('Indicator Data'!AL76)-G$4))/(G$3-G$4)*10))),1)</f>
        <v>7</v>
      </c>
      <c r="H68" s="189">
        <f>IF('Indicator Data'!AM76="No data","x",ROUND(IF('Indicator Data'!AM76&gt;H$3,10,IF('Indicator Data'!AM76&lt;H$4,0,('Indicator Data'!AM76-H$4)/(H$3-H$4)*10)),1))</f>
        <v>8.1</v>
      </c>
      <c r="I68" s="189">
        <f>IF('Indicator Data'!AN76="No data","x",ROUND(IF('Indicator Data'!AN76&gt;I$3,10,IF('Indicator Data'!AN76&lt;I$4,0,('Indicator Data'!AN76-I$4)/(I$3-I$4)*10)),1))</f>
        <v>1.6</v>
      </c>
      <c r="J68" s="189">
        <f>IF('Indicator Data'!AO76="No data","x",ROUND(IF('Indicator Data'!AO76&gt;J$3,10,IF('Indicator Data'!AO76&lt;J$4,0,('Indicator Data'!AO76-J$4)/(J$3-J$4)*10)),1))</f>
        <v>8.1</v>
      </c>
      <c r="K68" s="189">
        <f>IF('Indicator Data'!AP76="No data","x",ROUND(IF('Indicator Data'!AP76&gt;K$3,10,IF('Indicator Data'!AP76&lt;K$4,0,('Indicator Data'!AP76-K$4)/(K$3-K$4)*10)),1))</f>
        <v>5.8</v>
      </c>
      <c r="L68" s="189">
        <f>IF('Indicator Data'!AQ76="No data","x",ROUND(IF('Indicator Data'!AQ76&gt;L$3,10,IF('Indicator Data'!AQ76&lt;L$4,0,('Indicator Data'!AQ76-L$4)/(L$3-L$4)*10)),1))</f>
        <v>7.5</v>
      </c>
      <c r="M68" s="189">
        <f>ROUND(IF('Indicator Data'!AR76=0,0,IF(LOG('Indicator Data'!AR76)&gt;M$3,10,IF(LOG('Indicator Data'!AR76)&lt;M$4,0,((LOG('Indicator Data'!AR76)-M$4))/(M$3-M$4)*10))),1)</f>
        <v>6.8</v>
      </c>
      <c r="N68" s="189">
        <f>ROUND(IF('Indicator Data'!AS76=0,0,IF(LOG('Indicator Data'!AS76)&gt;N$3,10,IF(LOG('Indicator Data'!AK76)&lt;N$4,0,((LOG('Indicator Data'!AS76)-N$4))/(N$3-N$4)*10))),1)</f>
        <v>4.5</v>
      </c>
      <c r="O68" s="189">
        <v>0.8</v>
      </c>
      <c r="P68" s="189">
        <v>0.9</v>
      </c>
      <c r="Q68" s="189">
        <v>2.2000000000000002</v>
      </c>
      <c r="R68" s="189">
        <f>ROUND(IF('Indicator Data'!AW76=0,0,IF(LOG('Indicator Data'!AW76)&gt;R$3,10,IF(LOG('Indicator Data'!AW76)&lt;R$4,0,((LOG('Indicator Data'!AW76)-R$4))/(R$3-R$4)*10))),1)</f>
        <v>7.3</v>
      </c>
      <c r="S68" s="189">
        <f>ROUND(IF('Indicator Data'!AX76=0,0,IF(LOG('Indicator Data'!AX76)&gt;S$3,10,IF(LOG('Indicator Data'!AX76)&lt;S$4,0,((LOG('Indicator Data'!AX76)-S$4))/(S$3-S$4)*10))),1)</f>
        <v>3.7</v>
      </c>
      <c r="T68" s="189">
        <f>IF('Indicator Data'!AY76="No data","x",ROUND(IF('Indicator Data'!AY76&gt;T$3,10,IF('Indicator Data'!AY76&lt;T$4,0,('Indicator Data'!AY76-T$4)/(T$3-T$4)*10)),1))</f>
        <v>0</v>
      </c>
      <c r="U68" s="189">
        <f>ROUND(IF('Indicator Data'!AZ76=0,0,IF(LOG('Indicator Data'!AZ76)&gt;U$3,10,IF(LOG('Indicator Data'!AZ76)&lt;U$4,0,((LOG('Indicator Data'!AZ76)-U$4))/(U$3-U$4)*10))),1)</f>
        <v>3.4</v>
      </c>
      <c r="V68" s="189">
        <f>ROUND(IF('Indicator Data'!BA76=0,0,IF(LOG('Indicator Data'!BA76)&gt;V$3,10,IF(LOG('Indicator Data'!BA76)&lt;V$4,0,((LOG('Indicator Data'!BA76)-V$4))/(V$3-V$4)*10))),1)</f>
        <v>7.3</v>
      </c>
      <c r="W68" s="189">
        <f>ROUND(IF('Indicator Data'!BB76=0,0,IF(LOG('Indicator Data'!BB76)&gt;W$3,10,IF(LOG('Indicator Data'!BB76)&lt;W$4,0,((LOG('Indicator Data'!BB76)-W$4))/(W$3-W$4)*10))),1)</f>
        <v>7.8</v>
      </c>
      <c r="X68" s="189">
        <f>IF('Indicator Data'!BC76="No data","x",ROUND(IF('Indicator Data'!BC76&gt;X$3,10,IF('Indicator Data'!BC76&lt;X$4,0,('Indicator Data'!BC76-X$4)/(X$3-X$4)*10)),1))</f>
        <v>6.3</v>
      </c>
      <c r="Y68" s="189">
        <f>ROUND(IF('Indicator Data'!BD76=0,0,IF(LOG('Indicator Data'!BD76)&gt;Y$3,10,IF(LOG('Indicator Data'!BD76)&lt;Y$4,0,((LOG('Indicator Data'!BD76)-Y$4))/(Y$3-Y$4)*10))),1)</f>
        <v>9</v>
      </c>
      <c r="Z68" s="189">
        <f>ROUND(IF('Indicator Data'!BE76=0,0,IF(LOG('Indicator Data'!BE76)&gt;Z$3,10,IF(LOG('Indicator Data'!BE76)&lt;Z$4,0,((LOG('Indicator Data'!BE76)-Z$4))/(Z$3-Z$4)*10))),1)</f>
        <v>7.5</v>
      </c>
      <c r="AA68" s="189">
        <f>ROUND(IF('Indicator Data'!BF76=0,0,IF(LOG('Indicator Data'!BF76)&gt;AA$3,10,IF(LOG('Indicator Data'!BF76)&lt;AA$4,0,((LOG('Indicator Data'!BF76)-AA$4))/(AA$3-AA$4)*10))),1)</f>
        <v>8</v>
      </c>
      <c r="AB68" s="189">
        <f>ROUND(IF('Indicator Data'!BG76=0,0,IF(LOG('Indicator Data'!BG76)&gt;AB$3,10,IF(LOG('Indicator Data'!BG76)&lt;AB$4,0,((LOG('Indicator Data'!BG76)-AB$4))/(AB$3-AB$4)*10))),1)</f>
        <v>4.9000000000000004</v>
      </c>
      <c r="AC68" s="189">
        <f>ROUND(IF('Indicator Data'!BH76=0,0,IF(LOG('Indicator Data'!BH76)&gt;AC$3,10,IF(LOG('Indicator Data'!BH76)&lt;AC$4,0,((LOG('Indicator Data'!BH76)-AC$4))/(AC$3-AC$4)*10))),1)</f>
        <v>10</v>
      </c>
      <c r="AD68" s="189">
        <f>IF('Indicator Data'!BI76="No data","x",ROUND(IF('Indicator Data'!BI76&gt;AD$3,10,IF('Indicator Data'!BI76&lt;AD$4,0,('Indicator Data'!BI76-AD$4)/(AD$3-AD$4)*10)),1))</f>
        <v>3.9</v>
      </c>
      <c r="AE68" s="189">
        <f>IF('Indicator Data'!BJ76="No data","x",ROUND(IF('Indicator Data'!BJ76&gt;AE$3,10,IF('Indicator Data'!BJ76&lt;AE$4,0,('Indicator Data'!BJ76-AE$4)/(AE$3-AE$4)*10)),1))</f>
        <v>4.2</v>
      </c>
      <c r="AF68" s="189">
        <f>IF('Indicator Data'!BK76="No data","x",ROUND(IF('Indicator Data'!BK76&gt;AF$3,10,IF('Indicator Data'!BK76&lt;AF$4,0,('Indicator Data'!BK76-AF$4)/(AF$3-AF$4)*10)),1))</f>
        <v>1.8</v>
      </c>
      <c r="AG68" s="189">
        <f>IF('Indicator Data'!BL76="No data","x",ROUND(IF('Indicator Data'!BL76&gt;AG$3,10,IF('Indicator Data'!BL76&lt;AG$4,0,('Indicator Data'!BL76-AG$4)/(AG$3-AG$4)*10)),1))</f>
        <v>7.1</v>
      </c>
      <c r="AH68" s="189">
        <f>IF('Indicator Data'!BM76="No data","x",ROUND(IF('Indicator Data'!BM76&gt;AH$3,10,IF('Indicator Data'!BM76&lt;AH$4,0,('Indicator Data'!BM76-AH$4)/(AH$3-AH$4)*10)),1))</f>
        <v>5.0999999999999996</v>
      </c>
      <c r="AI68" s="189">
        <f>ROUND(IF('Indicator Data'!BN76=0,0,IF(LOG('Indicator Data'!BN76)&gt;AI$3,10,IF(LOG('Indicator Data'!BN76)&lt;AI$4,0,((LOG('Indicator Data'!BN76)-AI$4))/(AI$3-AI$4)*10))),1)</f>
        <v>3.8</v>
      </c>
      <c r="AJ68" s="189">
        <f>IF('Indicator Data'!BO76="No data","x",ROUND(IF('Indicator Data'!BO76&gt;AJ$3,10,IF('Indicator Data'!BO76&lt;AJ$4,0,('Indicator Data'!BO76-AJ$4)/(AJ$3-AJ$4)*10)),1))</f>
        <v>8.5</v>
      </c>
      <c r="AK68" s="190">
        <f t="shared" si="14"/>
        <v>8.4</v>
      </c>
      <c r="AL68" s="190">
        <f t="shared" si="15"/>
        <v>5.8</v>
      </c>
      <c r="AM68" s="190">
        <f t="shared" si="2"/>
        <v>3</v>
      </c>
      <c r="AN68" s="191">
        <f t="shared" si="13"/>
        <v>6.4</v>
      </c>
      <c r="AO68" s="190">
        <f t="shared" si="16"/>
        <v>5.5</v>
      </c>
      <c r="AP68" s="190">
        <f t="shared" si="17"/>
        <v>6.2</v>
      </c>
      <c r="AQ68" s="190">
        <f t="shared" si="6"/>
        <v>6.1</v>
      </c>
      <c r="AR68" s="190">
        <f t="shared" si="7"/>
        <v>7.5</v>
      </c>
      <c r="AS68" s="190">
        <f t="shared" si="18"/>
        <v>4.3</v>
      </c>
      <c r="AT68" s="192">
        <f t="shared" si="19"/>
        <v>6.2</v>
      </c>
      <c r="AU68" s="191">
        <f t="shared" si="20"/>
        <v>5.9</v>
      </c>
      <c r="AV68" s="191">
        <f t="shared" si="11"/>
        <v>6.2</v>
      </c>
      <c r="AW68" s="61"/>
    </row>
    <row r="69" spans="1:49" ht="15.75" customHeight="1" x14ac:dyDescent="0.25">
      <c r="A69" t="str">
        <f>'Indicator Data'!A77</f>
        <v>Haor and Flash Flood Area</v>
      </c>
      <c r="B69" t="str">
        <f>'Indicator Data'!B77</f>
        <v>Sylhet</v>
      </c>
      <c r="C69" t="str">
        <f>'Indicator Data'!C77</f>
        <v>Sylhet</v>
      </c>
      <c r="D69">
        <f>'Indicator Data'!D77</f>
        <v>6091</v>
      </c>
      <c r="E69" s="189">
        <f>IF(OR('Indicator Data'!AJ77=0,'Indicator Data'!AJ77="No data"),"0",ROUND(IF('Indicator Data'!AJ77&gt;E$3,0,IF('Indicator Data'!AJ77&lt;E$4,10,(E$3-'Indicator Data'!AJ77)/(E$3-E$4)*10)),1))</f>
        <v>4.5</v>
      </c>
      <c r="F69" s="189">
        <f>ROUND(IF('Indicator Data'!AK77=0,0,IF(LOG('Indicator Data'!AK77)&gt;F$3,10,IF(LOG('Indicator Data'!AK77)&lt;F$4,0,((LOG('Indicator Data'!AK77)-F$4))/(F$3-F$4)*10))),1)</f>
        <v>7.6</v>
      </c>
      <c r="G69" s="189">
        <f>ROUND(IF('Indicator Data'!AL77=0,0,IF(LOG('Indicator Data'!AL77)&gt;G$3,10,IF(LOG('Indicator Data'!AL77)&lt;G$4,0,((LOG('Indicator Data'!AL77)-G$4))/(G$3-G$4)*10))),1)</f>
        <v>4.9000000000000004</v>
      </c>
      <c r="H69" s="189">
        <f>IF('Indicator Data'!AM77="No data","x",ROUND(IF('Indicator Data'!AM77&gt;H$3,10,IF('Indicator Data'!AM77&lt;H$4,0,('Indicator Data'!AM77-H$4)/(H$3-H$4)*10)),1))</f>
        <v>6.5</v>
      </c>
      <c r="I69" s="189">
        <f>IF('Indicator Data'!AN77="No data","x",ROUND(IF('Indicator Data'!AN77&gt;I$3,10,IF('Indicator Data'!AN77&lt;I$4,0,('Indicator Data'!AN77-I$4)/(I$3-I$4)*10)),1))</f>
        <v>1.4</v>
      </c>
      <c r="J69" s="189">
        <f>IF('Indicator Data'!AO77="No data","x",ROUND(IF('Indicator Data'!AO77&gt;J$3,10,IF('Indicator Data'!AO77&lt;J$4,0,('Indicator Data'!AO77-J$4)/(J$3-J$4)*10)),1))</f>
        <v>7.8</v>
      </c>
      <c r="K69" s="189">
        <f>IF('Indicator Data'!AP77="No data","x",ROUND(IF('Indicator Data'!AP77&gt;K$3,10,IF('Indicator Data'!AP77&lt;K$4,0,('Indicator Data'!AP77-K$4)/(K$3-K$4)*10)),1))</f>
        <v>5.5</v>
      </c>
      <c r="L69" s="189">
        <f>IF('Indicator Data'!AQ77="No data","x",ROUND(IF('Indicator Data'!AQ77&gt;L$3,10,IF('Indicator Data'!AQ77&lt;L$4,0,('Indicator Data'!AQ77-L$4)/(L$3-L$4)*10)),1))</f>
        <v>6.5</v>
      </c>
      <c r="M69" s="189">
        <f>ROUND(IF('Indicator Data'!AR77=0,0,IF(LOG('Indicator Data'!AR77)&gt;M$3,10,IF(LOG('Indicator Data'!AR77)&lt;M$4,0,((LOG('Indicator Data'!AR77)-M$4))/(M$3-M$4)*10))),1)</f>
        <v>9.1</v>
      </c>
      <c r="N69" s="189">
        <f>ROUND(IF('Indicator Data'!AS77=0,0,IF(LOG('Indicator Data'!AS77)&gt;N$3,10,IF(LOG('Indicator Data'!AK77)&lt;N$4,0,((LOG('Indicator Data'!AS77)-N$4))/(N$3-N$4)*10))),1)</f>
        <v>4.5999999999999996</v>
      </c>
      <c r="O69" s="189">
        <v>0.8</v>
      </c>
      <c r="P69" s="189">
        <v>0.9</v>
      </c>
      <c r="Q69" s="189">
        <v>2.2000000000000002</v>
      </c>
      <c r="R69" s="189">
        <f>ROUND(IF('Indicator Data'!AW77=0,0,IF(LOG('Indicator Data'!AW77)&gt;R$3,10,IF(LOG('Indicator Data'!AW77)&lt;R$4,0,((LOG('Indicator Data'!AW77)-R$4))/(R$3-R$4)*10))),1)</f>
        <v>3.9</v>
      </c>
      <c r="S69" s="189">
        <f>ROUND(IF('Indicator Data'!AX77=0,0,IF(LOG('Indicator Data'!AX77)&gt;S$3,10,IF(LOG('Indicator Data'!AX77)&lt;S$4,0,((LOG('Indicator Data'!AX77)-S$4))/(S$3-S$4)*10))),1)</f>
        <v>9.3000000000000007</v>
      </c>
      <c r="T69" s="189">
        <f>IF('Indicator Data'!AY77="No data","x",ROUND(IF('Indicator Data'!AY77&gt;T$3,10,IF('Indicator Data'!AY77&lt;T$4,0,('Indicator Data'!AY77-T$4)/(T$3-T$4)*10)),1))</f>
        <v>0</v>
      </c>
      <c r="U69" s="189">
        <f>ROUND(IF('Indicator Data'!AZ77=0,0,IF(LOG('Indicator Data'!AZ77)&gt;U$3,10,IF(LOG('Indicator Data'!AZ77)&lt;U$4,0,((LOG('Indicator Data'!AZ77)-U$4))/(U$3-U$4)*10))),1)</f>
        <v>6.9</v>
      </c>
      <c r="V69" s="189">
        <f>ROUND(IF('Indicator Data'!BA77=0,0,IF(LOG('Indicator Data'!BA77)&gt;V$3,10,IF(LOG('Indicator Data'!BA77)&lt;V$4,0,((LOG('Indicator Data'!BA77)-V$4))/(V$3-V$4)*10))),1)</f>
        <v>6.8</v>
      </c>
      <c r="W69" s="189">
        <f>ROUND(IF('Indicator Data'!BB77=0,0,IF(LOG('Indicator Data'!BB77)&gt;W$3,10,IF(LOG('Indicator Data'!BB77)&lt;W$4,0,((LOG('Indicator Data'!BB77)-W$4))/(W$3-W$4)*10))),1)</f>
        <v>6.9</v>
      </c>
      <c r="X69" s="189">
        <f>IF('Indicator Data'!BC77="No data","x",ROUND(IF('Indicator Data'!BC77&gt;X$3,10,IF('Indicator Data'!BC77&lt;X$4,0,('Indicator Data'!BC77-X$4)/(X$3-X$4)*10)),1))</f>
        <v>9.6</v>
      </c>
      <c r="Y69" s="189">
        <f>ROUND(IF('Indicator Data'!BD77=0,0,IF(LOG('Indicator Data'!BD77)&gt;Y$3,10,IF(LOG('Indicator Data'!BD77)&lt;Y$4,0,((LOG('Indicator Data'!BD77)-Y$4))/(Y$3-Y$4)*10))),1)</f>
        <v>8.1999999999999993</v>
      </c>
      <c r="Z69" s="189">
        <f>ROUND(IF('Indicator Data'!BE77=0,0,IF(LOG('Indicator Data'!BE77)&gt;Z$3,10,IF(LOG('Indicator Data'!BE77)&lt;Z$4,0,((LOG('Indicator Data'!BE77)-Z$4))/(Z$3-Z$4)*10))),1)</f>
        <v>6.8</v>
      </c>
      <c r="AA69" s="189">
        <f>ROUND(IF('Indicator Data'!BF77=0,0,IF(LOG('Indicator Data'!BF77)&gt;AA$3,10,IF(LOG('Indicator Data'!BF77)&lt;AA$4,0,((LOG('Indicator Data'!BF77)-AA$4))/(AA$3-AA$4)*10))),1)</f>
        <v>6.4</v>
      </c>
      <c r="AB69" s="189">
        <f>ROUND(IF('Indicator Data'!BG77=0,0,IF(LOG('Indicator Data'!BG77)&gt;AB$3,10,IF(LOG('Indicator Data'!BG77)&lt;AB$4,0,((LOG('Indicator Data'!BG77)-AB$4))/(AB$3-AB$4)*10))),1)</f>
        <v>3.9</v>
      </c>
      <c r="AC69" s="189">
        <f>ROUND(IF('Indicator Data'!BH77=0,0,IF(LOG('Indicator Data'!BH77)&gt;AC$3,10,IF(LOG('Indicator Data'!BH77)&lt;AC$4,0,((LOG('Indicator Data'!BH77)-AC$4))/(AC$3-AC$4)*10))),1)</f>
        <v>5.4</v>
      </c>
      <c r="AD69" s="189">
        <f>IF('Indicator Data'!BI77="No data","x",ROUND(IF('Indicator Data'!BI77&gt;AD$3,10,IF('Indicator Data'!BI77&lt;AD$4,0,('Indicator Data'!BI77-AD$4)/(AD$3-AD$4)*10)),1))</f>
        <v>1.3</v>
      </c>
      <c r="AE69" s="189">
        <f>IF('Indicator Data'!BJ77="No data","x",ROUND(IF('Indicator Data'!BJ77&gt;AE$3,10,IF('Indicator Data'!BJ77&lt;AE$4,0,('Indicator Data'!BJ77-AE$4)/(AE$3-AE$4)*10)),1))</f>
        <v>5.5</v>
      </c>
      <c r="AF69" s="189">
        <f>IF('Indicator Data'!BK77="No data","x",ROUND(IF('Indicator Data'!BK77&gt;AF$3,10,IF('Indicator Data'!BK77&lt;AF$4,0,('Indicator Data'!BK77-AF$4)/(AF$3-AF$4)*10)),1))</f>
        <v>4.3</v>
      </c>
      <c r="AG69" s="189">
        <f>IF('Indicator Data'!BL77="No data","x",ROUND(IF('Indicator Data'!BL77&gt;AG$3,10,IF('Indicator Data'!BL77&lt;AG$4,0,('Indicator Data'!BL77-AG$4)/(AG$3-AG$4)*10)),1))</f>
        <v>6.8</v>
      </c>
      <c r="AH69" s="189">
        <f>IF('Indicator Data'!BM77="No data","x",ROUND(IF('Indicator Data'!BM77&gt;AH$3,10,IF('Indicator Data'!BM77&lt;AH$4,0,('Indicator Data'!BM77-AH$4)/(AH$3-AH$4)*10)),1))</f>
        <v>3.6</v>
      </c>
      <c r="AI69" s="189">
        <f>ROUND(IF('Indicator Data'!BN77=0,0,IF(LOG('Indicator Data'!BN77)&gt;AI$3,10,IF(LOG('Indicator Data'!BN77)&lt;AI$4,0,((LOG('Indicator Data'!BN77)-AI$4))/(AI$3-AI$4)*10))),1)</f>
        <v>4.2</v>
      </c>
      <c r="AJ69" s="189">
        <f>IF('Indicator Data'!BO77="No data","x",ROUND(IF('Indicator Data'!BO77&gt;AJ$3,10,IF('Indicator Data'!BO77&lt;AJ$4,0,('Indicator Data'!BO77-AJ$4)/(AJ$3-AJ$4)*10)),1))</f>
        <v>3.9</v>
      </c>
      <c r="AK69" s="190">
        <f t="shared" si="14"/>
        <v>5.9</v>
      </c>
      <c r="AL69" s="190">
        <f t="shared" si="15"/>
        <v>5.3</v>
      </c>
      <c r="AM69" s="190">
        <f t="shared" si="2"/>
        <v>3.5</v>
      </c>
      <c r="AN69" s="191">
        <f t="shared" si="13"/>
        <v>5.2</v>
      </c>
      <c r="AO69" s="190">
        <f t="shared" si="16"/>
        <v>6.6</v>
      </c>
      <c r="AP69" s="190">
        <f t="shared" si="17"/>
        <v>7.6</v>
      </c>
      <c r="AQ69" s="190">
        <f t="shared" si="6"/>
        <v>5.4</v>
      </c>
      <c r="AR69" s="190">
        <f t="shared" si="7"/>
        <v>4.7</v>
      </c>
      <c r="AS69" s="190">
        <f t="shared" si="18"/>
        <v>4.3</v>
      </c>
      <c r="AT69" s="192">
        <f t="shared" si="19"/>
        <v>5.7</v>
      </c>
      <c r="AU69" s="191">
        <f t="shared" si="20"/>
        <v>6.2</v>
      </c>
      <c r="AV69" s="191">
        <f t="shared" si="11"/>
        <v>5.7</v>
      </c>
      <c r="AW69" s="61"/>
    </row>
    <row r="70" spans="1:49" ht="15.75" customHeight="1" x14ac:dyDescent="0.25">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71"/>
      <c r="AW70" s="61"/>
    </row>
    <row r="71" spans="1:49" ht="15.75" customHeight="1" x14ac:dyDescent="0.25">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71"/>
      <c r="AW71" s="61"/>
    </row>
    <row r="72" spans="1:49" ht="15.75" customHeight="1" x14ac:dyDescent="0.25">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71"/>
      <c r="AW72" s="61"/>
    </row>
    <row r="73" spans="1:49" ht="15.75" customHeight="1" x14ac:dyDescent="0.25">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71"/>
      <c r="AW73" s="61"/>
    </row>
    <row r="74" spans="1:49" ht="15.75" customHeight="1" x14ac:dyDescent="0.25">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71"/>
      <c r="AW74" s="61"/>
    </row>
    <row r="75" spans="1:49" ht="15.75" customHeight="1" x14ac:dyDescent="0.25">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71"/>
      <c r="AW75" s="61"/>
    </row>
    <row r="76" spans="1:49" ht="15.75" customHeight="1" x14ac:dyDescent="0.25">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71"/>
      <c r="AW76" s="61"/>
    </row>
    <row r="77" spans="1:49" ht="15.75" customHeight="1" x14ac:dyDescent="0.25">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71"/>
      <c r="AW77" s="61"/>
    </row>
    <row r="78" spans="1:49" ht="15.75" customHeight="1" x14ac:dyDescent="0.25">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71"/>
      <c r="AW78" s="61"/>
    </row>
    <row r="79" spans="1:49" ht="15.75" customHeight="1" x14ac:dyDescent="0.25">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71"/>
      <c r="AW79" s="61"/>
    </row>
    <row r="80" spans="1:49" ht="15.75" customHeight="1" x14ac:dyDescent="0.25">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71"/>
      <c r="AW80" s="61"/>
    </row>
    <row r="81" spans="4:49" ht="15.75" customHeight="1" x14ac:dyDescent="0.25">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71"/>
      <c r="AW81" s="61"/>
    </row>
    <row r="82" spans="4:49" ht="15.75" customHeight="1" x14ac:dyDescent="0.25">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71"/>
      <c r="AW82" s="61"/>
    </row>
    <row r="83" spans="4:49" ht="15.75" customHeight="1" x14ac:dyDescent="0.25">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71"/>
      <c r="AW83" s="61"/>
    </row>
    <row r="84" spans="4:49" ht="15.75" customHeight="1" x14ac:dyDescent="0.25">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71"/>
      <c r="AW84" s="61"/>
    </row>
    <row r="85" spans="4:49" ht="15.75" customHeight="1" x14ac:dyDescent="0.25">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71"/>
      <c r="AW85" s="61"/>
    </row>
    <row r="86" spans="4:49" ht="15.75" customHeight="1" x14ac:dyDescent="0.25">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71"/>
      <c r="AW86" s="61"/>
    </row>
    <row r="87" spans="4:49" ht="15.75" customHeight="1" x14ac:dyDescent="0.25">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71"/>
      <c r="AW87" s="61"/>
    </row>
    <row r="88" spans="4:49" ht="15.75" customHeight="1" x14ac:dyDescent="0.25">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71"/>
      <c r="AW88" s="61"/>
    </row>
    <row r="89" spans="4:49" ht="15.75" customHeight="1" x14ac:dyDescent="0.25">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71"/>
      <c r="AW89" s="61"/>
    </row>
    <row r="90" spans="4:49" ht="15.75" customHeight="1" x14ac:dyDescent="0.25">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71"/>
      <c r="AW90" s="61"/>
    </row>
    <row r="91" spans="4:49" ht="15.75" customHeight="1" x14ac:dyDescent="0.25">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71"/>
      <c r="AW91" s="61"/>
    </row>
    <row r="92" spans="4:49" ht="15.75" customHeight="1" x14ac:dyDescent="0.25">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71"/>
      <c r="AW92" s="61"/>
    </row>
    <row r="93" spans="4:49" ht="15.75" customHeight="1" x14ac:dyDescent="0.25">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71"/>
      <c r="AW93" s="61"/>
    </row>
    <row r="94" spans="4:49" ht="15.75" customHeight="1" x14ac:dyDescent="0.25">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71"/>
      <c r="AW94" s="61"/>
    </row>
    <row r="95" spans="4:49" ht="15.75" customHeight="1" x14ac:dyDescent="0.25">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71"/>
      <c r="AW95" s="61"/>
    </row>
    <row r="96" spans="4:49" ht="15.75" customHeight="1" x14ac:dyDescent="0.25">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71"/>
      <c r="AW96" s="61"/>
    </row>
    <row r="97" spans="4:49" ht="15.75" customHeight="1" x14ac:dyDescent="0.25">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71"/>
      <c r="AW97" s="61"/>
    </row>
    <row r="98" spans="4:49" ht="15.75" customHeight="1" x14ac:dyDescent="0.25">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71"/>
      <c r="AW98" s="61"/>
    </row>
    <row r="99" spans="4:49" ht="15.75" customHeight="1" x14ac:dyDescent="0.25">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71"/>
      <c r="AW99" s="61"/>
    </row>
    <row r="100" spans="4:49" ht="15.75" customHeight="1" x14ac:dyDescent="0.25">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71"/>
      <c r="AW100" s="61"/>
    </row>
    <row r="101" spans="4:49" ht="15.75" customHeight="1" x14ac:dyDescent="0.25">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71"/>
      <c r="AW101" s="61"/>
    </row>
    <row r="102" spans="4:49" ht="15.75" customHeight="1" x14ac:dyDescent="0.25">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71"/>
      <c r="AW102" s="61"/>
    </row>
    <row r="103" spans="4:49" ht="15.75" customHeight="1" x14ac:dyDescent="0.25">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71"/>
      <c r="AW103" s="61"/>
    </row>
    <row r="104" spans="4:49" ht="15.75" customHeight="1" x14ac:dyDescent="0.25">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71"/>
      <c r="AW104" s="61"/>
    </row>
    <row r="105" spans="4:49" ht="15.75" customHeight="1" x14ac:dyDescent="0.25">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71"/>
      <c r="AW105" s="61"/>
    </row>
    <row r="106" spans="4:49" ht="15.75" customHeight="1" x14ac:dyDescent="0.25">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71"/>
      <c r="AW106" s="61"/>
    </row>
    <row r="107" spans="4:49" ht="15.75" customHeight="1" x14ac:dyDescent="0.25">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71"/>
      <c r="AW107" s="61"/>
    </row>
    <row r="108" spans="4:49" ht="15.75" customHeight="1" x14ac:dyDescent="0.25">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71"/>
      <c r="AW108" s="61"/>
    </row>
    <row r="109" spans="4:49" ht="15.75" customHeight="1" x14ac:dyDescent="0.25">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71"/>
      <c r="AW109" s="61"/>
    </row>
    <row r="110" spans="4:49" ht="15.75" customHeight="1" x14ac:dyDescent="0.25">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71"/>
      <c r="AW110" s="61"/>
    </row>
    <row r="111" spans="4:49" ht="15.75" customHeight="1" x14ac:dyDescent="0.25">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71"/>
      <c r="AW111" s="61"/>
    </row>
    <row r="112" spans="4:49" ht="15.75" customHeight="1" x14ac:dyDescent="0.25">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71"/>
      <c r="AW112" s="61"/>
    </row>
    <row r="113" spans="4:49" ht="15.75" customHeight="1" x14ac:dyDescent="0.25">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71"/>
      <c r="AW113" s="61"/>
    </row>
    <row r="114" spans="4:49" ht="15.75" customHeight="1" x14ac:dyDescent="0.25">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71"/>
      <c r="AW114" s="61"/>
    </row>
    <row r="115" spans="4:49" ht="15.75" customHeight="1" x14ac:dyDescent="0.25">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71"/>
      <c r="AW115" s="61"/>
    </row>
    <row r="116" spans="4:49" ht="15.75" customHeight="1" x14ac:dyDescent="0.25">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71"/>
      <c r="AW116" s="61"/>
    </row>
    <row r="117" spans="4:49" ht="15.75" customHeight="1" x14ac:dyDescent="0.25">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71"/>
      <c r="AW117" s="61"/>
    </row>
    <row r="118" spans="4:49" ht="15.75" customHeight="1" x14ac:dyDescent="0.25">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71"/>
      <c r="AW118" s="61"/>
    </row>
    <row r="119" spans="4:49" ht="15.75" customHeight="1" x14ac:dyDescent="0.25">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71"/>
      <c r="AW119" s="61"/>
    </row>
    <row r="120" spans="4:49" ht="15.75" customHeight="1" x14ac:dyDescent="0.25">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71"/>
      <c r="AW120" s="61"/>
    </row>
    <row r="121" spans="4:49" ht="15.75" customHeight="1" x14ac:dyDescent="0.25">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71"/>
      <c r="AW121" s="61"/>
    </row>
    <row r="122" spans="4:49" ht="15.75" customHeight="1" x14ac:dyDescent="0.25">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71"/>
      <c r="AW122" s="61"/>
    </row>
    <row r="123" spans="4:49" ht="15.75" customHeight="1" x14ac:dyDescent="0.25">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71"/>
      <c r="AW123" s="61"/>
    </row>
    <row r="124" spans="4:49" ht="15.75" customHeight="1" x14ac:dyDescent="0.25">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71"/>
      <c r="AW124" s="61"/>
    </row>
    <row r="125" spans="4:49" ht="15.75" customHeight="1" x14ac:dyDescent="0.25">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71"/>
      <c r="AW125" s="61"/>
    </row>
    <row r="126" spans="4:49" ht="15.75" customHeight="1" x14ac:dyDescent="0.25">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71"/>
      <c r="AW126" s="61"/>
    </row>
    <row r="127" spans="4:49" ht="15.75" customHeight="1" x14ac:dyDescent="0.25">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71"/>
      <c r="AW127" s="61"/>
    </row>
    <row r="128" spans="4:49" ht="15.75" customHeight="1" x14ac:dyDescent="0.25">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71"/>
      <c r="AW128" s="61"/>
    </row>
    <row r="129" spans="4:49" ht="15.75" customHeight="1" x14ac:dyDescent="0.25">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71"/>
      <c r="AW129" s="61"/>
    </row>
    <row r="130" spans="4:49" ht="15.75" customHeight="1" x14ac:dyDescent="0.25">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71"/>
      <c r="AW130" s="61"/>
    </row>
    <row r="131" spans="4:49" ht="15.75" customHeight="1" x14ac:dyDescent="0.25">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71"/>
      <c r="AW131" s="61"/>
    </row>
    <row r="132" spans="4:49" ht="15.75" customHeight="1" x14ac:dyDescent="0.25">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71"/>
      <c r="AW132" s="61"/>
    </row>
    <row r="133" spans="4:49" ht="15.75" customHeight="1" x14ac:dyDescent="0.25">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71"/>
      <c r="AW133" s="61"/>
    </row>
    <row r="134" spans="4:49" ht="15.75" customHeight="1" x14ac:dyDescent="0.25">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71"/>
      <c r="AW134" s="61"/>
    </row>
    <row r="135" spans="4:49" ht="15.75" customHeight="1" x14ac:dyDescent="0.25">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71"/>
      <c r="AW135" s="61"/>
    </row>
    <row r="136" spans="4:49" ht="15.75" customHeight="1" x14ac:dyDescent="0.25">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71"/>
      <c r="AW136" s="61"/>
    </row>
    <row r="137" spans="4:49" ht="15.75" customHeight="1" x14ac:dyDescent="0.25">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71"/>
      <c r="AW137" s="61"/>
    </row>
    <row r="138" spans="4:49" ht="15.75" customHeight="1" x14ac:dyDescent="0.25">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71"/>
      <c r="AW138" s="61"/>
    </row>
    <row r="139" spans="4:49" ht="15.75" customHeight="1" x14ac:dyDescent="0.25">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71"/>
      <c r="AW139" s="61"/>
    </row>
  </sheetData>
  <mergeCells count="1">
    <mergeCell ref="D1:AV1"/>
  </mergeCells>
  <pageMargins left="0.7" right="0.7" top="0.75" bottom="0.75" header="0" footer="0"/>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C396"/>
  </sheetPr>
  <dimension ref="A1:AW340"/>
  <sheetViews>
    <sheetView showGridLines="0" zoomScale="85" zoomScaleNormal="85" workbookViewId="0">
      <pane xSplit="4" ySplit="4" topLeftCell="E5" activePane="bottomRight" state="frozen"/>
      <selection pane="topRight" activeCell="C1" sqref="C1"/>
      <selection pane="bottomLeft" activeCell="A5" sqref="A5"/>
      <selection pane="bottomRight" activeCell="B6" sqref="B6"/>
    </sheetView>
  </sheetViews>
  <sheetFormatPr defaultColWidth="14.42578125" defaultRowHeight="15" customHeight="1" x14ac:dyDescent="0.25"/>
  <cols>
    <col min="1" max="1" width="26.42578125" customWidth="1"/>
    <col min="2" max="2" width="16.5703125" customWidth="1"/>
    <col min="3" max="3" width="14.28515625" customWidth="1"/>
    <col min="4" max="4" width="10.42578125" customWidth="1"/>
    <col min="5" max="7" width="7.85546875" customWidth="1"/>
    <col min="8" max="8" width="8.7109375" bestFit="1" customWidth="1"/>
    <col min="9" max="9" width="9.7109375" bestFit="1" customWidth="1"/>
    <col min="10" max="10" width="8.7109375" bestFit="1" customWidth="1"/>
    <col min="11" max="11" width="9.7109375" bestFit="1" customWidth="1"/>
    <col min="12" max="17" width="7.85546875" customWidth="1"/>
    <col min="18" max="28" width="8.7109375" customWidth="1"/>
    <col min="29" max="29" width="9.7109375" customWidth="1"/>
    <col min="30" max="35" width="8.7109375" customWidth="1"/>
    <col min="36" max="36" width="7.85546875" customWidth="1"/>
    <col min="37" max="37" width="8.140625" customWidth="1"/>
    <col min="38" max="39" width="7.85546875" customWidth="1"/>
    <col min="40" max="40" width="9.140625" customWidth="1"/>
    <col min="41" max="49" width="8.7109375" customWidth="1"/>
  </cols>
  <sheetData>
    <row r="1" spans="1:49" x14ac:dyDescent="0.25">
      <c r="D1" s="338"/>
      <c r="E1" s="338"/>
      <c r="F1" s="338"/>
      <c r="G1" s="338"/>
      <c r="H1" s="338"/>
      <c r="I1" s="338"/>
      <c r="J1" s="338"/>
      <c r="K1" s="338"/>
      <c r="L1" s="338"/>
      <c r="M1" s="338"/>
      <c r="N1" s="338"/>
      <c r="O1" s="338"/>
      <c r="P1" s="338"/>
      <c r="Q1" s="338"/>
      <c r="R1" s="338"/>
      <c r="S1" s="338"/>
      <c r="T1" s="338"/>
      <c r="U1" s="338"/>
      <c r="V1" s="338"/>
      <c r="W1" s="338"/>
      <c r="X1" s="338"/>
      <c r="Y1" s="338"/>
      <c r="Z1" s="338"/>
      <c r="AA1" s="338"/>
      <c r="AB1" s="338"/>
      <c r="AC1" s="338"/>
      <c r="AD1" s="338"/>
      <c r="AE1" s="338"/>
      <c r="AF1" s="338"/>
      <c r="AG1" s="338"/>
      <c r="AH1" s="338"/>
      <c r="AI1" s="338"/>
      <c r="AJ1" s="338"/>
      <c r="AK1" s="338"/>
      <c r="AL1" s="338"/>
      <c r="AM1" s="338"/>
      <c r="AN1" s="61"/>
      <c r="AO1" s="61"/>
      <c r="AP1" s="61"/>
      <c r="AQ1" s="61"/>
      <c r="AR1" s="61"/>
      <c r="AS1" s="61"/>
      <c r="AT1" s="61"/>
      <c r="AU1" s="61"/>
      <c r="AV1" s="61"/>
      <c r="AW1" s="61"/>
    </row>
    <row r="2" spans="1:49" ht="109.15" customHeight="1" thickBot="1" x14ac:dyDescent="0.3">
      <c r="A2" s="292" t="s">
        <v>0</v>
      </c>
      <c r="B2" s="292" t="s">
        <v>1</v>
      </c>
      <c r="C2" s="292" t="s">
        <v>2</v>
      </c>
      <c r="D2" s="286" t="s">
        <v>156</v>
      </c>
      <c r="E2" s="193" t="str">
        <f>'Indicator Data'!BP2</f>
        <v>Government Effectiveness</v>
      </c>
      <c r="F2" s="193" t="str">
        <f>'Indicator Data'!BQ2</f>
        <v>Corruption Perception Index</v>
      </c>
      <c r="G2" s="193" t="str">
        <f>'Indicator Data'!BR2</f>
        <v>HFA Scores Last Recent</v>
      </c>
      <c r="H2" s="193" t="str">
        <f>'Indicator Data'!BS2</f>
        <v xml:space="preserve">Cyclone Shelter </v>
      </c>
      <c r="I2" s="193" t="str">
        <f>'Indicator Data'!BT2</f>
        <v>Financial Support to Disaster Affected Population</v>
      </c>
      <c r="J2" s="193" t="str">
        <f>'Indicator Data'!BV2</f>
        <v>Percentages of Disaster Preparedness HH</v>
      </c>
      <c r="K2" s="193" t="str">
        <f>'Indicator Data'!BW2</f>
        <v>RCRC volunteer</v>
      </c>
      <c r="L2" s="193" t="str">
        <f>'Indicator Data'!BX2</f>
        <v>CPP volunteer</v>
      </c>
      <c r="M2" s="193" t="str">
        <f>'Indicator Data'!BY2</f>
        <v>Road density</v>
      </c>
      <c r="N2" s="193" t="str">
        <f>'Indicator Data'!BZ2</f>
        <v xml:space="preserve">Union with Effective Accessibility </v>
      </c>
      <c r="O2" s="193" t="str">
        <f>'Indicator Data'!CA2</f>
        <v>Basic Sanitation Services</v>
      </c>
      <c r="P2" s="193" t="str">
        <f>'Indicator Data'!CB2</f>
        <v>People Using at Least Basic Drinking Water Services</v>
      </c>
      <c r="Q2" s="193" t="str">
        <f>'Indicator Data'!CC2</f>
        <v>People with Basic Handwashing Facilities Including Soap and Water</v>
      </c>
      <c r="R2" s="193" t="str">
        <f>'Indicator Data'!CD2</f>
        <v xml:space="preserve"> Menstrual Hygiene
Management</v>
      </c>
      <c r="S2" s="193" t="str">
        <f>'Indicator Data'!CE2</f>
        <v>Skilled Attendant at Delivery</v>
      </c>
      <c r="T2" s="193" t="str">
        <f>'Indicator Data'!CF2</f>
        <v>Antenatal Care (anc-4)</v>
      </c>
      <c r="U2" s="193" t="str">
        <f>'Indicator Data'!CG2</f>
        <v>Post Natal Care (pnc)</v>
      </c>
      <c r="V2" s="193" t="str">
        <f>'Indicator Data'!CH2</f>
        <v xml:space="preserve">Measles-Rubella Vaccination Coverage </v>
      </c>
      <c r="W2" s="193" t="str">
        <f>'Indicator Data'!CI2</f>
        <v>Physicians Density</v>
      </c>
      <c r="X2" s="193" t="str">
        <f>'Indicator Data'!CJ2</f>
        <v>Community Clinic Density</v>
      </c>
      <c r="Y2" s="193" t="str">
        <f>'Indicator Data'!CK2</f>
        <v>Health Center Density</v>
      </c>
      <c r="Z2" s="193" t="str">
        <f>'Indicator Data'!CL2</f>
        <v xml:space="preserve">Adult Literacy Rate </v>
      </c>
      <c r="AA2" s="193" t="str">
        <f>'Indicator Data'!CM2</f>
        <v>Internet Users</v>
      </c>
      <c r="AB2" s="193" t="str">
        <f>'Indicator Data'!CN2</f>
        <v>Mobile Phone Users</v>
      </c>
      <c r="AC2" s="193" t="str">
        <f>'Indicator Data'!CO2</f>
        <v xml:space="preserve">Fiber Optic Network Connected Unions </v>
      </c>
      <c r="AD2" s="181" t="s">
        <v>32</v>
      </c>
      <c r="AE2" s="181" t="s">
        <v>33</v>
      </c>
      <c r="AF2" s="181" t="s">
        <v>34</v>
      </c>
      <c r="AG2" s="181" t="s">
        <v>35</v>
      </c>
      <c r="AH2" s="181" t="s">
        <v>36</v>
      </c>
      <c r="AI2" s="181" t="s">
        <v>37</v>
      </c>
      <c r="AJ2" s="182" t="s">
        <v>38</v>
      </c>
      <c r="AK2" s="183" t="s">
        <v>39</v>
      </c>
      <c r="AL2" s="184" t="s">
        <v>40</v>
      </c>
      <c r="AM2" s="184" t="s">
        <v>159</v>
      </c>
      <c r="AN2" s="61"/>
      <c r="AO2" s="61"/>
      <c r="AP2" s="61"/>
      <c r="AQ2" s="61"/>
      <c r="AR2" s="61"/>
      <c r="AS2" s="61"/>
      <c r="AT2" s="61"/>
      <c r="AU2" s="61"/>
      <c r="AV2" s="61"/>
      <c r="AW2" s="61"/>
    </row>
    <row r="3" spans="1:49" s="84" customFormat="1" x14ac:dyDescent="0.25">
      <c r="D3" s="198" t="s">
        <v>157</v>
      </c>
      <c r="E3" s="199">
        <v>2.5</v>
      </c>
      <c r="F3" s="199">
        <v>100</v>
      </c>
      <c r="G3" s="199">
        <f>'Indicator Data'!BR9</f>
        <v>3.7833333015441895</v>
      </c>
      <c r="H3" s="325">
        <v>500</v>
      </c>
      <c r="I3" s="325">
        <v>100</v>
      </c>
      <c r="J3" s="325">
        <v>100</v>
      </c>
      <c r="K3" s="325">
        <f>'Indicator Data'!BW9</f>
        <v>79.663448086194705</v>
      </c>
      <c r="L3" s="325">
        <f>'Indicator Data'!BX9</f>
        <v>903.10571200248182</v>
      </c>
      <c r="M3" s="325">
        <f>'Indicator Data'!BY9</f>
        <v>85.376157852330664</v>
      </c>
      <c r="N3" s="325">
        <f>'Indicator Data'!BZ9</f>
        <v>100</v>
      </c>
      <c r="O3" s="325">
        <f>'Indicator Data'!CA9</f>
        <v>87.4</v>
      </c>
      <c r="P3" s="325">
        <f>'Indicator Data'!CB9</f>
        <v>97.602279999999993</v>
      </c>
      <c r="Q3" s="325">
        <f>'Indicator Data'!CC9</f>
        <v>98.4</v>
      </c>
      <c r="R3" s="325">
        <f>'Indicator Data'!CD9</f>
        <v>98.7</v>
      </c>
      <c r="S3" s="325">
        <f>'Indicator Data'!CE9</f>
        <v>93.1</v>
      </c>
      <c r="T3" s="325">
        <f>'Indicator Data'!CF9</f>
        <v>67.2</v>
      </c>
      <c r="U3" s="325">
        <f>'Indicator Data'!CG9</f>
        <v>95.6</v>
      </c>
      <c r="V3" s="325">
        <f>'Indicator Data'!CH9</f>
        <v>75.214401858734149</v>
      </c>
      <c r="W3" s="325">
        <f>'Indicator Data'!CI9</f>
        <v>17.880664442704287</v>
      </c>
      <c r="X3" s="325">
        <f>'Indicator Data'!CJ9</f>
        <v>18.674432751494471</v>
      </c>
      <c r="Y3" s="325">
        <f>'Indicator Data'!CK9</f>
        <v>64.780597454942324</v>
      </c>
      <c r="Z3" s="325">
        <f>'Indicator Data'!CL9</f>
        <v>88.7</v>
      </c>
      <c r="AA3" s="325">
        <f>'Indicator Data'!CM9</f>
        <v>603.78150000000005</v>
      </c>
      <c r="AB3" s="325">
        <f>'Indicator Data'!CN9</f>
        <v>86.44</v>
      </c>
      <c r="AC3" s="325">
        <f>'Indicator Data'!CO9</f>
        <v>46.666666666666664</v>
      </c>
      <c r="AD3" s="325"/>
      <c r="AE3" s="325"/>
      <c r="AF3" s="325"/>
      <c r="AG3" s="325"/>
      <c r="AH3" s="325"/>
      <c r="AI3" s="325"/>
      <c r="AJ3" s="325"/>
      <c r="AK3" s="325"/>
      <c r="AL3" s="325"/>
      <c r="AM3" s="200"/>
      <c r="AN3" s="201"/>
      <c r="AO3" s="202"/>
      <c r="AP3" s="202"/>
      <c r="AQ3" s="202"/>
      <c r="AR3" s="202"/>
      <c r="AS3" s="202"/>
      <c r="AT3" s="202"/>
      <c r="AU3" s="202"/>
      <c r="AV3" s="202"/>
      <c r="AW3" s="202"/>
    </row>
    <row r="4" spans="1:49" s="84" customFormat="1" x14ac:dyDescent="0.25">
      <c r="D4" s="198" t="s">
        <v>158</v>
      </c>
      <c r="E4" s="199">
        <v>-2.5</v>
      </c>
      <c r="F4" s="199">
        <v>0</v>
      </c>
      <c r="G4" s="199">
        <f>'Indicator Data'!BR10</f>
        <v>3.7833333015441895</v>
      </c>
      <c r="H4" s="325">
        <v>0</v>
      </c>
      <c r="I4" s="325">
        <v>0</v>
      </c>
      <c r="J4" s="325">
        <f>'Indicator Data'!BV10</f>
        <v>0</v>
      </c>
      <c r="K4" s="325">
        <f>'Indicator Data'!BW10</f>
        <v>0.21400884648876345</v>
      </c>
      <c r="L4" s="325">
        <f>'Indicator Data'!BX10</f>
        <v>0</v>
      </c>
      <c r="M4" s="325">
        <f>'Indicator Data'!BY10</f>
        <v>17.220913280962922</v>
      </c>
      <c r="N4" s="325">
        <f>'Indicator Data'!BZ10</f>
        <v>18.681318681318686</v>
      </c>
      <c r="O4" s="325">
        <f>'Indicator Data'!CA10</f>
        <v>38.9</v>
      </c>
      <c r="P4" s="325">
        <f>'Indicator Data'!CB10</f>
        <v>31.925270000000001</v>
      </c>
      <c r="Q4" s="325">
        <f>'Indicator Data'!CC10</f>
        <v>62.2</v>
      </c>
      <c r="R4" s="325">
        <f>'Indicator Data'!CD10</f>
        <v>64.400000000000006</v>
      </c>
      <c r="S4" s="325">
        <f>'Indicator Data'!CE10</f>
        <v>18.7</v>
      </c>
      <c r="T4" s="325">
        <f>'Indicator Data'!CF10</f>
        <v>11.7</v>
      </c>
      <c r="U4" s="325">
        <f>'Indicator Data'!CG10</f>
        <v>21</v>
      </c>
      <c r="V4" s="325">
        <f>'Indicator Data'!CH10</f>
        <v>7.0094553515580245</v>
      </c>
      <c r="W4" s="325">
        <f>'Indicator Data'!CI10</f>
        <v>0.94159001465517556</v>
      </c>
      <c r="X4" s="325">
        <f>'Indicator Data'!CJ10</f>
        <v>1.1056089204338191</v>
      </c>
      <c r="Y4" s="325">
        <f>'Indicator Data'!CK10</f>
        <v>5.5121246709025487</v>
      </c>
      <c r="Z4" s="325">
        <f>'Indicator Data'!CL10</f>
        <v>53.6</v>
      </c>
      <c r="AA4" s="325">
        <f>'Indicator Data'!CM10</f>
        <v>14.388100000000001</v>
      </c>
      <c r="AB4" s="325">
        <f>'Indicator Data'!CN10</f>
        <v>60.84</v>
      </c>
      <c r="AC4" s="325">
        <f>'Indicator Data'!CO10</f>
        <v>3.8095238095238098</v>
      </c>
      <c r="AD4" s="325"/>
      <c r="AE4" s="325"/>
      <c r="AF4" s="325"/>
      <c r="AG4" s="325"/>
      <c r="AH4" s="325"/>
      <c r="AI4" s="325"/>
      <c r="AJ4" s="325"/>
      <c r="AK4" s="325"/>
      <c r="AL4" s="325"/>
      <c r="AM4" s="200"/>
      <c r="AN4" s="201"/>
      <c r="AO4" s="202"/>
      <c r="AP4" s="202"/>
      <c r="AQ4" s="202"/>
      <c r="AR4" s="202"/>
      <c r="AS4" s="202"/>
      <c r="AT4" s="202"/>
      <c r="AU4" s="202"/>
      <c r="AV4" s="202"/>
      <c r="AW4" s="202"/>
    </row>
    <row r="5" spans="1:49" s="84" customFormat="1" x14ac:dyDescent="0.25">
      <c r="A5" s="196"/>
      <c r="B5" s="196"/>
      <c r="C5" s="197"/>
      <c r="D5" s="198"/>
      <c r="E5" s="199"/>
      <c r="F5" s="199"/>
      <c r="G5" s="199"/>
      <c r="H5" s="199"/>
      <c r="I5" s="199"/>
      <c r="J5" s="199"/>
      <c r="K5" s="199"/>
      <c r="L5" s="199"/>
      <c r="M5" s="199"/>
      <c r="N5" s="199"/>
      <c r="O5" s="199"/>
      <c r="P5" s="199"/>
      <c r="Q5" s="199"/>
      <c r="R5" s="199"/>
      <c r="S5" s="199"/>
      <c r="T5" s="199"/>
      <c r="U5" s="199"/>
      <c r="V5" s="199"/>
      <c r="W5" s="199"/>
      <c r="X5" s="199"/>
      <c r="Y5" s="199"/>
      <c r="Z5" s="199"/>
      <c r="AA5" s="199"/>
      <c r="AB5" s="199"/>
      <c r="AC5" s="199"/>
      <c r="AD5" s="199"/>
      <c r="AE5" s="199"/>
      <c r="AF5" s="199"/>
      <c r="AG5" s="199"/>
      <c r="AH5" s="199"/>
      <c r="AI5" s="199"/>
      <c r="AJ5" s="199"/>
      <c r="AK5" s="199"/>
      <c r="AL5" s="199"/>
      <c r="AM5" s="200"/>
      <c r="AN5" s="201"/>
      <c r="AO5" s="202"/>
      <c r="AP5" s="202"/>
      <c r="AQ5" s="202"/>
      <c r="AR5" s="202"/>
      <c r="AS5" s="202"/>
      <c r="AT5" s="202"/>
      <c r="AU5" s="202"/>
      <c r="AV5" s="202"/>
      <c r="AW5" s="202"/>
    </row>
    <row r="6" spans="1:49" x14ac:dyDescent="0.25">
      <c r="A6" t="str">
        <f>'Indicator Data'!A14</f>
        <v>Coastal Zone</v>
      </c>
      <c r="B6" t="str">
        <f>'Indicator Data'!B14</f>
        <v>Barishal</v>
      </c>
      <c r="C6" t="str">
        <f>'Indicator Data'!C14</f>
        <v>Barguna</v>
      </c>
      <c r="D6">
        <f>'Indicator Data'!D14</f>
        <v>1004</v>
      </c>
      <c r="E6" s="194">
        <v>6.6</v>
      </c>
      <c r="F6" s="194">
        <v>7.4</v>
      </c>
      <c r="G6" s="194">
        <v>3</v>
      </c>
      <c r="H6" s="194">
        <f>IF(OR('Indicator Data'!BS14=0,'Indicator Data'!BS14="No data"),"0",ROUND(IF('Indicator Data'!BS14&gt;H$3,0,IF('Indicator Data'!BS14&lt;H$4,10,(H$3-'Indicator Data'!BS14)/(H$3-H$4)*10)),1))</f>
        <v>5.5</v>
      </c>
      <c r="I6" s="194">
        <f>IF(OR('Indicator Data'!BT14=0,'Indicator Data'!BT14="No data"),"0",ROUND(IF('Indicator Data'!BT14&gt;I$3,0,IF('Indicator Data'!BT14&lt;I$4,10,(I$3-'Indicator Data'!BT14)/(I$3-I$4)*10)),1))</f>
        <v>7.1</v>
      </c>
      <c r="J6" s="194">
        <f>IF(OR('Indicator Data'!BV14=0,'Indicator Data'!BV14="No data"),"0",ROUND(IF('Indicator Data'!BV14&gt;J$3,0,IF('Indicator Data'!BV14&lt;J$4,10,(J$3-'Indicator Data'!BV14)/(J$3-J$4)*10)),1))</f>
        <v>5.8</v>
      </c>
      <c r="K6" s="194">
        <f>IF(OR('Indicator Data'!BW14=0,'Indicator Data'!BW14="No data"),"0",ROUND(IF('Indicator Data'!BW14&gt;K$3,0,IF('Indicator Data'!BW14&lt;K$4,10,(K$3-'Indicator Data'!BW14)/(K$3-K$4)*10)),1))</f>
        <v>5</v>
      </c>
      <c r="L6" s="194">
        <f>IF(OR('Indicator Data'!BX14=0,'Indicator Data'!BX14="No data"),"0",ROUND(IF('Indicator Data'!BX14&gt;L$3,0,IF('Indicator Data'!BX14&lt;L$4,10,(L$3-'Indicator Data'!BX14)/(L$3-L$4)*10)),1))</f>
        <v>0</v>
      </c>
      <c r="M6" s="194">
        <f>IF(OR('Indicator Data'!BY14=0,'Indicator Data'!BY14="No data"),"0",ROUND(IF('Indicator Data'!BY14&gt;M$3,0,IF('Indicator Data'!BY14&lt;M$4,10,(M$3-'Indicator Data'!BY14)/(M$3-M$4)*10)),1))</f>
        <v>5.4</v>
      </c>
      <c r="N6" s="194">
        <f>IF(OR('Indicator Data'!BZ14=0,'Indicator Data'!BZ14="No data"),"0",ROUND(IF('Indicator Data'!BZ14&gt;N$3,0,IF('Indicator Data'!BZ14&lt;N$4,10,(N$3-'Indicator Data'!BZ14)/(N$3-N$4)*10)),1))</f>
        <v>6.5</v>
      </c>
      <c r="O6" s="194">
        <f>IF(OR('Indicator Data'!CA14=0,'Indicator Data'!CA14="No data"),"0",ROUND(IF('Indicator Data'!CA14&gt;O$3,0,IF('Indicator Data'!CA14&lt;O$4,10,(O$3-'Indicator Data'!CA14)/(O$3-O$4)*10)),1))</f>
        <v>1.1000000000000001</v>
      </c>
      <c r="P6" s="194">
        <f>IF(OR('Indicator Data'!CB14=0,'Indicator Data'!CB14="No data"),"0",ROUND(IF('Indicator Data'!CB14&gt;P$3,0,IF('Indicator Data'!CB14&lt;P$4,10,(P$3-'Indicator Data'!CB14)/(P$3-P$4)*10)),1))</f>
        <v>1.7</v>
      </c>
      <c r="Q6" s="194">
        <f>IF(OR('Indicator Data'!CC14=0,'Indicator Data'!CC14="No data"),"0",ROUND(IF('Indicator Data'!CC14&gt;Q$3,0,IF('Indicator Data'!CC14&lt;Q$4,10,(Q$3-'Indicator Data'!CC14)/(Q$3-Q$4)*10)),1))</f>
        <v>2.7</v>
      </c>
      <c r="R6" s="194">
        <f>IF(OR('Indicator Data'!CD14=0,'Indicator Data'!CD14="No data"),"0",ROUND(IF('Indicator Data'!CD14&gt;R$3,0,IF('Indicator Data'!CD14&lt;R$4,10,(R$3-'Indicator Data'!CD14)/(R$3-R$4)*10)),1))</f>
        <v>1.3</v>
      </c>
      <c r="S6" s="194">
        <f>IF(OR('Indicator Data'!CE14=0,'Indicator Data'!CE14="No data"),"0",ROUND(IF('Indicator Data'!CE14&gt;S$3,0,IF('Indicator Data'!CE14&lt;S$4,10,(S$3-'Indicator Data'!CE14)/(S$3-S$4)*10)),1))</f>
        <v>7.6</v>
      </c>
      <c r="T6" s="194">
        <f>IF(OR('Indicator Data'!CF14=0,'Indicator Data'!CF14="No data"),"0",ROUND(IF('Indicator Data'!CF14&gt;T$3,0,IF('Indicator Data'!CF14&lt;T$4,10,(T$3-'Indicator Data'!CF14)/(T$3-T$4)*10)),1))</f>
        <v>7.9</v>
      </c>
      <c r="U6" s="194">
        <f>IF(OR('Indicator Data'!CG14=0,'Indicator Data'!CG14="No data"),"0",ROUND(IF('Indicator Data'!CG14&gt;U$3,0,IF('Indicator Data'!CG14&lt;U$4,10,(U$3-'Indicator Data'!CG14)/(U$3-U$4)*10)),1))</f>
        <v>6.2</v>
      </c>
      <c r="V6" s="194">
        <f>IF(OR('Indicator Data'!CH14=0,'Indicator Data'!CH14="No data"),"0",ROUND(IF('Indicator Data'!CH14&gt;V$3,0,IF('Indicator Data'!CH14&lt;V$4,10,(V$3-'Indicator Data'!CH14)/(V$3-V$4)*10)),1))</f>
        <v>5.3</v>
      </c>
      <c r="W6" s="194">
        <f>IF(OR('Indicator Data'!CI14=0,'Indicator Data'!CI14="No data"),"0",ROUND(IF('Indicator Data'!CI14&gt;W$3,0,IF('Indicator Data'!CI14&lt;W$4,10,(W$3-'Indicator Data'!CI14)/(W$3-W$4)*10)),1))</f>
        <v>3.6</v>
      </c>
      <c r="X6" s="194">
        <f>IF(OR('Indicator Data'!CJ14=0,'Indicator Data'!CJ14="No data"),"0",ROUND(IF('Indicator Data'!CJ14&gt;X$3,0,IF('Indicator Data'!CJ14&lt;X$4,10,(X$3-'Indicator Data'!CJ14)/(X$3-X$4)*10)),1))</f>
        <v>3.3</v>
      </c>
      <c r="Y6" s="194">
        <f>IF(OR('Indicator Data'!CK14=0,'Indicator Data'!CK14="No data"),"0",ROUND(IF('Indicator Data'!CK14&gt;Y$3,0,IF('Indicator Data'!CK14&lt;Y$4,10,(Y$3-'Indicator Data'!CK14)/(Y$3-Y$4)*10)),1))</f>
        <v>8.1</v>
      </c>
      <c r="Z6" s="194">
        <f>IF(OR('Indicator Data'!CL14=0,'Indicator Data'!CL14="No data"),"0",ROUND(IF('Indicator Data'!CL14&gt;Z$3,0,IF('Indicator Data'!CL14&lt;Z$4,10,(Z$3-'Indicator Data'!CL14)/(Z$3-Z$4)*10)),1))</f>
        <v>0.3</v>
      </c>
      <c r="AA6" s="194">
        <f>IF(OR('Indicator Data'!CM14=0,'Indicator Data'!CM14="No data"),"0",ROUND(IF('Indicator Data'!CM14&gt;AA$3,0,IF('Indicator Data'!CM14&lt;AA$4,10,(AA$3-'Indicator Data'!CM14)/(AA$3-AA$4)*10)),1))</f>
        <v>9.3000000000000007</v>
      </c>
      <c r="AB6" s="194">
        <f>IF(OR('Indicator Data'!CN14=0,'Indicator Data'!CN14="No data"),"0",ROUND(IF('Indicator Data'!CN14&gt;AB$3,0,IF('Indicator Data'!CN14&lt;AB$4,10,(AB$3-'Indicator Data'!CN14)/(AB$3-AB$4)*10)),1))</f>
        <v>2.8</v>
      </c>
      <c r="AC6" s="194">
        <f>IF(OR('Indicator Data'!CO14=0,'Indicator Data'!CO14="No data"),"0",ROUND(IF('Indicator Data'!CO14&gt;AC$3,0,IF('Indicator Data'!CO14&lt;AC$4,10,(AC$3-'Indicator Data'!CO14)/(AC$3-AC$4)*10)),1))</f>
        <v>6.1</v>
      </c>
      <c r="AD6" s="203">
        <f t="shared" ref="AD6:AD37" si="0">IF(AND(E6="x",F6="x"),"x",ROUND(AVERAGE(E6,F6),1))</f>
        <v>7</v>
      </c>
      <c r="AE6" s="203">
        <f t="shared" ref="AE6:AE37" si="1">IF(AND(G6="x",H6="x"),"x",ROUND(AVERAGE(G6,H6),1))</f>
        <v>4.3</v>
      </c>
      <c r="AF6" s="203">
        <f>IF(AND(I6="x",J6="x",K6="x",L6="x"),"x",ROUND(AVERAGE(I6,J6,K6,L6),1))</f>
        <v>4.5</v>
      </c>
      <c r="AG6" s="203">
        <f t="shared" ref="AG6:AG37" si="2">IF(AND(M6="x",N6="x"),"x",ROUND(AVERAGE(M6,N6),1))</f>
        <v>6</v>
      </c>
      <c r="AH6" s="203">
        <f t="shared" ref="AH6:AH37" si="3">IF(AND(O6="x",P6="x",Q6="x",R6="x"),"x",ROUND(AVERAGE(O6,P6,Q6,R6),1))</f>
        <v>1.7</v>
      </c>
      <c r="AI6" s="203">
        <f t="shared" ref="AI6:AI37" si="4">IF(AND(S6="x",T6="x",U6="x",V6="x",W6="x",X6="x",Y6="x"),"x",ROUND(AVERAGE(S6,T6,U6,V6,W6,X6,Y6),1))</f>
        <v>6</v>
      </c>
      <c r="AJ6" s="203">
        <f>IF(AND(Z6="x",AA6="x",AB6="x",AC6="x"),"x",ROUND(AVERAGE(Z6,AA6,AB6,AC6),1))</f>
        <v>4.5999999999999996</v>
      </c>
      <c r="AK6" s="204">
        <f>ROUND(AVERAGE(AD6,AE6,AF6),1)</f>
        <v>5.3</v>
      </c>
      <c r="AL6" s="204">
        <f>ROUND(AVERAGE(AG6,AH6,AI6,AJ6,),1)</f>
        <v>3.7</v>
      </c>
      <c r="AM6" s="204">
        <f>ROUND((10-GEOMEAN(((10-AK6)/10*9+1),((10-AL6)/10*9+1)))/9*10,1)</f>
        <v>4.5</v>
      </c>
      <c r="AN6" s="324"/>
      <c r="AO6" s="61"/>
      <c r="AP6" s="61"/>
      <c r="AQ6" s="61"/>
      <c r="AR6" s="61"/>
      <c r="AS6" s="61"/>
      <c r="AT6" s="61"/>
      <c r="AU6" s="61"/>
      <c r="AV6" s="61"/>
      <c r="AW6" s="61"/>
    </row>
    <row r="7" spans="1:49" x14ac:dyDescent="0.25">
      <c r="A7" t="str">
        <f>'Indicator Data'!A15</f>
        <v>Coastal Zone</v>
      </c>
      <c r="B7" t="str">
        <f>'Indicator Data'!B15</f>
        <v>Barishal</v>
      </c>
      <c r="C7" t="str">
        <f>'Indicator Data'!C15</f>
        <v>Barishal</v>
      </c>
      <c r="D7">
        <f>'Indicator Data'!D15</f>
        <v>1006</v>
      </c>
      <c r="E7" s="194">
        <v>6.6</v>
      </c>
      <c r="F7" s="194">
        <v>7.4</v>
      </c>
      <c r="G7" s="194">
        <v>3</v>
      </c>
      <c r="H7" s="194">
        <f>IF(OR('Indicator Data'!BS15=0,'Indicator Data'!BS15="No data"),"0",ROUND(IF('Indicator Data'!BS15&gt;H$3,0,IF('Indicator Data'!BS15&lt;H$4,10,(H$3-'Indicator Data'!BS15)/(H$3-H$4)*10)),1))</f>
        <v>8.8000000000000007</v>
      </c>
      <c r="I7" s="194">
        <f>IF(OR('Indicator Data'!BT15=0,'Indicator Data'!BT15="No data"),"0",ROUND(IF('Indicator Data'!BT15&gt;I$3,0,IF('Indicator Data'!BT15&lt;I$4,10,(I$3-'Indicator Data'!BT15)/(I$3-I$4)*10)),1))</f>
        <v>8.6999999999999993</v>
      </c>
      <c r="J7" s="194">
        <f>IF(OR('Indicator Data'!BV15=0,'Indicator Data'!BV15="No data"),"0",ROUND(IF('Indicator Data'!BV15&gt;J$3,0,IF('Indicator Data'!BV15&lt;J$4,10,(J$3-'Indicator Data'!BV15)/(J$3-J$4)*10)),1))</f>
        <v>2.5</v>
      </c>
      <c r="K7" s="194">
        <f>IF(OR('Indicator Data'!BW15=0,'Indicator Data'!BW15="No data"),"0",ROUND(IF('Indicator Data'!BW15&gt;K$3,0,IF('Indicator Data'!BW15&lt;K$4,10,(K$3-'Indicator Data'!BW15)/(K$3-K$4)*10)),1))</f>
        <v>8.1</v>
      </c>
      <c r="L7" s="194">
        <f>IF(OR('Indicator Data'!BX15=0,'Indicator Data'!BX15="No data"),"0",ROUND(IF('Indicator Data'!BX15&gt;L$3,0,IF('Indicator Data'!BX15&lt;L$4,10,(L$3-'Indicator Data'!BX15)/(L$3-L$4)*10)),1))</f>
        <v>10</v>
      </c>
      <c r="M7" s="194">
        <f>IF(OR('Indicator Data'!BY15=0,'Indicator Data'!BY15="No data"),"0",ROUND(IF('Indicator Data'!BY15&gt;M$3,0,IF('Indicator Data'!BY15&lt;M$4,10,(M$3-'Indicator Data'!BY15)/(M$3-M$4)*10)),1))</f>
        <v>2.8</v>
      </c>
      <c r="N7" s="194">
        <f>IF(OR('Indicator Data'!BZ15=0,'Indicator Data'!BZ15="No data"),"0",ROUND(IF('Indicator Data'!BZ15&gt;N$3,0,IF('Indicator Data'!BZ15&lt;N$4,10,(N$3-'Indicator Data'!BZ15)/(N$3-N$4)*10)),1))</f>
        <v>0.7</v>
      </c>
      <c r="O7" s="194">
        <f>IF(OR('Indicator Data'!CA15=0,'Indicator Data'!CA15="No data"),"0",ROUND(IF('Indicator Data'!CA15&gt;O$3,0,IF('Indicator Data'!CA15&lt;O$4,10,(O$3-'Indicator Data'!CA15)/(O$3-O$4)*10)),1))</f>
        <v>3.6</v>
      </c>
      <c r="P7" s="194">
        <f>IF(OR('Indicator Data'!CB15=0,'Indicator Data'!CB15="No data"),"0",ROUND(IF('Indicator Data'!CB15&gt;P$3,0,IF('Indicator Data'!CB15&lt;P$4,10,(P$3-'Indicator Data'!CB15)/(P$3-P$4)*10)),1))</f>
        <v>0.6</v>
      </c>
      <c r="Q7" s="194">
        <f>IF(OR('Indicator Data'!CC15=0,'Indicator Data'!CC15="No data"),"0",ROUND(IF('Indicator Data'!CC15&gt;Q$3,0,IF('Indicator Data'!CC15&lt;Q$4,10,(Q$3-'Indicator Data'!CC15)/(Q$3-Q$4)*10)),1))</f>
        <v>2.1</v>
      </c>
      <c r="R7" s="194">
        <f>IF(OR('Indicator Data'!CD15=0,'Indicator Data'!CD15="No data"),"0",ROUND(IF('Indicator Data'!CD15&gt;R$3,0,IF('Indicator Data'!CD15&lt;R$4,10,(R$3-'Indicator Data'!CD15)/(R$3-R$4)*10)),1))</f>
        <v>4</v>
      </c>
      <c r="S7" s="194">
        <f>IF(OR('Indicator Data'!CE15=0,'Indicator Data'!CE15="No data"),"0",ROUND(IF('Indicator Data'!CE15&gt;S$3,0,IF('Indicator Data'!CE15&lt;S$4,10,(S$3-'Indicator Data'!CE15)/(S$3-S$4)*10)),1))</f>
        <v>5.8</v>
      </c>
      <c r="T7" s="194">
        <f>IF(OR('Indicator Data'!CF15=0,'Indicator Data'!CF15="No data"),"0",ROUND(IF('Indicator Data'!CF15&gt;T$3,0,IF('Indicator Data'!CF15&lt;T$4,10,(T$3-'Indicator Data'!CF15)/(T$3-T$4)*10)),1))</f>
        <v>6</v>
      </c>
      <c r="U7" s="194">
        <f>IF(OR('Indicator Data'!CG15=0,'Indicator Data'!CG15="No data"),"0",ROUND(IF('Indicator Data'!CG15&gt;U$3,0,IF('Indicator Data'!CG15&lt;U$4,10,(U$3-'Indicator Data'!CG15)/(U$3-U$4)*10)),1))</f>
        <v>5.6</v>
      </c>
      <c r="V7" s="194">
        <f>IF(OR('Indicator Data'!CH15=0,'Indicator Data'!CH15="No data"),"0",ROUND(IF('Indicator Data'!CH15&gt;V$3,0,IF('Indicator Data'!CH15&lt;V$4,10,(V$3-'Indicator Data'!CH15)/(V$3-V$4)*10)),1))</f>
        <v>3.9</v>
      </c>
      <c r="W7" s="194">
        <f>IF(OR('Indicator Data'!CI15=0,'Indicator Data'!CI15="No data"),"0",ROUND(IF('Indicator Data'!CI15&gt;W$3,0,IF('Indicator Data'!CI15&lt;W$4,10,(W$3-'Indicator Data'!CI15)/(W$3-W$4)*10)),1))</f>
        <v>5.3</v>
      </c>
      <c r="X7" s="194">
        <f>IF(OR('Indicator Data'!CJ15=0,'Indicator Data'!CJ15="No data"),"0",ROUND(IF('Indicator Data'!CJ15&gt;X$3,0,IF('Indicator Data'!CJ15&lt;X$4,10,(X$3-'Indicator Data'!CJ15)/(X$3-X$4)*10)),1))</f>
        <v>3.4</v>
      </c>
      <c r="Y7" s="194">
        <f>IF(OR('Indicator Data'!CK15=0,'Indicator Data'!CK15="No data"),"0",ROUND(IF('Indicator Data'!CK15&gt;Y$3,0,IF('Indicator Data'!CK15&lt;Y$4,10,(Y$3-'Indicator Data'!CK15)/(Y$3-Y$4)*10)),1))</f>
        <v>6.5</v>
      </c>
      <c r="Z7" s="194">
        <f>IF(OR('Indicator Data'!CL15=0,'Indicator Data'!CL15="No data"),"0",ROUND(IF('Indicator Data'!CL15&gt;Z$3,0,IF('Indicator Data'!CL15&lt;Z$4,10,(Z$3-'Indicator Data'!CL15)/(Z$3-Z$4)*10)),1))</f>
        <v>0.4</v>
      </c>
      <c r="AA7" s="194">
        <f>IF(OR('Indicator Data'!CM15=0,'Indicator Data'!CM15="No data"),"0",ROUND(IF('Indicator Data'!CM15&gt;AA$3,0,IF('Indicator Data'!CM15&lt;AA$4,10,(AA$3-'Indicator Data'!CM15)/(AA$3-AA$4)*10)),1))</f>
        <v>9.6</v>
      </c>
      <c r="AB7" s="194">
        <f>IF(OR('Indicator Data'!CN15=0,'Indicator Data'!CN15="No data"),"0",ROUND(IF('Indicator Data'!CN15&gt;AB$3,0,IF('Indicator Data'!CN15&lt;AB$4,10,(AB$3-'Indicator Data'!CN15)/(AB$3-AB$4)*10)),1))</f>
        <v>1.5</v>
      </c>
      <c r="AC7" s="194">
        <f>IF(OR('Indicator Data'!CO15=0,'Indicator Data'!CO15="No data"),"0",ROUND(IF('Indicator Data'!CO15&gt;AC$3,0,IF('Indicator Data'!CO15&lt;AC$4,10,(AC$3-'Indicator Data'!CO15)/(AC$3-AC$4)*10)),1))</f>
        <v>8.3000000000000007</v>
      </c>
      <c r="AD7" s="203">
        <f t="shared" si="0"/>
        <v>7</v>
      </c>
      <c r="AE7" s="203">
        <f t="shared" si="1"/>
        <v>5.9</v>
      </c>
      <c r="AF7" s="203">
        <f t="shared" ref="AF7:AF69" si="5">IF(AND(I7="x",J7="x",K7="x",L7="x"),"x",ROUND(AVERAGE(I7,J7,K7,L7),1))</f>
        <v>7.3</v>
      </c>
      <c r="AG7" s="203">
        <f t="shared" si="2"/>
        <v>1.8</v>
      </c>
      <c r="AH7" s="203">
        <f t="shared" si="3"/>
        <v>2.6</v>
      </c>
      <c r="AI7" s="203">
        <f t="shared" si="4"/>
        <v>5.2</v>
      </c>
      <c r="AJ7" s="203">
        <f t="shared" ref="AJ7:AJ69" si="6">IF(AND(Z7="x",AA7="x",AB7="x",AC7="x"),"x",ROUND(AVERAGE(Z7,AA7,AB7,AC7),1))</f>
        <v>5</v>
      </c>
      <c r="AK7" s="204">
        <f t="shared" ref="AK7:AK69" si="7">ROUND(AVERAGE(AD7,AE7,AF7),1)</f>
        <v>6.7</v>
      </c>
      <c r="AL7" s="204">
        <f>ROUND(AVERAGE(AG7,AH7,AI7,AJ7,),1)</f>
        <v>2.9</v>
      </c>
      <c r="AM7" s="204">
        <f>ROUND((10-GEOMEAN(((10-AK7)/10*9+1),((10-AL7)/10*9+1)))/9*10,1)</f>
        <v>5.0999999999999996</v>
      </c>
      <c r="AN7" s="324"/>
      <c r="AO7" s="61"/>
      <c r="AP7" s="61"/>
      <c r="AQ7" s="61"/>
      <c r="AR7" s="61"/>
      <c r="AS7" s="61"/>
      <c r="AT7" s="61"/>
      <c r="AU7" s="61"/>
      <c r="AV7" s="61"/>
      <c r="AW7" s="61"/>
    </row>
    <row r="8" spans="1:49" x14ac:dyDescent="0.25">
      <c r="A8" t="str">
        <f>'Indicator Data'!A16</f>
        <v>Coastal Zone</v>
      </c>
      <c r="B8" t="str">
        <f>'Indicator Data'!B16</f>
        <v>Barishal</v>
      </c>
      <c r="C8" t="str">
        <f>'Indicator Data'!C16</f>
        <v>Bhola</v>
      </c>
      <c r="D8">
        <f>'Indicator Data'!D16</f>
        <v>1009</v>
      </c>
      <c r="E8" s="194">
        <v>6.6</v>
      </c>
      <c r="F8" s="194">
        <v>7.4</v>
      </c>
      <c r="G8" s="194">
        <v>3</v>
      </c>
      <c r="H8" s="194">
        <f>IF(OR('Indicator Data'!BS16=0,'Indicator Data'!BS16="No data"),"0",ROUND(IF('Indicator Data'!BS16&gt;H$3,0,IF('Indicator Data'!BS16&lt;H$4,10,(H$3-'Indicator Data'!BS16)/(H$3-H$4)*10)),1))</f>
        <v>6.4</v>
      </c>
      <c r="I8" s="194">
        <f>IF(OR('Indicator Data'!BT16=0,'Indicator Data'!BT16="No data"),"0",ROUND(IF('Indicator Data'!BT16&gt;I$3,0,IF('Indicator Data'!BT16&lt;I$4,10,(I$3-'Indicator Data'!BT16)/(I$3-I$4)*10)),1))</f>
        <v>8.1</v>
      </c>
      <c r="J8" s="194">
        <f>IF(OR('Indicator Data'!BV16=0,'Indicator Data'!BV16="No data"),"0",ROUND(IF('Indicator Data'!BV16&gt;J$3,0,IF('Indicator Data'!BV16&lt;J$4,10,(J$3-'Indicator Data'!BV16)/(J$3-J$4)*10)),1))</f>
        <v>1.7</v>
      </c>
      <c r="K8" s="194">
        <f>IF(OR('Indicator Data'!BW16=0,'Indicator Data'!BW16="No data"),"0",ROUND(IF('Indicator Data'!BW16&gt;K$3,0,IF('Indicator Data'!BW16&lt;K$4,10,(K$3-'Indicator Data'!BW16)/(K$3-K$4)*10)),1))</f>
        <v>9.4</v>
      </c>
      <c r="L8" s="194">
        <f>IF(OR('Indicator Data'!BX16=0,'Indicator Data'!BX16="No data"),"0",ROUND(IF('Indicator Data'!BX16&gt;L$3,0,IF('Indicator Data'!BX16&lt;L$4,10,(L$3-'Indicator Data'!BX16)/(L$3-L$4)*10)),1))</f>
        <v>1.8</v>
      </c>
      <c r="M8" s="194">
        <f>IF(OR('Indicator Data'!BY16=0,'Indicator Data'!BY16="No data"),"0",ROUND(IF('Indicator Data'!BY16&gt;M$3,0,IF('Indicator Data'!BY16&lt;M$4,10,(M$3-'Indicator Data'!BY16)/(M$3-M$4)*10)),1))</f>
        <v>7.4</v>
      </c>
      <c r="N8" s="194">
        <f>IF(OR('Indicator Data'!BZ16=0,'Indicator Data'!BZ16="No data"),"0",ROUND(IF('Indicator Data'!BZ16&gt;N$3,0,IF('Indicator Data'!BZ16&lt;N$4,10,(N$3-'Indicator Data'!BZ16)/(N$3-N$4)*10)),1))</f>
        <v>2.4</v>
      </c>
      <c r="O8" s="194">
        <f>IF(OR('Indicator Data'!CA16=0,'Indicator Data'!CA16="No data"),"0",ROUND(IF('Indicator Data'!CA16&gt;O$3,0,IF('Indicator Data'!CA16&lt;O$4,10,(O$3-'Indicator Data'!CA16)/(O$3-O$4)*10)),1))</f>
        <v>8.5</v>
      </c>
      <c r="P8" s="194">
        <f>IF(OR('Indicator Data'!CB16=0,'Indicator Data'!CB16="No data"),"0",ROUND(IF('Indicator Data'!CB16&gt;P$3,0,IF('Indicator Data'!CB16&lt;P$4,10,(P$3-'Indicator Data'!CB16)/(P$3-P$4)*10)),1))</f>
        <v>0.2</v>
      </c>
      <c r="Q8" s="194">
        <f>IF(OR('Indicator Data'!CC16=0,'Indicator Data'!CC16="No data"),"0",ROUND(IF('Indicator Data'!CC16&gt;Q$3,0,IF('Indicator Data'!CC16&lt;Q$4,10,(Q$3-'Indicator Data'!CC16)/(Q$3-Q$4)*10)),1))</f>
        <v>2.2000000000000002</v>
      </c>
      <c r="R8" s="194">
        <f>IF(OR('Indicator Data'!CD16=0,'Indicator Data'!CD16="No data"),"0",ROUND(IF('Indicator Data'!CD16&gt;R$3,0,IF('Indicator Data'!CD16&lt;R$4,10,(R$3-'Indicator Data'!CD16)/(R$3-R$4)*10)),1))</f>
        <v>0.9</v>
      </c>
      <c r="S8" s="194">
        <f>IF(OR('Indicator Data'!CE16=0,'Indicator Data'!CE16="No data"),"0",ROUND(IF('Indicator Data'!CE16&gt;S$3,0,IF('Indicator Data'!CE16&lt;S$4,10,(S$3-'Indicator Data'!CE16)/(S$3-S$4)*10)),1))</f>
        <v>7.8</v>
      </c>
      <c r="T8" s="194">
        <f>IF(OR('Indicator Data'!CF16=0,'Indicator Data'!CF16="No data"),"0",ROUND(IF('Indicator Data'!CF16&gt;T$3,0,IF('Indicator Data'!CF16&lt;T$4,10,(T$3-'Indicator Data'!CF16)/(T$3-T$4)*10)),1))</f>
        <v>8.1999999999999993</v>
      </c>
      <c r="U8" s="194">
        <f>IF(OR('Indicator Data'!CG16=0,'Indicator Data'!CG16="No data"),"0",ROUND(IF('Indicator Data'!CG16&gt;U$3,0,IF('Indicator Data'!CG16&lt;U$4,10,(U$3-'Indicator Data'!CG16)/(U$3-U$4)*10)),1))</f>
        <v>8</v>
      </c>
      <c r="V8" s="194">
        <f>IF(OR('Indicator Data'!CH16=0,'Indicator Data'!CH16="No data"),"0",ROUND(IF('Indicator Data'!CH16&gt;V$3,0,IF('Indicator Data'!CH16&lt;V$4,10,(V$3-'Indicator Data'!CH16)/(V$3-V$4)*10)),1))</f>
        <v>6.3</v>
      </c>
      <c r="W8" s="194">
        <f>IF(OR('Indicator Data'!CI16=0,'Indicator Data'!CI16="No data"),"0",ROUND(IF('Indicator Data'!CI16&gt;W$3,0,IF('Indicator Data'!CI16&lt;W$4,10,(W$3-'Indicator Data'!CI16)/(W$3-W$4)*10)),1))</f>
        <v>5.8</v>
      </c>
      <c r="X8" s="194">
        <f>IF(OR('Indicator Data'!CJ16=0,'Indicator Data'!CJ16="No data"),"0",ROUND(IF('Indicator Data'!CJ16&gt;X$3,0,IF('Indicator Data'!CJ16&lt;X$4,10,(X$3-'Indicator Data'!CJ16)/(X$3-X$4)*10)),1))</f>
        <v>3.9</v>
      </c>
      <c r="Y8" s="194">
        <f>IF(OR('Indicator Data'!CK16=0,'Indicator Data'!CK16="No data"),"0",ROUND(IF('Indicator Data'!CK16&gt;Y$3,0,IF('Indicator Data'!CK16&lt;Y$4,10,(Y$3-'Indicator Data'!CK16)/(Y$3-Y$4)*10)),1))</f>
        <v>8.9</v>
      </c>
      <c r="Z8" s="194">
        <f>IF(OR('Indicator Data'!CL16=0,'Indicator Data'!CL16="No data"),"0",ROUND(IF('Indicator Data'!CL16&gt;Z$3,0,IF('Indicator Data'!CL16&lt;Z$4,10,(Z$3-'Indicator Data'!CL16)/(Z$3-Z$4)*10)),1))</f>
        <v>4.9000000000000004</v>
      </c>
      <c r="AA8" s="194">
        <f>IF(OR('Indicator Data'!CM16=0,'Indicator Data'!CM16="No data"),"0",ROUND(IF('Indicator Data'!CM16&gt;AA$3,0,IF('Indicator Data'!CM16&lt;AA$4,10,(AA$3-'Indicator Data'!CM16)/(AA$3-AA$4)*10)),1))</f>
        <v>9.5</v>
      </c>
      <c r="AB8" s="194">
        <f>IF(OR('Indicator Data'!CN16=0,'Indicator Data'!CN16="No data"),"0",ROUND(IF('Indicator Data'!CN16&gt;AB$3,0,IF('Indicator Data'!CN16&lt;AB$4,10,(AB$3-'Indicator Data'!CN16)/(AB$3-AB$4)*10)),1))</f>
        <v>4.2</v>
      </c>
      <c r="AC8" s="194">
        <f>IF(OR('Indicator Data'!CO16=0,'Indicator Data'!CO16="No data"),"0",ROUND(IF('Indicator Data'!CO16&gt;AC$3,0,IF('Indicator Data'!CO16&lt;AC$4,10,(AC$3-'Indicator Data'!CO16)/(AC$3-AC$4)*10)),1))</f>
        <v>6.7</v>
      </c>
      <c r="AD8" s="203">
        <f t="shared" si="0"/>
        <v>7</v>
      </c>
      <c r="AE8" s="203">
        <f t="shared" si="1"/>
        <v>4.7</v>
      </c>
      <c r="AF8" s="203">
        <f t="shared" si="5"/>
        <v>5.3</v>
      </c>
      <c r="AG8" s="203">
        <f t="shared" si="2"/>
        <v>4.9000000000000004</v>
      </c>
      <c r="AH8" s="203">
        <f t="shared" si="3"/>
        <v>3</v>
      </c>
      <c r="AI8" s="203">
        <f t="shared" si="4"/>
        <v>7</v>
      </c>
      <c r="AJ8" s="203">
        <f t="shared" si="6"/>
        <v>6.3</v>
      </c>
      <c r="AK8" s="204">
        <f t="shared" si="7"/>
        <v>5.7</v>
      </c>
      <c r="AL8" s="204">
        <f t="shared" ref="AL8:AL69" si="8">ROUND(AVERAGE(AG8,AH8,AI8,AJ8,),1)</f>
        <v>4.2</v>
      </c>
      <c r="AM8" s="204">
        <f t="shared" ref="AM8:AM69" si="9">ROUND((10-GEOMEAN(((10-AK8)/10*9+1),((10-AL8)/10*9+1)))/9*10,1)</f>
        <v>5</v>
      </c>
      <c r="AN8" s="324"/>
      <c r="AO8" s="61"/>
      <c r="AP8" s="61"/>
      <c r="AQ8" s="61"/>
      <c r="AR8" s="61"/>
      <c r="AS8" s="61"/>
      <c r="AT8" s="61"/>
      <c r="AU8" s="61"/>
      <c r="AV8" s="61"/>
      <c r="AW8" s="61"/>
    </row>
    <row r="9" spans="1:49" x14ac:dyDescent="0.25">
      <c r="A9" t="str">
        <f>'Indicator Data'!A17</f>
        <v>Coastal Zone</v>
      </c>
      <c r="B9" t="str">
        <f>'Indicator Data'!B17</f>
        <v>Barishal</v>
      </c>
      <c r="C9" t="str">
        <f>'Indicator Data'!C17</f>
        <v>Jhalokati</v>
      </c>
      <c r="D9">
        <f>'Indicator Data'!D17</f>
        <v>1042</v>
      </c>
      <c r="E9" s="194">
        <v>6.6</v>
      </c>
      <c r="F9" s="194">
        <v>7.4</v>
      </c>
      <c r="G9" s="194">
        <v>3</v>
      </c>
      <c r="H9" s="194">
        <f>IF(OR('Indicator Data'!BS17=0,'Indicator Data'!BS17="No data"),"0",ROUND(IF('Indicator Data'!BS17&gt;H$3,0,IF('Indicator Data'!BS17&lt;H$4,10,(H$3-'Indicator Data'!BS17)/(H$3-H$4)*10)),1))</f>
        <v>9.1999999999999993</v>
      </c>
      <c r="I9" s="194">
        <f>IF(OR('Indicator Data'!BT17=0,'Indicator Data'!BT17="No data"),"0",ROUND(IF('Indicator Data'!BT17&gt;I$3,0,IF('Indicator Data'!BT17&lt;I$4,10,(I$3-'Indicator Data'!BT17)/(I$3-I$4)*10)),1))</f>
        <v>6.6</v>
      </c>
      <c r="J9" s="194">
        <f>IF(OR('Indicator Data'!BV17=0,'Indicator Data'!BV17="No data"),"0",ROUND(IF('Indicator Data'!BV17&gt;J$3,0,IF('Indicator Data'!BV17&lt;J$4,10,(J$3-'Indicator Data'!BV17)/(J$3-J$4)*10)),1))</f>
        <v>1</v>
      </c>
      <c r="K9" s="194">
        <f>IF(OR('Indicator Data'!BW17=0,'Indicator Data'!BW17="No data"),"0",ROUND(IF('Indicator Data'!BW17&gt;K$3,0,IF('Indicator Data'!BW17&lt;K$4,10,(K$3-'Indicator Data'!BW17)/(K$3-K$4)*10)),1))</f>
        <v>7.6</v>
      </c>
      <c r="L9" s="194" t="str">
        <f>IF(OR('Indicator Data'!BX17=0,'Indicator Data'!BX17="No data"),"0",ROUND(IF('Indicator Data'!BX17&gt;L$3,0,IF('Indicator Data'!BX17&lt;L$4,10,(L$3-'Indicator Data'!BX17)/(L$3-L$4)*10)),1))</f>
        <v>0</v>
      </c>
      <c r="M9" s="194">
        <f>IF(OR('Indicator Data'!BY17=0,'Indicator Data'!BY17="No data"),"0",ROUND(IF('Indicator Data'!BY17&gt;M$3,0,IF('Indicator Data'!BY17&lt;M$4,10,(M$3-'Indicator Data'!BY17)/(M$3-M$4)*10)),1))</f>
        <v>1.7</v>
      </c>
      <c r="N9" s="194">
        <f>IF(OR('Indicator Data'!BZ17=0,'Indicator Data'!BZ17="No data"),"0",ROUND(IF('Indicator Data'!BZ17&gt;N$3,0,IF('Indicator Data'!BZ17&lt;N$4,10,(N$3-'Indicator Data'!BZ17)/(N$3-N$4)*10)),1))</f>
        <v>0</v>
      </c>
      <c r="O9" s="194">
        <f>IF(OR('Indicator Data'!CA17=0,'Indicator Data'!CA17="No data"),"0",ROUND(IF('Indicator Data'!CA17&gt;O$3,0,IF('Indicator Data'!CA17&lt;O$4,10,(O$3-'Indicator Data'!CA17)/(O$3-O$4)*10)),1))</f>
        <v>7.6</v>
      </c>
      <c r="P9" s="194">
        <f>IF(OR('Indicator Data'!CB17=0,'Indicator Data'!CB17="No data"),"0",ROUND(IF('Indicator Data'!CB17&gt;P$3,0,IF('Indicator Data'!CB17&lt;P$4,10,(P$3-'Indicator Data'!CB17)/(P$3-P$4)*10)),1))</f>
        <v>0.6</v>
      </c>
      <c r="Q9" s="194">
        <f>IF(OR('Indicator Data'!CC17=0,'Indicator Data'!CC17="No data"),"0",ROUND(IF('Indicator Data'!CC17&gt;Q$3,0,IF('Indicator Data'!CC17&lt;Q$4,10,(Q$3-'Indicator Data'!CC17)/(Q$3-Q$4)*10)),1))</f>
        <v>3.6</v>
      </c>
      <c r="R9" s="194">
        <f>IF(OR('Indicator Data'!CD17=0,'Indicator Data'!CD17="No data"),"0",ROUND(IF('Indicator Data'!CD17&gt;R$3,0,IF('Indicator Data'!CD17&lt;R$4,10,(R$3-'Indicator Data'!CD17)/(R$3-R$4)*10)),1))</f>
        <v>1</v>
      </c>
      <c r="S9" s="194">
        <f>IF(OR('Indicator Data'!CE17=0,'Indicator Data'!CE17="No data"),"0",ROUND(IF('Indicator Data'!CE17&gt;S$3,0,IF('Indicator Data'!CE17&lt;S$4,10,(S$3-'Indicator Data'!CE17)/(S$3-S$4)*10)),1))</f>
        <v>3.5</v>
      </c>
      <c r="T9" s="194">
        <f>IF(OR('Indicator Data'!CF17=0,'Indicator Data'!CF17="No data"),"0",ROUND(IF('Indicator Data'!CF17&gt;T$3,0,IF('Indicator Data'!CF17&lt;T$4,10,(T$3-'Indicator Data'!CF17)/(T$3-T$4)*10)),1))</f>
        <v>4.2</v>
      </c>
      <c r="U9" s="194">
        <f>IF(OR('Indicator Data'!CG17=0,'Indicator Data'!CG17="No data"),"0",ROUND(IF('Indicator Data'!CG17&gt;U$3,0,IF('Indicator Data'!CG17&lt;U$4,10,(U$3-'Indicator Data'!CG17)/(U$3-U$4)*10)),1))</f>
        <v>5.5</v>
      </c>
      <c r="V9" s="194">
        <f>IF(OR('Indicator Data'!CH17=0,'Indicator Data'!CH17="No data"),"0",ROUND(IF('Indicator Data'!CH17&gt;V$3,0,IF('Indicator Data'!CH17&lt;V$4,10,(V$3-'Indicator Data'!CH17)/(V$3-V$4)*10)),1))</f>
        <v>1.8</v>
      </c>
      <c r="W9" s="194">
        <f>IF(OR('Indicator Data'!CI17=0,'Indicator Data'!CI17="No data"),"0",ROUND(IF('Indicator Data'!CI17&gt;W$3,0,IF('Indicator Data'!CI17&lt;W$4,10,(W$3-'Indicator Data'!CI17)/(W$3-W$4)*10)),1))</f>
        <v>4.0999999999999996</v>
      </c>
      <c r="X9" s="194">
        <f>IF(OR('Indicator Data'!CJ17=0,'Indicator Data'!CJ17="No data"),"0",ROUND(IF('Indicator Data'!CJ17&gt;X$3,0,IF('Indicator Data'!CJ17&lt;X$4,10,(X$3-'Indicator Data'!CJ17)/(X$3-X$4)*10)),1))</f>
        <v>2.8</v>
      </c>
      <c r="Y9" s="194">
        <f>IF(OR('Indicator Data'!CK17=0,'Indicator Data'!CK17="No data"),"0",ROUND(IF('Indicator Data'!CK17&gt;Y$3,0,IF('Indicator Data'!CK17&lt;Y$4,10,(Y$3-'Indicator Data'!CK17)/(Y$3-Y$4)*10)),1))</f>
        <v>7.6</v>
      </c>
      <c r="Z9" s="194">
        <f>IF(OR('Indicator Data'!CL17=0,'Indicator Data'!CL17="No data"),"0",ROUND(IF('Indicator Data'!CL17&gt;Z$3,0,IF('Indicator Data'!CL17&lt;Z$4,10,(Z$3-'Indicator Data'!CL17)/(Z$3-Z$4)*10)),1))</f>
        <v>0.7</v>
      </c>
      <c r="AA9" s="194">
        <f>IF(OR('Indicator Data'!CM17=0,'Indicator Data'!CM17="No data"),"0",ROUND(IF('Indicator Data'!CM17&gt;AA$3,0,IF('Indicator Data'!CM17&lt;AA$4,10,(AA$3-'Indicator Data'!CM17)/(AA$3-AA$4)*10)),1))</f>
        <v>8.6999999999999993</v>
      </c>
      <c r="AB9" s="194">
        <f>IF(OR('Indicator Data'!CN17=0,'Indicator Data'!CN17="No data"),"0",ROUND(IF('Indicator Data'!CN17&gt;AB$3,0,IF('Indicator Data'!CN17&lt;AB$4,10,(AB$3-'Indicator Data'!CN17)/(AB$3-AB$4)*10)),1))</f>
        <v>2.1</v>
      </c>
      <c r="AC9" s="194">
        <f>IF(OR('Indicator Data'!CO17=0,'Indicator Data'!CO17="No data"),"0",ROUND(IF('Indicator Data'!CO17&gt;AC$3,0,IF('Indicator Data'!CO17&lt;AC$4,10,(AC$3-'Indicator Data'!CO17)/(AC$3-AC$4)*10)),1))</f>
        <v>4.7</v>
      </c>
      <c r="AD9" s="203">
        <f t="shared" si="0"/>
        <v>7</v>
      </c>
      <c r="AE9" s="203">
        <f t="shared" si="1"/>
        <v>6.1</v>
      </c>
      <c r="AF9" s="203">
        <f t="shared" si="5"/>
        <v>5.0999999999999996</v>
      </c>
      <c r="AG9" s="203">
        <f t="shared" si="2"/>
        <v>0.9</v>
      </c>
      <c r="AH9" s="203">
        <f t="shared" si="3"/>
        <v>3.2</v>
      </c>
      <c r="AI9" s="203">
        <f t="shared" si="4"/>
        <v>4.2</v>
      </c>
      <c r="AJ9" s="203">
        <f t="shared" si="6"/>
        <v>4.0999999999999996</v>
      </c>
      <c r="AK9" s="204">
        <f t="shared" si="7"/>
        <v>6.1</v>
      </c>
      <c r="AL9" s="204">
        <f t="shared" si="8"/>
        <v>2.5</v>
      </c>
      <c r="AM9" s="204">
        <f t="shared" si="9"/>
        <v>4.5</v>
      </c>
      <c r="AN9" s="324"/>
      <c r="AO9" s="61"/>
      <c r="AP9" s="61"/>
      <c r="AQ9" s="61"/>
      <c r="AR9" s="61"/>
      <c r="AS9" s="61"/>
      <c r="AT9" s="61"/>
      <c r="AU9" s="61"/>
      <c r="AV9" s="61"/>
      <c r="AW9" s="61"/>
    </row>
    <row r="10" spans="1:49" x14ac:dyDescent="0.25">
      <c r="A10" t="str">
        <f>'Indicator Data'!A18</f>
        <v>Coastal Zone</v>
      </c>
      <c r="B10" t="str">
        <f>'Indicator Data'!B18</f>
        <v>Barishal</v>
      </c>
      <c r="C10" t="str">
        <f>'Indicator Data'!C18</f>
        <v>Patuakhali</v>
      </c>
      <c r="D10">
        <f>'Indicator Data'!D18</f>
        <v>1078</v>
      </c>
      <c r="E10" s="194">
        <v>6.6</v>
      </c>
      <c r="F10" s="194">
        <v>7.4</v>
      </c>
      <c r="G10" s="194">
        <v>3</v>
      </c>
      <c r="H10" s="194">
        <f>IF(OR('Indicator Data'!BS18=0,'Indicator Data'!BS18="No data"),"0",ROUND(IF('Indicator Data'!BS18&gt;H$3,0,IF('Indicator Data'!BS18&lt;H$4,10,(H$3-'Indicator Data'!BS18)/(H$3-H$4)*10)),1))</f>
        <v>6.1</v>
      </c>
      <c r="I10" s="194">
        <f>IF(OR('Indicator Data'!BT18=0,'Indicator Data'!BT18="No data"),"0",ROUND(IF('Indicator Data'!BT18&gt;I$3,0,IF('Indicator Data'!BT18&lt;I$4,10,(I$3-'Indicator Data'!BT18)/(I$3-I$4)*10)),1))</f>
        <v>7.3</v>
      </c>
      <c r="J10" s="194">
        <f>IF(OR('Indicator Data'!BV18=0,'Indicator Data'!BV18="No data"),"0",ROUND(IF('Indicator Data'!BV18&gt;J$3,0,IF('Indicator Data'!BV18&lt;J$4,10,(J$3-'Indicator Data'!BV18)/(J$3-J$4)*10)),1))</f>
        <v>2.2000000000000002</v>
      </c>
      <c r="K10" s="194">
        <f>IF(OR('Indicator Data'!BW18=0,'Indicator Data'!BW18="No data"),"0",ROUND(IF('Indicator Data'!BW18&gt;K$3,0,IF('Indicator Data'!BW18&lt;K$4,10,(K$3-'Indicator Data'!BW18)/(K$3-K$4)*10)),1))</f>
        <v>8.8000000000000007</v>
      </c>
      <c r="L10" s="194">
        <f>IF(OR('Indicator Data'!BX18=0,'Indicator Data'!BX18="No data"),"0",ROUND(IF('Indicator Data'!BX18&gt;L$3,0,IF('Indicator Data'!BX18&lt;L$4,10,(L$3-'Indicator Data'!BX18)/(L$3-L$4)*10)),1))</f>
        <v>4</v>
      </c>
      <c r="M10" s="194">
        <f>IF(OR('Indicator Data'!BY18=0,'Indicator Data'!BY18="No data"),"0",ROUND(IF('Indicator Data'!BY18&gt;M$3,0,IF('Indicator Data'!BY18&lt;M$4,10,(M$3-'Indicator Data'!BY18)/(M$3-M$4)*10)),1))</f>
        <v>4.4000000000000004</v>
      </c>
      <c r="N10" s="194">
        <f>IF(OR('Indicator Data'!BZ18=0,'Indicator Data'!BZ18="No data"),"0",ROUND(IF('Indicator Data'!BZ18&gt;N$3,0,IF('Indicator Data'!BZ18&lt;N$4,10,(N$3-'Indicator Data'!BZ18)/(N$3-N$4)*10)),1))</f>
        <v>3.6</v>
      </c>
      <c r="O10" s="194">
        <f>IF(OR('Indicator Data'!CA18=0,'Indicator Data'!CA18="No data"),"0",ROUND(IF('Indicator Data'!CA18&gt;O$3,0,IF('Indicator Data'!CA18&lt;O$4,10,(O$3-'Indicator Data'!CA18)/(O$3-O$4)*10)),1))</f>
        <v>1.2</v>
      </c>
      <c r="P10" s="194">
        <f>IF(OR('Indicator Data'!CB18=0,'Indicator Data'!CB18="No data"),"0",ROUND(IF('Indicator Data'!CB18&gt;P$3,0,IF('Indicator Data'!CB18&lt;P$4,10,(P$3-'Indicator Data'!CB18)/(P$3-P$4)*10)),1))</f>
        <v>0.1</v>
      </c>
      <c r="Q10" s="194">
        <f>IF(OR('Indicator Data'!CC18=0,'Indicator Data'!CC18="No data"),"0",ROUND(IF('Indicator Data'!CC18&gt;Q$3,0,IF('Indicator Data'!CC18&lt;Q$4,10,(Q$3-'Indicator Data'!CC18)/(Q$3-Q$4)*10)),1))</f>
        <v>4.5</v>
      </c>
      <c r="R10" s="194">
        <f>IF(OR('Indicator Data'!CD18=0,'Indicator Data'!CD18="No data"),"0",ROUND(IF('Indicator Data'!CD18&gt;R$3,0,IF('Indicator Data'!CD18&lt;R$4,10,(R$3-'Indicator Data'!CD18)/(R$3-R$4)*10)),1))</f>
        <v>1.8</v>
      </c>
      <c r="S10" s="194">
        <f>IF(OR('Indicator Data'!CE18=0,'Indicator Data'!CE18="No data"),"0",ROUND(IF('Indicator Data'!CE18&gt;S$3,0,IF('Indicator Data'!CE18&lt;S$4,10,(S$3-'Indicator Data'!CE18)/(S$3-S$4)*10)),1))</f>
        <v>7.4</v>
      </c>
      <c r="T10" s="194">
        <f>IF(OR('Indicator Data'!CF18=0,'Indicator Data'!CF18="No data"),"0",ROUND(IF('Indicator Data'!CF18&gt;T$3,0,IF('Indicator Data'!CF18&lt;T$4,10,(T$3-'Indicator Data'!CF18)/(T$3-T$4)*10)),1))</f>
        <v>8.3000000000000007</v>
      </c>
      <c r="U10" s="194">
        <f>IF(OR('Indicator Data'!CG18=0,'Indicator Data'!CG18="No data"),"0",ROUND(IF('Indicator Data'!CG18&gt;U$3,0,IF('Indicator Data'!CG18&lt;U$4,10,(U$3-'Indicator Data'!CG18)/(U$3-U$4)*10)),1))</f>
        <v>7.1</v>
      </c>
      <c r="V10" s="194">
        <f>IF(OR('Indicator Data'!CH18=0,'Indicator Data'!CH18="No data"),"0",ROUND(IF('Indicator Data'!CH18&gt;V$3,0,IF('Indicator Data'!CH18&lt;V$4,10,(V$3-'Indicator Data'!CH18)/(V$3-V$4)*10)),1))</f>
        <v>5</v>
      </c>
      <c r="W10" s="194">
        <f>IF(OR('Indicator Data'!CI18=0,'Indicator Data'!CI18="No data"),"0",ROUND(IF('Indicator Data'!CI18&gt;W$3,0,IF('Indicator Data'!CI18&lt;W$4,10,(W$3-'Indicator Data'!CI18)/(W$3-W$4)*10)),1))</f>
        <v>6.5</v>
      </c>
      <c r="X10" s="194">
        <f>IF(OR('Indicator Data'!CJ18=0,'Indicator Data'!CJ18="No data"),"0",ROUND(IF('Indicator Data'!CJ18&gt;X$3,0,IF('Indicator Data'!CJ18&lt;X$4,10,(X$3-'Indicator Data'!CJ18)/(X$3-X$4)*10)),1))</f>
        <v>2.7</v>
      </c>
      <c r="Y10" s="194">
        <f>IF(OR('Indicator Data'!CK18=0,'Indicator Data'!CK18="No data"),"0",ROUND(IF('Indicator Data'!CK18&gt;Y$3,0,IF('Indicator Data'!CK18&lt;Y$4,10,(Y$3-'Indicator Data'!CK18)/(Y$3-Y$4)*10)),1))</f>
        <v>6.5</v>
      </c>
      <c r="Z10" s="194">
        <f>IF(OR('Indicator Data'!CL18=0,'Indicator Data'!CL18="No data"),"0",ROUND(IF('Indicator Data'!CL18&gt;Z$3,0,IF('Indicator Data'!CL18&lt;Z$4,10,(Z$3-'Indicator Data'!CL18)/(Z$3-Z$4)*10)),1))</f>
        <v>1.9</v>
      </c>
      <c r="AA10" s="194">
        <f>IF(OR('Indicator Data'!CM18=0,'Indicator Data'!CM18="No data"),"0",ROUND(IF('Indicator Data'!CM18&gt;AA$3,0,IF('Indicator Data'!CM18&lt;AA$4,10,(AA$3-'Indicator Data'!CM18)/(AA$3-AA$4)*10)),1))</f>
        <v>9.3000000000000007</v>
      </c>
      <c r="AB10" s="194">
        <f>IF(OR('Indicator Data'!CN18=0,'Indicator Data'!CN18="No data"),"0",ROUND(IF('Indicator Data'!CN18&gt;AB$3,0,IF('Indicator Data'!CN18&lt;AB$4,10,(AB$3-'Indicator Data'!CN18)/(AB$3-AB$4)*10)),1))</f>
        <v>3</v>
      </c>
      <c r="AC10" s="194">
        <f>IF(OR('Indicator Data'!CO18=0,'Indicator Data'!CO18="No data"),"0",ROUND(IF('Indicator Data'!CO18&gt;AC$3,0,IF('Indicator Data'!CO18&lt;AC$4,10,(AC$3-'Indicator Data'!CO18)/(AC$3-AC$4)*10)),1))</f>
        <v>7.6</v>
      </c>
      <c r="AD10" s="203">
        <f t="shared" si="0"/>
        <v>7</v>
      </c>
      <c r="AE10" s="203">
        <f t="shared" si="1"/>
        <v>4.5999999999999996</v>
      </c>
      <c r="AF10" s="203">
        <f t="shared" si="5"/>
        <v>5.6</v>
      </c>
      <c r="AG10" s="203">
        <f t="shared" si="2"/>
        <v>4</v>
      </c>
      <c r="AH10" s="203">
        <f t="shared" si="3"/>
        <v>1.9</v>
      </c>
      <c r="AI10" s="203">
        <f t="shared" si="4"/>
        <v>6.2</v>
      </c>
      <c r="AJ10" s="203">
        <f t="shared" si="6"/>
        <v>5.5</v>
      </c>
      <c r="AK10" s="204">
        <f t="shared" si="7"/>
        <v>5.7</v>
      </c>
      <c r="AL10" s="204">
        <f t="shared" si="8"/>
        <v>3.5</v>
      </c>
      <c r="AM10" s="204">
        <f t="shared" si="9"/>
        <v>4.7</v>
      </c>
      <c r="AN10" s="324"/>
      <c r="AO10" s="61"/>
      <c r="AP10" s="61"/>
      <c r="AQ10" s="61"/>
      <c r="AR10" s="61"/>
      <c r="AS10" s="61"/>
      <c r="AT10" s="61"/>
      <c r="AU10" s="61"/>
      <c r="AV10" s="61"/>
      <c r="AW10" s="61"/>
    </row>
    <row r="11" spans="1:49" x14ac:dyDescent="0.25">
      <c r="A11" t="str">
        <f>'Indicator Data'!A19</f>
        <v>Coastal Zone</v>
      </c>
      <c r="B11" t="str">
        <f>'Indicator Data'!B19</f>
        <v>Barishal</v>
      </c>
      <c r="C11" t="str">
        <f>'Indicator Data'!C19</f>
        <v>Pirojpur</v>
      </c>
      <c r="D11">
        <f>'Indicator Data'!D19</f>
        <v>1079</v>
      </c>
      <c r="E11" s="194">
        <v>6.6</v>
      </c>
      <c r="F11" s="194">
        <v>7.4</v>
      </c>
      <c r="G11" s="194">
        <v>3</v>
      </c>
      <c r="H11" s="194">
        <f>IF(OR('Indicator Data'!BS19=0,'Indicator Data'!BS19="No data"),"0",ROUND(IF('Indicator Data'!BS19&gt;H$3,0,IF('Indicator Data'!BS19&lt;H$4,10,(H$3-'Indicator Data'!BS19)/(H$3-H$4)*10)),1))</f>
        <v>8.1999999999999993</v>
      </c>
      <c r="I11" s="194">
        <f>IF(OR('Indicator Data'!BT19=0,'Indicator Data'!BT19="No data"),"0",ROUND(IF('Indicator Data'!BT19&gt;I$3,0,IF('Indicator Data'!BT19&lt;I$4,10,(I$3-'Indicator Data'!BT19)/(I$3-I$4)*10)),1))</f>
        <v>8.4</v>
      </c>
      <c r="J11" s="194">
        <f>IF(OR('Indicator Data'!BV19=0,'Indicator Data'!BV19="No data"),"0",ROUND(IF('Indicator Data'!BV19&gt;J$3,0,IF('Indicator Data'!BV19&lt;J$4,10,(J$3-'Indicator Data'!BV19)/(J$3-J$4)*10)),1))</f>
        <v>2</v>
      </c>
      <c r="K11" s="194">
        <f>IF(OR('Indicator Data'!BW19=0,'Indicator Data'!BW19="No data"),"0",ROUND(IF('Indicator Data'!BW19&gt;K$3,0,IF('Indicator Data'!BW19&lt;K$4,10,(K$3-'Indicator Data'!BW19)/(K$3-K$4)*10)),1))</f>
        <v>9.1</v>
      </c>
      <c r="L11" s="194">
        <f>IF(OR('Indicator Data'!BX19=0,'Indicator Data'!BX19="No data"),"0",ROUND(IF('Indicator Data'!BX19&gt;L$3,0,IF('Indicator Data'!BX19&lt;L$4,10,(L$3-'Indicator Data'!BX19)/(L$3-L$4)*10)),1))</f>
        <v>8.3000000000000007</v>
      </c>
      <c r="M11" s="194">
        <f>IF(OR('Indicator Data'!BY19=0,'Indicator Data'!BY19="No data"),"0",ROUND(IF('Indicator Data'!BY19&gt;M$3,0,IF('Indicator Data'!BY19&lt;M$4,10,(M$3-'Indicator Data'!BY19)/(M$3-M$4)*10)),1))</f>
        <v>0.8</v>
      </c>
      <c r="N11" s="194">
        <f>IF(OR('Indicator Data'!BZ19=0,'Indicator Data'!BZ19="No data"),"0",ROUND(IF('Indicator Data'!BZ19&gt;N$3,0,IF('Indicator Data'!BZ19&lt;N$4,10,(N$3-'Indicator Data'!BZ19)/(N$3-N$4)*10)),1))</f>
        <v>0</v>
      </c>
      <c r="O11" s="194">
        <f>IF(OR('Indicator Data'!CA19=0,'Indicator Data'!CA19="No data"),"0",ROUND(IF('Indicator Data'!CA19&gt;O$3,0,IF('Indicator Data'!CA19&lt;O$4,10,(O$3-'Indicator Data'!CA19)/(O$3-O$4)*10)),1))</f>
        <v>5.7</v>
      </c>
      <c r="P11" s="194">
        <f>IF(OR('Indicator Data'!CB19=0,'Indicator Data'!CB19="No data"),"0",ROUND(IF('Indicator Data'!CB19&gt;P$3,0,IF('Indicator Data'!CB19&lt;P$4,10,(P$3-'Indicator Data'!CB19)/(P$3-P$4)*10)),1))</f>
        <v>3.5</v>
      </c>
      <c r="Q11" s="194">
        <f>IF(OR('Indicator Data'!CC19=0,'Indicator Data'!CC19="No data"),"0",ROUND(IF('Indicator Data'!CC19&gt;Q$3,0,IF('Indicator Data'!CC19&lt;Q$4,10,(Q$3-'Indicator Data'!CC19)/(Q$3-Q$4)*10)),1))</f>
        <v>1</v>
      </c>
      <c r="R11" s="194">
        <f>IF(OR('Indicator Data'!CD19=0,'Indicator Data'!CD19="No data"),"0",ROUND(IF('Indicator Data'!CD19&gt;R$3,0,IF('Indicator Data'!CD19&lt;R$4,10,(R$3-'Indicator Data'!CD19)/(R$3-R$4)*10)),1))</f>
        <v>1.6</v>
      </c>
      <c r="S11" s="194">
        <f>IF(OR('Indicator Data'!CE19=0,'Indicator Data'!CE19="No data"),"0",ROUND(IF('Indicator Data'!CE19&gt;S$3,0,IF('Indicator Data'!CE19&lt;S$4,10,(S$3-'Indicator Data'!CE19)/(S$3-S$4)*10)),1))</f>
        <v>4.5999999999999996</v>
      </c>
      <c r="T11" s="194">
        <f>IF(OR('Indicator Data'!CF19=0,'Indicator Data'!CF19="No data"),"0",ROUND(IF('Indicator Data'!CF19&gt;T$3,0,IF('Indicator Data'!CF19&lt;T$4,10,(T$3-'Indicator Data'!CF19)/(T$3-T$4)*10)),1))</f>
        <v>5.3</v>
      </c>
      <c r="U11" s="194">
        <f>IF(OR('Indicator Data'!CG19=0,'Indicator Data'!CG19="No data"),"0",ROUND(IF('Indicator Data'!CG19&gt;U$3,0,IF('Indicator Data'!CG19&lt;U$4,10,(U$3-'Indicator Data'!CG19)/(U$3-U$4)*10)),1))</f>
        <v>4.2</v>
      </c>
      <c r="V11" s="194">
        <f>IF(OR('Indicator Data'!CH19=0,'Indicator Data'!CH19="No data"),"0",ROUND(IF('Indicator Data'!CH19&gt;V$3,0,IF('Indicator Data'!CH19&lt;V$4,10,(V$3-'Indicator Data'!CH19)/(V$3-V$4)*10)),1))</f>
        <v>1.6</v>
      </c>
      <c r="W11" s="194">
        <f>IF(OR('Indicator Data'!CI19=0,'Indicator Data'!CI19="No data"),"0",ROUND(IF('Indicator Data'!CI19&gt;W$3,0,IF('Indicator Data'!CI19&lt;W$4,10,(W$3-'Indicator Data'!CI19)/(W$3-W$4)*10)),1))</f>
        <v>4.5</v>
      </c>
      <c r="X11" s="194">
        <f>IF(OR('Indicator Data'!CJ19=0,'Indicator Data'!CJ19="No data"),"0",ROUND(IF('Indicator Data'!CJ19&gt;X$3,0,IF('Indicator Data'!CJ19&lt;X$4,10,(X$3-'Indicator Data'!CJ19)/(X$3-X$4)*10)),1))</f>
        <v>2.8</v>
      </c>
      <c r="Y11" s="194">
        <f>IF(OR('Indicator Data'!CK19=0,'Indicator Data'!CK19="No data"),"0",ROUND(IF('Indicator Data'!CK19&gt;Y$3,0,IF('Indicator Data'!CK19&lt;Y$4,10,(Y$3-'Indicator Data'!CK19)/(Y$3-Y$4)*10)),1))</f>
        <v>5.2</v>
      </c>
      <c r="Z11" s="194">
        <f>IF(OR('Indicator Data'!CL19=0,'Indicator Data'!CL19="No data"),"0",ROUND(IF('Indicator Data'!CL19&gt;Z$3,0,IF('Indicator Data'!CL19&lt;Z$4,10,(Z$3-'Indicator Data'!CL19)/(Z$3-Z$4)*10)),1))</f>
        <v>0</v>
      </c>
      <c r="AA11" s="194">
        <f>IF(OR('Indicator Data'!CM19=0,'Indicator Data'!CM19="No data"),"0",ROUND(IF('Indicator Data'!CM19&gt;AA$3,0,IF('Indicator Data'!CM19&lt;AA$4,10,(AA$3-'Indicator Data'!CM19)/(AA$3-AA$4)*10)),1))</f>
        <v>9.8000000000000007</v>
      </c>
      <c r="AB11" s="194">
        <f>IF(OR('Indicator Data'!CN19=0,'Indicator Data'!CN19="No data"),"0",ROUND(IF('Indicator Data'!CN19&gt;AB$3,0,IF('Indicator Data'!CN19&lt;AB$4,10,(AB$3-'Indicator Data'!CN19)/(AB$3-AB$4)*10)),1))</f>
        <v>2.7</v>
      </c>
      <c r="AC11" s="194">
        <f>IF(OR('Indicator Data'!CO19=0,'Indicator Data'!CO19="No data"),"0",ROUND(IF('Indicator Data'!CO19&gt;AC$3,0,IF('Indicator Data'!CO19&lt;AC$4,10,(AC$3-'Indicator Data'!CO19)/(AC$3-AC$4)*10)),1))</f>
        <v>7.9</v>
      </c>
      <c r="AD11" s="203">
        <f t="shared" si="0"/>
        <v>7</v>
      </c>
      <c r="AE11" s="203">
        <f t="shared" si="1"/>
        <v>5.6</v>
      </c>
      <c r="AF11" s="203">
        <f t="shared" si="5"/>
        <v>7</v>
      </c>
      <c r="AG11" s="203">
        <f t="shared" si="2"/>
        <v>0.4</v>
      </c>
      <c r="AH11" s="203">
        <f t="shared" si="3"/>
        <v>3</v>
      </c>
      <c r="AI11" s="203">
        <f t="shared" si="4"/>
        <v>4</v>
      </c>
      <c r="AJ11" s="203">
        <f t="shared" si="6"/>
        <v>5.0999999999999996</v>
      </c>
      <c r="AK11" s="204">
        <f t="shared" si="7"/>
        <v>6.5</v>
      </c>
      <c r="AL11" s="204">
        <f t="shared" si="8"/>
        <v>2.5</v>
      </c>
      <c r="AM11" s="204">
        <f t="shared" si="9"/>
        <v>4.8</v>
      </c>
      <c r="AN11" s="324"/>
      <c r="AO11" s="61"/>
      <c r="AP11" s="61"/>
      <c r="AQ11" s="61"/>
      <c r="AR11" s="61"/>
      <c r="AS11" s="61"/>
      <c r="AT11" s="61"/>
      <c r="AU11" s="61"/>
      <c r="AV11" s="61"/>
      <c r="AW11" s="61"/>
    </row>
    <row r="12" spans="1:49" x14ac:dyDescent="0.25">
      <c r="A12" t="str">
        <f>'Indicator Data'!A20</f>
        <v>Chittagong Hill Tract and Coast</v>
      </c>
      <c r="B12" t="str">
        <f>'Indicator Data'!B20</f>
        <v>Chattogram</v>
      </c>
      <c r="C12" t="str">
        <f>'Indicator Data'!C20</f>
        <v>Bandarban</v>
      </c>
      <c r="D12">
        <f>'Indicator Data'!D20</f>
        <v>2003</v>
      </c>
      <c r="E12" s="194">
        <v>6.6</v>
      </c>
      <c r="F12" s="194">
        <v>7.4</v>
      </c>
      <c r="G12" s="194">
        <v>3</v>
      </c>
      <c r="H12" s="194" t="s">
        <v>50</v>
      </c>
      <c r="I12" s="194">
        <f>IF(OR('Indicator Data'!BT20=0,'Indicator Data'!BT20="No data"),"0",ROUND(IF('Indicator Data'!BT20&gt;I$3,0,IF('Indicator Data'!BT20&lt;I$4,10,(I$3-'Indicator Data'!BT20)/(I$3-I$4)*10)),1))</f>
        <v>6.7</v>
      </c>
      <c r="J12" s="194">
        <f>IF(OR('Indicator Data'!BV20=0,'Indicator Data'!BV20="No data"),"0",ROUND(IF('Indicator Data'!BV20&gt;J$3,0,IF('Indicator Data'!BV20&lt;J$4,10,(J$3-'Indicator Data'!BV20)/(J$3-J$4)*10)),1))</f>
        <v>6.4</v>
      </c>
      <c r="K12" s="194">
        <f>IF(OR('Indicator Data'!BW20=0,'Indicator Data'!BW20="No data"),"0",ROUND(IF('Indicator Data'!BW20&gt;K$3,0,IF('Indicator Data'!BW20&lt;K$4,10,(K$3-'Indicator Data'!BW20)/(K$3-K$4)*10)),1))</f>
        <v>3.6</v>
      </c>
      <c r="L12" s="194" t="str">
        <f>IF(OR('Indicator Data'!BX20=0,'Indicator Data'!BX20="No data"),"0",ROUND(IF('Indicator Data'!BX20&gt;L$3,0,IF('Indicator Data'!BX20&lt;L$4,10,(L$3-'Indicator Data'!BX20)/(L$3-L$4)*10)),1))</f>
        <v>0</v>
      </c>
      <c r="M12" s="194">
        <f>IF(OR('Indicator Data'!BY20=0,'Indicator Data'!BY20="No data"),"0",ROUND(IF('Indicator Data'!BY20&gt;M$3,0,IF('Indicator Data'!BY20&lt;M$4,10,(M$3-'Indicator Data'!BY20)/(M$3-M$4)*10)),1))</f>
        <v>9.6999999999999993</v>
      </c>
      <c r="N12" s="194">
        <f>IF(OR('Indicator Data'!BZ20=0,'Indicator Data'!BZ20="No data"),"0",ROUND(IF('Indicator Data'!BZ20&gt;N$3,0,IF('Indicator Data'!BZ20&lt;N$4,10,(N$3-'Indicator Data'!BZ20)/(N$3-N$4)*10)),1))</f>
        <v>2.8</v>
      </c>
      <c r="O12" s="194">
        <f>IF(OR('Indicator Data'!CA20=0,'Indicator Data'!CA20="No data"),"0",ROUND(IF('Indicator Data'!CA20&gt;O$3,0,IF('Indicator Data'!CA20&lt;O$4,10,(O$3-'Indicator Data'!CA20)/(O$3-O$4)*10)),1))</f>
        <v>10</v>
      </c>
      <c r="P12" s="194">
        <f>IF(OR('Indicator Data'!CB20=0,'Indicator Data'!CB20="No data"),"0",ROUND(IF('Indicator Data'!CB20&gt;P$3,0,IF('Indicator Data'!CB20&lt;P$4,10,(P$3-'Indicator Data'!CB20)/(P$3-P$4)*10)),1))</f>
        <v>8.6</v>
      </c>
      <c r="Q12" s="194">
        <f>IF(OR('Indicator Data'!CC20=0,'Indicator Data'!CC20="No data"),"0",ROUND(IF('Indicator Data'!CC20&gt;Q$3,0,IF('Indicator Data'!CC20&lt;Q$4,10,(Q$3-'Indicator Data'!CC20)/(Q$3-Q$4)*10)),1))</f>
        <v>1.1000000000000001</v>
      </c>
      <c r="R12" s="194">
        <f>IF(OR('Indicator Data'!CD20=0,'Indicator Data'!CD20="No data"),"0",ROUND(IF('Indicator Data'!CD20&gt;R$3,0,IF('Indicator Data'!CD20&lt;R$4,10,(R$3-'Indicator Data'!CD20)/(R$3-R$4)*10)),1))</f>
        <v>4.4000000000000004</v>
      </c>
      <c r="S12" s="194">
        <f>IF(OR('Indicator Data'!CE20=0,'Indicator Data'!CE20="No data"),"0",ROUND(IF('Indicator Data'!CE20&gt;S$3,0,IF('Indicator Data'!CE20&lt;S$4,10,(S$3-'Indicator Data'!CE20)/(S$3-S$4)*10)),1))</f>
        <v>10</v>
      </c>
      <c r="T12" s="194">
        <f>IF(OR('Indicator Data'!CF20=0,'Indicator Data'!CF20="No data"),"0",ROUND(IF('Indicator Data'!CF20&gt;T$3,0,IF('Indicator Data'!CF20&lt;T$4,10,(T$3-'Indicator Data'!CF20)/(T$3-T$4)*10)),1))</f>
        <v>9.8000000000000007</v>
      </c>
      <c r="U12" s="194">
        <f>IF(OR('Indicator Data'!CG20=0,'Indicator Data'!CG20="No data"),"0",ROUND(IF('Indicator Data'!CG20&gt;U$3,0,IF('Indicator Data'!CG20&lt;U$4,10,(U$3-'Indicator Data'!CG20)/(U$3-U$4)*10)),1))</f>
        <v>8.8000000000000007</v>
      </c>
      <c r="V12" s="194">
        <f>IF(OR('Indicator Data'!CH20=0,'Indicator Data'!CH20="No data"),"0",ROUND(IF('Indicator Data'!CH20&gt;V$3,0,IF('Indicator Data'!CH20&lt;V$4,10,(V$3-'Indicator Data'!CH20)/(V$3-V$4)*10)),1))</f>
        <v>9.4</v>
      </c>
      <c r="W12" s="194">
        <f>IF(OR('Indicator Data'!CI20=0,'Indicator Data'!CI20="No data"),"0",ROUND(IF('Indicator Data'!CI20&gt;W$3,0,IF('Indicator Data'!CI20&lt;W$4,10,(W$3-'Indicator Data'!CI20)/(W$3-W$4)*10)),1))</f>
        <v>1.6</v>
      </c>
      <c r="X12" s="194">
        <f>IF(OR('Indicator Data'!CJ20=0,'Indicator Data'!CJ20="No data"),"0",ROUND(IF('Indicator Data'!CJ20&gt;X$3,0,IF('Indicator Data'!CJ20&lt;X$4,10,(X$3-'Indicator Data'!CJ20)/(X$3-X$4)*10)),1))</f>
        <v>0</v>
      </c>
      <c r="Y12" s="194">
        <f>IF(OR('Indicator Data'!CK20=0,'Indicator Data'!CK20="No data"),"0",ROUND(IF('Indicator Data'!CK20&gt;Y$3,0,IF('Indicator Data'!CK20&lt;Y$4,10,(Y$3-'Indicator Data'!CK20)/(Y$3-Y$4)*10)),1))</f>
        <v>4.2</v>
      </c>
      <c r="Z12" s="194">
        <f>IF(OR('Indicator Data'!CL20=0,'Indicator Data'!CL20="No data"),"0",ROUND(IF('Indicator Data'!CL20&gt;Z$3,0,IF('Indicator Data'!CL20&lt;Z$4,10,(Z$3-'Indicator Data'!CL20)/(Z$3-Z$4)*10)),1))</f>
        <v>10</v>
      </c>
      <c r="AA12" s="194">
        <f>IF(OR('Indicator Data'!CM20=0,'Indicator Data'!CM20="No data"),"0",ROUND(IF('Indicator Data'!CM20&gt;AA$3,0,IF('Indicator Data'!CM20&lt;AA$4,10,(AA$3-'Indicator Data'!CM20)/(AA$3-AA$4)*10)),1))</f>
        <v>9.5</v>
      </c>
      <c r="AB12" s="194">
        <f>IF(OR('Indicator Data'!CN20=0,'Indicator Data'!CN20="No data"),"0",ROUND(IF('Indicator Data'!CN20&gt;AB$3,0,IF('Indicator Data'!CN20&lt;AB$4,10,(AB$3-'Indicator Data'!CN20)/(AB$3-AB$4)*10)),1))</f>
        <v>5.8</v>
      </c>
      <c r="AC12" s="194">
        <f>IF(OR('Indicator Data'!CO20=0,'Indicator Data'!CO20="No data"),"0",ROUND(IF('Indicator Data'!CO20&gt;AC$3,0,IF('Indicator Data'!CO20&lt;AC$4,10,(AC$3-'Indicator Data'!CO20)/(AC$3-AC$4)*10)),1))</f>
        <v>8.6</v>
      </c>
      <c r="AD12" s="203">
        <f t="shared" si="0"/>
        <v>7</v>
      </c>
      <c r="AE12" s="203">
        <f t="shared" si="1"/>
        <v>3</v>
      </c>
      <c r="AF12" s="203">
        <f t="shared" si="5"/>
        <v>5.6</v>
      </c>
      <c r="AG12" s="203">
        <f t="shared" si="2"/>
        <v>6.3</v>
      </c>
      <c r="AH12" s="203">
        <f t="shared" si="3"/>
        <v>6</v>
      </c>
      <c r="AI12" s="203">
        <f t="shared" si="4"/>
        <v>6.3</v>
      </c>
      <c r="AJ12" s="203">
        <f t="shared" si="6"/>
        <v>8.5</v>
      </c>
      <c r="AK12" s="204">
        <f t="shared" si="7"/>
        <v>5.2</v>
      </c>
      <c r="AL12" s="204">
        <f t="shared" si="8"/>
        <v>5.4</v>
      </c>
      <c r="AM12" s="204">
        <f t="shared" si="9"/>
        <v>5.3</v>
      </c>
      <c r="AN12" s="324"/>
      <c r="AO12" s="61"/>
      <c r="AP12" s="61"/>
      <c r="AQ12" s="61"/>
      <c r="AR12" s="61"/>
      <c r="AS12" s="61"/>
      <c r="AT12" s="61"/>
      <c r="AU12" s="61"/>
      <c r="AV12" s="61"/>
      <c r="AW12" s="61"/>
    </row>
    <row r="13" spans="1:49" x14ac:dyDescent="0.25">
      <c r="A13" t="str">
        <f>'Indicator Data'!A21</f>
        <v>Chittagong Hill Tract and Coast</v>
      </c>
      <c r="B13" t="str">
        <f>'Indicator Data'!B21</f>
        <v>Chattogram</v>
      </c>
      <c r="C13" t="str">
        <f>'Indicator Data'!C21</f>
        <v>Brahmanbaria</v>
      </c>
      <c r="D13">
        <f>'Indicator Data'!D21</f>
        <v>2012</v>
      </c>
      <c r="E13" s="194">
        <v>6.6</v>
      </c>
      <c r="F13" s="194">
        <v>7.4</v>
      </c>
      <c r="G13" s="194">
        <v>3</v>
      </c>
      <c r="H13" s="194" t="s">
        <v>50</v>
      </c>
      <c r="I13" s="194">
        <f>IF(OR('Indicator Data'!BT21=0,'Indicator Data'!BT21="No data"),"0",ROUND(IF('Indicator Data'!BT21&gt;I$3,0,IF('Indicator Data'!BT21&lt;I$4,10,(I$3-'Indicator Data'!BT21)/(I$3-I$4)*10)),1))</f>
        <v>7.2</v>
      </c>
      <c r="J13" s="194" t="str">
        <f>IF(OR('Indicator Data'!BV21=0,'Indicator Data'!BV21="No data"),"0",ROUND(IF('Indicator Data'!BV21&gt;J$3,0,IF('Indicator Data'!BV21&lt;J$4,10,(J$3-'Indicator Data'!BV21)/(J$3-J$4)*10)),1))</f>
        <v>0</v>
      </c>
      <c r="K13" s="194">
        <f>IF(OR('Indicator Data'!BW21=0,'Indicator Data'!BW21="No data"),"0",ROUND(IF('Indicator Data'!BW21&gt;K$3,0,IF('Indicator Data'!BW21&lt;K$4,10,(K$3-'Indicator Data'!BW21)/(K$3-K$4)*10)),1))</f>
        <v>9.9</v>
      </c>
      <c r="L13" s="194" t="str">
        <f>IF(OR('Indicator Data'!BX21=0,'Indicator Data'!BX21="No data"),"0",ROUND(IF('Indicator Data'!BX21&gt;L$3,0,IF('Indicator Data'!BX21&lt;L$4,10,(L$3-'Indicator Data'!BX21)/(L$3-L$4)*10)),1))</f>
        <v>0</v>
      </c>
      <c r="M13" s="194">
        <f>IF(OR('Indicator Data'!BY21=0,'Indicator Data'!BY21="No data"),"0",ROUND(IF('Indicator Data'!BY21&gt;M$3,0,IF('Indicator Data'!BY21&lt;M$4,10,(M$3-'Indicator Data'!BY21)/(M$3-M$4)*10)),1))</f>
        <v>4.7</v>
      </c>
      <c r="N13" s="194">
        <f>IF(OR('Indicator Data'!BZ21=0,'Indicator Data'!BZ21="No data"),"0",ROUND(IF('Indicator Data'!BZ21&gt;N$3,0,IF('Indicator Data'!BZ21&lt;N$4,10,(N$3-'Indicator Data'!BZ21)/(N$3-N$4)*10)),1))</f>
        <v>1.3</v>
      </c>
      <c r="O13" s="194">
        <f>IF(OR('Indicator Data'!CA21=0,'Indicator Data'!CA21="No data"),"0",ROUND(IF('Indicator Data'!CA21&gt;O$3,0,IF('Indicator Data'!CA21&lt;O$4,10,(O$3-'Indicator Data'!CA21)/(O$3-O$4)*10)),1))</f>
        <v>6.9</v>
      </c>
      <c r="P13" s="194">
        <f>IF(OR('Indicator Data'!CB21=0,'Indicator Data'!CB21="No data"),"0",ROUND(IF('Indicator Data'!CB21&gt;P$3,0,IF('Indicator Data'!CB21&lt;P$4,10,(P$3-'Indicator Data'!CB21)/(P$3-P$4)*10)),1))</f>
        <v>0.6</v>
      </c>
      <c r="Q13" s="194">
        <f>IF(OR('Indicator Data'!CC21=0,'Indicator Data'!CC21="No data"),"0",ROUND(IF('Indicator Data'!CC21&gt;Q$3,0,IF('Indicator Data'!CC21&lt;Q$4,10,(Q$3-'Indicator Data'!CC21)/(Q$3-Q$4)*10)),1))</f>
        <v>2.2999999999999998</v>
      </c>
      <c r="R13" s="194">
        <f>IF(OR('Indicator Data'!CD21=0,'Indicator Data'!CD21="No data"),"0",ROUND(IF('Indicator Data'!CD21&gt;R$3,0,IF('Indicator Data'!CD21&lt;R$4,10,(R$3-'Indicator Data'!CD21)/(R$3-R$4)*10)),1))</f>
        <v>2.1</v>
      </c>
      <c r="S13" s="194">
        <f>IF(OR('Indicator Data'!CE21=0,'Indicator Data'!CE21="No data"),"0",ROUND(IF('Indicator Data'!CE21&gt;S$3,0,IF('Indicator Data'!CE21&lt;S$4,10,(S$3-'Indicator Data'!CE21)/(S$3-S$4)*10)),1))</f>
        <v>5.6</v>
      </c>
      <c r="T13" s="194">
        <f>IF(OR('Indicator Data'!CF21=0,'Indicator Data'!CF21="No data"),"0",ROUND(IF('Indicator Data'!CF21&gt;T$3,0,IF('Indicator Data'!CF21&lt;T$4,10,(T$3-'Indicator Data'!CF21)/(T$3-T$4)*10)),1))</f>
        <v>7.7</v>
      </c>
      <c r="U13" s="194">
        <f>IF(OR('Indicator Data'!CG21=0,'Indicator Data'!CG21="No data"),"0",ROUND(IF('Indicator Data'!CG21&gt;U$3,0,IF('Indicator Data'!CG21&lt;U$4,10,(U$3-'Indicator Data'!CG21)/(U$3-U$4)*10)),1))</f>
        <v>5.9</v>
      </c>
      <c r="V13" s="194">
        <f>IF(OR('Indicator Data'!CH21=0,'Indicator Data'!CH21="No data"),"0",ROUND(IF('Indicator Data'!CH21&gt;V$3,0,IF('Indicator Data'!CH21&lt;V$4,10,(V$3-'Indicator Data'!CH21)/(V$3-V$4)*10)),1))</f>
        <v>4.2</v>
      </c>
      <c r="W13" s="194">
        <f>IF(OR('Indicator Data'!CI21=0,'Indicator Data'!CI21="No data"),"0",ROUND(IF('Indicator Data'!CI21&gt;W$3,0,IF('Indicator Data'!CI21&lt;W$4,10,(W$3-'Indicator Data'!CI21)/(W$3-W$4)*10)),1))</f>
        <v>7.4</v>
      </c>
      <c r="X13" s="194">
        <f>IF(OR('Indicator Data'!CJ21=0,'Indicator Data'!CJ21="No data"),"0",ROUND(IF('Indicator Data'!CJ21&gt;X$3,0,IF('Indicator Data'!CJ21&lt;X$4,10,(X$3-'Indicator Data'!CJ21)/(X$3-X$4)*10)),1))</f>
        <v>6.2</v>
      </c>
      <c r="Y13" s="194">
        <f>IF(OR('Indicator Data'!CK21=0,'Indicator Data'!CK21="No data"),"0",ROUND(IF('Indicator Data'!CK21&gt;Y$3,0,IF('Indicator Data'!CK21&lt;Y$4,10,(Y$3-'Indicator Data'!CK21)/(Y$3-Y$4)*10)),1))</f>
        <v>8.5</v>
      </c>
      <c r="Z13" s="194">
        <f>IF(OR('Indicator Data'!CL21=0,'Indicator Data'!CL21="No data"),"0",ROUND(IF('Indicator Data'!CL21&gt;Z$3,0,IF('Indicator Data'!CL21&lt;Z$4,10,(Z$3-'Indicator Data'!CL21)/(Z$3-Z$4)*10)),1))</f>
        <v>6.2</v>
      </c>
      <c r="AA13" s="194">
        <f>IF(OR('Indicator Data'!CM21=0,'Indicator Data'!CM21="No data"),"0",ROUND(IF('Indicator Data'!CM21&gt;AA$3,0,IF('Indicator Data'!CM21&lt;AA$4,10,(AA$3-'Indicator Data'!CM21)/(AA$3-AA$4)*10)),1))</f>
        <v>9.8000000000000007</v>
      </c>
      <c r="AB13" s="194">
        <f>IF(OR('Indicator Data'!CN21=0,'Indicator Data'!CN21="No data"),"0",ROUND(IF('Indicator Data'!CN21&gt;AB$3,0,IF('Indicator Data'!CN21&lt;AB$4,10,(AB$3-'Indicator Data'!CN21)/(AB$3-AB$4)*10)),1))</f>
        <v>4.5999999999999996</v>
      </c>
      <c r="AC13" s="194">
        <f>IF(OR('Indicator Data'!CO21=0,'Indicator Data'!CO21="No data"),"0",ROUND(IF('Indicator Data'!CO21&gt;AC$3,0,IF('Indicator Data'!CO21&lt;AC$4,10,(AC$3-'Indicator Data'!CO21)/(AC$3-AC$4)*10)),1))</f>
        <v>7.2</v>
      </c>
      <c r="AD13" s="203">
        <f t="shared" si="0"/>
        <v>7</v>
      </c>
      <c r="AE13" s="203">
        <f t="shared" si="1"/>
        <v>3</v>
      </c>
      <c r="AF13" s="203">
        <f t="shared" si="5"/>
        <v>8.6</v>
      </c>
      <c r="AG13" s="203">
        <f t="shared" si="2"/>
        <v>3</v>
      </c>
      <c r="AH13" s="203">
        <f t="shared" si="3"/>
        <v>3</v>
      </c>
      <c r="AI13" s="203">
        <f t="shared" si="4"/>
        <v>6.5</v>
      </c>
      <c r="AJ13" s="203">
        <f t="shared" si="6"/>
        <v>7</v>
      </c>
      <c r="AK13" s="204">
        <f t="shared" si="7"/>
        <v>6.2</v>
      </c>
      <c r="AL13" s="204">
        <f t="shared" si="8"/>
        <v>3.9</v>
      </c>
      <c r="AM13" s="204">
        <f t="shared" si="9"/>
        <v>5.2</v>
      </c>
      <c r="AN13" s="324"/>
      <c r="AO13" s="61"/>
      <c r="AP13" s="61"/>
      <c r="AQ13" s="61"/>
      <c r="AR13" s="61"/>
      <c r="AS13" s="61"/>
      <c r="AT13" s="61"/>
      <c r="AU13" s="61"/>
      <c r="AV13" s="61"/>
      <c r="AW13" s="61"/>
    </row>
    <row r="14" spans="1:49" x14ac:dyDescent="0.25">
      <c r="A14" t="str">
        <f>'Indicator Data'!A22</f>
        <v>Chittagong Hill Tract and Coast</v>
      </c>
      <c r="B14" t="str">
        <f>'Indicator Data'!B22</f>
        <v>Chattogram</v>
      </c>
      <c r="C14" t="str">
        <f>'Indicator Data'!C22</f>
        <v>Chandpur</v>
      </c>
      <c r="D14">
        <f>'Indicator Data'!D22</f>
        <v>2013</v>
      </c>
      <c r="E14" s="194">
        <v>6.6</v>
      </c>
      <c r="F14" s="194">
        <v>7.4</v>
      </c>
      <c r="G14" s="194">
        <v>3</v>
      </c>
      <c r="H14" s="194">
        <f>IF(OR('Indicator Data'!BS22=0,'Indicator Data'!BS22="No data"),"0",ROUND(IF('Indicator Data'!BS22&gt;H$3,0,IF('Indicator Data'!BS22&lt;H$4,10,(H$3-'Indicator Data'!BS22)/(H$3-H$4)*10)),1))</f>
        <v>8.8000000000000007</v>
      </c>
      <c r="I14" s="194">
        <f>IF(OR('Indicator Data'!BT22=0,'Indicator Data'!BT22="No data"),"0",ROUND(IF('Indicator Data'!BT22&gt;I$3,0,IF('Indicator Data'!BT22&lt;I$4,10,(I$3-'Indicator Data'!BT22)/(I$3-I$4)*10)),1))</f>
        <v>7.3</v>
      </c>
      <c r="J14" s="194">
        <f>IF(OR('Indicator Data'!BV22=0,'Indicator Data'!BV22="No data"),"0",ROUND(IF('Indicator Data'!BV22&gt;J$3,0,IF('Indicator Data'!BV22&lt;J$4,10,(J$3-'Indicator Data'!BV22)/(J$3-J$4)*10)),1))</f>
        <v>2.8</v>
      </c>
      <c r="K14" s="194">
        <f>IF(OR('Indicator Data'!BW22=0,'Indicator Data'!BW22="No data"),"0",ROUND(IF('Indicator Data'!BW22&gt;K$3,0,IF('Indicator Data'!BW22&lt;K$4,10,(K$3-'Indicator Data'!BW22)/(K$3-K$4)*10)),1))</f>
        <v>9.8000000000000007</v>
      </c>
      <c r="L14" s="194" t="str">
        <f>IF(OR('Indicator Data'!BX22=0,'Indicator Data'!BX22="No data"),"0",ROUND(IF('Indicator Data'!BX22&gt;L$3,0,IF('Indicator Data'!BX22&lt;L$4,10,(L$3-'Indicator Data'!BX22)/(L$3-L$4)*10)),1))</f>
        <v>0</v>
      </c>
      <c r="M14" s="194">
        <f>IF(OR('Indicator Data'!BY22=0,'Indicator Data'!BY22="No data"),"0",ROUND(IF('Indicator Data'!BY22&gt;M$3,0,IF('Indicator Data'!BY22&lt;M$4,10,(M$3-'Indicator Data'!BY22)/(M$3-M$4)*10)),1))</f>
        <v>0</v>
      </c>
      <c r="N14" s="194">
        <f>IF(OR('Indicator Data'!BZ22=0,'Indicator Data'!BZ22="No data"),"0",ROUND(IF('Indicator Data'!BZ22&gt;N$3,0,IF('Indicator Data'!BZ22&lt;N$4,10,(N$3-'Indicator Data'!BZ22)/(N$3-N$4)*10)),1))</f>
        <v>2.8</v>
      </c>
      <c r="O14" s="194">
        <f>IF(OR('Indicator Data'!CA22=0,'Indicator Data'!CA22="No data"),"0",ROUND(IF('Indicator Data'!CA22&gt;O$3,0,IF('Indicator Data'!CA22&lt;O$4,10,(O$3-'Indicator Data'!CA22)/(O$3-O$4)*10)),1))</f>
        <v>2.1</v>
      </c>
      <c r="P14" s="194">
        <f>IF(OR('Indicator Data'!CB22=0,'Indicator Data'!CB22="No data"),"0",ROUND(IF('Indicator Data'!CB22&gt;P$3,0,IF('Indicator Data'!CB22&lt;P$4,10,(P$3-'Indicator Data'!CB22)/(P$3-P$4)*10)),1))</f>
        <v>1.4</v>
      </c>
      <c r="Q14" s="194">
        <f>IF(OR('Indicator Data'!CC22=0,'Indicator Data'!CC22="No data"),"0",ROUND(IF('Indicator Data'!CC22&gt;Q$3,0,IF('Indicator Data'!CC22&lt;Q$4,10,(Q$3-'Indicator Data'!CC22)/(Q$3-Q$4)*10)),1))</f>
        <v>1</v>
      </c>
      <c r="R14" s="194">
        <f>IF(OR('Indicator Data'!CD22=0,'Indicator Data'!CD22="No data"),"0",ROUND(IF('Indicator Data'!CD22&gt;R$3,0,IF('Indicator Data'!CD22&lt;R$4,10,(R$3-'Indicator Data'!CD22)/(R$3-R$4)*10)),1))</f>
        <v>2.6</v>
      </c>
      <c r="S14" s="194">
        <f>IF(OR('Indicator Data'!CE22=0,'Indicator Data'!CE22="No data"),"0",ROUND(IF('Indicator Data'!CE22&gt;S$3,0,IF('Indicator Data'!CE22&lt;S$4,10,(S$3-'Indicator Data'!CE22)/(S$3-S$4)*10)),1))</f>
        <v>4.5999999999999996</v>
      </c>
      <c r="T14" s="194">
        <f>IF(OR('Indicator Data'!CF22=0,'Indicator Data'!CF22="No data"),"0",ROUND(IF('Indicator Data'!CF22&gt;T$3,0,IF('Indicator Data'!CF22&lt;T$4,10,(T$3-'Indicator Data'!CF22)/(T$3-T$4)*10)),1))</f>
        <v>7</v>
      </c>
      <c r="U14" s="194">
        <f>IF(OR('Indicator Data'!CG22=0,'Indicator Data'!CG22="No data"),"0",ROUND(IF('Indicator Data'!CG22&gt;U$3,0,IF('Indicator Data'!CG22&lt;U$4,10,(U$3-'Indicator Data'!CG22)/(U$3-U$4)*10)),1))</f>
        <v>3.4</v>
      </c>
      <c r="V14" s="194">
        <f>IF(OR('Indicator Data'!CH22=0,'Indicator Data'!CH22="No data"),"0",ROUND(IF('Indicator Data'!CH22&gt;V$3,0,IF('Indicator Data'!CH22&lt;V$4,10,(V$3-'Indicator Data'!CH22)/(V$3-V$4)*10)),1))</f>
        <v>0.2</v>
      </c>
      <c r="W14" s="194">
        <f>IF(OR('Indicator Data'!CI22=0,'Indicator Data'!CI22="No data"),"0",ROUND(IF('Indicator Data'!CI22&gt;W$3,0,IF('Indicator Data'!CI22&lt;W$4,10,(W$3-'Indicator Data'!CI22)/(W$3-W$4)*10)),1))</f>
        <v>6.2</v>
      </c>
      <c r="X14" s="194">
        <f>IF(OR('Indicator Data'!CJ22=0,'Indicator Data'!CJ22="No data"),"0",ROUND(IF('Indicator Data'!CJ22&gt;X$3,0,IF('Indicator Data'!CJ22&lt;X$4,10,(X$3-'Indicator Data'!CJ22)/(X$3-X$4)*10)),1))</f>
        <v>7</v>
      </c>
      <c r="Y14" s="194">
        <f>IF(OR('Indicator Data'!CK22=0,'Indicator Data'!CK22="No data"),"0",ROUND(IF('Indicator Data'!CK22&gt;Y$3,0,IF('Indicator Data'!CK22&lt;Y$4,10,(Y$3-'Indicator Data'!CK22)/(Y$3-Y$4)*10)),1))</f>
        <v>7.7</v>
      </c>
      <c r="Z14" s="194">
        <f>IF(OR('Indicator Data'!CL22=0,'Indicator Data'!CL22="No data"),"0",ROUND(IF('Indicator Data'!CL22&gt;Z$3,0,IF('Indicator Data'!CL22&lt;Z$4,10,(Z$3-'Indicator Data'!CL22)/(Z$3-Z$4)*10)),1))</f>
        <v>3.1</v>
      </c>
      <c r="AA14" s="194">
        <f>IF(OR('Indicator Data'!CM22=0,'Indicator Data'!CM22="No data"),"0",ROUND(IF('Indicator Data'!CM22&gt;AA$3,0,IF('Indicator Data'!CM22&lt;AA$4,10,(AA$3-'Indicator Data'!CM22)/(AA$3-AA$4)*10)),1))</f>
        <v>9.9</v>
      </c>
      <c r="AB14" s="194">
        <f>IF(OR('Indicator Data'!CN22=0,'Indicator Data'!CN22="No data"),"0",ROUND(IF('Indicator Data'!CN22&gt;AB$3,0,IF('Indicator Data'!CN22&lt;AB$4,10,(AB$3-'Indicator Data'!CN22)/(AB$3-AB$4)*10)),1))</f>
        <v>2.6</v>
      </c>
      <c r="AC14" s="194">
        <f>IF(OR('Indicator Data'!CO22=0,'Indicator Data'!CO22="No data"),"0",ROUND(IF('Indicator Data'!CO22&gt;AC$3,0,IF('Indicator Data'!CO22&lt;AC$4,10,(AC$3-'Indicator Data'!CO22)/(AC$3-AC$4)*10)),1))</f>
        <v>4.9000000000000004</v>
      </c>
      <c r="AD14" s="203">
        <f t="shared" si="0"/>
        <v>7</v>
      </c>
      <c r="AE14" s="203">
        <f t="shared" si="1"/>
        <v>5.9</v>
      </c>
      <c r="AF14" s="203">
        <f t="shared" si="5"/>
        <v>6.6</v>
      </c>
      <c r="AG14" s="203">
        <f t="shared" si="2"/>
        <v>1.4</v>
      </c>
      <c r="AH14" s="203">
        <f t="shared" si="3"/>
        <v>1.8</v>
      </c>
      <c r="AI14" s="203">
        <f t="shared" si="4"/>
        <v>5.2</v>
      </c>
      <c r="AJ14" s="203">
        <f t="shared" si="6"/>
        <v>5.0999999999999996</v>
      </c>
      <c r="AK14" s="204">
        <f t="shared" si="7"/>
        <v>6.5</v>
      </c>
      <c r="AL14" s="204">
        <f t="shared" si="8"/>
        <v>2.7</v>
      </c>
      <c r="AM14" s="204">
        <f t="shared" si="9"/>
        <v>4.9000000000000004</v>
      </c>
      <c r="AN14" s="324"/>
      <c r="AO14" s="61"/>
      <c r="AP14" s="61"/>
      <c r="AQ14" s="61"/>
      <c r="AR14" s="61"/>
      <c r="AS14" s="61"/>
      <c r="AT14" s="61"/>
      <c r="AU14" s="61"/>
      <c r="AV14" s="61"/>
      <c r="AW14" s="61"/>
    </row>
    <row r="15" spans="1:49" x14ac:dyDescent="0.25">
      <c r="A15" t="str">
        <f>'Indicator Data'!A23</f>
        <v>Chittagong Hill Tract and Coast</v>
      </c>
      <c r="B15" t="str">
        <f>'Indicator Data'!B23</f>
        <v>Chattogram</v>
      </c>
      <c r="C15" t="str">
        <f>'Indicator Data'!C23</f>
        <v>Chattogram</v>
      </c>
      <c r="D15">
        <f>'Indicator Data'!D23</f>
        <v>2015</v>
      </c>
      <c r="E15" s="194">
        <v>6.6</v>
      </c>
      <c r="F15" s="194">
        <v>7.4</v>
      </c>
      <c r="G15" s="194">
        <v>3</v>
      </c>
      <c r="H15" s="194">
        <f>IF(OR('Indicator Data'!BS23=0,'Indicator Data'!BS23="No data"),"0",ROUND(IF('Indicator Data'!BS23&gt;H$3,0,IF('Indicator Data'!BS23&lt;H$4,10,(H$3-'Indicator Data'!BS23)/(H$3-H$4)*10)),1))</f>
        <v>9.4</v>
      </c>
      <c r="I15" s="194">
        <f>IF(OR('Indicator Data'!BT23=0,'Indicator Data'!BT23="No data"),"0",ROUND(IF('Indicator Data'!BT23&gt;I$3,0,IF('Indicator Data'!BT23&lt;I$4,10,(I$3-'Indicator Data'!BT23)/(I$3-I$4)*10)),1))</f>
        <v>8.9</v>
      </c>
      <c r="J15" s="194">
        <f>IF(OR('Indicator Data'!BV23=0,'Indicator Data'!BV23="No data"),"0",ROUND(IF('Indicator Data'!BV23&gt;J$3,0,IF('Indicator Data'!BV23&lt;J$4,10,(J$3-'Indicator Data'!BV23)/(J$3-J$4)*10)),1))</f>
        <v>2.9</v>
      </c>
      <c r="K15" s="194">
        <f>IF(OR('Indicator Data'!BW23=0,'Indicator Data'!BW23="No data"),"0",ROUND(IF('Indicator Data'!BW23&gt;K$3,0,IF('Indicator Data'!BW23&lt;K$4,10,(K$3-'Indicator Data'!BW23)/(K$3-K$4)*10)),1))</f>
        <v>9.3000000000000007</v>
      </c>
      <c r="L15" s="194">
        <f>IF(OR('Indicator Data'!BX23=0,'Indicator Data'!BX23="No data"),"0",ROUND(IF('Indicator Data'!BX23&gt;L$3,0,IF('Indicator Data'!BX23&lt;L$4,10,(L$3-'Indicator Data'!BX23)/(L$3-L$4)*10)),1))</f>
        <v>8.9</v>
      </c>
      <c r="M15" s="194">
        <f>IF(OR('Indicator Data'!BY23=0,'Indicator Data'!BY23="No data"),"0",ROUND(IF('Indicator Data'!BY23&gt;M$3,0,IF('Indicator Data'!BY23&lt;M$4,10,(M$3-'Indicator Data'!BY23)/(M$3-M$4)*10)),1))</f>
        <v>6.4</v>
      </c>
      <c r="N15" s="194">
        <f>IF(OR('Indicator Data'!BZ23=0,'Indicator Data'!BZ23="No data"),"0",ROUND(IF('Indicator Data'!BZ23&gt;N$3,0,IF('Indicator Data'!BZ23&lt;N$4,10,(N$3-'Indicator Data'!BZ23)/(N$3-N$4)*10)),1))</f>
        <v>1.5</v>
      </c>
      <c r="O15" s="194">
        <f>IF(OR('Indicator Data'!CA23=0,'Indicator Data'!CA23="No data"),"0",ROUND(IF('Indicator Data'!CA23&gt;O$3,0,IF('Indicator Data'!CA23&lt;O$4,10,(O$3-'Indicator Data'!CA23)/(O$3-O$4)*10)),1))</f>
        <v>3.6</v>
      </c>
      <c r="P15" s="194">
        <f>IF(OR('Indicator Data'!CB23=0,'Indicator Data'!CB23="No data"),"0",ROUND(IF('Indicator Data'!CB23&gt;P$3,0,IF('Indicator Data'!CB23&lt;P$4,10,(P$3-'Indicator Data'!CB23)/(P$3-P$4)*10)),1))</f>
        <v>4</v>
      </c>
      <c r="Q15" s="194">
        <f>IF(OR('Indicator Data'!CC23=0,'Indicator Data'!CC23="No data"),"0",ROUND(IF('Indicator Data'!CC23&gt;Q$3,0,IF('Indicator Data'!CC23&lt;Q$4,10,(Q$3-'Indicator Data'!CC23)/(Q$3-Q$4)*10)),1))</f>
        <v>2.6</v>
      </c>
      <c r="R15" s="194">
        <f>IF(OR('Indicator Data'!CD23=0,'Indicator Data'!CD23="No data"),"0",ROUND(IF('Indicator Data'!CD23&gt;R$3,0,IF('Indicator Data'!CD23&lt;R$4,10,(R$3-'Indicator Data'!CD23)/(R$3-R$4)*10)),1))</f>
        <v>0.4</v>
      </c>
      <c r="S15" s="194">
        <f>IF(OR('Indicator Data'!CE23=0,'Indicator Data'!CE23="No data"),"0",ROUND(IF('Indicator Data'!CE23&gt;S$3,0,IF('Indicator Data'!CE23&lt;S$4,10,(S$3-'Indicator Data'!CE23)/(S$3-S$4)*10)),1))</f>
        <v>1.9</v>
      </c>
      <c r="T15" s="194">
        <f>IF(OR('Indicator Data'!CF23=0,'Indicator Data'!CF23="No data"),"0",ROUND(IF('Indicator Data'!CF23&gt;T$3,0,IF('Indicator Data'!CF23&lt;T$4,10,(T$3-'Indicator Data'!CF23)/(T$3-T$4)*10)),1))</f>
        <v>1.5</v>
      </c>
      <c r="U15" s="194">
        <f>IF(OR('Indicator Data'!CG23=0,'Indicator Data'!CG23="No data"),"0",ROUND(IF('Indicator Data'!CG23&gt;U$3,0,IF('Indicator Data'!CG23&lt;U$4,10,(U$3-'Indicator Data'!CG23)/(U$3-U$4)*10)),1))</f>
        <v>1.9</v>
      </c>
      <c r="V15" s="194">
        <f>IF(OR('Indicator Data'!CH23=0,'Indicator Data'!CH23="No data"),"0",ROUND(IF('Indicator Data'!CH23&gt;V$3,0,IF('Indicator Data'!CH23&lt;V$4,10,(V$3-'Indicator Data'!CH23)/(V$3-V$4)*10)),1))</f>
        <v>5.7</v>
      </c>
      <c r="W15" s="194">
        <f>IF(OR('Indicator Data'!CI23=0,'Indicator Data'!CI23="No data"),"0",ROUND(IF('Indicator Data'!CI23&gt;W$3,0,IF('Indicator Data'!CI23&lt;W$4,10,(W$3-'Indicator Data'!CI23)/(W$3-W$4)*10)),1))</f>
        <v>7.8</v>
      </c>
      <c r="X15" s="194">
        <f>IF(OR('Indicator Data'!CJ23=0,'Indicator Data'!CJ23="No data"),"0",ROUND(IF('Indicator Data'!CJ23&gt;X$3,0,IF('Indicator Data'!CJ23&lt;X$4,10,(X$3-'Indicator Data'!CJ23)/(X$3-X$4)*10)),1))</f>
        <v>6.9</v>
      </c>
      <c r="Y15" s="194">
        <f>IF(OR('Indicator Data'!CK23=0,'Indicator Data'!CK23="No data"),"0",ROUND(IF('Indicator Data'!CK23&gt;Y$3,0,IF('Indicator Data'!CK23&lt;Y$4,10,(Y$3-'Indicator Data'!CK23)/(Y$3-Y$4)*10)),1))</f>
        <v>7.1</v>
      </c>
      <c r="Z15" s="194">
        <f>IF(OR('Indicator Data'!CL23=0,'Indicator Data'!CL23="No data"),"0",ROUND(IF('Indicator Data'!CL23&gt;Z$3,0,IF('Indicator Data'!CL23&lt;Z$4,10,(Z$3-'Indicator Data'!CL23)/(Z$3-Z$4)*10)),1))</f>
        <v>1.8</v>
      </c>
      <c r="AA15" s="194">
        <f>IF(OR('Indicator Data'!CM23=0,'Indicator Data'!CM23="No data"),"0",ROUND(IF('Indicator Data'!CM23&gt;AA$3,0,IF('Indicator Data'!CM23&lt;AA$4,10,(AA$3-'Indicator Data'!CM23)/(AA$3-AA$4)*10)),1))</f>
        <v>7</v>
      </c>
      <c r="AB15" s="194">
        <f>IF(OR('Indicator Data'!CN23=0,'Indicator Data'!CN23="No data"),"0",ROUND(IF('Indicator Data'!CN23&gt;AB$3,0,IF('Indicator Data'!CN23&lt;AB$4,10,(AB$3-'Indicator Data'!CN23)/(AB$3-AB$4)*10)),1))</f>
        <v>1.4</v>
      </c>
      <c r="AC15" s="194">
        <f>IF(OR('Indicator Data'!CO23=0,'Indicator Data'!CO23="No data"),"0",ROUND(IF('Indicator Data'!CO23&gt;AC$3,0,IF('Indicator Data'!CO23&lt;AC$4,10,(AC$3-'Indicator Data'!CO23)/(AC$3-AC$4)*10)),1))</f>
        <v>8</v>
      </c>
      <c r="AD15" s="203">
        <f t="shared" si="0"/>
        <v>7</v>
      </c>
      <c r="AE15" s="203">
        <f t="shared" si="1"/>
        <v>6.2</v>
      </c>
      <c r="AF15" s="203">
        <f t="shared" si="5"/>
        <v>7.5</v>
      </c>
      <c r="AG15" s="203">
        <f t="shared" si="2"/>
        <v>4</v>
      </c>
      <c r="AH15" s="203">
        <f t="shared" si="3"/>
        <v>2.7</v>
      </c>
      <c r="AI15" s="203">
        <f t="shared" si="4"/>
        <v>4.7</v>
      </c>
      <c r="AJ15" s="203">
        <f t="shared" si="6"/>
        <v>4.5999999999999996</v>
      </c>
      <c r="AK15" s="204">
        <f t="shared" si="7"/>
        <v>6.9</v>
      </c>
      <c r="AL15" s="204">
        <f t="shared" si="8"/>
        <v>3.2</v>
      </c>
      <c r="AM15" s="204">
        <f t="shared" si="9"/>
        <v>5.3</v>
      </c>
      <c r="AN15" s="324"/>
      <c r="AO15" s="61"/>
      <c r="AP15" s="61"/>
      <c r="AQ15" s="61"/>
      <c r="AR15" s="61"/>
      <c r="AS15" s="61"/>
      <c r="AT15" s="61"/>
      <c r="AU15" s="61"/>
      <c r="AV15" s="61"/>
      <c r="AW15" s="61"/>
    </row>
    <row r="16" spans="1:49" x14ac:dyDescent="0.25">
      <c r="A16" t="str">
        <f>'Indicator Data'!A24</f>
        <v>Cross Cutting Area</v>
      </c>
      <c r="B16" t="str">
        <f>'Indicator Data'!B24</f>
        <v>Chattogram</v>
      </c>
      <c r="C16" t="str">
        <f>'Indicator Data'!C24</f>
        <v>Cumilla</v>
      </c>
      <c r="D16">
        <f>'Indicator Data'!D24</f>
        <v>2019</v>
      </c>
      <c r="E16" s="194">
        <v>6.6</v>
      </c>
      <c r="F16" s="194">
        <v>7.4</v>
      </c>
      <c r="G16" s="194">
        <v>3</v>
      </c>
      <c r="H16" s="194" t="s">
        <v>50</v>
      </c>
      <c r="I16" s="194">
        <f>IF(OR('Indicator Data'!BT24=0,'Indicator Data'!BT24="No data"),"0",ROUND(IF('Indicator Data'!BT24&gt;I$3,0,IF('Indicator Data'!BT24&lt;I$4,10,(I$3-'Indicator Data'!BT24)/(I$3-I$4)*10)),1))</f>
        <v>8.1</v>
      </c>
      <c r="J16" s="194">
        <f>IF(OR('Indicator Data'!BV24=0,'Indicator Data'!BV24="No data"),"0",ROUND(IF('Indicator Data'!BV24&gt;J$3,0,IF('Indicator Data'!BV24&lt;J$4,10,(J$3-'Indicator Data'!BV24)/(J$3-J$4)*10)),1))</f>
        <v>4.5</v>
      </c>
      <c r="K16" s="194">
        <f>IF(OR('Indicator Data'!BW24=0,'Indicator Data'!BW24="No data"),"0",ROUND(IF('Indicator Data'!BW24&gt;K$3,0,IF('Indicator Data'!BW24&lt;K$4,10,(K$3-'Indicator Data'!BW24)/(K$3-K$4)*10)),1))</f>
        <v>9.8000000000000007</v>
      </c>
      <c r="L16" s="194" t="str">
        <f>IF(OR('Indicator Data'!BX24=0,'Indicator Data'!BX24="No data"),"0",ROUND(IF('Indicator Data'!BX24&gt;L$3,0,IF('Indicator Data'!BX24&lt;L$4,10,(L$3-'Indicator Data'!BX24)/(L$3-L$4)*10)),1))</f>
        <v>0</v>
      </c>
      <c r="M16" s="194">
        <f>IF(OR('Indicator Data'!BY24=0,'Indicator Data'!BY24="No data"),"0",ROUND(IF('Indicator Data'!BY24&gt;M$3,0,IF('Indicator Data'!BY24&lt;M$4,10,(M$3-'Indicator Data'!BY24)/(M$3-M$4)*10)),1))</f>
        <v>1.1000000000000001</v>
      </c>
      <c r="N16" s="194">
        <f>IF(OR('Indicator Data'!BZ24=0,'Indicator Data'!BZ24="No data"),"0",ROUND(IF('Indicator Data'!BZ24&gt;N$3,0,IF('Indicator Data'!BZ24&lt;N$4,10,(N$3-'Indicator Data'!BZ24)/(N$3-N$4)*10)),1))</f>
        <v>0.7</v>
      </c>
      <c r="O16" s="194">
        <f>IF(OR('Indicator Data'!CA24=0,'Indicator Data'!CA24="No data"),"0",ROUND(IF('Indicator Data'!CA24&gt;O$3,0,IF('Indicator Data'!CA24&lt;O$4,10,(O$3-'Indicator Data'!CA24)/(O$3-O$4)*10)),1))</f>
        <v>2.7</v>
      </c>
      <c r="P16" s="194">
        <f>IF(OR('Indicator Data'!CB24=0,'Indicator Data'!CB24="No data"),"0",ROUND(IF('Indicator Data'!CB24&gt;P$3,0,IF('Indicator Data'!CB24&lt;P$4,10,(P$3-'Indicator Data'!CB24)/(P$3-P$4)*10)),1))</f>
        <v>1.3</v>
      </c>
      <c r="Q16" s="194">
        <f>IF(OR('Indicator Data'!CC24=0,'Indicator Data'!CC24="No data"),"0",ROUND(IF('Indicator Data'!CC24&gt;Q$3,0,IF('Indicator Data'!CC24&lt;Q$4,10,(Q$3-'Indicator Data'!CC24)/(Q$3-Q$4)*10)),1))</f>
        <v>1.4</v>
      </c>
      <c r="R16" s="194">
        <f>IF(OR('Indicator Data'!CD24=0,'Indicator Data'!CD24="No data"),"0",ROUND(IF('Indicator Data'!CD24&gt;R$3,0,IF('Indicator Data'!CD24&lt;R$4,10,(R$3-'Indicator Data'!CD24)/(R$3-R$4)*10)),1))</f>
        <v>1.2</v>
      </c>
      <c r="S16" s="194">
        <f>IF(OR('Indicator Data'!CE24=0,'Indicator Data'!CE24="No data"),"0",ROUND(IF('Indicator Data'!CE24&gt;S$3,0,IF('Indicator Data'!CE24&lt;S$4,10,(S$3-'Indicator Data'!CE24)/(S$3-S$4)*10)),1))</f>
        <v>4.0999999999999996</v>
      </c>
      <c r="T16" s="194">
        <f>IF(OR('Indicator Data'!CF24=0,'Indicator Data'!CF24="No data"),"0",ROUND(IF('Indicator Data'!CF24&gt;T$3,0,IF('Indicator Data'!CF24&lt;T$4,10,(T$3-'Indicator Data'!CF24)/(T$3-T$4)*10)),1))</f>
        <v>6.5</v>
      </c>
      <c r="U16" s="194">
        <f>IF(OR('Indicator Data'!CG24=0,'Indicator Data'!CG24="No data"),"0",ROUND(IF('Indicator Data'!CG24&gt;U$3,0,IF('Indicator Data'!CG24&lt;U$4,10,(U$3-'Indicator Data'!CG24)/(U$3-U$4)*10)),1))</f>
        <v>4.2</v>
      </c>
      <c r="V16" s="194">
        <f>IF(OR('Indicator Data'!CH24=0,'Indicator Data'!CH24="No data"),"0",ROUND(IF('Indicator Data'!CH24&gt;V$3,0,IF('Indicator Data'!CH24&lt;V$4,10,(V$3-'Indicator Data'!CH24)/(V$3-V$4)*10)),1))</f>
        <v>1.2</v>
      </c>
      <c r="W16" s="194">
        <f>IF(OR('Indicator Data'!CI24=0,'Indicator Data'!CI24="No data"),"0",ROUND(IF('Indicator Data'!CI24&gt;W$3,0,IF('Indicator Data'!CI24&lt;W$4,10,(W$3-'Indicator Data'!CI24)/(W$3-W$4)*10)),1))</f>
        <v>7</v>
      </c>
      <c r="X16" s="194">
        <f>IF(OR('Indicator Data'!CJ24=0,'Indicator Data'!CJ24="No data"),"0",ROUND(IF('Indicator Data'!CJ24&gt;X$3,0,IF('Indicator Data'!CJ24&lt;X$4,10,(X$3-'Indicator Data'!CJ24)/(X$3-X$4)*10)),1))</f>
        <v>6.2</v>
      </c>
      <c r="Y16" s="194">
        <f>IF(OR('Indicator Data'!CK24=0,'Indicator Data'!CK24="No data"),"0",ROUND(IF('Indicator Data'!CK24&gt;Y$3,0,IF('Indicator Data'!CK24&lt;Y$4,10,(Y$3-'Indicator Data'!CK24)/(Y$3-Y$4)*10)),1))</f>
        <v>5.7</v>
      </c>
      <c r="Z16" s="194">
        <f>IF(OR('Indicator Data'!CL24=0,'Indicator Data'!CL24="No data"),"0",ROUND(IF('Indicator Data'!CL24&gt;Z$3,0,IF('Indicator Data'!CL24&lt;Z$4,10,(Z$3-'Indicator Data'!CL24)/(Z$3-Z$4)*10)),1))</f>
        <v>2.9</v>
      </c>
      <c r="AA16" s="194">
        <f>IF(OR('Indicator Data'!CM24=0,'Indicator Data'!CM24="No data"),"0",ROUND(IF('Indicator Data'!CM24&gt;AA$3,0,IF('Indicator Data'!CM24&lt;AA$4,10,(AA$3-'Indicator Data'!CM24)/(AA$3-AA$4)*10)),1))</f>
        <v>9.3000000000000007</v>
      </c>
      <c r="AB16" s="194">
        <f>IF(OR('Indicator Data'!CN24=0,'Indicator Data'!CN24="No data"),"0",ROUND(IF('Indicator Data'!CN24&gt;AB$3,0,IF('Indicator Data'!CN24&lt;AB$4,10,(AB$3-'Indicator Data'!CN24)/(AB$3-AB$4)*10)),1))</f>
        <v>4.0999999999999996</v>
      </c>
      <c r="AC16" s="194">
        <f>IF(OR('Indicator Data'!CO24=0,'Indicator Data'!CO24="No data"),"0",ROUND(IF('Indicator Data'!CO24&gt;AC$3,0,IF('Indicator Data'!CO24&lt;AC$4,10,(AC$3-'Indicator Data'!CO24)/(AC$3-AC$4)*10)),1))</f>
        <v>8.6999999999999993</v>
      </c>
      <c r="AD16" s="203">
        <f t="shared" si="0"/>
        <v>7</v>
      </c>
      <c r="AE16" s="203">
        <f t="shared" si="1"/>
        <v>3</v>
      </c>
      <c r="AF16" s="203">
        <f t="shared" si="5"/>
        <v>7.5</v>
      </c>
      <c r="AG16" s="203">
        <f t="shared" si="2"/>
        <v>0.9</v>
      </c>
      <c r="AH16" s="203">
        <f t="shared" si="3"/>
        <v>1.7</v>
      </c>
      <c r="AI16" s="203">
        <f t="shared" si="4"/>
        <v>5</v>
      </c>
      <c r="AJ16" s="203">
        <f t="shared" si="6"/>
        <v>6.3</v>
      </c>
      <c r="AK16" s="204">
        <f t="shared" si="7"/>
        <v>5.8</v>
      </c>
      <c r="AL16" s="204">
        <f t="shared" si="8"/>
        <v>2.8</v>
      </c>
      <c r="AM16" s="204">
        <f t="shared" si="9"/>
        <v>4.5</v>
      </c>
      <c r="AN16" s="324"/>
      <c r="AO16" s="61"/>
      <c r="AP16" s="61"/>
      <c r="AQ16" s="61"/>
      <c r="AR16" s="61"/>
      <c r="AS16" s="61"/>
      <c r="AT16" s="61"/>
      <c r="AU16" s="61"/>
      <c r="AV16" s="61"/>
      <c r="AW16" s="61"/>
    </row>
    <row r="17" spans="1:49" x14ac:dyDescent="0.25">
      <c r="A17" t="str">
        <f>'Indicator Data'!A25</f>
        <v>Chittagong Hill Tract and Coast</v>
      </c>
      <c r="B17" t="str">
        <f>'Indicator Data'!B25</f>
        <v>Chattogram</v>
      </c>
      <c r="C17" t="str">
        <f>'Indicator Data'!C25</f>
        <v>Cox's Bazar</v>
      </c>
      <c r="D17">
        <f>'Indicator Data'!D25</f>
        <v>2022</v>
      </c>
      <c r="E17" s="194">
        <v>6.6</v>
      </c>
      <c r="F17" s="194">
        <v>7.4</v>
      </c>
      <c r="G17" s="194">
        <v>3</v>
      </c>
      <c r="H17" s="194">
        <f>IF(OR('Indicator Data'!BS25=0,'Indicator Data'!BS25="No data"),"0",ROUND(IF('Indicator Data'!BS25&gt;H$3,0,IF('Indicator Data'!BS25&lt;H$4,10,(H$3-'Indicator Data'!BS25)/(H$3-H$4)*10)),1))</f>
        <v>7.8</v>
      </c>
      <c r="I17" s="194">
        <f>IF(OR('Indicator Data'!BT25=0,'Indicator Data'!BT25="No data"),"0",ROUND(IF('Indicator Data'!BT25&gt;I$3,0,IF('Indicator Data'!BT25&lt;I$4,10,(I$3-'Indicator Data'!BT25)/(I$3-I$4)*10)),1))</f>
        <v>6.9</v>
      </c>
      <c r="J17" s="194">
        <f>IF(OR('Indicator Data'!BV25=0,'Indicator Data'!BV25="No data"),"0",ROUND(IF('Indicator Data'!BV25&gt;J$3,0,IF('Indicator Data'!BV25&lt;J$4,10,(J$3-'Indicator Data'!BV25)/(J$3-J$4)*10)),1))</f>
        <v>4.3</v>
      </c>
      <c r="K17" s="194">
        <f>IF(OR('Indicator Data'!BW25=0,'Indicator Data'!BW25="No data"),"0",ROUND(IF('Indicator Data'!BW25&gt;K$3,0,IF('Indicator Data'!BW25&lt;K$4,10,(K$3-'Indicator Data'!BW25)/(K$3-K$4)*10)),1))</f>
        <v>6.9</v>
      </c>
      <c r="L17" s="194">
        <f>IF(OR('Indicator Data'!BX25=0,'Indicator Data'!BX25="No data"),"0",ROUND(IF('Indicator Data'!BX25&gt;L$3,0,IF('Indicator Data'!BX25&lt;L$4,10,(L$3-'Indicator Data'!BX25)/(L$3-L$4)*10)),1))</f>
        <v>6.7</v>
      </c>
      <c r="M17" s="194">
        <f>IF(OR('Indicator Data'!BY25=0,'Indicator Data'!BY25="No data"),"0",ROUND(IF('Indicator Data'!BY25&gt;M$3,0,IF('Indicator Data'!BY25&lt;M$4,10,(M$3-'Indicator Data'!BY25)/(M$3-M$4)*10)),1))</f>
        <v>7.5</v>
      </c>
      <c r="N17" s="194">
        <f>IF(OR('Indicator Data'!BZ25=0,'Indicator Data'!BZ25="No data"),"0",ROUND(IF('Indicator Data'!BZ25&gt;N$3,0,IF('Indicator Data'!BZ25&lt;N$4,10,(N$3-'Indicator Data'!BZ25)/(N$3-N$4)*10)),1))</f>
        <v>5.6</v>
      </c>
      <c r="O17" s="194">
        <f>IF(OR('Indicator Data'!CA25=0,'Indicator Data'!CA25="No data"),"0",ROUND(IF('Indicator Data'!CA25&gt;O$3,0,IF('Indicator Data'!CA25&lt;O$4,10,(O$3-'Indicator Data'!CA25)/(O$3-O$4)*10)),1))</f>
        <v>9.1999999999999993</v>
      </c>
      <c r="P17" s="194">
        <f>IF(OR('Indicator Data'!CB25=0,'Indicator Data'!CB25="No data"),"0",ROUND(IF('Indicator Data'!CB25&gt;P$3,0,IF('Indicator Data'!CB25&lt;P$4,10,(P$3-'Indicator Data'!CB25)/(P$3-P$4)*10)),1))</f>
        <v>1.4</v>
      </c>
      <c r="Q17" s="194">
        <f>IF(OR('Indicator Data'!CC25=0,'Indicator Data'!CC25="No data"),"0",ROUND(IF('Indicator Data'!CC25&gt;Q$3,0,IF('Indicator Data'!CC25&lt;Q$4,10,(Q$3-'Indicator Data'!CC25)/(Q$3-Q$4)*10)),1))</f>
        <v>5.2</v>
      </c>
      <c r="R17" s="194">
        <f>IF(OR('Indicator Data'!CD25=0,'Indicator Data'!CD25="No data"),"0",ROUND(IF('Indicator Data'!CD25&gt;R$3,0,IF('Indicator Data'!CD25&lt;R$4,10,(R$3-'Indicator Data'!CD25)/(R$3-R$4)*10)),1))</f>
        <v>3.3</v>
      </c>
      <c r="S17" s="194">
        <f>IF(OR('Indicator Data'!CE25=0,'Indicator Data'!CE25="No data"),"0",ROUND(IF('Indicator Data'!CE25&gt;S$3,0,IF('Indicator Data'!CE25&lt;S$4,10,(S$3-'Indicator Data'!CE25)/(S$3-S$4)*10)),1))</f>
        <v>8</v>
      </c>
      <c r="T17" s="194">
        <f>IF(OR('Indicator Data'!CF25=0,'Indicator Data'!CF25="No data"),"0",ROUND(IF('Indicator Data'!CF25&gt;T$3,0,IF('Indicator Data'!CF25&lt;T$4,10,(T$3-'Indicator Data'!CF25)/(T$3-T$4)*10)),1))</f>
        <v>6.1</v>
      </c>
      <c r="U17" s="194">
        <f>IF(OR('Indicator Data'!CG25=0,'Indicator Data'!CG25="No data"),"0",ROUND(IF('Indicator Data'!CG25&gt;U$3,0,IF('Indicator Data'!CG25&lt;U$4,10,(U$3-'Indicator Data'!CG25)/(U$3-U$4)*10)),1))</f>
        <v>7.9</v>
      </c>
      <c r="V17" s="194">
        <f>IF(OR('Indicator Data'!CH25=0,'Indicator Data'!CH25="No data"),"0",ROUND(IF('Indicator Data'!CH25&gt;V$3,0,IF('Indicator Data'!CH25&lt;V$4,10,(V$3-'Indicator Data'!CH25)/(V$3-V$4)*10)),1))</f>
        <v>7.3</v>
      </c>
      <c r="W17" s="194">
        <f>IF(OR('Indicator Data'!CI25=0,'Indicator Data'!CI25="No data"),"0",ROUND(IF('Indicator Data'!CI25&gt;W$3,0,IF('Indicator Data'!CI25&lt;W$4,10,(W$3-'Indicator Data'!CI25)/(W$3-W$4)*10)),1))</f>
        <v>8</v>
      </c>
      <c r="X17" s="194">
        <f>IF(OR('Indicator Data'!CJ25=0,'Indicator Data'!CJ25="No data"),"0",ROUND(IF('Indicator Data'!CJ25&gt;X$3,0,IF('Indicator Data'!CJ25&lt;X$4,10,(X$3-'Indicator Data'!CJ25)/(X$3-X$4)*10)),1))</f>
        <v>6.9</v>
      </c>
      <c r="Y17" s="194">
        <f>IF(OR('Indicator Data'!CK25=0,'Indicator Data'!CK25="No data"),"0",ROUND(IF('Indicator Data'!CK25&gt;Y$3,0,IF('Indicator Data'!CK25&lt;Y$4,10,(Y$3-'Indicator Data'!CK25)/(Y$3-Y$4)*10)),1))</f>
        <v>9.6999999999999993</v>
      </c>
      <c r="Z17" s="194">
        <f>IF(OR('Indicator Data'!CL25=0,'Indicator Data'!CL25="No data"),"0",ROUND(IF('Indicator Data'!CL25&gt;Z$3,0,IF('Indicator Data'!CL25&lt;Z$4,10,(Z$3-'Indicator Data'!CL25)/(Z$3-Z$4)*10)),1))</f>
        <v>6.4</v>
      </c>
      <c r="AA17" s="194">
        <f>IF(OR('Indicator Data'!CM25=0,'Indicator Data'!CM25="No data"),"0",ROUND(IF('Indicator Data'!CM25&gt;AA$3,0,IF('Indicator Data'!CM25&lt;AA$4,10,(AA$3-'Indicator Data'!CM25)/(AA$3-AA$4)*10)),1))</f>
        <v>9.6</v>
      </c>
      <c r="AB17" s="194">
        <f>IF(OR('Indicator Data'!CN25=0,'Indicator Data'!CN25="No data"),"0",ROUND(IF('Indicator Data'!CN25&gt;AB$3,0,IF('Indicator Data'!CN25&lt;AB$4,10,(AB$3-'Indicator Data'!CN25)/(AB$3-AB$4)*10)),1))</f>
        <v>3.9</v>
      </c>
      <c r="AC17" s="194">
        <f>IF(OR('Indicator Data'!CO25=0,'Indicator Data'!CO25="No data"),"0",ROUND(IF('Indicator Data'!CO25&gt;AC$3,0,IF('Indicator Data'!CO25&lt;AC$4,10,(AC$3-'Indicator Data'!CO25)/(AC$3-AC$4)*10)),1))</f>
        <v>0</v>
      </c>
      <c r="AD17" s="203">
        <f t="shared" si="0"/>
        <v>7</v>
      </c>
      <c r="AE17" s="203">
        <f t="shared" si="1"/>
        <v>5.4</v>
      </c>
      <c r="AF17" s="203">
        <f t="shared" si="5"/>
        <v>6.2</v>
      </c>
      <c r="AG17" s="203">
        <f t="shared" si="2"/>
        <v>6.6</v>
      </c>
      <c r="AH17" s="203">
        <f t="shared" si="3"/>
        <v>4.8</v>
      </c>
      <c r="AI17" s="203">
        <f t="shared" si="4"/>
        <v>7.7</v>
      </c>
      <c r="AJ17" s="203">
        <f t="shared" si="6"/>
        <v>5</v>
      </c>
      <c r="AK17" s="204">
        <f t="shared" si="7"/>
        <v>6.2</v>
      </c>
      <c r="AL17" s="204">
        <f t="shared" si="8"/>
        <v>4.8</v>
      </c>
      <c r="AM17" s="204">
        <f t="shared" si="9"/>
        <v>5.5</v>
      </c>
      <c r="AN17" s="324"/>
      <c r="AO17" s="61"/>
      <c r="AP17" s="61"/>
      <c r="AQ17" s="61"/>
      <c r="AR17" s="61"/>
      <c r="AS17" s="61"/>
      <c r="AT17" s="61"/>
      <c r="AU17" s="61"/>
      <c r="AV17" s="61"/>
      <c r="AW17" s="61"/>
    </row>
    <row r="18" spans="1:49" x14ac:dyDescent="0.25">
      <c r="A18" t="str">
        <f>'Indicator Data'!A26</f>
        <v>Cross Cutting Area</v>
      </c>
      <c r="B18" t="str">
        <f>'Indicator Data'!B26</f>
        <v>Chattogram</v>
      </c>
      <c r="C18" t="str">
        <f>'Indicator Data'!C26</f>
        <v>Feni</v>
      </c>
      <c r="D18">
        <f>'Indicator Data'!D26</f>
        <v>2030</v>
      </c>
      <c r="E18" s="194">
        <v>6.6</v>
      </c>
      <c r="F18" s="194">
        <v>7.4</v>
      </c>
      <c r="G18" s="194">
        <v>3</v>
      </c>
      <c r="H18" s="194">
        <f>IF(OR('Indicator Data'!BS26=0,'Indicator Data'!BS26="No data"),"0",ROUND(IF('Indicator Data'!BS26&gt;H$3,0,IF('Indicator Data'!BS26&lt;H$4,10,(H$3-'Indicator Data'!BS26)/(H$3-H$4)*10)),1))</f>
        <v>9.4</v>
      </c>
      <c r="I18" s="194">
        <f>IF(OR('Indicator Data'!BT26=0,'Indicator Data'!BT26="No data"),"0",ROUND(IF('Indicator Data'!BT26&gt;I$3,0,IF('Indicator Data'!BT26&lt;I$4,10,(I$3-'Indicator Data'!BT26)/(I$3-I$4)*10)),1))</f>
        <v>9.3000000000000007</v>
      </c>
      <c r="J18" s="194">
        <f>IF(OR('Indicator Data'!BV26=0,'Indicator Data'!BV26="No data"),"0",ROUND(IF('Indicator Data'!BV26&gt;J$3,0,IF('Indicator Data'!BV26&lt;J$4,10,(J$3-'Indicator Data'!BV26)/(J$3-J$4)*10)),1))</f>
        <v>4.5</v>
      </c>
      <c r="K18" s="194">
        <f>IF(OR('Indicator Data'!BW26=0,'Indicator Data'!BW26="No data"),"0",ROUND(IF('Indicator Data'!BW26&gt;K$3,0,IF('Indicator Data'!BW26&lt;K$4,10,(K$3-'Indicator Data'!BW26)/(K$3-K$4)*10)),1))</f>
        <v>9.1999999999999993</v>
      </c>
      <c r="L18" s="194">
        <f>IF(OR('Indicator Data'!BX26=0,'Indicator Data'!BX26="No data"),"0",ROUND(IF('Indicator Data'!BX26&gt;L$3,0,IF('Indicator Data'!BX26&lt;L$4,10,(L$3-'Indicator Data'!BX26)/(L$3-L$4)*10)),1))</f>
        <v>8.6999999999999993</v>
      </c>
      <c r="M18" s="194">
        <f>IF(OR('Indicator Data'!BY26=0,'Indicator Data'!BY26="No data"),"0",ROUND(IF('Indicator Data'!BY26&gt;M$3,0,IF('Indicator Data'!BY26&lt;M$4,10,(M$3-'Indicator Data'!BY26)/(M$3-M$4)*10)),1))</f>
        <v>4</v>
      </c>
      <c r="N18" s="194">
        <f>IF(OR('Indicator Data'!BZ26=0,'Indicator Data'!BZ26="No data"),"0",ROUND(IF('Indicator Data'!BZ26&gt;N$3,0,IF('Indicator Data'!BZ26&lt;N$4,10,(N$3-'Indicator Data'!BZ26)/(N$3-N$4)*10)),1))</f>
        <v>0</v>
      </c>
      <c r="O18" s="194">
        <f>IF(OR('Indicator Data'!CA26=0,'Indicator Data'!CA26="No data"),"0",ROUND(IF('Indicator Data'!CA26&gt;O$3,0,IF('Indicator Data'!CA26&lt;O$4,10,(O$3-'Indicator Data'!CA26)/(O$3-O$4)*10)),1))</f>
        <v>2.1</v>
      </c>
      <c r="P18" s="194">
        <f>IF(OR('Indicator Data'!CB26=0,'Indicator Data'!CB26="No data"),"0",ROUND(IF('Indicator Data'!CB26&gt;P$3,0,IF('Indicator Data'!CB26&lt;P$4,10,(P$3-'Indicator Data'!CB26)/(P$3-P$4)*10)),1))</f>
        <v>1.1000000000000001</v>
      </c>
      <c r="Q18" s="194">
        <f>IF(OR('Indicator Data'!CC26=0,'Indicator Data'!CC26="No data"),"0",ROUND(IF('Indicator Data'!CC26&gt;Q$3,0,IF('Indicator Data'!CC26&lt;Q$4,10,(Q$3-'Indicator Data'!CC26)/(Q$3-Q$4)*10)),1))</f>
        <v>7.3</v>
      </c>
      <c r="R18" s="194">
        <f>IF(OR('Indicator Data'!CD26=0,'Indicator Data'!CD26="No data"),"0",ROUND(IF('Indicator Data'!CD26&gt;R$3,0,IF('Indicator Data'!CD26&lt;R$4,10,(R$3-'Indicator Data'!CD26)/(R$3-R$4)*10)),1))</f>
        <v>0.6</v>
      </c>
      <c r="S18" s="194">
        <f>IF(OR('Indicator Data'!CE26=0,'Indicator Data'!CE26="No data"),"0",ROUND(IF('Indicator Data'!CE26&gt;S$3,0,IF('Indicator Data'!CE26&lt;S$4,10,(S$3-'Indicator Data'!CE26)/(S$3-S$4)*10)),1))</f>
        <v>2.9</v>
      </c>
      <c r="T18" s="194">
        <f>IF(OR('Indicator Data'!CF26=0,'Indicator Data'!CF26="No data"),"0",ROUND(IF('Indicator Data'!CF26&gt;T$3,0,IF('Indicator Data'!CF26&lt;T$4,10,(T$3-'Indicator Data'!CF26)/(T$3-T$4)*10)),1))</f>
        <v>3.3</v>
      </c>
      <c r="U18" s="194">
        <f>IF(OR('Indicator Data'!CG26=0,'Indicator Data'!CG26="No data"),"0",ROUND(IF('Indicator Data'!CG26&gt;U$3,0,IF('Indicator Data'!CG26&lt;U$4,10,(U$3-'Indicator Data'!CG26)/(U$3-U$4)*10)),1))</f>
        <v>5.3</v>
      </c>
      <c r="V18" s="194">
        <f>IF(OR('Indicator Data'!CH26=0,'Indicator Data'!CH26="No data"),"0",ROUND(IF('Indicator Data'!CH26&gt;V$3,0,IF('Indicator Data'!CH26&lt;V$4,10,(V$3-'Indicator Data'!CH26)/(V$3-V$4)*10)),1))</f>
        <v>3.1</v>
      </c>
      <c r="W18" s="194">
        <f>IF(OR('Indicator Data'!CI26=0,'Indicator Data'!CI26="No data"),"0",ROUND(IF('Indicator Data'!CI26&gt;W$3,0,IF('Indicator Data'!CI26&lt;W$4,10,(W$3-'Indicator Data'!CI26)/(W$3-W$4)*10)),1))</f>
        <v>6.6</v>
      </c>
      <c r="X18" s="194">
        <f>IF(OR('Indicator Data'!CJ26=0,'Indicator Data'!CJ26="No data"),"0",ROUND(IF('Indicator Data'!CJ26&gt;X$3,0,IF('Indicator Data'!CJ26&lt;X$4,10,(X$3-'Indicator Data'!CJ26)/(X$3-X$4)*10)),1))</f>
        <v>5.5</v>
      </c>
      <c r="Y18" s="194">
        <f>IF(OR('Indicator Data'!CK26=0,'Indicator Data'!CK26="No data"),"0",ROUND(IF('Indicator Data'!CK26&gt;Y$3,0,IF('Indicator Data'!CK26&lt;Y$4,10,(Y$3-'Indicator Data'!CK26)/(Y$3-Y$4)*10)),1))</f>
        <v>8.9</v>
      </c>
      <c r="Z18" s="194">
        <f>IF(OR('Indicator Data'!CL26=0,'Indicator Data'!CL26="No data"),"0",ROUND(IF('Indicator Data'!CL26&gt;Z$3,0,IF('Indicator Data'!CL26&lt;Z$4,10,(Z$3-'Indicator Data'!CL26)/(Z$3-Z$4)*10)),1))</f>
        <v>1.8</v>
      </c>
      <c r="AA18" s="194">
        <f>IF(OR('Indicator Data'!CM26=0,'Indicator Data'!CM26="No data"),"0",ROUND(IF('Indicator Data'!CM26&gt;AA$3,0,IF('Indicator Data'!CM26&lt;AA$4,10,(AA$3-'Indicator Data'!CM26)/(AA$3-AA$4)*10)),1))</f>
        <v>8.5</v>
      </c>
      <c r="AB18" s="194">
        <f>IF(OR('Indicator Data'!CN26=0,'Indicator Data'!CN26="No data"),"0",ROUND(IF('Indicator Data'!CN26&gt;AB$3,0,IF('Indicator Data'!CN26&lt;AB$4,10,(AB$3-'Indicator Data'!CN26)/(AB$3-AB$4)*10)),1))</f>
        <v>1.7</v>
      </c>
      <c r="AC18" s="194">
        <f>IF(OR('Indicator Data'!CO26=0,'Indicator Data'!CO26="No data"),"0",ROUND(IF('Indicator Data'!CO26&gt;AC$3,0,IF('Indicator Data'!CO26&lt;AC$4,10,(AC$3-'Indicator Data'!CO26)/(AC$3-AC$4)*10)),1))</f>
        <v>5.5</v>
      </c>
      <c r="AD18" s="203">
        <f t="shared" si="0"/>
        <v>7</v>
      </c>
      <c r="AE18" s="203">
        <f t="shared" si="1"/>
        <v>6.2</v>
      </c>
      <c r="AF18" s="203">
        <f t="shared" si="5"/>
        <v>7.9</v>
      </c>
      <c r="AG18" s="203">
        <f t="shared" si="2"/>
        <v>2</v>
      </c>
      <c r="AH18" s="203">
        <f t="shared" si="3"/>
        <v>2.8</v>
      </c>
      <c r="AI18" s="203">
        <f t="shared" si="4"/>
        <v>5.0999999999999996</v>
      </c>
      <c r="AJ18" s="203">
        <f t="shared" si="6"/>
        <v>4.4000000000000004</v>
      </c>
      <c r="AK18" s="204">
        <f t="shared" si="7"/>
        <v>7</v>
      </c>
      <c r="AL18" s="204">
        <f t="shared" si="8"/>
        <v>2.9</v>
      </c>
      <c r="AM18" s="204">
        <f t="shared" si="9"/>
        <v>5.3</v>
      </c>
      <c r="AN18" s="324"/>
      <c r="AO18" s="61"/>
      <c r="AP18" s="61"/>
      <c r="AQ18" s="61"/>
      <c r="AR18" s="61"/>
      <c r="AS18" s="61"/>
      <c r="AT18" s="61"/>
      <c r="AU18" s="61"/>
      <c r="AV18" s="61"/>
      <c r="AW18" s="61"/>
    </row>
    <row r="19" spans="1:49" x14ac:dyDescent="0.25">
      <c r="A19" t="str">
        <f>'Indicator Data'!A27</f>
        <v>Chittagong Hill Tract and Coast</v>
      </c>
      <c r="B19" t="str">
        <f>'Indicator Data'!B27</f>
        <v>Chattogram</v>
      </c>
      <c r="C19" t="str">
        <f>'Indicator Data'!C27</f>
        <v>Khagrachhari</v>
      </c>
      <c r="D19">
        <f>'Indicator Data'!D27</f>
        <v>2046</v>
      </c>
      <c r="E19" s="194">
        <v>6.6</v>
      </c>
      <c r="F19" s="194">
        <v>7.4</v>
      </c>
      <c r="G19" s="194">
        <v>3</v>
      </c>
      <c r="H19" s="194" t="s">
        <v>50</v>
      </c>
      <c r="I19" s="194">
        <f>IF(OR('Indicator Data'!BT27=0,'Indicator Data'!BT27="No data"),"0",ROUND(IF('Indicator Data'!BT27&gt;I$3,0,IF('Indicator Data'!BT27&lt;I$4,10,(I$3-'Indicator Data'!BT27)/(I$3-I$4)*10)),1))</f>
        <v>9.6</v>
      </c>
      <c r="J19" s="194">
        <f>IF(OR('Indicator Data'!BV27=0,'Indicator Data'!BV27="No data"),"0",ROUND(IF('Indicator Data'!BV27&gt;J$3,0,IF('Indicator Data'!BV27&lt;J$4,10,(J$3-'Indicator Data'!BV27)/(J$3-J$4)*10)),1))</f>
        <v>5.8</v>
      </c>
      <c r="K19" s="194">
        <f>IF(OR('Indicator Data'!BW27=0,'Indicator Data'!BW27="No data"),"0",ROUND(IF('Indicator Data'!BW27&gt;K$3,0,IF('Indicator Data'!BW27&lt;K$4,10,(K$3-'Indicator Data'!BW27)/(K$3-K$4)*10)),1))</f>
        <v>4.3</v>
      </c>
      <c r="L19" s="194" t="str">
        <f>IF(OR('Indicator Data'!BX27=0,'Indicator Data'!BX27="No data"),"0",ROUND(IF('Indicator Data'!BX27&gt;L$3,0,IF('Indicator Data'!BX27&lt;L$4,10,(L$3-'Indicator Data'!BX27)/(L$3-L$4)*10)),1))</f>
        <v>0</v>
      </c>
      <c r="M19" s="194">
        <f>IF(OR('Indicator Data'!BY27=0,'Indicator Data'!BY27="No data"),"0",ROUND(IF('Indicator Data'!BY27&gt;M$3,0,IF('Indicator Data'!BY27&lt;M$4,10,(M$3-'Indicator Data'!BY27)/(M$3-M$4)*10)),1))</f>
        <v>8.9</v>
      </c>
      <c r="N19" s="194">
        <f>IF(OR('Indicator Data'!BZ27=0,'Indicator Data'!BZ27="No data"),"0",ROUND(IF('Indicator Data'!BZ27&gt;N$3,0,IF('Indicator Data'!BZ27&lt;N$4,10,(N$3-'Indicator Data'!BZ27)/(N$3-N$4)*10)),1))</f>
        <v>10</v>
      </c>
      <c r="O19" s="194">
        <f>IF(OR('Indicator Data'!CA27=0,'Indicator Data'!CA27="No data"),"0",ROUND(IF('Indicator Data'!CA27&gt;O$3,0,IF('Indicator Data'!CA27&lt;O$4,10,(O$3-'Indicator Data'!CA27)/(O$3-O$4)*10)),1))</f>
        <v>6.6</v>
      </c>
      <c r="P19" s="194">
        <f>IF(OR('Indicator Data'!CB27=0,'Indicator Data'!CB27="No data"),"0",ROUND(IF('Indicator Data'!CB27&gt;P$3,0,IF('Indicator Data'!CB27&lt;P$4,10,(P$3-'Indicator Data'!CB27)/(P$3-P$4)*10)),1))</f>
        <v>4.7</v>
      </c>
      <c r="Q19" s="194">
        <f>IF(OR('Indicator Data'!CC27=0,'Indicator Data'!CC27="No data"),"0",ROUND(IF('Indicator Data'!CC27&gt;Q$3,0,IF('Indicator Data'!CC27&lt;Q$4,10,(Q$3-'Indicator Data'!CC27)/(Q$3-Q$4)*10)),1))</f>
        <v>6.5</v>
      </c>
      <c r="R19" s="194">
        <f>IF(OR('Indicator Data'!CD27=0,'Indicator Data'!CD27="No data"),"0",ROUND(IF('Indicator Data'!CD27&gt;R$3,0,IF('Indicator Data'!CD27&lt;R$4,10,(R$3-'Indicator Data'!CD27)/(R$3-R$4)*10)),1))</f>
        <v>7</v>
      </c>
      <c r="S19" s="194">
        <f>IF(OR('Indicator Data'!CE27=0,'Indicator Data'!CE27="No data"),"0",ROUND(IF('Indicator Data'!CE27&gt;S$3,0,IF('Indicator Data'!CE27&lt;S$4,10,(S$3-'Indicator Data'!CE27)/(S$3-S$4)*10)),1))</f>
        <v>8.9</v>
      </c>
      <c r="T19" s="194">
        <f>IF(OR('Indicator Data'!CF27=0,'Indicator Data'!CF27="No data"),"0",ROUND(IF('Indicator Data'!CF27&gt;T$3,0,IF('Indicator Data'!CF27&lt;T$4,10,(T$3-'Indicator Data'!CF27)/(T$3-T$4)*10)),1))</f>
        <v>9.4</v>
      </c>
      <c r="U19" s="194">
        <f>IF(OR('Indicator Data'!CG27=0,'Indicator Data'!CG27="No data"),"0",ROUND(IF('Indicator Data'!CG27&gt;U$3,0,IF('Indicator Data'!CG27&lt;U$4,10,(U$3-'Indicator Data'!CG27)/(U$3-U$4)*10)),1))</f>
        <v>7.7</v>
      </c>
      <c r="V19" s="194">
        <f>IF(OR('Indicator Data'!CH27=0,'Indicator Data'!CH27="No data"),"0",ROUND(IF('Indicator Data'!CH27&gt;V$3,0,IF('Indicator Data'!CH27&lt;V$4,10,(V$3-'Indicator Data'!CH27)/(V$3-V$4)*10)),1))</f>
        <v>8.8000000000000007</v>
      </c>
      <c r="W19" s="194">
        <f>IF(OR('Indicator Data'!CI27=0,'Indicator Data'!CI27="No data"),"0",ROUND(IF('Indicator Data'!CI27&gt;W$3,0,IF('Indicator Data'!CI27&lt;W$4,10,(W$3-'Indicator Data'!CI27)/(W$3-W$4)*10)),1))</f>
        <v>2.9</v>
      </c>
      <c r="X19" s="194">
        <f>IF(OR('Indicator Data'!CJ27=0,'Indicator Data'!CJ27="No data"),"0",ROUND(IF('Indicator Data'!CJ27&gt;X$3,0,IF('Indicator Data'!CJ27&lt;X$4,10,(X$3-'Indicator Data'!CJ27)/(X$3-X$4)*10)),1))</f>
        <v>1.8</v>
      </c>
      <c r="Y19" s="194">
        <f>IF(OR('Indicator Data'!CK27=0,'Indicator Data'!CK27="No data"),"0",ROUND(IF('Indicator Data'!CK27&gt;Y$3,0,IF('Indicator Data'!CK27&lt;Y$4,10,(Y$3-'Indicator Data'!CK27)/(Y$3-Y$4)*10)),1))</f>
        <v>7.7</v>
      </c>
      <c r="Z19" s="194">
        <f>IF(OR('Indicator Data'!CL27=0,'Indicator Data'!CL27="No data"),"0",ROUND(IF('Indicator Data'!CL27&gt;Z$3,0,IF('Indicator Data'!CL27&lt;Z$4,10,(Z$3-'Indicator Data'!CL27)/(Z$3-Z$4)*10)),1))</f>
        <v>6.1</v>
      </c>
      <c r="AA19" s="194">
        <f>IF(OR('Indicator Data'!CM27=0,'Indicator Data'!CM27="No data"),"0",ROUND(IF('Indicator Data'!CM27&gt;AA$3,0,IF('Indicator Data'!CM27&lt;AA$4,10,(AA$3-'Indicator Data'!CM27)/(AA$3-AA$4)*10)),1))</f>
        <v>9.4</v>
      </c>
      <c r="AB19" s="194">
        <f>IF(OR('Indicator Data'!CN27=0,'Indicator Data'!CN27="No data"),"0",ROUND(IF('Indicator Data'!CN27&gt;AB$3,0,IF('Indicator Data'!CN27&lt;AB$4,10,(AB$3-'Indicator Data'!CN27)/(AB$3-AB$4)*10)),1))</f>
        <v>5.5</v>
      </c>
      <c r="AC19" s="194">
        <f>IF(OR('Indicator Data'!CO27=0,'Indicator Data'!CO27="No data"),"0",ROUND(IF('Indicator Data'!CO27&gt;AC$3,0,IF('Indicator Data'!CO27&lt;AC$4,10,(AC$3-'Indicator Data'!CO27)/(AC$3-AC$4)*10)),1))</f>
        <v>8.1</v>
      </c>
      <c r="AD19" s="203">
        <f t="shared" si="0"/>
        <v>7</v>
      </c>
      <c r="AE19" s="203">
        <f t="shared" si="1"/>
        <v>3</v>
      </c>
      <c r="AF19" s="203">
        <f t="shared" si="5"/>
        <v>6.6</v>
      </c>
      <c r="AG19" s="203">
        <f t="shared" si="2"/>
        <v>9.5</v>
      </c>
      <c r="AH19" s="203">
        <f t="shared" si="3"/>
        <v>6.2</v>
      </c>
      <c r="AI19" s="203">
        <f t="shared" si="4"/>
        <v>6.7</v>
      </c>
      <c r="AJ19" s="203">
        <f t="shared" si="6"/>
        <v>7.3</v>
      </c>
      <c r="AK19" s="204">
        <f t="shared" si="7"/>
        <v>5.5</v>
      </c>
      <c r="AL19" s="204">
        <f t="shared" si="8"/>
        <v>5.9</v>
      </c>
      <c r="AM19" s="204">
        <f t="shared" si="9"/>
        <v>5.7</v>
      </c>
      <c r="AN19" s="324"/>
      <c r="AO19" s="61"/>
      <c r="AP19" s="61"/>
      <c r="AQ19" s="61"/>
      <c r="AR19" s="61"/>
      <c r="AS19" s="61"/>
      <c r="AT19" s="61"/>
      <c r="AU19" s="61"/>
      <c r="AV19" s="61"/>
      <c r="AW19" s="61"/>
    </row>
    <row r="20" spans="1:49" x14ac:dyDescent="0.25">
      <c r="A20" t="str">
        <f>'Indicator Data'!A28</f>
        <v>Coastal Zone</v>
      </c>
      <c r="B20" t="str">
        <f>'Indicator Data'!B28</f>
        <v>Chattogram</v>
      </c>
      <c r="C20" t="str">
        <f>'Indicator Data'!C28</f>
        <v>Lakshmipur</v>
      </c>
      <c r="D20">
        <f>'Indicator Data'!D28</f>
        <v>2051</v>
      </c>
      <c r="E20" s="194">
        <v>6.6</v>
      </c>
      <c r="F20" s="194">
        <v>7.4</v>
      </c>
      <c r="G20" s="194">
        <v>3</v>
      </c>
      <c r="H20" s="194">
        <f>IF(OR('Indicator Data'!BS28=0,'Indicator Data'!BS28="No data"),"0",ROUND(IF('Indicator Data'!BS28&gt;H$3,0,IF('Indicator Data'!BS28&lt;H$4,10,(H$3-'Indicator Data'!BS28)/(H$3-H$4)*10)),1))</f>
        <v>9.5</v>
      </c>
      <c r="I20" s="194">
        <f>IF(OR('Indicator Data'!BT28=0,'Indicator Data'!BT28="No data"),"0",ROUND(IF('Indicator Data'!BT28&gt;I$3,0,IF('Indicator Data'!BT28&lt;I$4,10,(I$3-'Indicator Data'!BT28)/(I$3-I$4)*10)),1))</f>
        <v>8.5</v>
      </c>
      <c r="J20" s="194">
        <f>IF(OR('Indicator Data'!BV28=0,'Indicator Data'!BV28="No data"),"0",ROUND(IF('Indicator Data'!BV28&gt;J$3,0,IF('Indicator Data'!BV28&lt;J$4,10,(J$3-'Indicator Data'!BV28)/(J$3-J$4)*10)),1))</f>
        <v>3.2</v>
      </c>
      <c r="K20" s="194">
        <f>IF(OR('Indicator Data'!BW28=0,'Indicator Data'!BW28="No data"),"0",ROUND(IF('Indicator Data'!BW28&gt;K$3,0,IF('Indicator Data'!BW28&lt;K$4,10,(K$3-'Indicator Data'!BW28)/(K$3-K$4)*10)),1))</f>
        <v>7.4</v>
      </c>
      <c r="L20" s="194">
        <f>IF(OR('Indicator Data'!BX28=0,'Indicator Data'!BX28="No data"),"0",ROUND(IF('Indicator Data'!BX28&gt;L$3,0,IF('Indicator Data'!BX28&lt;L$4,10,(L$3-'Indicator Data'!BX28)/(L$3-L$4)*10)),1))</f>
        <v>8.1999999999999993</v>
      </c>
      <c r="M20" s="194">
        <f>IF(OR('Indicator Data'!BY28=0,'Indicator Data'!BY28="No data"),"0",ROUND(IF('Indicator Data'!BY28&gt;M$3,0,IF('Indicator Data'!BY28&lt;M$4,10,(M$3-'Indicator Data'!BY28)/(M$3-M$4)*10)),1))</f>
        <v>3.6</v>
      </c>
      <c r="N20" s="194">
        <f>IF(OR('Indicator Data'!BZ28=0,'Indicator Data'!BZ28="No data"),"0",ROUND(IF('Indicator Data'!BZ28&gt;N$3,0,IF('Indicator Data'!BZ28&lt;N$4,10,(N$3-'Indicator Data'!BZ28)/(N$3-N$4)*10)),1))</f>
        <v>0</v>
      </c>
      <c r="O20" s="194">
        <f>IF(OR('Indicator Data'!CA28=0,'Indicator Data'!CA28="No data"),"0",ROUND(IF('Indicator Data'!CA28&gt;O$3,0,IF('Indicator Data'!CA28&lt;O$4,10,(O$3-'Indicator Data'!CA28)/(O$3-O$4)*10)),1))</f>
        <v>1.9</v>
      </c>
      <c r="P20" s="194">
        <f>IF(OR('Indicator Data'!CB28=0,'Indicator Data'!CB28="No data"),"0",ROUND(IF('Indicator Data'!CB28&gt;P$3,0,IF('Indicator Data'!CB28&lt;P$4,10,(P$3-'Indicator Data'!CB28)/(P$3-P$4)*10)),1))</f>
        <v>1.4</v>
      </c>
      <c r="Q20" s="194">
        <f>IF(OR('Indicator Data'!CC28=0,'Indicator Data'!CC28="No data"),"0",ROUND(IF('Indicator Data'!CC28&gt;Q$3,0,IF('Indicator Data'!CC28&lt;Q$4,10,(Q$3-'Indicator Data'!CC28)/(Q$3-Q$4)*10)),1))</f>
        <v>4.0999999999999996</v>
      </c>
      <c r="R20" s="194">
        <f>IF(OR('Indicator Data'!CD28=0,'Indicator Data'!CD28="No data"),"0",ROUND(IF('Indicator Data'!CD28&gt;R$3,0,IF('Indicator Data'!CD28&lt;R$4,10,(R$3-'Indicator Data'!CD28)/(R$3-R$4)*10)),1))</f>
        <v>0.4</v>
      </c>
      <c r="S20" s="194">
        <f>IF(OR('Indicator Data'!CE28=0,'Indicator Data'!CE28="No data"),"0",ROUND(IF('Indicator Data'!CE28&gt;S$3,0,IF('Indicator Data'!CE28&lt;S$4,10,(S$3-'Indicator Data'!CE28)/(S$3-S$4)*10)),1))</f>
        <v>5.8</v>
      </c>
      <c r="T20" s="194">
        <f>IF(OR('Indicator Data'!CF28=0,'Indicator Data'!CF28="No data"),"0",ROUND(IF('Indicator Data'!CF28&gt;T$3,0,IF('Indicator Data'!CF28&lt;T$4,10,(T$3-'Indicator Data'!CF28)/(T$3-T$4)*10)),1))</f>
        <v>8.1999999999999993</v>
      </c>
      <c r="U20" s="194">
        <f>IF(OR('Indicator Data'!CG28=0,'Indicator Data'!CG28="No data"),"0",ROUND(IF('Indicator Data'!CG28&gt;U$3,0,IF('Indicator Data'!CG28&lt;U$4,10,(U$3-'Indicator Data'!CG28)/(U$3-U$4)*10)),1))</f>
        <v>5</v>
      </c>
      <c r="V20" s="194">
        <f>IF(OR('Indicator Data'!CH28=0,'Indicator Data'!CH28="No data"),"0",ROUND(IF('Indicator Data'!CH28&gt;V$3,0,IF('Indicator Data'!CH28&lt;V$4,10,(V$3-'Indicator Data'!CH28)/(V$3-V$4)*10)),1))</f>
        <v>3</v>
      </c>
      <c r="W20" s="194">
        <f>IF(OR('Indicator Data'!CI28=0,'Indicator Data'!CI28="No data"),"0",ROUND(IF('Indicator Data'!CI28&gt;W$3,0,IF('Indicator Data'!CI28&lt;W$4,10,(W$3-'Indicator Data'!CI28)/(W$3-W$4)*10)),1))</f>
        <v>7.6</v>
      </c>
      <c r="X20" s="194">
        <f>IF(OR('Indicator Data'!CJ28=0,'Indicator Data'!CJ28="No data"),"0",ROUND(IF('Indicator Data'!CJ28&gt;X$3,0,IF('Indicator Data'!CJ28&lt;X$4,10,(X$3-'Indicator Data'!CJ28)/(X$3-X$4)*10)),1))</f>
        <v>6.4</v>
      </c>
      <c r="Y20" s="194">
        <f>IF(OR('Indicator Data'!CK28=0,'Indicator Data'!CK28="No data"),"0",ROUND(IF('Indicator Data'!CK28&gt;Y$3,0,IF('Indicator Data'!CK28&lt;Y$4,10,(Y$3-'Indicator Data'!CK28)/(Y$3-Y$4)*10)),1))</f>
        <v>9.9</v>
      </c>
      <c r="Z20" s="194">
        <f>IF(OR('Indicator Data'!CL28=0,'Indicator Data'!CL28="No data"),"0",ROUND(IF('Indicator Data'!CL28&gt;Z$3,0,IF('Indicator Data'!CL28&lt;Z$4,10,(Z$3-'Indicator Data'!CL28)/(Z$3-Z$4)*10)),1))</f>
        <v>4.5</v>
      </c>
      <c r="AA20" s="194">
        <f>IF(OR('Indicator Data'!CM28=0,'Indicator Data'!CM28="No data"),"0",ROUND(IF('Indicator Data'!CM28&gt;AA$3,0,IF('Indicator Data'!CM28&lt;AA$4,10,(AA$3-'Indicator Data'!CM28)/(AA$3-AA$4)*10)),1))</f>
        <v>8.5</v>
      </c>
      <c r="AB20" s="194">
        <f>IF(OR('Indicator Data'!CN28=0,'Indicator Data'!CN28="No data"),"0",ROUND(IF('Indicator Data'!CN28&gt;AB$3,0,IF('Indicator Data'!CN28&lt;AB$4,10,(AB$3-'Indicator Data'!CN28)/(AB$3-AB$4)*10)),1))</f>
        <v>3.7</v>
      </c>
      <c r="AC20" s="194">
        <f>IF(OR('Indicator Data'!CO28=0,'Indicator Data'!CO28="No data"),"0",ROUND(IF('Indicator Data'!CO28&gt;AC$3,0,IF('Indicator Data'!CO28&lt;AC$4,10,(AC$3-'Indicator Data'!CO28)/(AC$3-AC$4)*10)),1))</f>
        <v>3.4</v>
      </c>
      <c r="AD20" s="203">
        <f t="shared" si="0"/>
        <v>7</v>
      </c>
      <c r="AE20" s="203">
        <f t="shared" si="1"/>
        <v>6.3</v>
      </c>
      <c r="AF20" s="203">
        <f t="shared" si="5"/>
        <v>6.8</v>
      </c>
      <c r="AG20" s="203">
        <f t="shared" si="2"/>
        <v>1.8</v>
      </c>
      <c r="AH20" s="203">
        <f t="shared" si="3"/>
        <v>2</v>
      </c>
      <c r="AI20" s="203">
        <f t="shared" si="4"/>
        <v>6.6</v>
      </c>
      <c r="AJ20" s="203">
        <f t="shared" si="6"/>
        <v>5</v>
      </c>
      <c r="AK20" s="204">
        <f t="shared" si="7"/>
        <v>6.7</v>
      </c>
      <c r="AL20" s="204">
        <f t="shared" si="8"/>
        <v>3.1</v>
      </c>
      <c r="AM20" s="204">
        <f t="shared" si="9"/>
        <v>5.2</v>
      </c>
      <c r="AN20" s="324"/>
      <c r="AO20" s="61"/>
      <c r="AP20" s="61"/>
      <c r="AQ20" s="61"/>
      <c r="AR20" s="61"/>
      <c r="AS20" s="61"/>
      <c r="AT20" s="61"/>
      <c r="AU20" s="61"/>
      <c r="AV20" s="61"/>
      <c r="AW20" s="61"/>
    </row>
    <row r="21" spans="1:49" x14ac:dyDescent="0.25">
      <c r="A21" t="str">
        <f>'Indicator Data'!A29</f>
        <v>Coastal Zone</v>
      </c>
      <c r="B21" t="str">
        <f>'Indicator Data'!B29</f>
        <v>Chattogram</v>
      </c>
      <c r="C21" t="str">
        <f>'Indicator Data'!C29</f>
        <v>Noakhali</v>
      </c>
      <c r="D21">
        <f>'Indicator Data'!D29</f>
        <v>2075</v>
      </c>
      <c r="E21" s="194">
        <v>6.6</v>
      </c>
      <c r="F21" s="194">
        <v>7.4</v>
      </c>
      <c r="G21" s="194">
        <v>3</v>
      </c>
      <c r="H21" s="194">
        <f>IF(OR('Indicator Data'!BS29=0,'Indicator Data'!BS29="No data"),"0",ROUND(IF('Indicator Data'!BS29&gt;H$3,0,IF('Indicator Data'!BS29&lt;H$4,10,(H$3-'Indicator Data'!BS29)/(H$3-H$4)*10)),1))</f>
        <v>8.6999999999999993</v>
      </c>
      <c r="I21" s="194">
        <f>IF(OR('Indicator Data'!BT29=0,'Indicator Data'!BT29="No data"),"0",ROUND(IF('Indicator Data'!BT29&gt;I$3,0,IF('Indicator Data'!BT29&lt;I$4,10,(I$3-'Indicator Data'!BT29)/(I$3-I$4)*10)),1))</f>
        <v>9.1</v>
      </c>
      <c r="J21" s="194">
        <f>IF(OR('Indicator Data'!BV29=0,'Indicator Data'!BV29="No data"),"0",ROUND(IF('Indicator Data'!BV29&gt;J$3,0,IF('Indicator Data'!BV29&lt;J$4,10,(J$3-'Indicator Data'!BV29)/(J$3-J$4)*10)),1))</f>
        <v>2.5</v>
      </c>
      <c r="K21" s="194">
        <f>IF(OR('Indicator Data'!BW29=0,'Indicator Data'!BW29="No data"),"0",ROUND(IF('Indicator Data'!BW29&gt;K$3,0,IF('Indicator Data'!BW29&lt;K$4,10,(K$3-'Indicator Data'!BW29)/(K$3-K$4)*10)),1))</f>
        <v>9.5</v>
      </c>
      <c r="L21" s="194">
        <f>IF(OR('Indicator Data'!BX29=0,'Indicator Data'!BX29="No data"),"0",ROUND(IF('Indicator Data'!BX29&gt;L$3,0,IF('Indicator Data'!BX29&lt;L$4,10,(L$3-'Indicator Data'!BX29)/(L$3-L$4)*10)),1))</f>
        <v>7.5</v>
      </c>
      <c r="M21" s="194">
        <f>IF(OR('Indicator Data'!BY29=0,'Indicator Data'!BY29="No data"),"0",ROUND(IF('Indicator Data'!BY29&gt;M$3,0,IF('Indicator Data'!BY29&lt;M$4,10,(M$3-'Indicator Data'!BY29)/(M$3-M$4)*10)),1))</f>
        <v>7.3</v>
      </c>
      <c r="N21" s="194">
        <f>IF(OR('Indicator Data'!BZ29=0,'Indicator Data'!BZ29="No data"),"0",ROUND(IF('Indicator Data'!BZ29&gt;N$3,0,IF('Indicator Data'!BZ29&lt;N$4,10,(N$3-'Indicator Data'!BZ29)/(N$3-N$4)*10)),1))</f>
        <v>1.5</v>
      </c>
      <c r="O21" s="194">
        <f>IF(OR('Indicator Data'!CA29=0,'Indicator Data'!CA29="No data"),"0",ROUND(IF('Indicator Data'!CA29&gt;O$3,0,IF('Indicator Data'!CA29&lt;O$4,10,(O$3-'Indicator Data'!CA29)/(O$3-O$4)*10)),1))</f>
        <v>4.5999999999999996</v>
      </c>
      <c r="P21" s="194">
        <f>IF(OR('Indicator Data'!CB29=0,'Indicator Data'!CB29="No data"),"0",ROUND(IF('Indicator Data'!CB29&gt;P$3,0,IF('Indicator Data'!CB29&lt;P$4,10,(P$3-'Indicator Data'!CB29)/(P$3-P$4)*10)),1))</f>
        <v>1.3</v>
      </c>
      <c r="Q21" s="194">
        <f>IF(OR('Indicator Data'!CC29=0,'Indicator Data'!CC29="No data"),"0",ROUND(IF('Indicator Data'!CC29&gt;Q$3,0,IF('Indicator Data'!CC29&lt;Q$4,10,(Q$3-'Indicator Data'!CC29)/(Q$3-Q$4)*10)),1))</f>
        <v>5</v>
      </c>
      <c r="R21" s="194">
        <f>IF(OR('Indicator Data'!CD29=0,'Indicator Data'!CD29="No data"),"0",ROUND(IF('Indicator Data'!CD29&gt;R$3,0,IF('Indicator Data'!CD29&lt;R$4,10,(R$3-'Indicator Data'!CD29)/(R$3-R$4)*10)),1))</f>
        <v>0.9</v>
      </c>
      <c r="S21" s="194">
        <f>IF(OR('Indicator Data'!CE29=0,'Indicator Data'!CE29="No data"),"0",ROUND(IF('Indicator Data'!CE29&gt;S$3,0,IF('Indicator Data'!CE29&lt;S$4,10,(S$3-'Indicator Data'!CE29)/(S$3-S$4)*10)),1))</f>
        <v>6.2</v>
      </c>
      <c r="T21" s="194">
        <f>IF(OR('Indicator Data'!CF29=0,'Indicator Data'!CF29="No data"),"0",ROUND(IF('Indicator Data'!CF29&gt;T$3,0,IF('Indicator Data'!CF29&lt;T$4,10,(T$3-'Indicator Data'!CF29)/(T$3-T$4)*10)),1))</f>
        <v>7.4</v>
      </c>
      <c r="U21" s="194">
        <f>IF(OR('Indicator Data'!CG29=0,'Indicator Data'!CG29="No data"),"0",ROUND(IF('Indicator Data'!CG29&gt;U$3,0,IF('Indicator Data'!CG29&lt;U$4,10,(U$3-'Indicator Data'!CG29)/(U$3-U$4)*10)),1))</f>
        <v>5.9</v>
      </c>
      <c r="V21" s="194">
        <f>IF(OR('Indicator Data'!CH29=0,'Indicator Data'!CH29="No data"),"0",ROUND(IF('Indicator Data'!CH29&gt;V$3,0,IF('Indicator Data'!CH29&lt;V$4,10,(V$3-'Indicator Data'!CH29)/(V$3-V$4)*10)),1))</f>
        <v>6.5</v>
      </c>
      <c r="W21" s="194">
        <f>IF(OR('Indicator Data'!CI29=0,'Indicator Data'!CI29="No data"),"0",ROUND(IF('Indicator Data'!CI29&gt;W$3,0,IF('Indicator Data'!CI29&lt;W$4,10,(W$3-'Indicator Data'!CI29)/(W$3-W$4)*10)),1))</f>
        <v>7.8</v>
      </c>
      <c r="X21" s="194">
        <f>IF(OR('Indicator Data'!CJ29=0,'Indicator Data'!CJ29="No data"),"0",ROUND(IF('Indicator Data'!CJ29&gt;X$3,0,IF('Indicator Data'!CJ29&lt;X$4,10,(X$3-'Indicator Data'!CJ29)/(X$3-X$4)*10)),1))</f>
        <v>6</v>
      </c>
      <c r="Y21" s="194">
        <f>IF(OR('Indicator Data'!CK29=0,'Indicator Data'!CK29="No data"),"0",ROUND(IF('Indicator Data'!CK29&gt;Y$3,0,IF('Indicator Data'!CK29&lt;Y$4,10,(Y$3-'Indicator Data'!CK29)/(Y$3-Y$4)*10)),1))</f>
        <v>9.9</v>
      </c>
      <c r="Z21" s="194">
        <f>IF(OR('Indicator Data'!CL29=0,'Indicator Data'!CL29="No data"),"0",ROUND(IF('Indicator Data'!CL29&gt;Z$3,0,IF('Indicator Data'!CL29&lt;Z$4,10,(Z$3-'Indicator Data'!CL29)/(Z$3-Z$4)*10)),1))</f>
        <v>3.4</v>
      </c>
      <c r="AA21" s="194">
        <f>IF(OR('Indicator Data'!CM29=0,'Indicator Data'!CM29="No data"),"0",ROUND(IF('Indicator Data'!CM29&gt;AA$3,0,IF('Indicator Data'!CM29&lt;AA$4,10,(AA$3-'Indicator Data'!CM29)/(AA$3-AA$4)*10)),1))</f>
        <v>9.9</v>
      </c>
      <c r="AB21" s="194">
        <f>IF(OR('Indicator Data'!CN29=0,'Indicator Data'!CN29="No data"),"0",ROUND(IF('Indicator Data'!CN29&gt;AB$3,0,IF('Indicator Data'!CN29&lt;AB$4,10,(AB$3-'Indicator Data'!CN29)/(AB$3-AB$4)*10)),1))</f>
        <v>3.6</v>
      </c>
      <c r="AC21" s="194">
        <f>IF(OR('Indicator Data'!CO29=0,'Indicator Data'!CO29="No data"),"0",ROUND(IF('Indicator Data'!CO29&gt;AC$3,0,IF('Indicator Data'!CO29&lt;AC$4,10,(AC$3-'Indicator Data'!CO29)/(AC$3-AC$4)*10)),1))</f>
        <v>8.1999999999999993</v>
      </c>
      <c r="AD21" s="203">
        <f t="shared" si="0"/>
        <v>7</v>
      </c>
      <c r="AE21" s="203">
        <f t="shared" si="1"/>
        <v>5.9</v>
      </c>
      <c r="AF21" s="203">
        <f t="shared" si="5"/>
        <v>7.2</v>
      </c>
      <c r="AG21" s="203">
        <f t="shared" si="2"/>
        <v>4.4000000000000004</v>
      </c>
      <c r="AH21" s="203">
        <f t="shared" si="3"/>
        <v>3</v>
      </c>
      <c r="AI21" s="203">
        <f t="shared" si="4"/>
        <v>7.1</v>
      </c>
      <c r="AJ21" s="203">
        <f t="shared" si="6"/>
        <v>6.3</v>
      </c>
      <c r="AK21" s="204">
        <f t="shared" si="7"/>
        <v>6.7</v>
      </c>
      <c r="AL21" s="204">
        <f t="shared" si="8"/>
        <v>4.2</v>
      </c>
      <c r="AM21" s="204">
        <f t="shared" si="9"/>
        <v>5.6</v>
      </c>
      <c r="AN21" s="324"/>
      <c r="AO21" s="61"/>
      <c r="AP21" s="61"/>
      <c r="AQ21" s="61"/>
      <c r="AR21" s="61"/>
      <c r="AS21" s="61"/>
      <c r="AT21" s="61"/>
      <c r="AU21" s="61"/>
      <c r="AV21" s="61"/>
      <c r="AW21" s="61"/>
    </row>
    <row r="22" spans="1:49" ht="15.75" customHeight="1" x14ac:dyDescent="0.25">
      <c r="A22" t="str">
        <f>'Indicator Data'!A30</f>
        <v>Chittagong Hill Tract and Coast</v>
      </c>
      <c r="B22" t="str">
        <f>'Indicator Data'!B30</f>
        <v>Chattogram</v>
      </c>
      <c r="C22" t="str">
        <f>'Indicator Data'!C30</f>
        <v>Rangamati</v>
      </c>
      <c r="D22">
        <f>'Indicator Data'!D30</f>
        <v>2084</v>
      </c>
      <c r="E22" s="194">
        <v>6.6</v>
      </c>
      <c r="F22" s="194">
        <v>7.4</v>
      </c>
      <c r="G22" s="194">
        <v>3</v>
      </c>
      <c r="H22" s="194">
        <v>0</v>
      </c>
      <c r="I22" s="194">
        <f>IF(OR('Indicator Data'!BT30=0,'Indicator Data'!BT30="No data"),"0",ROUND(IF('Indicator Data'!BT30&gt;I$3,0,IF('Indicator Data'!BT30&lt;I$4,10,(I$3-'Indicator Data'!BT30)/(I$3-I$4)*10)),1))</f>
        <v>9.3000000000000007</v>
      </c>
      <c r="J22" s="194">
        <f>IF(OR('Indicator Data'!BV30=0,'Indicator Data'!BV30="No data"),"0",ROUND(IF('Indicator Data'!BV30&gt;J$3,0,IF('Indicator Data'!BV30&lt;J$4,10,(J$3-'Indicator Data'!BV30)/(J$3-J$4)*10)),1))</f>
        <v>8.3000000000000007</v>
      </c>
      <c r="K22" s="194">
        <f>IF(OR('Indicator Data'!BW30=0,'Indicator Data'!BW30="No data"),"0",ROUND(IF('Indicator Data'!BW30&gt;K$3,0,IF('Indicator Data'!BW30&lt;K$4,10,(K$3-'Indicator Data'!BW30)/(K$3-K$4)*10)),1))</f>
        <v>0</v>
      </c>
      <c r="L22" s="194" t="str">
        <f>IF(OR('Indicator Data'!BX30=0,'Indicator Data'!BX30="No data"),"0",ROUND(IF('Indicator Data'!BX30&gt;L$3,0,IF('Indicator Data'!BX30&lt;L$4,10,(L$3-'Indicator Data'!BX30)/(L$3-L$4)*10)),1))</f>
        <v>0</v>
      </c>
      <c r="M22" s="194">
        <f>IF(OR('Indicator Data'!BY30=0,'Indicator Data'!BY30="No data"),"0",ROUND(IF('Indicator Data'!BY30&gt;M$3,0,IF('Indicator Data'!BY30&lt;M$4,10,(M$3-'Indicator Data'!BY30)/(M$3-M$4)*10)),1))</f>
        <v>10</v>
      </c>
      <c r="N22" s="194">
        <f>IF(OR('Indicator Data'!BZ30=0,'Indicator Data'!BZ30="No data"),"0",ROUND(IF('Indicator Data'!BZ30&gt;N$3,0,IF('Indicator Data'!BZ30&lt;N$4,10,(N$3-'Indicator Data'!BZ30)/(N$3-N$4)*10)),1))</f>
        <v>9.9</v>
      </c>
      <c r="O22" s="194">
        <f>IF(OR('Indicator Data'!CA30=0,'Indicator Data'!CA30="No data"),"0",ROUND(IF('Indicator Data'!CA30&gt;O$3,0,IF('Indicator Data'!CA30&lt;O$4,10,(O$3-'Indicator Data'!CA30)/(O$3-O$4)*10)),1))</f>
        <v>7.4</v>
      </c>
      <c r="P22" s="194">
        <f>IF(OR('Indicator Data'!CB30=0,'Indicator Data'!CB30="No data"),"0",ROUND(IF('Indicator Data'!CB30&gt;P$3,0,IF('Indicator Data'!CB30&lt;P$4,10,(P$3-'Indicator Data'!CB30)/(P$3-P$4)*10)),1))</f>
        <v>8.9</v>
      </c>
      <c r="Q22" s="194">
        <f>IF(OR('Indicator Data'!CC30=0,'Indicator Data'!CC30="No data"),"0",ROUND(IF('Indicator Data'!CC30&gt;Q$3,0,IF('Indicator Data'!CC30&lt;Q$4,10,(Q$3-'Indicator Data'!CC30)/(Q$3-Q$4)*10)),1))</f>
        <v>2.7</v>
      </c>
      <c r="R22" s="194">
        <f>IF(OR('Indicator Data'!CD30=0,'Indicator Data'!CD30="No data"),"0",ROUND(IF('Indicator Data'!CD30&gt;R$3,0,IF('Indicator Data'!CD30&lt;R$4,10,(R$3-'Indicator Data'!CD30)/(R$3-R$4)*10)),1))</f>
        <v>6.1</v>
      </c>
      <c r="S22" s="194">
        <f>IF(OR('Indicator Data'!CE30=0,'Indicator Data'!CE30="No data"),"0",ROUND(IF('Indicator Data'!CE30&gt;S$3,0,IF('Indicator Data'!CE30&lt;S$4,10,(S$3-'Indicator Data'!CE30)/(S$3-S$4)*10)),1))</f>
        <v>8.6</v>
      </c>
      <c r="T22" s="194">
        <f>IF(OR('Indicator Data'!CF30=0,'Indicator Data'!CF30="No data"),"0",ROUND(IF('Indicator Data'!CF30&gt;T$3,0,IF('Indicator Data'!CF30&lt;T$4,10,(T$3-'Indicator Data'!CF30)/(T$3-T$4)*10)),1))</f>
        <v>9.9</v>
      </c>
      <c r="U22" s="194">
        <f>IF(OR('Indicator Data'!CG30=0,'Indicator Data'!CG30="No data"),"0",ROUND(IF('Indicator Data'!CG30&gt;U$3,0,IF('Indicator Data'!CG30&lt;U$4,10,(U$3-'Indicator Data'!CG30)/(U$3-U$4)*10)),1))</f>
        <v>5.6</v>
      </c>
      <c r="V22" s="194">
        <f>IF(OR('Indicator Data'!CH30=0,'Indicator Data'!CH30="No data"),"0",ROUND(IF('Indicator Data'!CH30&gt;V$3,0,IF('Indicator Data'!CH30&lt;V$4,10,(V$3-'Indicator Data'!CH30)/(V$3-V$4)*10)),1))</f>
        <v>10</v>
      </c>
      <c r="W22" s="194">
        <f>IF(OR('Indicator Data'!CI30=0,'Indicator Data'!CI30="No data"),"0",ROUND(IF('Indicator Data'!CI30&gt;W$3,0,IF('Indicator Data'!CI30&lt;W$4,10,(W$3-'Indicator Data'!CI30)/(W$3-W$4)*10)),1))</f>
        <v>0</v>
      </c>
      <c r="X22" s="194">
        <f>IF(OR('Indicator Data'!CJ30=0,'Indicator Data'!CJ30="No data"),"0",ROUND(IF('Indicator Data'!CJ30&gt;X$3,0,IF('Indicator Data'!CJ30&lt;X$4,10,(X$3-'Indicator Data'!CJ30)/(X$3-X$4)*10)),1))</f>
        <v>2</v>
      </c>
      <c r="Y22" s="194">
        <f>IF(OR('Indicator Data'!CK30=0,'Indicator Data'!CK30="No data"),"0",ROUND(IF('Indicator Data'!CK30&gt;Y$3,0,IF('Indicator Data'!CK30&lt;Y$4,10,(Y$3-'Indicator Data'!CK30)/(Y$3-Y$4)*10)),1))</f>
        <v>1.8</v>
      </c>
      <c r="Z22" s="194">
        <f>IF(OR('Indicator Data'!CL30=0,'Indicator Data'!CL30="No data"),"0",ROUND(IF('Indicator Data'!CL30&gt;Z$3,0,IF('Indicator Data'!CL30&lt;Z$4,10,(Z$3-'Indicator Data'!CL30)/(Z$3-Z$4)*10)),1))</f>
        <v>5.9</v>
      </c>
      <c r="AA22" s="194">
        <f>IF(OR('Indicator Data'!CM30=0,'Indicator Data'!CM30="No data"),"0",ROUND(IF('Indicator Data'!CM30&gt;AA$3,0,IF('Indicator Data'!CM30&lt;AA$4,10,(AA$3-'Indicator Data'!CM30)/(AA$3-AA$4)*10)),1))</f>
        <v>9.8000000000000007</v>
      </c>
      <c r="AB22" s="194">
        <f>IF(OR('Indicator Data'!CN30=0,'Indicator Data'!CN30="No data"),"0",ROUND(IF('Indicator Data'!CN30&gt;AB$3,0,IF('Indicator Data'!CN30&lt;AB$4,10,(AB$3-'Indicator Data'!CN30)/(AB$3-AB$4)*10)),1))</f>
        <v>3.4</v>
      </c>
      <c r="AC22" s="194">
        <f>IF(OR('Indicator Data'!CO30=0,'Indicator Data'!CO30="No data"),"0",ROUND(IF('Indicator Data'!CO30&gt;AC$3,0,IF('Indicator Data'!CO30&lt;AC$4,10,(AC$3-'Indicator Data'!CO30)/(AC$3-AC$4)*10)),1))</f>
        <v>9.5</v>
      </c>
      <c r="AD22" s="203">
        <f t="shared" si="0"/>
        <v>7</v>
      </c>
      <c r="AE22" s="203">
        <f t="shared" si="1"/>
        <v>1.5</v>
      </c>
      <c r="AF22" s="203">
        <f t="shared" si="5"/>
        <v>5.9</v>
      </c>
      <c r="AG22" s="203">
        <f t="shared" si="2"/>
        <v>10</v>
      </c>
      <c r="AH22" s="203">
        <f t="shared" si="3"/>
        <v>6.3</v>
      </c>
      <c r="AI22" s="203">
        <f t="shared" si="4"/>
        <v>5.4</v>
      </c>
      <c r="AJ22" s="203">
        <f t="shared" si="6"/>
        <v>7.2</v>
      </c>
      <c r="AK22" s="204">
        <f t="shared" si="7"/>
        <v>4.8</v>
      </c>
      <c r="AL22" s="204">
        <f t="shared" si="8"/>
        <v>5.8</v>
      </c>
      <c r="AM22" s="204">
        <f t="shared" si="9"/>
        <v>5.3</v>
      </c>
      <c r="AN22" s="324"/>
      <c r="AO22" s="61"/>
      <c r="AP22" s="61"/>
      <c r="AQ22" s="61"/>
      <c r="AR22" s="61"/>
      <c r="AS22" s="61"/>
      <c r="AT22" s="61"/>
      <c r="AU22" s="61"/>
      <c r="AV22" s="61"/>
      <c r="AW22" s="61"/>
    </row>
    <row r="23" spans="1:49" ht="15.75" customHeight="1" x14ac:dyDescent="0.25">
      <c r="A23" t="str">
        <f>'Indicator Data'!A31</f>
        <v>Cross Cutting Area</v>
      </c>
      <c r="B23" t="str">
        <f>'Indicator Data'!B31</f>
        <v>Dhaka</v>
      </c>
      <c r="C23" t="str">
        <f>'Indicator Data'!C31</f>
        <v>Dhaka</v>
      </c>
      <c r="D23">
        <f>'Indicator Data'!D31</f>
        <v>3026</v>
      </c>
      <c r="E23" s="194">
        <v>6.6</v>
      </c>
      <c r="F23" s="194">
        <v>7.4</v>
      </c>
      <c r="G23" s="194">
        <v>3</v>
      </c>
      <c r="H23" s="194" t="s">
        <v>50</v>
      </c>
      <c r="I23" s="194">
        <f>IF(OR('Indicator Data'!BT31=0,'Indicator Data'!BT31="No data"),"0",ROUND(IF('Indicator Data'!BT31&gt;I$3,0,IF('Indicator Data'!BT31&lt;I$4,10,(I$3-'Indicator Data'!BT31)/(I$3-I$4)*10)),1))</f>
        <v>9.1</v>
      </c>
      <c r="J23" s="194">
        <f>IF(OR('Indicator Data'!BV31=0,'Indicator Data'!BV31="No data"),"0",ROUND(IF('Indicator Data'!BV31&gt;J$3,0,IF('Indicator Data'!BV31&lt;J$4,10,(J$3-'Indicator Data'!BV31)/(J$3-J$4)*10)),1))</f>
        <v>9.6999999999999993</v>
      </c>
      <c r="K23" s="194">
        <f>IF(OR('Indicator Data'!BW31=0,'Indicator Data'!BW31="No data"),"0",ROUND(IF('Indicator Data'!BW31&gt;K$3,0,IF('Indicator Data'!BW31&lt;K$4,10,(K$3-'Indicator Data'!BW31)/(K$3-K$4)*10)),1))</f>
        <v>9.6</v>
      </c>
      <c r="L23" s="194" t="str">
        <f>IF(OR('Indicator Data'!BX31=0,'Indicator Data'!BX31="No data"),"0",ROUND(IF('Indicator Data'!BX31&gt;L$3,0,IF('Indicator Data'!BX31&lt;L$4,10,(L$3-'Indicator Data'!BX31)/(L$3-L$4)*10)),1))</f>
        <v>0</v>
      </c>
      <c r="M23" s="194">
        <f>IF(OR('Indicator Data'!BY31=0,'Indicator Data'!BY31="No data"),"0",ROUND(IF('Indicator Data'!BY31&gt;M$3,0,IF('Indicator Data'!BY31&lt;M$4,10,(M$3-'Indicator Data'!BY31)/(M$3-M$4)*10)),1))</f>
        <v>3.5</v>
      </c>
      <c r="N23" s="194">
        <f>IF(OR('Indicator Data'!BZ31=0,'Indicator Data'!BZ31="No data"),"0",ROUND(IF('Indicator Data'!BZ31&gt;N$3,0,IF('Indicator Data'!BZ31&lt;N$4,10,(N$3-'Indicator Data'!BZ31)/(N$3-N$4)*10)),1))</f>
        <v>0.3</v>
      </c>
      <c r="O23" s="194">
        <f>IF(OR('Indicator Data'!CA31=0,'Indicator Data'!CA31="No data"),"0",ROUND(IF('Indicator Data'!CA31&gt;O$3,0,IF('Indicator Data'!CA31&lt;O$4,10,(O$3-'Indicator Data'!CA31)/(O$3-O$4)*10)),1))</f>
        <v>6.1</v>
      </c>
      <c r="P23" s="194">
        <f>IF(OR('Indicator Data'!CB31=0,'Indicator Data'!CB31="No data"),"0",ROUND(IF('Indicator Data'!CB31&gt;P$3,0,IF('Indicator Data'!CB31&lt;P$4,10,(P$3-'Indicator Data'!CB31)/(P$3-P$4)*10)),1))</f>
        <v>10</v>
      </c>
      <c r="Q23" s="194">
        <f>IF(OR('Indicator Data'!CC31=0,'Indicator Data'!CC31="No data"),"0",ROUND(IF('Indicator Data'!CC31&gt;Q$3,0,IF('Indicator Data'!CC31&lt;Q$4,10,(Q$3-'Indicator Data'!CC31)/(Q$3-Q$4)*10)),1))</f>
        <v>1.8</v>
      </c>
      <c r="R23" s="194">
        <f>IF(OR('Indicator Data'!CD31=0,'Indicator Data'!CD31="No data"),"0",ROUND(IF('Indicator Data'!CD31&gt;R$3,0,IF('Indicator Data'!CD31&lt;R$4,10,(R$3-'Indicator Data'!CD31)/(R$3-R$4)*10)),1))</f>
        <v>0.4</v>
      </c>
      <c r="S23" s="194">
        <f>IF(OR('Indicator Data'!CE31=0,'Indicator Data'!CE31="No data"),"0",ROUND(IF('Indicator Data'!CE31&gt;S$3,0,IF('Indicator Data'!CE31&lt;S$4,10,(S$3-'Indicator Data'!CE31)/(S$3-S$4)*10)),1))</f>
        <v>1.8</v>
      </c>
      <c r="T23" s="194">
        <f>IF(OR('Indicator Data'!CF31=0,'Indicator Data'!CF31="No data"),"0",ROUND(IF('Indicator Data'!CF31&gt;T$3,0,IF('Indicator Data'!CF31&lt;T$4,10,(T$3-'Indicator Data'!CF31)/(T$3-T$4)*10)),1))</f>
        <v>1.1000000000000001</v>
      </c>
      <c r="U23" s="194">
        <f>IF(OR('Indicator Data'!CG31=0,'Indicator Data'!CG31="No data"),"0",ROUND(IF('Indicator Data'!CG31&gt;U$3,0,IF('Indicator Data'!CG31&lt;U$4,10,(U$3-'Indicator Data'!CG31)/(U$3-U$4)*10)),1))</f>
        <v>1.5</v>
      </c>
      <c r="V23" s="194">
        <f>IF(OR('Indicator Data'!CH31=0,'Indicator Data'!CH31="No data"),"0",ROUND(IF('Indicator Data'!CH31&gt;V$3,0,IF('Indicator Data'!CH31&lt;V$4,10,(V$3-'Indicator Data'!CH31)/(V$3-V$4)*10)),1))</f>
        <v>3.7</v>
      </c>
      <c r="W23" s="194">
        <f>IF(OR('Indicator Data'!CI31=0,'Indicator Data'!CI31="No data"),"0",ROUND(IF('Indicator Data'!CI31&gt;W$3,0,IF('Indicator Data'!CI31&lt;W$4,10,(W$3-'Indicator Data'!CI31)/(W$3-W$4)*10)),1))</f>
        <v>10</v>
      </c>
      <c r="X23" s="194">
        <f>IF(OR('Indicator Data'!CJ31=0,'Indicator Data'!CJ31="No data"),"0",ROUND(IF('Indicator Data'!CJ31&gt;X$3,0,IF('Indicator Data'!CJ31&lt;X$4,10,(X$3-'Indicator Data'!CJ31)/(X$3-X$4)*10)),1))</f>
        <v>10</v>
      </c>
      <c r="Y23" s="194">
        <f>IF(OR('Indicator Data'!CK31=0,'Indicator Data'!CK31="No data"),"0",ROUND(IF('Indicator Data'!CK31&gt;Y$3,0,IF('Indicator Data'!CK31&lt;Y$4,10,(Y$3-'Indicator Data'!CK31)/(Y$3-Y$4)*10)),1))</f>
        <v>9.9</v>
      </c>
      <c r="Z23" s="194">
        <f>IF(OR('Indicator Data'!CL31=0,'Indicator Data'!CL31="No data"),"0",ROUND(IF('Indicator Data'!CL31&gt;Z$3,0,IF('Indicator Data'!CL31&lt;Z$4,10,(Z$3-'Indicator Data'!CL31)/(Z$3-Z$4)*10)),1))</f>
        <v>1.6</v>
      </c>
      <c r="AA23" s="194">
        <f>IF(OR('Indicator Data'!CM31=0,'Indicator Data'!CM31="No data"),"0",ROUND(IF('Indicator Data'!CM31&gt;AA$3,0,IF('Indicator Data'!CM31&lt;AA$4,10,(AA$3-'Indicator Data'!CM31)/(AA$3-AA$4)*10)),1))</f>
        <v>0</v>
      </c>
      <c r="AB23" s="194">
        <f>IF(OR('Indicator Data'!CN31=0,'Indicator Data'!CN31="No data"),"0",ROUND(IF('Indicator Data'!CN31&gt;AB$3,0,IF('Indicator Data'!CN31&lt;AB$4,10,(AB$3-'Indicator Data'!CN31)/(AB$3-AB$4)*10)),1))</f>
        <v>0</v>
      </c>
      <c r="AC23" s="194">
        <f>IF(OR('Indicator Data'!CO31=0,'Indicator Data'!CO31="No data"),"0",ROUND(IF('Indicator Data'!CO31&gt;AC$3,0,IF('Indicator Data'!CO31&lt;AC$4,10,(AC$3-'Indicator Data'!CO31)/(AC$3-AC$4)*10)),1))</f>
        <v>8.1</v>
      </c>
      <c r="AD23" s="203">
        <f t="shared" si="0"/>
        <v>7</v>
      </c>
      <c r="AE23" s="203">
        <f t="shared" si="1"/>
        <v>3</v>
      </c>
      <c r="AF23" s="203">
        <f t="shared" si="5"/>
        <v>9.5</v>
      </c>
      <c r="AG23" s="203">
        <f t="shared" si="2"/>
        <v>1.9</v>
      </c>
      <c r="AH23" s="203">
        <f t="shared" si="3"/>
        <v>4.5999999999999996</v>
      </c>
      <c r="AI23" s="203">
        <f t="shared" si="4"/>
        <v>5.4</v>
      </c>
      <c r="AJ23" s="203">
        <f t="shared" si="6"/>
        <v>2.4</v>
      </c>
      <c r="AK23" s="204">
        <f t="shared" si="7"/>
        <v>6.5</v>
      </c>
      <c r="AL23" s="204">
        <f t="shared" si="8"/>
        <v>2.9</v>
      </c>
      <c r="AM23" s="204">
        <f t="shared" si="9"/>
        <v>5</v>
      </c>
      <c r="AN23" s="324"/>
      <c r="AO23" s="61"/>
      <c r="AP23" s="61"/>
      <c r="AQ23" s="61"/>
      <c r="AR23" s="61"/>
      <c r="AS23" s="61"/>
      <c r="AT23" s="61"/>
      <c r="AU23" s="61"/>
      <c r="AV23" s="61"/>
      <c r="AW23" s="61"/>
    </row>
    <row r="24" spans="1:49" ht="15.75" customHeight="1" x14ac:dyDescent="0.25">
      <c r="A24" t="str">
        <f>'Indicator Data'!A32</f>
        <v>Cross Cutting Area</v>
      </c>
      <c r="B24" t="str">
        <f>'Indicator Data'!B32</f>
        <v>Dhaka</v>
      </c>
      <c r="C24" t="str">
        <f>'Indicator Data'!C32</f>
        <v>Faridpur</v>
      </c>
      <c r="D24">
        <f>'Indicator Data'!D32</f>
        <v>3029</v>
      </c>
      <c r="E24" s="194">
        <v>6.6</v>
      </c>
      <c r="F24" s="194">
        <v>7.4</v>
      </c>
      <c r="G24" s="194">
        <v>3</v>
      </c>
      <c r="H24" s="194" t="s">
        <v>50</v>
      </c>
      <c r="I24" s="194">
        <f>IF(OR('Indicator Data'!BT32=0,'Indicator Data'!BT32="No data"),"0",ROUND(IF('Indicator Data'!BT32&gt;I$3,0,IF('Indicator Data'!BT32&lt;I$4,10,(I$3-'Indicator Data'!BT32)/(I$3-I$4)*10)),1))</f>
        <v>8.4</v>
      </c>
      <c r="J24" s="194">
        <f>IF(OR('Indicator Data'!BV32=0,'Indicator Data'!BV32="No data"),"0",ROUND(IF('Indicator Data'!BV32&gt;J$3,0,IF('Indicator Data'!BV32&lt;J$4,10,(J$3-'Indicator Data'!BV32)/(J$3-J$4)*10)),1))</f>
        <v>8.8000000000000007</v>
      </c>
      <c r="K24" s="194">
        <f>IF(OR('Indicator Data'!BW32=0,'Indicator Data'!BW32="No data"),"0",ROUND(IF('Indicator Data'!BW32&gt;K$3,0,IF('Indicator Data'!BW32&lt;K$4,10,(K$3-'Indicator Data'!BW32)/(K$3-K$4)*10)),1))</f>
        <v>9</v>
      </c>
      <c r="L24" s="194" t="str">
        <f>IF(OR('Indicator Data'!BX32=0,'Indicator Data'!BX32="No data"),"0",ROUND(IF('Indicator Data'!BX32&gt;L$3,0,IF('Indicator Data'!BX32&lt;L$4,10,(L$3-'Indicator Data'!BX32)/(L$3-L$4)*10)),1))</f>
        <v>0</v>
      </c>
      <c r="M24" s="194">
        <f>IF(OR('Indicator Data'!BY32=0,'Indicator Data'!BY32="No data"),"0",ROUND(IF('Indicator Data'!BY32&gt;M$3,0,IF('Indicator Data'!BY32&lt;M$4,10,(M$3-'Indicator Data'!BY32)/(M$3-M$4)*10)),1))</f>
        <v>5.8</v>
      </c>
      <c r="N24" s="194">
        <f>IF(OR('Indicator Data'!BZ32=0,'Indicator Data'!BZ32="No data"),"0",ROUND(IF('Indicator Data'!BZ32&gt;N$3,0,IF('Indicator Data'!BZ32&lt;N$4,10,(N$3-'Indicator Data'!BZ32)/(N$3-N$4)*10)),1))</f>
        <v>1.2</v>
      </c>
      <c r="O24" s="194">
        <f>IF(OR('Indicator Data'!CA32=0,'Indicator Data'!CA32="No data"),"0",ROUND(IF('Indicator Data'!CA32&gt;O$3,0,IF('Indicator Data'!CA32&lt;O$4,10,(O$3-'Indicator Data'!CA32)/(O$3-O$4)*10)),1))</f>
        <v>5.2</v>
      </c>
      <c r="P24" s="194">
        <f>IF(OR('Indicator Data'!CB32=0,'Indicator Data'!CB32="No data"),"0",ROUND(IF('Indicator Data'!CB32&gt;P$3,0,IF('Indicator Data'!CB32&lt;P$4,10,(P$3-'Indicator Data'!CB32)/(P$3-P$4)*10)),1))</f>
        <v>0.5</v>
      </c>
      <c r="Q24" s="194">
        <f>IF(OR('Indicator Data'!CC32=0,'Indicator Data'!CC32="No data"),"0",ROUND(IF('Indicator Data'!CC32&gt;Q$3,0,IF('Indicator Data'!CC32&lt;Q$4,10,(Q$3-'Indicator Data'!CC32)/(Q$3-Q$4)*10)),1))</f>
        <v>1.8</v>
      </c>
      <c r="R24" s="194">
        <f>IF(OR('Indicator Data'!CD32=0,'Indicator Data'!CD32="No data"),"0",ROUND(IF('Indicator Data'!CD32&gt;R$3,0,IF('Indicator Data'!CD32&lt;R$4,10,(R$3-'Indicator Data'!CD32)/(R$3-R$4)*10)),1))</f>
        <v>1.1000000000000001</v>
      </c>
      <c r="S24" s="194">
        <f>IF(OR('Indicator Data'!CE32=0,'Indicator Data'!CE32="No data"),"0",ROUND(IF('Indicator Data'!CE32&gt;S$3,0,IF('Indicator Data'!CE32&lt;S$4,10,(S$3-'Indicator Data'!CE32)/(S$3-S$4)*10)),1))</f>
        <v>3.7</v>
      </c>
      <c r="T24" s="194">
        <f>IF(OR('Indicator Data'!CF32=0,'Indicator Data'!CF32="No data"),"0",ROUND(IF('Indicator Data'!CF32&gt;T$3,0,IF('Indicator Data'!CF32&lt;T$4,10,(T$3-'Indicator Data'!CF32)/(T$3-T$4)*10)),1))</f>
        <v>5.8</v>
      </c>
      <c r="U24" s="194">
        <f>IF(OR('Indicator Data'!CG32=0,'Indicator Data'!CG32="No data"),"0",ROUND(IF('Indicator Data'!CG32&gt;U$3,0,IF('Indicator Data'!CG32&lt;U$4,10,(U$3-'Indicator Data'!CG32)/(U$3-U$4)*10)),1))</f>
        <v>0.6</v>
      </c>
      <c r="V24" s="194">
        <f>IF(OR('Indicator Data'!CH32=0,'Indicator Data'!CH32="No data"),"0",ROUND(IF('Indicator Data'!CH32&gt;V$3,0,IF('Indicator Data'!CH32&lt;V$4,10,(V$3-'Indicator Data'!CH32)/(V$3-V$4)*10)),1))</f>
        <v>4.5</v>
      </c>
      <c r="W24" s="194">
        <f>IF(OR('Indicator Data'!CI32=0,'Indicator Data'!CI32="No data"),"0",ROUND(IF('Indicator Data'!CI32&gt;W$3,0,IF('Indicator Data'!CI32&lt;W$4,10,(W$3-'Indicator Data'!CI32)/(W$3-W$4)*10)),1))</f>
        <v>5.6</v>
      </c>
      <c r="X24" s="194">
        <f>IF(OR('Indicator Data'!CJ32=0,'Indicator Data'!CJ32="No data"),"0",ROUND(IF('Indicator Data'!CJ32&gt;X$3,0,IF('Indicator Data'!CJ32&lt;X$4,10,(X$3-'Indicator Data'!CJ32)/(X$3-X$4)*10)),1))</f>
        <v>5.0999999999999996</v>
      </c>
      <c r="Y24" s="194">
        <f>IF(OR('Indicator Data'!CK32=0,'Indicator Data'!CK32="No data"),"0",ROUND(IF('Indicator Data'!CK32&gt;Y$3,0,IF('Indicator Data'!CK32&lt;Y$4,10,(Y$3-'Indicator Data'!CK32)/(Y$3-Y$4)*10)),1))</f>
        <v>7</v>
      </c>
      <c r="Z24" s="194">
        <f>IF(OR('Indicator Data'!CL32=0,'Indicator Data'!CL32="No data"),"0",ROUND(IF('Indicator Data'!CL32&gt;Z$3,0,IF('Indicator Data'!CL32&lt;Z$4,10,(Z$3-'Indicator Data'!CL32)/(Z$3-Z$4)*10)),1))</f>
        <v>4</v>
      </c>
      <c r="AA24" s="194">
        <f>IF(OR('Indicator Data'!CM32=0,'Indicator Data'!CM32="No data"),"0",ROUND(IF('Indicator Data'!CM32&gt;AA$3,0,IF('Indicator Data'!CM32&lt;AA$4,10,(AA$3-'Indicator Data'!CM32)/(AA$3-AA$4)*10)),1))</f>
        <v>9.5</v>
      </c>
      <c r="AB24" s="194">
        <f>IF(OR('Indicator Data'!CN32=0,'Indicator Data'!CN32="No data"),"0",ROUND(IF('Indicator Data'!CN32&gt;AB$3,0,IF('Indicator Data'!CN32&lt;AB$4,10,(AB$3-'Indicator Data'!CN32)/(AB$3-AB$4)*10)),1))</f>
        <v>4</v>
      </c>
      <c r="AC24" s="194">
        <f>IF(OR('Indicator Data'!CO32=0,'Indicator Data'!CO32="No data"),"0",ROUND(IF('Indicator Data'!CO32&gt;AC$3,0,IF('Indicator Data'!CO32&lt;AC$4,10,(AC$3-'Indicator Data'!CO32)/(AC$3-AC$4)*10)),1))</f>
        <v>6.5</v>
      </c>
      <c r="AD24" s="203">
        <f t="shared" si="0"/>
        <v>7</v>
      </c>
      <c r="AE24" s="203">
        <f t="shared" si="1"/>
        <v>3</v>
      </c>
      <c r="AF24" s="203">
        <f t="shared" si="5"/>
        <v>8.6999999999999993</v>
      </c>
      <c r="AG24" s="203">
        <f t="shared" si="2"/>
        <v>3.5</v>
      </c>
      <c r="AH24" s="203">
        <f t="shared" si="3"/>
        <v>2.2000000000000002</v>
      </c>
      <c r="AI24" s="203">
        <f t="shared" si="4"/>
        <v>4.5999999999999996</v>
      </c>
      <c r="AJ24" s="203">
        <f t="shared" si="6"/>
        <v>6</v>
      </c>
      <c r="AK24" s="204">
        <f t="shared" si="7"/>
        <v>6.2</v>
      </c>
      <c r="AL24" s="204">
        <f t="shared" si="8"/>
        <v>3.3</v>
      </c>
      <c r="AM24" s="204">
        <f t="shared" si="9"/>
        <v>4.9000000000000004</v>
      </c>
      <c r="AN24" s="324"/>
      <c r="AO24" s="61"/>
      <c r="AP24" s="61"/>
      <c r="AQ24" s="61"/>
      <c r="AR24" s="61"/>
      <c r="AS24" s="61"/>
      <c r="AT24" s="61"/>
      <c r="AU24" s="61"/>
      <c r="AV24" s="61"/>
      <c r="AW24" s="61"/>
    </row>
    <row r="25" spans="1:49" ht="15.75" customHeight="1" x14ac:dyDescent="0.25">
      <c r="A25" t="str">
        <f>'Indicator Data'!A33</f>
        <v>Cross Cutting Area</v>
      </c>
      <c r="B25" t="str">
        <f>'Indicator Data'!B33</f>
        <v>Dhaka</v>
      </c>
      <c r="C25" t="str">
        <f>'Indicator Data'!C33</f>
        <v>Gazipur</v>
      </c>
      <c r="D25">
        <f>'Indicator Data'!D33</f>
        <v>3033</v>
      </c>
      <c r="E25" s="194">
        <v>6.6</v>
      </c>
      <c r="F25" s="194">
        <v>7.4</v>
      </c>
      <c r="G25" s="194">
        <v>3</v>
      </c>
      <c r="H25" s="194" t="s">
        <v>50</v>
      </c>
      <c r="I25" s="194">
        <f>IF(OR('Indicator Data'!BT33=0,'Indicator Data'!BT33="No data"),"0",ROUND(IF('Indicator Data'!BT33&gt;I$3,0,IF('Indicator Data'!BT33&lt;I$4,10,(I$3-'Indicator Data'!BT33)/(I$3-I$4)*10)),1))</f>
        <v>9.6999999999999993</v>
      </c>
      <c r="J25" s="194" t="str">
        <f>IF(OR('Indicator Data'!BV33=0,'Indicator Data'!BV33="No data"),"0",ROUND(IF('Indicator Data'!BV33&gt;J$3,0,IF('Indicator Data'!BV33&lt;J$4,10,(J$3-'Indicator Data'!BV33)/(J$3-J$4)*10)),1))</f>
        <v>0</v>
      </c>
      <c r="K25" s="194">
        <f>IF(OR('Indicator Data'!BW33=0,'Indicator Data'!BW33="No data"),"0",ROUND(IF('Indicator Data'!BW33&gt;K$3,0,IF('Indicator Data'!BW33&lt;K$4,10,(K$3-'Indicator Data'!BW33)/(K$3-K$4)*10)),1))</f>
        <v>9.9</v>
      </c>
      <c r="L25" s="194" t="str">
        <f>IF(OR('Indicator Data'!BX33=0,'Indicator Data'!BX33="No data"),"0",ROUND(IF('Indicator Data'!BX33&gt;L$3,0,IF('Indicator Data'!BX33&lt;L$4,10,(L$3-'Indicator Data'!BX33)/(L$3-L$4)*10)),1))</f>
        <v>0</v>
      </c>
      <c r="M25" s="194">
        <f>IF(OR('Indicator Data'!BY33=0,'Indicator Data'!BY33="No data"),"0",ROUND(IF('Indicator Data'!BY33&gt;M$3,0,IF('Indicator Data'!BY33&lt;M$4,10,(M$3-'Indicator Data'!BY33)/(M$3-M$4)*10)),1))</f>
        <v>2.8</v>
      </c>
      <c r="N25" s="194">
        <f>IF(OR('Indicator Data'!BZ33=0,'Indicator Data'!BZ33="No data"),"0",ROUND(IF('Indicator Data'!BZ33&gt;N$3,0,IF('Indicator Data'!BZ33&lt;N$4,10,(N$3-'Indicator Data'!BZ33)/(N$3-N$4)*10)),1))</f>
        <v>0</v>
      </c>
      <c r="O25" s="194">
        <f>IF(OR('Indicator Data'!CA33=0,'Indicator Data'!CA33="No data"),"0",ROUND(IF('Indicator Data'!CA33&gt;O$3,0,IF('Indicator Data'!CA33&lt;O$4,10,(O$3-'Indicator Data'!CA33)/(O$3-O$4)*10)),1))</f>
        <v>7.7</v>
      </c>
      <c r="P25" s="194">
        <f>IF(OR('Indicator Data'!CB33=0,'Indicator Data'!CB33="No data"),"0",ROUND(IF('Indicator Data'!CB33&gt;P$3,0,IF('Indicator Data'!CB33&lt;P$4,10,(P$3-'Indicator Data'!CB33)/(P$3-P$4)*10)),1))</f>
        <v>5.6</v>
      </c>
      <c r="Q25" s="194">
        <f>IF(OR('Indicator Data'!CC33=0,'Indicator Data'!CC33="No data"),"0",ROUND(IF('Indicator Data'!CC33&gt;Q$3,0,IF('Indicator Data'!CC33&lt;Q$4,10,(Q$3-'Indicator Data'!CC33)/(Q$3-Q$4)*10)),1))</f>
        <v>1.4</v>
      </c>
      <c r="R25" s="194">
        <f>IF(OR('Indicator Data'!CD33=0,'Indicator Data'!CD33="No data"),"0",ROUND(IF('Indicator Data'!CD33&gt;R$3,0,IF('Indicator Data'!CD33&lt;R$4,10,(R$3-'Indicator Data'!CD33)/(R$3-R$4)*10)),1))</f>
        <v>1.1000000000000001</v>
      </c>
      <c r="S25" s="194">
        <f>IF(OR('Indicator Data'!CE33=0,'Indicator Data'!CE33="No data"),"0",ROUND(IF('Indicator Data'!CE33&gt;S$3,0,IF('Indicator Data'!CE33&lt;S$4,10,(S$3-'Indicator Data'!CE33)/(S$3-S$4)*10)),1))</f>
        <v>4</v>
      </c>
      <c r="T25" s="194">
        <f>IF(OR('Indicator Data'!CF33=0,'Indicator Data'!CF33="No data"),"0",ROUND(IF('Indicator Data'!CF33&gt;T$3,0,IF('Indicator Data'!CF33&lt;T$4,10,(T$3-'Indicator Data'!CF33)/(T$3-T$4)*10)),1))</f>
        <v>4.5</v>
      </c>
      <c r="U25" s="194">
        <f>IF(OR('Indicator Data'!CG33=0,'Indicator Data'!CG33="No data"),"0",ROUND(IF('Indicator Data'!CG33&gt;U$3,0,IF('Indicator Data'!CG33&lt;U$4,10,(U$3-'Indicator Data'!CG33)/(U$3-U$4)*10)),1))</f>
        <v>2.2999999999999998</v>
      </c>
      <c r="V25" s="194">
        <f>IF(OR('Indicator Data'!CH33=0,'Indicator Data'!CH33="No data"),"0",ROUND(IF('Indicator Data'!CH33&gt;V$3,0,IF('Indicator Data'!CH33&lt;V$4,10,(V$3-'Indicator Data'!CH33)/(V$3-V$4)*10)),1))</f>
        <v>2.6</v>
      </c>
      <c r="W25" s="194">
        <f>IF(OR('Indicator Data'!CI33=0,'Indicator Data'!CI33="No data"),"0",ROUND(IF('Indicator Data'!CI33&gt;W$3,0,IF('Indicator Data'!CI33&lt;W$4,10,(W$3-'Indicator Data'!CI33)/(W$3-W$4)*10)),1))</f>
        <v>9.4</v>
      </c>
      <c r="X25" s="194">
        <f>IF(OR('Indicator Data'!CJ33=0,'Indicator Data'!CJ33="No data"),"0",ROUND(IF('Indicator Data'!CJ33&gt;X$3,0,IF('Indicator Data'!CJ33&lt;X$4,10,(X$3-'Indicator Data'!CJ33)/(X$3-X$4)*10)),1))</f>
        <v>7.8</v>
      </c>
      <c r="Y25" s="194">
        <f>IF(OR('Indicator Data'!CK33=0,'Indicator Data'!CK33="No data"),"0",ROUND(IF('Indicator Data'!CK33&gt;Y$3,0,IF('Indicator Data'!CK33&lt;Y$4,10,(Y$3-'Indicator Data'!CK33)/(Y$3-Y$4)*10)),1))</f>
        <v>10</v>
      </c>
      <c r="Z25" s="194">
        <f>IF(OR('Indicator Data'!CL33=0,'Indicator Data'!CL33="No data"),"0",ROUND(IF('Indicator Data'!CL33&gt;Z$3,0,IF('Indicator Data'!CL33&lt;Z$4,10,(Z$3-'Indicator Data'!CL33)/(Z$3-Z$4)*10)),1))</f>
        <v>2.2999999999999998</v>
      </c>
      <c r="AA25" s="194">
        <f>IF(OR('Indicator Data'!CM33=0,'Indicator Data'!CM33="No data"),"0",ROUND(IF('Indicator Data'!CM33&gt;AA$3,0,IF('Indicator Data'!CM33&lt;AA$4,10,(AA$3-'Indicator Data'!CM33)/(AA$3-AA$4)*10)),1))</f>
        <v>7.7</v>
      </c>
      <c r="AB25" s="194">
        <f>IF(OR('Indicator Data'!CN33=0,'Indicator Data'!CN33="No data"),"0",ROUND(IF('Indicator Data'!CN33&gt;AB$3,0,IF('Indicator Data'!CN33&lt;AB$4,10,(AB$3-'Indicator Data'!CN33)/(AB$3-AB$4)*10)),1))</f>
        <v>1.4</v>
      </c>
      <c r="AC25" s="194">
        <f>IF(OR('Indicator Data'!CO33=0,'Indicator Data'!CO33="No data"),"0",ROUND(IF('Indicator Data'!CO33&gt;AC$3,0,IF('Indicator Data'!CO33&lt;AC$4,10,(AC$3-'Indicator Data'!CO33)/(AC$3-AC$4)*10)),1))</f>
        <v>7.8</v>
      </c>
      <c r="AD25" s="203">
        <f t="shared" si="0"/>
        <v>7</v>
      </c>
      <c r="AE25" s="203">
        <f t="shared" si="1"/>
        <v>3</v>
      </c>
      <c r="AF25" s="203">
        <f t="shared" si="5"/>
        <v>9.8000000000000007</v>
      </c>
      <c r="AG25" s="203">
        <f t="shared" si="2"/>
        <v>1.4</v>
      </c>
      <c r="AH25" s="203">
        <f t="shared" si="3"/>
        <v>4</v>
      </c>
      <c r="AI25" s="203">
        <f t="shared" si="4"/>
        <v>5.8</v>
      </c>
      <c r="AJ25" s="203">
        <f t="shared" si="6"/>
        <v>4.8</v>
      </c>
      <c r="AK25" s="204">
        <f t="shared" si="7"/>
        <v>6.6</v>
      </c>
      <c r="AL25" s="204">
        <f t="shared" si="8"/>
        <v>3.2</v>
      </c>
      <c r="AM25" s="204">
        <f t="shared" si="9"/>
        <v>5.0999999999999996</v>
      </c>
      <c r="AN25" s="324"/>
      <c r="AO25" s="61"/>
      <c r="AP25" s="61"/>
      <c r="AQ25" s="61"/>
      <c r="AR25" s="61"/>
      <c r="AS25" s="61"/>
      <c r="AT25" s="61"/>
      <c r="AU25" s="61"/>
      <c r="AV25" s="61"/>
      <c r="AW25" s="61"/>
    </row>
    <row r="26" spans="1:49" ht="15" customHeight="1" x14ac:dyDescent="0.25">
      <c r="A26" t="str">
        <f>'Indicator Data'!A34</f>
        <v>Coastal Zone</v>
      </c>
      <c r="B26" t="str">
        <f>'Indicator Data'!B34</f>
        <v>Dhaka</v>
      </c>
      <c r="C26" t="str">
        <f>'Indicator Data'!C34</f>
        <v>Gopalganj</v>
      </c>
      <c r="D26">
        <f>'Indicator Data'!D34</f>
        <v>3035</v>
      </c>
      <c r="E26" s="194">
        <v>6.6</v>
      </c>
      <c r="F26" s="194">
        <v>7.4</v>
      </c>
      <c r="G26" s="194">
        <v>3</v>
      </c>
      <c r="H26" s="194">
        <f>IF(OR('Indicator Data'!BS34=0,'Indicator Data'!BS34="No data"),"0",ROUND(IF('Indicator Data'!BS34&gt;H$3,0,IF('Indicator Data'!BS34&lt;H$4,10,(H$3-'Indicator Data'!BS34)/(H$3-H$4)*10)),1))</f>
        <v>10</v>
      </c>
      <c r="I26" s="194">
        <f>IF(OR('Indicator Data'!BT34=0,'Indicator Data'!BT34="No data"),"0",ROUND(IF('Indicator Data'!BT34&gt;I$3,0,IF('Indicator Data'!BT34&lt;I$4,10,(I$3-'Indicator Data'!BT34)/(I$3-I$4)*10)),1))</f>
        <v>8.3000000000000007</v>
      </c>
      <c r="J26" s="194" t="str">
        <f>IF(OR('Indicator Data'!BV34=0,'Indicator Data'!BV34="No data"),"0",ROUND(IF('Indicator Data'!BV34&gt;J$3,0,IF('Indicator Data'!BV34&lt;J$4,10,(J$3-'Indicator Data'!BV34)/(J$3-J$4)*10)),1))</f>
        <v>0</v>
      </c>
      <c r="K26" s="194">
        <f>IF(OR('Indicator Data'!BW34=0,'Indicator Data'!BW34="No data"),"0",ROUND(IF('Indicator Data'!BW34&gt;K$3,0,IF('Indicator Data'!BW34&lt;K$4,10,(K$3-'Indicator Data'!BW34)/(K$3-K$4)*10)),1))</f>
        <v>9.3000000000000007</v>
      </c>
      <c r="L26" s="194" t="str">
        <f>IF(OR('Indicator Data'!BX34=0,'Indicator Data'!BX34="No data"),"0",ROUND(IF('Indicator Data'!BX34&gt;L$3,0,IF('Indicator Data'!BX34&lt;L$4,10,(L$3-'Indicator Data'!BX34)/(L$3-L$4)*10)),1))</f>
        <v>0</v>
      </c>
      <c r="M26" s="194">
        <f>IF(OR('Indicator Data'!BY34=0,'Indicator Data'!BY34="No data"),"0",ROUND(IF('Indicator Data'!BY34&gt;M$3,0,IF('Indicator Data'!BY34&lt;M$4,10,(M$3-'Indicator Data'!BY34)/(M$3-M$4)*10)),1))</f>
        <v>1.4</v>
      </c>
      <c r="N26" s="194">
        <f>IF(OR('Indicator Data'!BZ34=0,'Indicator Data'!BZ34="No data"),"0",ROUND(IF('Indicator Data'!BZ34&gt;N$3,0,IF('Indicator Data'!BZ34&lt;N$4,10,(N$3-'Indicator Data'!BZ34)/(N$3-N$4)*10)),1))</f>
        <v>2.6</v>
      </c>
      <c r="O26" s="194">
        <f>IF(OR('Indicator Data'!CA34=0,'Indicator Data'!CA34="No data"),"0",ROUND(IF('Indicator Data'!CA34&gt;O$3,0,IF('Indicator Data'!CA34&lt;O$4,10,(O$3-'Indicator Data'!CA34)/(O$3-O$4)*10)),1))</f>
        <v>0</v>
      </c>
      <c r="P26" s="194">
        <f>IF(OR('Indicator Data'!CB34=0,'Indicator Data'!CB34="No data"),"0",ROUND(IF('Indicator Data'!CB34&gt;P$3,0,IF('Indicator Data'!CB34&lt;P$4,10,(P$3-'Indicator Data'!CB34)/(P$3-P$4)*10)),1))</f>
        <v>1.1000000000000001</v>
      </c>
      <c r="Q26" s="194">
        <f>IF(OR('Indicator Data'!CC34=0,'Indicator Data'!CC34="No data"),"0",ROUND(IF('Indicator Data'!CC34&gt;Q$3,0,IF('Indicator Data'!CC34&lt;Q$4,10,(Q$3-'Indicator Data'!CC34)/(Q$3-Q$4)*10)),1))</f>
        <v>2.5</v>
      </c>
      <c r="R26" s="194">
        <f>IF(OR('Indicator Data'!CD34=0,'Indicator Data'!CD34="No data"),"0",ROUND(IF('Indicator Data'!CD34&gt;R$3,0,IF('Indicator Data'!CD34&lt;R$4,10,(R$3-'Indicator Data'!CD34)/(R$3-R$4)*10)),1))</f>
        <v>0.2</v>
      </c>
      <c r="S26" s="194">
        <f>IF(OR('Indicator Data'!CE34=0,'Indicator Data'!CE34="No data"),"0",ROUND(IF('Indicator Data'!CE34&gt;S$3,0,IF('Indicator Data'!CE34&lt;S$4,10,(S$3-'Indicator Data'!CE34)/(S$3-S$4)*10)),1))</f>
        <v>3</v>
      </c>
      <c r="T26" s="194">
        <f>IF(OR('Indicator Data'!CF34=0,'Indicator Data'!CF34="No data"),"0",ROUND(IF('Indicator Data'!CF34&gt;T$3,0,IF('Indicator Data'!CF34&lt;T$4,10,(T$3-'Indicator Data'!CF34)/(T$3-T$4)*10)),1))</f>
        <v>8.3000000000000007</v>
      </c>
      <c r="U26" s="194">
        <f>IF(OR('Indicator Data'!CG34=0,'Indicator Data'!CG34="No data"),"0",ROUND(IF('Indicator Data'!CG34&gt;U$3,0,IF('Indicator Data'!CG34&lt;U$4,10,(U$3-'Indicator Data'!CG34)/(U$3-U$4)*10)),1))</f>
        <v>5.0999999999999996</v>
      </c>
      <c r="V26" s="194">
        <f>IF(OR('Indicator Data'!CH34=0,'Indicator Data'!CH34="No data"),"0",ROUND(IF('Indicator Data'!CH34&gt;V$3,0,IF('Indicator Data'!CH34&lt;V$4,10,(V$3-'Indicator Data'!CH34)/(V$3-V$4)*10)),1))</f>
        <v>0.4</v>
      </c>
      <c r="W26" s="194">
        <f>IF(OR('Indicator Data'!CI34=0,'Indicator Data'!CI34="No data"),"0",ROUND(IF('Indicator Data'!CI34&gt;W$3,0,IF('Indicator Data'!CI34&lt;W$4,10,(W$3-'Indicator Data'!CI34)/(W$3-W$4)*10)),1))</f>
        <v>4.2</v>
      </c>
      <c r="X26" s="194">
        <f>IF(OR('Indicator Data'!CJ34=0,'Indicator Data'!CJ34="No data"),"0",ROUND(IF('Indicator Data'!CJ34&gt;X$3,0,IF('Indicator Data'!CJ34&lt;X$4,10,(X$3-'Indicator Data'!CJ34)/(X$3-X$4)*10)),1))</f>
        <v>1.5</v>
      </c>
      <c r="Y26" s="194">
        <f>IF(OR('Indicator Data'!CK34=0,'Indicator Data'!CK34="No data"),"0",ROUND(IF('Indicator Data'!CK34&gt;Y$3,0,IF('Indicator Data'!CK34&lt;Y$4,10,(Y$3-'Indicator Data'!CK34)/(Y$3-Y$4)*10)),1))</f>
        <v>0</v>
      </c>
      <c r="Z26" s="194">
        <f>IF(OR('Indicator Data'!CL34=0,'Indicator Data'!CL34="No data"),"0",ROUND(IF('Indicator Data'!CL34&gt;Z$3,0,IF('Indicator Data'!CL34&lt;Z$4,10,(Z$3-'Indicator Data'!CL34)/(Z$3-Z$4)*10)),1))</f>
        <v>2.5</v>
      </c>
      <c r="AA26" s="194">
        <f>IF(OR('Indicator Data'!CM34=0,'Indicator Data'!CM34="No data"),"0",ROUND(IF('Indicator Data'!CM34&gt;AA$3,0,IF('Indicator Data'!CM34&lt;AA$4,10,(AA$3-'Indicator Data'!CM34)/(AA$3-AA$4)*10)),1))</f>
        <v>9.9</v>
      </c>
      <c r="AB26" s="194">
        <f>IF(OR('Indicator Data'!CN34=0,'Indicator Data'!CN34="No data"),"0",ROUND(IF('Indicator Data'!CN34&gt;AB$3,0,IF('Indicator Data'!CN34&lt;AB$4,10,(AB$3-'Indicator Data'!CN34)/(AB$3-AB$4)*10)),1))</f>
        <v>6.4</v>
      </c>
      <c r="AC26" s="194">
        <f>IF(OR('Indicator Data'!CO34=0,'Indicator Data'!CO34="No data"),"0",ROUND(IF('Indicator Data'!CO34&gt;AC$3,0,IF('Indicator Data'!CO34&lt;AC$4,10,(AC$3-'Indicator Data'!CO34)/(AC$3-AC$4)*10)),1))</f>
        <v>1.2</v>
      </c>
      <c r="AD26" s="203">
        <f t="shared" si="0"/>
        <v>7</v>
      </c>
      <c r="AE26" s="203">
        <f t="shared" si="1"/>
        <v>6.5</v>
      </c>
      <c r="AF26" s="203">
        <f t="shared" si="5"/>
        <v>8.8000000000000007</v>
      </c>
      <c r="AG26" s="203">
        <f t="shared" si="2"/>
        <v>2</v>
      </c>
      <c r="AH26" s="203">
        <f t="shared" si="3"/>
        <v>1</v>
      </c>
      <c r="AI26" s="203">
        <f t="shared" si="4"/>
        <v>3.2</v>
      </c>
      <c r="AJ26" s="203">
        <f t="shared" si="6"/>
        <v>5</v>
      </c>
      <c r="AK26" s="204">
        <f t="shared" si="7"/>
        <v>7.4</v>
      </c>
      <c r="AL26" s="204">
        <f t="shared" si="8"/>
        <v>2.2000000000000002</v>
      </c>
      <c r="AM26" s="204">
        <f t="shared" si="9"/>
        <v>5.4</v>
      </c>
      <c r="AN26" s="324"/>
      <c r="AO26" s="61"/>
      <c r="AP26" s="61"/>
      <c r="AQ26" s="61"/>
      <c r="AR26" s="61"/>
      <c r="AS26" s="61"/>
      <c r="AT26" s="61"/>
      <c r="AU26" s="61"/>
      <c r="AV26" s="61"/>
      <c r="AW26" s="61"/>
    </row>
    <row r="27" spans="1:49" ht="15.75" customHeight="1" x14ac:dyDescent="0.25">
      <c r="A27" t="str">
        <f>'Indicator Data'!A35</f>
        <v>Haor and Flash Flood Area</v>
      </c>
      <c r="B27" t="str">
        <f>'Indicator Data'!B35</f>
        <v>Dhaka</v>
      </c>
      <c r="C27" t="str">
        <f>'Indicator Data'!C35</f>
        <v>Kishoreganj</v>
      </c>
      <c r="D27">
        <f>'Indicator Data'!D35</f>
        <v>3048</v>
      </c>
      <c r="E27" s="194">
        <v>6.6</v>
      </c>
      <c r="F27" s="194">
        <v>7.4</v>
      </c>
      <c r="G27" s="194">
        <v>3</v>
      </c>
      <c r="H27" s="194" t="s">
        <v>50</v>
      </c>
      <c r="I27" s="194">
        <f>IF(OR('Indicator Data'!BT35=0,'Indicator Data'!BT35="No data"),"0",ROUND(IF('Indicator Data'!BT35&gt;I$3,0,IF('Indicator Data'!BT35&lt;I$4,10,(I$3-'Indicator Data'!BT35)/(I$3-I$4)*10)),1))</f>
        <v>9.3000000000000007</v>
      </c>
      <c r="J27" s="194">
        <f>IF(OR('Indicator Data'!BV35=0,'Indicator Data'!BV35="No data"),"0",ROUND(IF('Indicator Data'!BV35&gt;J$3,0,IF('Indicator Data'!BV35&lt;J$4,10,(J$3-'Indicator Data'!BV35)/(J$3-J$4)*10)),1))</f>
        <v>9.3000000000000007</v>
      </c>
      <c r="K27" s="194">
        <f>IF(OR('Indicator Data'!BW35=0,'Indicator Data'!BW35="No data"),"0",ROUND(IF('Indicator Data'!BW35&gt;K$3,0,IF('Indicator Data'!BW35&lt;K$4,10,(K$3-'Indicator Data'!BW35)/(K$3-K$4)*10)),1))</f>
        <v>8.8000000000000007</v>
      </c>
      <c r="L27" s="194" t="str">
        <f>IF(OR('Indicator Data'!BX35=0,'Indicator Data'!BX35="No data"),"0",ROUND(IF('Indicator Data'!BX35&gt;L$3,0,IF('Indicator Data'!BX35&lt;L$4,10,(L$3-'Indicator Data'!BX35)/(L$3-L$4)*10)),1))</f>
        <v>0</v>
      </c>
      <c r="M27" s="194">
        <f>IF(OR('Indicator Data'!BY35=0,'Indicator Data'!BY35="No data"),"0",ROUND(IF('Indicator Data'!BY35&gt;M$3,0,IF('Indicator Data'!BY35&lt;M$4,10,(M$3-'Indicator Data'!BY35)/(M$3-M$4)*10)),1))</f>
        <v>4.5999999999999996</v>
      </c>
      <c r="N27" s="194">
        <f>IF(OR('Indicator Data'!BZ35=0,'Indicator Data'!BZ35="No data"),"0",ROUND(IF('Indicator Data'!BZ35&gt;N$3,0,IF('Indicator Data'!BZ35&lt;N$4,10,(N$3-'Indicator Data'!BZ35)/(N$3-N$4)*10)),1))</f>
        <v>3.6</v>
      </c>
      <c r="O27" s="194">
        <f>IF(OR('Indicator Data'!CA35=0,'Indicator Data'!CA35="No data"),"0",ROUND(IF('Indicator Data'!CA35&gt;O$3,0,IF('Indicator Data'!CA35&lt;O$4,10,(O$3-'Indicator Data'!CA35)/(O$3-O$4)*10)),1))</f>
        <v>7.8</v>
      </c>
      <c r="P27" s="194">
        <f>IF(OR('Indicator Data'!CB35=0,'Indicator Data'!CB35="No data"),"0",ROUND(IF('Indicator Data'!CB35&gt;P$3,0,IF('Indicator Data'!CB35&lt;P$4,10,(P$3-'Indicator Data'!CB35)/(P$3-P$4)*10)),1))</f>
        <v>0.5</v>
      </c>
      <c r="Q27" s="194">
        <f>IF(OR('Indicator Data'!CC35=0,'Indicator Data'!CC35="No data"),"0",ROUND(IF('Indicator Data'!CC35&gt;Q$3,0,IF('Indicator Data'!CC35&lt;Q$4,10,(Q$3-'Indicator Data'!CC35)/(Q$3-Q$4)*10)),1))</f>
        <v>3.1</v>
      </c>
      <c r="R27" s="194">
        <f>IF(OR('Indicator Data'!CD35=0,'Indicator Data'!CD35="No data"),"0",ROUND(IF('Indicator Data'!CD35&gt;R$3,0,IF('Indicator Data'!CD35&lt;R$4,10,(R$3-'Indicator Data'!CD35)/(R$3-R$4)*10)),1))</f>
        <v>1.2</v>
      </c>
      <c r="S27" s="194">
        <f>IF(OR('Indicator Data'!CE35=0,'Indicator Data'!CE35="No data"),"0",ROUND(IF('Indicator Data'!CE35&gt;S$3,0,IF('Indicator Data'!CE35&lt;S$4,10,(S$3-'Indicator Data'!CE35)/(S$3-S$4)*10)),1))</f>
        <v>5.9</v>
      </c>
      <c r="T27" s="194">
        <f>IF(OR('Indicator Data'!CF35=0,'Indicator Data'!CF35="No data"),"0",ROUND(IF('Indicator Data'!CF35&gt;T$3,0,IF('Indicator Data'!CF35&lt;T$4,10,(T$3-'Indicator Data'!CF35)/(T$3-T$4)*10)),1))</f>
        <v>6.2</v>
      </c>
      <c r="U27" s="194">
        <f>IF(OR('Indicator Data'!CG35=0,'Indicator Data'!CG35="No data"),"0",ROUND(IF('Indicator Data'!CG35&gt;U$3,0,IF('Indicator Data'!CG35&lt;U$4,10,(U$3-'Indicator Data'!CG35)/(U$3-U$4)*10)),1))</f>
        <v>4.5</v>
      </c>
      <c r="V27" s="194">
        <f>IF(OR('Indicator Data'!CH35=0,'Indicator Data'!CH35="No data"),"0",ROUND(IF('Indicator Data'!CH35&gt;V$3,0,IF('Indicator Data'!CH35&lt;V$4,10,(V$3-'Indicator Data'!CH35)/(V$3-V$4)*10)),1))</f>
        <v>5</v>
      </c>
      <c r="W27" s="194">
        <f>IF(OR('Indicator Data'!CI35=0,'Indicator Data'!CI35="No data"),"0",ROUND(IF('Indicator Data'!CI35&gt;W$3,0,IF('Indicator Data'!CI35&lt;W$4,10,(W$3-'Indicator Data'!CI35)/(W$3-W$4)*10)),1))</f>
        <v>5.8</v>
      </c>
      <c r="X27" s="194">
        <f>IF(OR('Indicator Data'!CJ35=0,'Indicator Data'!CJ35="No data"),"0",ROUND(IF('Indicator Data'!CJ35&gt;X$3,0,IF('Indicator Data'!CJ35&lt;X$4,10,(X$3-'Indicator Data'!CJ35)/(X$3-X$4)*10)),1))</f>
        <v>5.0999999999999996</v>
      </c>
      <c r="Y27" s="194">
        <f>IF(OR('Indicator Data'!CK35=0,'Indicator Data'!CK35="No data"),"0",ROUND(IF('Indicator Data'!CK35&gt;Y$3,0,IF('Indicator Data'!CK35&lt;Y$4,10,(Y$3-'Indicator Data'!CK35)/(Y$3-Y$4)*10)),1))</f>
        <v>6.6</v>
      </c>
      <c r="Z27" s="194">
        <f>IF(OR('Indicator Data'!CL35=0,'Indicator Data'!CL35="No data"),"0",ROUND(IF('Indicator Data'!CL35&gt;Z$3,0,IF('Indicator Data'!CL35&lt;Z$4,10,(Z$3-'Indicator Data'!CL35)/(Z$3-Z$4)*10)),1))</f>
        <v>6.2</v>
      </c>
      <c r="AA27" s="194">
        <f>IF(OR('Indicator Data'!CM35=0,'Indicator Data'!CM35="No data"),"0",ROUND(IF('Indicator Data'!CM35&gt;AA$3,0,IF('Indicator Data'!CM35&lt;AA$4,10,(AA$3-'Indicator Data'!CM35)/(AA$3-AA$4)*10)),1))</f>
        <v>9.6999999999999993</v>
      </c>
      <c r="AB27" s="194">
        <f>IF(OR('Indicator Data'!CN35=0,'Indicator Data'!CN35="No data"),"0",ROUND(IF('Indicator Data'!CN35&gt;AB$3,0,IF('Indicator Data'!CN35&lt;AB$4,10,(AB$3-'Indicator Data'!CN35)/(AB$3-AB$4)*10)),1))</f>
        <v>7</v>
      </c>
      <c r="AC27" s="194">
        <f>IF(OR('Indicator Data'!CO35=0,'Indicator Data'!CO35="No data"),"0",ROUND(IF('Indicator Data'!CO35&gt;AC$3,0,IF('Indicator Data'!CO35&lt;AC$4,10,(AC$3-'Indicator Data'!CO35)/(AC$3-AC$4)*10)),1))</f>
        <v>5.5</v>
      </c>
      <c r="AD27" s="203">
        <f t="shared" si="0"/>
        <v>7</v>
      </c>
      <c r="AE27" s="203">
        <f t="shared" si="1"/>
        <v>3</v>
      </c>
      <c r="AF27" s="203">
        <f t="shared" si="5"/>
        <v>9.1</v>
      </c>
      <c r="AG27" s="203">
        <f t="shared" si="2"/>
        <v>4.0999999999999996</v>
      </c>
      <c r="AH27" s="203">
        <f t="shared" si="3"/>
        <v>3.2</v>
      </c>
      <c r="AI27" s="203">
        <f t="shared" si="4"/>
        <v>5.6</v>
      </c>
      <c r="AJ27" s="203">
        <f t="shared" si="6"/>
        <v>7.1</v>
      </c>
      <c r="AK27" s="204">
        <f t="shared" si="7"/>
        <v>6.4</v>
      </c>
      <c r="AL27" s="204">
        <f t="shared" si="8"/>
        <v>4</v>
      </c>
      <c r="AM27" s="204">
        <f t="shared" si="9"/>
        <v>5.3</v>
      </c>
      <c r="AN27" s="324"/>
      <c r="AO27" s="61"/>
      <c r="AP27" s="61"/>
      <c r="AQ27" s="61"/>
      <c r="AR27" s="61"/>
      <c r="AS27" s="61"/>
      <c r="AT27" s="61"/>
      <c r="AU27" s="61"/>
      <c r="AV27" s="61"/>
      <c r="AW27" s="61"/>
    </row>
    <row r="28" spans="1:49" ht="15.75" customHeight="1" x14ac:dyDescent="0.25">
      <c r="A28" t="str">
        <f>'Indicator Data'!A36</f>
        <v>Cross Cutting Area</v>
      </c>
      <c r="B28" t="str">
        <f>'Indicator Data'!B36</f>
        <v>Dhaka</v>
      </c>
      <c r="C28" t="str">
        <f>'Indicator Data'!C36</f>
        <v>Madaripur</v>
      </c>
      <c r="D28">
        <f>'Indicator Data'!D36</f>
        <v>3054</v>
      </c>
      <c r="E28" s="194">
        <v>6.6</v>
      </c>
      <c r="F28" s="194">
        <v>7.4</v>
      </c>
      <c r="G28" s="194">
        <v>3</v>
      </c>
      <c r="H28" s="194">
        <f>IF(OR('Indicator Data'!BS36=0,'Indicator Data'!BS36="No data"),"0",ROUND(IF('Indicator Data'!BS36&gt;H$3,0,IF('Indicator Data'!BS36&lt;H$4,10,(H$3-'Indicator Data'!BS36)/(H$3-H$4)*10)),1))</f>
        <v>9.3000000000000007</v>
      </c>
      <c r="I28" s="194">
        <f>IF(OR('Indicator Data'!BT36=0,'Indicator Data'!BT36="No data"),"0",ROUND(IF('Indicator Data'!BT36&gt;I$3,0,IF('Indicator Data'!BT36&lt;I$4,10,(I$3-'Indicator Data'!BT36)/(I$3-I$4)*10)),1))</f>
        <v>9.3000000000000007</v>
      </c>
      <c r="J28" s="194">
        <f>IF(OR('Indicator Data'!BV36=0,'Indicator Data'!BV36="No data"),"0",ROUND(IF('Indicator Data'!BV36&gt;J$3,0,IF('Indicator Data'!BV36&lt;J$4,10,(J$3-'Indicator Data'!BV36)/(J$3-J$4)*10)),1))</f>
        <v>9.8000000000000007</v>
      </c>
      <c r="K28" s="194">
        <f>IF(OR('Indicator Data'!BW36=0,'Indicator Data'!BW36="No data"),"0",ROUND(IF('Indicator Data'!BW36&gt;K$3,0,IF('Indicator Data'!BW36&lt;K$4,10,(K$3-'Indicator Data'!BW36)/(K$3-K$4)*10)),1))</f>
        <v>8.6</v>
      </c>
      <c r="L28" s="194" t="str">
        <f>IF(OR('Indicator Data'!BX36=0,'Indicator Data'!BX36="No data"),"0",ROUND(IF('Indicator Data'!BX36&gt;L$3,0,IF('Indicator Data'!BX36&lt;L$4,10,(L$3-'Indicator Data'!BX36)/(L$3-L$4)*10)),1))</f>
        <v>0</v>
      </c>
      <c r="M28" s="194">
        <f>IF(OR('Indicator Data'!BY36=0,'Indicator Data'!BY36="No data"),"0",ROUND(IF('Indicator Data'!BY36&gt;M$3,0,IF('Indicator Data'!BY36&lt;M$4,10,(M$3-'Indicator Data'!BY36)/(M$3-M$4)*10)),1))</f>
        <v>0.7</v>
      </c>
      <c r="N28" s="194">
        <f>IF(OR('Indicator Data'!BZ36=0,'Indicator Data'!BZ36="No data"),"0",ROUND(IF('Indicator Data'!BZ36&gt;N$3,0,IF('Indicator Data'!BZ36&lt;N$4,10,(N$3-'Indicator Data'!BZ36)/(N$3-N$4)*10)),1))</f>
        <v>3</v>
      </c>
      <c r="O28" s="194">
        <f>IF(OR('Indicator Data'!CA36=0,'Indicator Data'!CA36="No data"),"0",ROUND(IF('Indicator Data'!CA36&gt;O$3,0,IF('Indicator Data'!CA36&lt;O$4,10,(O$3-'Indicator Data'!CA36)/(O$3-O$4)*10)),1))</f>
        <v>0.2</v>
      </c>
      <c r="P28" s="194">
        <f>IF(OR('Indicator Data'!CB36=0,'Indicator Data'!CB36="No data"),"0",ROUND(IF('Indicator Data'!CB36&gt;P$3,0,IF('Indicator Data'!CB36&lt;P$4,10,(P$3-'Indicator Data'!CB36)/(P$3-P$4)*10)),1))</f>
        <v>0.3</v>
      </c>
      <c r="Q28" s="194">
        <f>IF(OR('Indicator Data'!CC36=0,'Indicator Data'!CC36="No data"),"0",ROUND(IF('Indicator Data'!CC36&gt;Q$3,0,IF('Indicator Data'!CC36&lt;Q$4,10,(Q$3-'Indicator Data'!CC36)/(Q$3-Q$4)*10)),1))</f>
        <v>2.6</v>
      </c>
      <c r="R28" s="194">
        <f>IF(OR('Indicator Data'!CD36=0,'Indicator Data'!CD36="No data"),"0",ROUND(IF('Indicator Data'!CD36&gt;R$3,0,IF('Indicator Data'!CD36&lt;R$4,10,(R$3-'Indicator Data'!CD36)/(R$3-R$4)*10)),1))</f>
        <v>0.1</v>
      </c>
      <c r="S28" s="194">
        <f>IF(OR('Indicator Data'!CE36=0,'Indicator Data'!CE36="No data"),"0",ROUND(IF('Indicator Data'!CE36&gt;S$3,0,IF('Indicator Data'!CE36&lt;S$4,10,(S$3-'Indicator Data'!CE36)/(S$3-S$4)*10)),1))</f>
        <v>5.5</v>
      </c>
      <c r="T28" s="194">
        <f>IF(OR('Indicator Data'!CF36=0,'Indicator Data'!CF36="No data"),"0",ROUND(IF('Indicator Data'!CF36&gt;T$3,0,IF('Indicator Data'!CF36&lt;T$4,10,(T$3-'Indicator Data'!CF36)/(T$3-T$4)*10)),1))</f>
        <v>9.4</v>
      </c>
      <c r="U28" s="194">
        <f>IF(OR('Indicator Data'!CG36=0,'Indicator Data'!CG36="No data"),"0",ROUND(IF('Indicator Data'!CG36&gt;U$3,0,IF('Indicator Data'!CG36&lt;U$4,10,(U$3-'Indicator Data'!CG36)/(U$3-U$4)*10)),1))</f>
        <v>4.5</v>
      </c>
      <c r="V28" s="194">
        <f>IF(OR('Indicator Data'!CH36=0,'Indicator Data'!CH36="No data"),"0",ROUND(IF('Indicator Data'!CH36&gt;V$3,0,IF('Indicator Data'!CH36&lt;V$4,10,(V$3-'Indicator Data'!CH36)/(V$3-V$4)*10)),1))</f>
        <v>0</v>
      </c>
      <c r="W28" s="194">
        <f>IF(OR('Indicator Data'!CI36=0,'Indicator Data'!CI36="No data"),"0",ROUND(IF('Indicator Data'!CI36&gt;W$3,0,IF('Indicator Data'!CI36&lt;W$4,10,(W$3-'Indicator Data'!CI36)/(W$3-W$4)*10)),1))</f>
        <v>5.8</v>
      </c>
      <c r="X28" s="194">
        <f>IF(OR('Indicator Data'!CJ36=0,'Indicator Data'!CJ36="No data"),"0",ROUND(IF('Indicator Data'!CJ36&gt;X$3,0,IF('Indicator Data'!CJ36&lt;X$4,10,(X$3-'Indicator Data'!CJ36)/(X$3-X$4)*10)),1))</f>
        <v>4</v>
      </c>
      <c r="Y28" s="194">
        <f>IF(OR('Indicator Data'!CK36=0,'Indicator Data'!CK36="No data"),"0",ROUND(IF('Indicator Data'!CK36&gt;Y$3,0,IF('Indicator Data'!CK36&lt;Y$4,10,(Y$3-'Indicator Data'!CK36)/(Y$3-Y$4)*10)),1))</f>
        <v>9.4</v>
      </c>
      <c r="Z28" s="194">
        <f>IF(OR('Indicator Data'!CL36=0,'Indicator Data'!CL36="No data"),"0",ROUND(IF('Indicator Data'!CL36&gt;Z$3,0,IF('Indicator Data'!CL36&lt;Z$4,10,(Z$3-'Indicator Data'!CL36)/(Z$3-Z$4)*10)),1))</f>
        <v>6</v>
      </c>
      <c r="AA28" s="194">
        <f>IF(OR('Indicator Data'!CM36=0,'Indicator Data'!CM36="No data"),"0",ROUND(IF('Indicator Data'!CM36&gt;AA$3,0,IF('Indicator Data'!CM36&lt;AA$4,10,(AA$3-'Indicator Data'!CM36)/(AA$3-AA$4)*10)),1))</f>
        <v>9.6</v>
      </c>
      <c r="AB28" s="194">
        <f>IF(OR('Indicator Data'!CN36=0,'Indicator Data'!CN36="No data"),"0",ROUND(IF('Indicator Data'!CN36&gt;AB$3,0,IF('Indicator Data'!CN36&lt;AB$4,10,(AB$3-'Indicator Data'!CN36)/(AB$3-AB$4)*10)),1))</f>
        <v>5.2</v>
      </c>
      <c r="AC28" s="194">
        <f>IF(OR('Indicator Data'!CO36=0,'Indicator Data'!CO36="No data"),"0",ROUND(IF('Indicator Data'!CO36&gt;AC$3,0,IF('Indicator Data'!CO36&lt;AC$4,10,(AC$3-'Indicator Data'!CO36)/(AC$3-AC$4)*10)),1))</f>
        <v>5.2</v>
      </c>
      <c r="AD28" s="203">
        <f t="shared" si="0"/>
        <v>7</v>
      </c>
      <c r="AE28" s="203">
        <f t="shared" si="1"/>
        <v>6.2</v>
      </c>
      <c r="AF28" s="203">
        <f t="shared" si="5"/>
        <v>9.1999999999999993</v>
      </c>
      <c r="AG28" s="203">
        <f t="shared" si="2"/>
        <v>1.9</v>
      </c>
      <c r="AH28" s="203">
        <f t="shared" si="3"/>
        <v>0.8</v>
      </c>
      <c r="AI28" s="203">
        <f t="shared" si="4"/>
        <v>5.5</v>
      </c>
      <c r="AJ28" s="203">
        <f t="shared" si="6"/>
        <v>6.5</v>
      </c>
      <c r="AK28" s="204">
        <f t="shared" si="7"/>
        <v>7.5</v>
      </c>
      <c r="AL28" s="204">
        <f t="shared" si="8"/>
        <v>2.9</v>
      </c>
      <c r="AM28" s="204">
        <f t="shared" si="9"/>
        <v>5.7</v>
      </c>
      <c r="AN28" s="324"/>
      <c r="AO28" s="61"/>
      <c r="AP28" s="61"/>
      <c r="AQ28" s="61"/>
      <c r="AR28" s="61"/>
      <c r="AS28" s="61"/>
      <c r="AT28" s="61"/>
      <c r="AU28" s="61"/>
      <c r="AV28" s="61"/>
      <c r="AW28" s="61"/>
    </row>
    <row r="29" spans="1:49" ht="15.75" customHeight="1" x14ac:dyDescent="0.25">
      <c r="A29" t="str">
        <f>'Indicator Data'!A37</f>
        <v>Cross Cutting Area</v>
      </c>
      <c r="B29" t="str">
        <f>'Indicator Data'!B37</f>
        <v>Dhaka</v>
      </c>
      <c r="C29" t="str">
        <f>'Indicator Data'!C37</f>
        <v>Manikganj</v>
      </c>
      <c r="D29">
        <f>'Indicator Data'!D37</f>
        <v>3056</v>
      </c>
      <c r="E29" s="194">
        <v>6.6</v>
      </c>
      <c r="F29" s="194">
        <v>7.4</v>
      </c>
      <c r="G29" s="194">
        <v>3</v>
      </c>
      <c r="H29" s="194" t="s">
        <v>50</v>
      </c>
      <c r="I29" s="194">
        <f>IF(OR('Indicator Data'!BT37=0,'Indicator Data'!BT37="No data"),"0",ROUND(IF('Indicator Data'!BT37&gt;I$3,0,IF('Indicator Data'!BT37&lt;I$4,10,(I$3-'Indicator Data'!BT37)/(I$3-I$4)*10)),1))</f>
        <v>9.5</v>
      </c>
      <c r="J29" s="194">
        <f>IF(OR('Indicator Data'!BV37=0,'Indicator Data'!BV37="No data"),"0",ROUND(IF('Indicator Data'!BV37&gt;J$3,0,IF('Indicator Data'!BV37&lt;J$4,10,(J$3-'Indicator Data'!BV37)/(J$3-J$4)*10)),1))</f>
        <v>8.6999999999999993</v>
      </c>
      <c r="K29" s="194">
        <f>IF(OR('Indicator Data'!BW37=0,'Indicator Data'!BW37="No data"),"0",ROUND(IF('Indicator Data'!BW37&gt;K$3,0,IF('Indicator Data'!BW37&lt;K$4,10,(K$3-'Indicator Data'!BW37)/(K$3-K$4)*10)),1))</f>
        <v>8.4</v>
      </c>
      <c r="L29" s="194" t="str">
        <f>IF(OR('Indicator Data'!BX37=0,'Indicator Data'!BX37="No data"),"0",ROUND(IF('Indicator Data'!BX37&gt;L$3,0,IF('Indicator Data'!BX37&lt;L$4,10,(L$3-'Indicator Data'!BX37)/(L$3-L$4)*10)),1))</f>
        <v>0</v>
      </c>
      <c r="M29" s="194">
        <f>IF(OR('Indicator Data'!BY37=0,'Indicator Data'!BY37="No data"),"0",ROUND(IF('Indicator Data'!BY37&gt;M$3,0,IF('Indicator Data'!BY37&lt;M$4,10,(M$3-'Indicator Data'!BY37)/(M$3-M$4)*10)),1))</f>
        <v>4.8</v>
      </c>
      <c r="N29" s="194">
        <f>IF(OR('Indicator Data'!BZ37=0,'Indicator Data'!BZ37="No data"),"0",ROUND(IF('Indicator Data'!BZ37&gt;N$3,0,IF('Indicator Data'!BZ37&lt;N$4,10,(N$3-'Indicator Data'!BZ37)/(N$3-N$4)*10)),1))</f>
        <v>1.8</v>
      </c>
      <c r="O29" s="194">
        <f>IF(OR('Indicator Data'!CA37=0,'Indicator Data'!CA37="No data"),"0",ROUND(IF('Indicator Data'!CA37&gt;O$3,0,IF('Indicator Data'!CA37&lt;O$4,10,(O$3-'Indicator Data'!CA37)/(O$3-O$4)*10)),1))</f>
        <v>2.2000000000000002</v>
      </c>
      <c r="P29" s="194">
        <f>IF(OR('Indicator Data'!CB37=0,'Indicator Data'!CB37="No data"),"0",ROUND(IF('Indicator Data'!CB37&gt;P$3,0,IF('Indicator Data'!CB37&lt;P$4,10,(P$3-'Indicator Data'!CB37)/(P$3-P$4)*10)),1))</f>
        <v>0.5</v>
      </c>
      <c r="Q29" s="194">
        <f>IF(OR('Indicator Data'!CC37=0,'Indicator Data'!CC37="No data"),"0",ROUND(IF('Indicator Data'!CC37&gt;Q$3,0,IF('Indicator Data'!CC37&lt;Q$4,10,(Q$3-'Indicator Data'!CC37)/(Q$3-Q$4)*10)),1))</f>
        <v>1</v>
      </c>
      <c r="R29" s="194">
        <f>IF(OR('Indicator Data'!CD37=0,'Indicator Data'!CD37="No data"),"0",ROUND(IF('Indicator Data'!CD37&gt;R$3,0,IF('Indicator Data'!CD37&lt;R$4,10,(R$3-'Indicator Data'!CD37)/(R$3-R$4)*10)),1))</f>
        <v>1.6</v>
      </c>
      <c r="S29" s="194">
        <f>IF(OR('Indicator Data'!CE37=0,'Indicator Data'!CE37="No data"),"0",ROUND(IF('Indicator Data'!CE37&gt;S$3,0,IF('Indicator Data'!CE37&lt;S$4,10,(S$3-'Indicator Data'!CE37)/(S$3-S$4)*10)),1))</f>
        <v>2.9</v>
      </c>
      <c r="T29" s="194">
        <f>IF(OR('Indicator Data'!CF37=0,'Indicator Data'!CF37="No data"),"0",ROUND(IF('Indicator Data'!CF37&gt;T$3,0,IF('Indicator Data'!CF37&lt;T$4,10,(T$3-'Indicator Data'!CF37)/(T$3-T$4)*10)),1))</f>
        <v>6</v>
      </c>
      <c r="U29" s="194">
        <f>IF(OR('Indicator Data'!CG37=0,'Indicator Data'!CG37="No data"),"0",ROUND(IF('Indicator Data'!CG37&gt;U$3,0,IF('Indicator Data'!CG37&lt;U$4,10,(U$3-'Indicator Data'!CG37)/(U$3-U$4)*10)),1))</f>
        <v>7</v>
      </c>
      <c r="V29" s="194">
        <f>IF(OR('Indicator Data'!CH37=0,'Indicator Data'!CH37="No data"),"0",ROUND(IF('Indicator Data'!CH37&gt;V$3,0,IF('Indicator Data'!CH37&lt;V$4,10,(V$3-'Indicator Data'!CH37)/(V$3-V$4)*10)),1))</f>
        <v>5.3</v>
      </c>
      <c r="W29" s="194">
        <f>IF(OR('Indicator Data'!CI37=0,'Indicator Data'!CI37="No data"),"0",ROUND(IF('Indicator Data'!CI37&gt;W$3,0,IF('Indicator Data'!CI37&lt;W$4,10,(W$3-'Indicator Data'!CI37)/(W$3-W$4)*10)),1))</f>
        <v>5</v>
      </c>
      <c r="X29" s="194">
        <f>IF(OR('Indicator Data'!CJ37=0,'Indicator Data'!CJ37="No data"),"0",ROUND(IF('Indicator Data'!CJ37&gt;X$3,0,IF('Indicator Data'!CJ37&lt;X$4,10,(X$3-'Indicator Data'!CJ37)/(X$3-X$4)*10)),1))</f>
        <v>4.9000000000000004</v>
      </c>
      <c r="Y29" s="194">
        <f>IF(OR('Indicator Data'!CK37=0,'Indicator Data'!CK37="No data"),"0",ROUND(IF('Indicator Data'!CK37&gt;Y$3,0,IF('Indicator Data'!CK37&lt;Y$4,10,(Y$3-'Indicator Data'!CK37)/(Y$3-Y$4)*10)),1))</f>
        <v>8.6999999999999993</v>
      </c>
      <c r="Z29" s="194">
        <f>IF(OR('Indicator Data'!CL37=0,'Indicator Data'!CL37="No data"),"0",ROUND(IF('Indicator Data'!CL37&gt;Z$3,0,IF('Indicator Data'!CL37&lt;Z$4,10,(Z$3-'Indicator Data'!CL37)/(Z$3-Z$4)*10)),1))</f>
        <v>6.5</v>
      </c>
      <c r="AA29" s="194">
        <f>IF(OR('Indicator Data'!CM37=0,'Indicator Data'!CM37="No data"),"0",ROUND(IF('Indicator Data'!CM37&gt;AA$3,0,IF('Indicator Data'!CM37&lt;AA$4,10,(AA$3-'Indicator Data'!CM37)/(AA$3-AA$4)*10)),1))</f>
        <v>9.8000000000000007</v>
      </c>
      <c r="AB29" s="194">
        <f>IF(OR('Indicator Data'!CN37=0,'Indicator Data'!CN37="No data"),"0",ROUND(IF('Indicator Data'!CN37&gt;AB$3,0,IF('Indicator Data'!CN37&lt;AB$4,10,(AB$3-'Indicator Data'!CN37)/(AB$3-AB$4)*10)),1))</f>
        <v>5.3</v>
      </c>
      <c r="AC29" s="194">
        <f>IF(OR('Indicator Data'!CO37=0,'Indicator Data'!CO37="No data"),"0",ROUND(IF('Indicator Data'!CO37&gt;AC$3,0,IF('Indicator Data'!CO37&lt;AC$4,10,(AC$3-'Indicator Data'!CO37)/(AC$3-AC$4)*10)),1))</f>
        <v>7.4</v>
      </c>
      <c r="AD29" s="203">
        <f t="shared" si="0"/>
        <v>7</v>
      </c>
      <c r="AE29" s="203">
        <f t="shared" si="1"/>
        <v>3</v>
      </c>
      <c r="AF29" s="203">
        <f t="shared" si="5"/>
        <v>8.9</v>
      </c>
      <c r="AG29" s="203">
        <f t="shared" si="2"/>
        <v>3.3</v>
      </c>
      <c r="AH29" s="203">
        <f t="shared" si="3"/>
        <v>1.3</v>
      </c>
      <c r="AI29" s="203">
        <f t="shared" si="4"/>
        <v>5.7</v>
      </c>
      <c r="AJ29" s="203">
        <f t="shared" si="6"/>
        <v>7.3</v>
      </c>
      <c r="AK29" s="204">
        <f t="shared" si="7"/>
        <v>6.3</v>
      </c>
      <c r="AL29" s="204">
        <f t="shared" si="8"/>
        <v>3.5</v>
      </c>
      <c r="AM29" s="204">
        <f t="shared" si="9"/>
        <v>5.0999999999999996</v>
      </c>
      <c r="AN29" s="324"/>
      <c r="AO29" s="61"/>
      <c r="AP29" s="61"/>
      <c r="AQ29" s="61"/>
      <c r="AR29" s="61"/>
      <c r="AS29" s="61"/>
      <c r="AT29" s="61"/>
      <c r="AU29" s="61"/>
      <c r="AV29" s="61"/>
      <c r="AW29" s="61"/>
    </row>
    <row r="30" spans="1:49" ht="15.75" customHeight="1" x14ac:dyDescent="0.25">
      <c r="A30" t="str">
        <f>'Indicator Data'!A38</f>
        <v>Cross Cutting Area</v>
      </c>
      <c r="B30" t="str">
        <f>'Indicator Data'!B38</f>
        <v>Dhaka</v>
      </c>
      <c r="C30" t="str">
        <f>'Indicator Data'!C38</f>
        <v>Munshiganj</v>
      </c>
      <c r="D30">
        <f>'Indicator Data'!D38</f>
        <v>3059</v>
      </c>
      <c r="E30" s="194">
        <v>6.6</v>
      </c>
      <c r="F30" s="194">
        <v>7.4</v>
      </c>
      <c r="G30" s="194">
        <v>3</v>
      </c>
      <c r="H30" s="194" t="s">
        <v>50</v>
      </c>
      <c r="I30" s="194">
        <f>IF(OR('Indicator Data'!BT38=0,'Indicator Data'!BT38="No data"),"0",ROUND(IF('Indicator Data'!BT38&gt;I$3,0,IF('Indicator Data'!BT38&lt;I$4,10,(I$3-'Indicator Data'!BT38)/(I$3-I$4)*10)),1))</f>
        <v>9.5</v>
      </c>
      <c r="J30" s="194">
        <f>IF(OR('Indicator Data'!BV38=0,'Indicator Data'!BV38="No data"),"0",ROUND(IF('Indicator Data'!BV38&gt;J$3,0,IF('Indicator Data'!BV38&lt;J$4,10,(J$3-'Indicator Data'!BV38)/(J$3-J$4)*10)),1))</f>
        <v>8</v>
      </c>
      <c r="K30" s="194">
        <f>IF(OR('Indicator Data'!BW38=0,'Indicator Data'!BW38="No data"),"0",ROUND(IF('Indicator Data'!BW38&gt;K$3,0,IF('Indicator Data'!BW38&lt;K$4,10,(K$3-'Indicator Data'!BW38)/(K$3-K$4)*10)),1))</f>
        <v>8.6</v>
      </c>
      <c r="L30" s="194" t="str">
        <f>IF(OR('Indicator Data'!BX38=0,'Indicator Data'!BX38="No data"),"0",ROUND(IF('Indicator Data'!BX38&gt;L$3,0,IF('Indicator Data'!BX38&lt;L$4,10,(L$3-'Indicator Data'!BX38)/(L$3-L$4)*10)),1))</f>
        <v>0</v>
      </c>
      <c r="M30" s="194">
        <f>IF(OR('Indicator Data'!BY38=0,'Indicator Data'!BY38="No data"),"0",ROUND(IF('Indicator Data'!BY38&gt;M$3,0,IF('Indicator Data'!BY38&lt;M$4,10,(M$3-'Indicator Data'!BY38)/(M$3-M$4)*10)),1))</f>
        <v>3.9</v>
      </c>
      <c r="N30" s="194">
        <f>IF(OR('Indicator Data'!BZ38=0,'Indicator Data'!BZ38="No data"),"0",ROUND(IF('Indicator Data'!BZ38&gt;N$3,0,IF('Indicator Data'!BZ38&lt;N$4,10,(N$3-'Indicator Data'!BZ38)/(N$3-N$4)*10)),1))</f>
        <v>4.5999999999999996</v>
      </c>
      <c r="O30" s="194">
        <f>IF(OR('Indicator Data'!CA38=0,'Indicator Data'!CA38="No data"),"0",ROUND(IF('Indicator Data'!CA38&gt;O$3,0,IF('Indicator Data'!CA38&lt;O$4,10,(O$3-'Indicator Data'!CA38)/(O$3-O$4)*10)),1))</f>
        <v>5.0999999999999996</v>
      </c>
      <c r="P30" s="194">
        <f>IF(OR('Indicator Data'!CB38=0,'Indicator Data'!CB38="No data"),"0",ROUND(IF('Indicator Data'!CB38&gt;P$3,0,IF('Indicator Data'!CB38&lt;P$4,10,(P$3-'Indicator Data'!CB38)/(P$3-P$4)*10)),1))</f>
        <v>0.6</v>
      </c>
      <c r="Q30" s="194">
        <f>IF(OR('Indicator Data'!CC38=0,'Indicator Data'!CC38="No data"),"0",ROUND(IF('Indicator Data'!CC38&gt;Q$3,0,IF('Indicator Data'!CC38&lt;Q$4,10,(Q$3-'Indicator Data'!CC38)/(Q$3-Q$4)*10)),1))</f>
        <v>1.7</v>
      </c>
      <c r="R30" s="194">
        <f>IF(OR('Indicator Data'!CD38=0,'Indicator Data'!CD38="No data"),"0",ROUND(IF('Indicator Data'!CD38&gt;R$3,0,IF('Indicator Data'!CD38&lt;R$4,10,(R$3-'Indicator Data'!CD38)/(R$3-R$4)*10)),1))</f>
        <v>1.3</v>
      </c>
      <c r="S30" s="194">
        <f>IF(OR('Indicator Data'!CE38=0,'Indicator Data'!CE38="No data"),"0",ROUND(IF('Indicator Data'!CE38&gt;S$3,0,IF('Indicator Data'!CE38&lt;S$4,10,(S$3-'Indicator Data'!CE38)/(S$3-S$4)*10)),1))</f>
        <v>2.8</v>
      </c>
      <c r="T30" s="194">
        <f>IF(OR('Indicator Data'!CF38=0,'Indicator Data'!CF38="No data"),"0",ROUND(IF('Indicator Data'!CF38&gt;T$3,0,IF('Indicator Data'!CF38&lt;T$4,10,(T$3-'Indicator Data'!CF38)/(T$3-T$4)*10)),1))</f>
        <v>1</v>
      </c>
      <c r="U30" s="194">
        <f>IF(OR('Indicator Data'!CG38=0,'Indicator Data'!CG38="No data"),"0",ROUND(IF('Indicator Data'!CG38&gt;U$3,0,IF('Indicator Data'!CG38&lt;U$4,10,(U$3-'Indicator Data'!CG38)/(U$3-U$4)*10)),1))</f>
        <v>8.8000000000000007</v>
      </c>
      <c r="V30" s="194">
        <f>IF(OR('Indicator Data'!CH38=0,'Indicator Data'!CH38="No data"),"0",ROUND(IF('Indicator Data'!CH38&gt;V$3,0,IF('Indicator Data'!CH38&lt;V$4,10,(V$3-'Indicator Data'!CH38)/(V$3-V$4)*10)),1))</f>
        <v>4.0999999999999996</v>
      </c>
      <c r="W30" s="194">
        <f>IF(OR('Indicator Data'!CI38=0,'Indicator Data'!CI38="No data"),"0",ROUND(IF('Indicator Data'!CI38&gt;W$3,0,IF('Indicator Data'!CI38&lt;W$4,10,(W$3-'Indicator Data'!CI38)/(W$3-W$4)*10)),1))</f>
        <v>4.0999999999999996</v>
      </c>
      <c r="X30" s="194">
        <f>IF(OR('Indicator Data'!CJ38=0,'Indicator Data'!CJ38="No data"),"0",ROUND(IF('Indicator Data'!CJ38&gt;X$3,0,IF('Indicator Data'!CJ38&lt;X$4,10,(X$3-'Indicator Data'!CJ38)/(X$3-X$4)*10)),1))</f>
        <v>6.4</v>
      </c>
      <c r="Y30" s="194">
        <f>IF(OR('Indicator Data'!CK38=0,'Indicator Data'!CK38="No data"),"0",ROUND(IF('Indicator Data'!CK38&gt;Y$3,0,IF('Indicator Data'!CK38&lt;Y$4,10,(Y$3-'Indicator Data'!CK38)/(Y$3-Y$4)*10)),1))</f>
        <v>5.4</v>
      </c>
      <c r="Z30" s="194">
        <f>IF(OR('Indicator Data'!CL38=0,'Indicator Data'!CL38="No data"),"0",ROUND(IF('Indicator Data'!CL38&gt;Z$3,0,IF('Indicator Data'!CL38&lt;Z$4,10,(Z$3-'Indicator Data'!CL38)/(Z$3-Z$4)*10)),1))</f>
        <v>5.4</v>
      </c>
      <c r="AA30" s="194">
        <f>IF(OR('Indicator Data'!CM38=0,'Indicator Data'!CM38="No data"),"0",ROUND(IF('Indicator Data'!CM38&gt;AA$3,0,IF('Indicator Data'!CM38&lt;AA$4,10,(AA$3-'Indicator Data'!CM38)/(AA$3-AA$4)*10)),1))</f>
        <v>9.4</v>
      </c>
      <c r="AB30" s="194">
        <f>IF(OR('Indicator Data'!CN38=0,'Indicator Data'!CN38="No data"),"0",ROUND(IF('Indicator Data'!CN38&gt;AB$3,0,IF('Indicator Data'!CN38&lt;AB$4,10,(AB$3-'Indicator Data'!CN38)/(AB$3-AB$4)*10)),1))</f>
        <v>2.2000000000000002</v>
      </c>
      <c r="AC30" s="194">
        <f>IF(OR('Indicator Data'!CO38=0,'Indicator Data'!CO38="No data"),"0",ROUND(IF('Indicator Data'!CO38&gt;AC$3,0,IF('Indicator Data'!CO38&lt;AC$4,10,(AC$3-'Indicator Data'!CO38)/(AC$3-AC$4)*10)),1))</f>
        <v>3.4</v>
      </c>
      <c r="AD30" s="203">
        <f t="shared" si="0"/>
        <v>7</v>
      </c>
      <c r="AE30" s="203">
        <f t="shared" si="1"/>
        <v>3</v>
      </c>
      <c r="AF30" s="203">
        <f t="shared" si="5"/>
        <v>8.6999999999999993</v>
      </c>
      <c r="AG30" s="203">
        <f t="shared" si="2"/>
        <v>4.3</v>
      </c>
      <c r="AH30" s="203">
        <f t="shared" si="3"/>
        <v>2.2000000000000002</v>
      </c>
      <c r="AI30" s="203">
        <f t="shared" si="4"/>
        <v>4.7</v>
      </c>
      <c r="AJ30" s="203">
        <f t="shared" si="6"/>
        <v>5.0999999999999996</v>
      </c>
      <c r="AK30" s="204">
        <f t="shared" si="7"/>
        <v>6.2</v>
      </c>
      <c r="AL30" s="204">
        <f t="shared" si="8"/>
        <v>3.3</v>
      </c>
      <c r="AM30" s="204">
        <f t="shared" si="9"/>
        <v>4.9000000000000004</v>
      </c>
      <c r="AN30" s="324"/>
      <c r="AO30" s="61"/>
      <c r="AP30" s="61"/>
      <c r="AQ30" s="61"/>
      <c r="AR30" s="61"/>
      <c r="AS30" s="61"/>
      <c r="AT30" s="61"/>
      <c r="AU30" s="61"/>
      <c r="AV30" s="61"/>
      <c r="AW30" s="61"/>
    </row>
    <row r="31" spans="1:49" ht="15.75" customHeight="1" x14ac:dyDescent="0.25">
      <c r="A31" t="str">
        <f>'Indicator Data'!A39</f>
        <v>Cross Cutting Area</v>
      </c>
      <c r="B31" t="str">
        <f>'Indicator Data'!B39</f>
        <v>Dhaka</v>
      </c>
      <c r="C31" t="str">
        <f>'Indicator Data'!C39</f>
        <v>Narayanganj</v>
      </c>
      <c r="D31">
        <f>'Indicator Data'!D39</f>
        <v>3067</v>
      </c>
      <c r="E31" s="194">
        <v>6.6</v>
      </c>
      <c r="F31" s="194">
        <v>7.4</v>
      </c>
      <c r="G31" s="194">
        <v>3</v>
      </c>
      <c r="H31" s="194" t="s">
        <v>50</v>
      </c>
      <c r="I31" s="194">
        <f>IF(OR('Indicator Data'!BT39=0,'Indicator Data'!BT39="No data"),"0",ROUND(IF('Indicator Data'!BT39&gt;I$3,0,IF('Indicator Data'!BT39&lt;I$4,10,(I$3-'Indicator Data'!BT39)/(I$3-I$4)*10)),1))</f>
        <v>9.9</v>
      </c>
      <c r="J31" s="194" t="str">
        <f>IF(OR('Indicator Data'!BV39=0,'Indicator Data'!BV39="No data"),"0",ROUND(IF('Indicator Data'!BV39&gt;J$3,0,IF('Indicator Data'!BV39&lt;J$4,10,(J$3-'Indicator Data'!BV39)/(J$3-J$4)*10)),1))</f>
        <v>0</v>
      </c>
      <c r="K31" s="194">
        <f>IF(OR('Indicator Data'!BW39=0,'Indicator Data'!BW39="No data"),"0",ROUND(IF('Indicator Data'!BW39&gt;K$3,0,IF('Indicator Data'!BW39&lt;K$4,10,(K$3-'Indicator Data'!BW39)/(K$3-K$4)*10)),1))</f>
        <v>9.3000000000000007</v>
      </c>
      <c r="L31" s="194" t="str">
        <f>IF(OR('Indicator Data'!BX39=0,'Indicator Data'!BX39="No data"),"0",ROUND(IF('Indicator Data'!BX39&gt;L$3,0,IF('Indicator Data'!BX39&lt;L$4,10,(L$3-'Indicator Data'!BX39)/(L$3-L$4)*10)),1))</f>
        <v>0</v>
      </c>
      <c r="M31" s="194">
        <f>IF(OR('Indicator Data'!BY39=0,'Indicator Data'!BY39="No data"),"0",ROUND(IF('Indicator Data'!BY39&gt;M$3,0,IF('Indicator Data'!BY39&lt;M$4,10,(M$3-'Indicator Data'!BY39)/(M$3-M$4)*10)),1))</f>
        <v>2.2000000000000002</v>
      </c>
      <c r="N31" s="194">
        <f>IF(OR('Indicator Data'!BZ39=0,'Indicator Data'!BZ39="No data"),"0",ROUND(IF('Indicator Data'!BZ39&gt;N$3,0,IF('Indicator Data'!BZ39&lt;N$4,10,(N$3-'Indicator Data'!BZ39)/(N$3-N$4)*10)),1))</f>
        <v>0</v>
      </c>
      <c r="O31" s="194">
        <f>IF(OR('Indicator Data'!CA39=0,'Indicator Data'!CA39="No data"),"0",ROUND(IF('Indicator Data'!CA39&gt;O$3,0,IF('Indicator Data'!CA39&lt;O$4,10,(O$3-'Indicator Data'!CA39)/(O$3-O$4)*10)),1))</f>
        <v>8.8000000000000007</v>
      </c>
      <c r="P31" s="194">
        <f>IF(OR('Indicator Data'!CB39=0,'Indicator Data'!CB39="No data"),"0",ROUND(IF('Indicator Data'!CB39&gt;P$3,0,IF('Indicator Data'!CB39&lt;P$4,10,(P$3-'Indicator Data'!CB39)/(P$3-P$4)*10)),1))</f>
        <v>2.9</v>
      </c>
      <c r="Q31" s="194">
        <f>IF(OR('Indicator Data'!CC39=0,'Indicator Data'!CC39="No data"),"0",ROUND(IF('Indicator Data'!CC39&gt;Q$3,0,IF('Indicator Data'!CC39&lt;Q$4,10,(Q$3-'Indicator Data'!CC39)/(Q$3-Q$4)*10)),1))</f>
        <v>1.3</v>
      </c>
      <c r="R31" s="194">
        <f>IF(OR('Indicator Data'!CD39=0,'Indicator Data'!CD39="No data"),"0",ROUND(IF('Indicator Data'!CD39&gt;R$3,0,IF('Indicator Data'!CD39&lt;R$4,10,(R$3-'Indicator Data'!CD39)/(R$3-R$4)*10)),1))</f>
        <v>1.1000000000000001</v>
      </c>
      <c r="S31" s="194">
        <f>IF(OR('Indicator Data'!CE39=0,'Indicator Data'!CE39="No data"),"0",ROUND(IF('Indicator Data'!CE39&gt;S$3,0,IF('Indicator Data'!CE39&lt;S$4,10,(S$3-'Indicator Data'!CE39)/(S$3-S$4)*10)),1))</f>
        <v>4.0999999999999996</v>
      </c>
      <c r="T31" s="194">
        <f>IF(OR('Indicator Data'!CF39=0,'Indicator Data'!CF39="No data"),"0",ROUND(IF('Indicator Data'!CF39&gt;T$3,0,IF('Indicator Data'!CF39&lt;T$4,10,(T$3-'Indicator Data'!CF39)/(T$3-T$4)*10)),1))</f>
        <v>2.8</v>
      </c>
      <c r="U31" s="194">
        <f>IF(OR('Indicator Data'!CG39=0,'Indicator Data'!CG39="No data"),"0",ROUND(IF('Indicator Data'!CG39&gt;U$3,0,IF('Indicator Data'!CG39&lt;U$4,10,(U$3-'Indicator Data'!CG39)/(U$3-U$4)*10)),1))</f>
        <v>6.8</v>
      </c>
      <c r="V31" s="194">
        <f>IF(OR('Indicator Data'!CH39=0,'Indicator Data'!CH39="No data"),"0",ROUND(IF('Indicator Data'!CH39&gt;V$3,0,IF('Indicator Data'!CH39&lt;V$4,10,(V$3-'Indicator Data'!CH39)/(V$3-V$4)*10)),1))</f>
        <v>0.9</v>
      </c>
      <c r="W31" s="194">
        <f>IF(OR('Indicator Data'!CI39=0,'Indicator Data'!CI39="No data"),"0",ROUND(IF('Indicator Data'!CI39&gt;W$3,0,IF('Indicator Data'!CI39&lt;W$4,10,(W$3-'Indicator Data'!CI39)/(W$3-W$4)*10)),1))</f>
        <v>9</v>
      </c>
      <c r="X31" s="194">
        <f>IF(OR('Indicator Data'!CJ39=0,'Indicator Data'!CJ39="No data"),"0",ROUND(IF('Indicator Data'!CJ39&gt;X$3,0,IF('Indicator Data'!CJ39&lt;X$4,10,(X$3-'Indicator Data'!CJ39)/(X$3-X$4)*10)),1))</f>
        <v>8.5</v>
      </c>
      <c r="Y31" s="194">
        <f>IF(OR('Indicator Data'!CK39=0,'Indicator Data'!CK39="No data"),"0",ROUND(IF('Indicator Data'!CK39&gt;Y$3,0,IF('Indicator Data'!CK39&lt;Y$4,10,(Y$3-'Indicator Data'!CK39)/(Y$3-Y$4)*10)),1))</f>
        <v>9</v>
      </c>
      <c r="Z31" s="194">
        <f>IF(OR('Indicator Data'!CL39=0,'Indicator Data'!CL39="No data"),"0",ROUND(IF('Indicator Data'!CL39&gt;Z$3,0,IF('Indicator Data'!CL39&lt;Z$4,10,(Z$3-'Indicator Data'!CL39)/(Z$3-Z$4)*10)),1))</f>
        <v>3.9</v>
      </c>
      <c r="AA31" s="194">
        <f>IF(OR('Indicator Data'!CM39=0,'Indicator Data'!CM39="No data"),"0",ROUND(IF('Indicator Data'!CM39&gt;AA$3,0,IF('Indicator Data'!CM39&lt;AA$4,10,(AA$3-'Indicator Data'!CM39)/(AA$3-AA$4)*10)),1))</f>
        <v>8.5</v>
      </c>
      <c r="AB31" s="194">
        <f>IF(OR('Indicator Data'!CN39=0,'Indicator Data'!CN39="No data"),"0",ROUND(IF('Indicator Data'!CN39&gt;AB$3,0,IF('Indicator Data'!CN39&lt;AB$4,10,(AB$3-'Indicator Data'!CN39)/(AB$3-AB$4)*10)),1))</f>
        <v>2.2999999999999998</v>
      </c>
      <c r="AC31" s="194">
        <f>IF(OR('Indicator Data'!CO39=0,'Indicator Data'!CO39="No data"),"0",ROUND(IF('Indicator Data'!CO39&gt;AC$3,0,IF('Indicator Data'!CO39&lt;AC$4,10,(AC$3-'Indicator Data'!CO39)/(AC$3-AC$4)*10)),1))</f>
        <v>7.4</v>
      </c>
      <c r="AD31" s="203">
        <f t="shared" si="0"/>
        <v>7</v>
      </c>
      <c r="AE31" s="203">
        <f t="shared" si="1"/>
        <v>3</v>
      </c>
      <c r="AF31" s="203">
        <f t="shared" si="5"/>
        <v>9.6</v>
      </c>
      <c r="AG31" s="203">
        <f t="shared" si="2"/>
        <v>1.1000000000000001</v>
      </c>
      <c r="AH31" s="203">
        <f t="shared" si="3"/>
        <v>3.5</v>
      </c>
      <c r="AI31" s="203">
        <f t="shared" si="4"/>
        <v>5.9</v>
      </c>
      <c r="AJ31" s="203">
        <f t="shared" si="6"/>
        <v>5.5</v>
      </c>
      <c r="AK31" s="204">
        <f t="shared" si="7"/>
        <v>6.5</v>
      </c>
      <c r="AL31" s="204">
        <f t="shared" si="8"/>
        <v>3.2</v>
      </c>
      <c r="AM31" s="204">
        <f t="shared" si="9"/>
        <v>5.0999999999999996</v>
      </c>
      <c r="AN31" s="324"/>
      <c r="AO31" s="61"/>
      <c r="AP31" s="61"/>
      <c r="AQ31" s="61"/>
      <c r="AR31" s="61"/>
      <c r="AS31" s="61"/>
      <c r="AT31" s="61"/>
      <c r="AU31" s="61"/>
      <c r="AV31" s="61"/>
      <c r="AW31" s="61"/>
    </row>
    <row r="32" spans="1:49" ht="15.75" customHeight="1" x14ac:dyDescent="0.25">
      <c r="A32" t="str">
        <f>'Indicator Data'!A40</f>
        <v>Cross Cutting Area</v>
      </c>
      <c r="B32" t="str">
        <f>'Indicator Data'!B40</f>
        <v>Dhaka</v>
      </c>
      <c r="C32" t="str">
        <f>'Indicator Data'!C40</f>
        <v>Narsingdi</v>
      </c>
      <c r="D32">
        <f>'Indicator Data'!D40</f>
        <v>3068</v>
      </c>
      <c r="E32" s="194">
        <v>6.6</v>
      </c>
      <c r="F32" s="194">
        <v>7.4</v>
      </c>
      <c r="G32" s="194">
        <v>3</v>
      </c>
      <c r="H32" s="194" t="s">
        <v>50</v>
      </c>
      <c r="I32" s="194">
        <f>IF(OR('Indicator Data'!BT40=0,'Indicator Data'!BT40="No data"),"0",ROUND(IF('Indicator Data'!BT40&gt;I$3,0,IF('Indicator Data'!BT40&lt;I$4,10,(I$3-'Indicator Data'!BT40)/(I$3-I$4)*10)),1))</f>
        <v>9.6999999999999993</v>
      </c>
      <c r="J32" s="194">
        <f>IF(OR('Indicator Data'!BV40=0,'Indicator Data'!BV40="No data"),"0",ROUND(IF('Indicator Data'!BV40&gt;J$3,0,IF('Indicator Data'!BV40&lt;J$4,10,(J$3-'Indicator Data'!BV40)/(J$3-J$4)*10)),1))</f>
        <v>7.1</v>
      </c>
      <c r="K32" s="194">
        <f>IF(OR('Indicator Data'!BW40=0,'Indicator Data'!BW40="No data"),"0",ROUND(IF('Indicator Data'!BW40&gt;K$3,0,IF('Indicator Data'!BW40&lt;K$4,10,(K$3-'Indicator Data'!BW40)/(K$3-K$4)*10)),1))</f>
        <v>9.6999999999999993</v>
      </c>
      <c r="L32" s="194" t="str">
        <f>IF(OR('Indicator Data'!BX40=0,'Indicator Data'!BX40="No data"),"0",ROUND(IF('Indicator Data'!BX40&gt;L$3,0,IF('Indicator Data'!BX40&lt;L$4,10,(L$3-'Indicator Data'!BX40)/(L$3-L$4)*10)),1))</f>
        <v>0</v>
      </c>
      <c r="M32" s="194">
        <f>IF(OR('Indicator Data'!BY40=0,'Indicator Data'!BY40="No data"),"0",ROUND(IF('Indicator Data'!BY40&gt;M$3,0,IF('Indicator Data'!BY40&lt;M$4,10,(M$3-'Indicator Data'!BY40)/(M$3-M$4)*10)),1))</f>
        <v>0.4</v>
      </c>
      <c r="N32" s="194">
        <f>IF(OR('Indicator Data'!BZ40=0,'Indicator Data'!BZ40="No data"),"0",ROUND(IF('Indicator Data'!BZ40&gt;N$3,0,IF('Indicator Data'!BZ40&lt;N$4,10,(N$3-'Indicator Data'!BZ40)/(N$3-N$4)*10)),1))</f>
        <v>2.1</v>
      </c>
      <c r="O32" s="194">
        <f>IF(OR('Indicator Data'!CA40=0,'Indicator Data'!CA40="No data"),"0",ROUND(IF('Indicator Data'!CA40&gt;O$3,0,IF('Indicator Data'!CA40&lt;O$4,10,(O$3-'Indicator Data'!CA40)/(O$3-O$4)*10)),1))</f>
        <v>7.1</v>
      </c>
      <c r="P32" s="194">
        <f>IF(OR('Indicator Data'!CB40=0,'Indicator Data'!CB40="No data"),"0",ROUND(IF('Indicator Data'!CB40&gt;P$3,0,IF('Indicator Data'!CB40&lt;P$4,10,(P$3-'Indicator Data'!CB40)/(P$3-P$4)*10)),1))</f>
        <v>0.5</v>
      </c>
      <c r="Q32" s="194">
        <f>IF(OR('Indicator Data'!CC40=0,'Indicator Data'!CC40="No data"),"0",ROUND(IF('Indicator Data'!CC40&gt;Q$3,0,IF('Indicator Data'!CC40&lt;Q$4,10,(Q$3-'Indicator Data'!CC40)/(Q$3-Q$4)*10)),1))</f>
        <v>4.4000000000000004</v>
      </c>
      <c r="R32" s="194">
        <f>IF(OR('Indicator Data'!CD40=0,'Indicator Data'!CD40="No data"),"0",ROUND(IF('Indicator Data'!CD40&gt;R$3,0,IF('Indicator Data'!CD40&lt;R$4,10,(R$3-'Indicator Data'!CD40)/(R$3-R$4)*10)),1))</f>
        <v>1.3</v>
      </c>
      <c r="S32" s="194">
        <f>IF(OR('Indicator Data'!CE40=0,'Indicator Data'!CE40="No data"),"0",ROUND(IF('Indicator Data'!CE40&gt;S$3,0,IF('Indicator Data'!CE40&lt;S$4,10,(S$3-'Indicator Data'!CE40)/(S$3-S$4)*10)),1))</f>
        <v>4.5999999999999996</v>
      </c>
      <c r="T32" s="194">
        <f>IF(OR('Indicator Data'!CF40=0,'Indicator Data'!CF40="No data"),"0",ROUND(IF('Indicator Data'!CF40&gt;T$3,0,IF('Indicator Data'!CF40&lt;T$4,10,(T$3-'Indicator Data'!CF40)/(T$3-T$4)*10)),1))</f>
        <v>6.3</v>
      </c>
      <c r="U32" s="194">
        <f>IF(OR('Indicator Data'!CG40=0,'Indicator Data'!CG40="No data"),"0",ROUND(IF('Indicator Data'!CG40&gt;U$3,0,IF('Indicator Data'!CG40&lt;U$4,10,(U$3-'Indicator Data'!CG40)/(U$3-U$4)*10)),1))</f>
        <v>2.9</v>
      </c>
      <c r="V32" s="194">
        <f>IF(OR('Indicator Data'!CH40=0,'Indicator Data'!CH40="No data"),"0",ROUND(IF('Indicator Data'!CH40&gt;V$3,0,IF('Indicator Data'!CH40&lt;V$4,10,(V$3-'Indicator Data'!CH40)/(V$3-V$4)*10)),1))</f>
        <v>0.1</v>
      </c>
      <c r="W32" s="194">
        <f>IF(OR('Indicator Data'!CI40=0,'Indicator Data'!CI40="No data"),"0",ROUND(IF('Indicator Data'!CI40&gt;W$3,0,IF('Indicator Data'!CI40&lt;W$4,10,(W$3-'Indicator Data'!CI40)/(W$3-W$4)*10)),1))</f>
        <v>7.5</v>
      </c>
      <c r="X32" s="194">
        <f>IF(OR('Indicator Data'!CJ40=0,'Indicator Data'!CJ40="No data"),"0",ROUND(IF('Indicator Data'!CJ40&gt;X$3,0,IF('Indicator Data'!CJ40&lt;X$4,10,(X$3-'Indicator Data'!CJ40)/(X$3-X$4)*10)),1))</f>
        <v>6.1</v>
      </c>
      <c r="Y32" s="194">
        <f>IF(OR('Indicator Data'!CK40=0,'Indicator Data'!CK40="No data"),"0",ROUND(IF('Indicator Data'!CK40&gt;Y$3,0,IF('Indicator Data'!CK40&lt;Y$4,10,(Y$3-'Indicator Data'!CK40)/(Y$3-Y$4)*10)),1))</f>
        <v>8.4</v>
      </c>
      <c r="Z32" s="194">
        <f>IF(OR('Indicator Data'!CL40=0,'Indicator Data'!CL40="No data"),"0",ROUND(IF('Indicator Data'!CL40&gt;Z$3,0,IF('Indicator Data'!CL40&lt;Z$4,10,(Z$3-'Indicator Data'!CL40)/(Z$3-Z$4)*10)),1))</f>
        <v>6</v>
      </c>
      <c r="AA32" s="194">
        <f>IF(OR('Indicator Data'!CM40=0,'Indicator Data'!CM40="No data"),"0",ROUND(IF('Indicator Data'!CM40&gt;AA$3,0,IF('Indicator Data'!CM40&lt;AA$4,10,(AA$3-'Indicator Data'!CM40)/(AA$3-AA$4)*10)),1))</f>
        <v>9.4</v>
      </c>
      <c r="AB32" s="194">
        <f>IF(OR('Indicator Data'!CN40=0,'Indicator Data'!CN40="No data"),"0",ROUND(IF('Indicator Data'!CN40&gt;AB$3,0,IF('Indicator Data'!CN40&lt;AB$4,10,(AB$3-'Indicator Data'!CN40)/(AB$3-AB$4)*10)),1))</f>
        <v>5.4</v>
      </c>
      <c r="AC32" s="194">
        <f>IF(OR('Indicator Data'!CO40=0,'Indicator Data'!CO40="No data"),"0",ROUND(IF('Indicator Data'!CO40&gt;AC$3,0,IF('Indicator Data'!CO40&lt;AC$4,10,(AC$3-'Indicator Data'!CO40)/(AC$3-AC$4)*10)),1))</f>
        <v>2.2999999999999998</v>
      </c>
      <c r="AD32" s="203">
        <f t="shared" si="0"/>
        <v>7</v>
      </c>
      <c r="AE32" s="203">
        <f t="shared" si="1"/>
        <v>3</v>
      </c>
      <c r="AF32" s="203">
        <f t="shared" si="5"/>
        <v>8.8000000000000007</v>
      </c>
      <c r="AG32" s="203">
        <f t="shared" si="2"/>
        <v>1.3</v>
      </c>
      <c r="AH32" s="203">
        <f t="shared" si="3"/>
        <v>3.3</v>
      </c>
      <c r="AI32" s="203">
        <f t="shared" si="4"/>
        <v>5.0999999999999996</v>
      </c>
      <c r="AJ32" s="203">
        <f t="shared" si="6"/>
        <v>5.8</v>
      </c>
      <c r="AK32" s="204">
        <f t="shared" si="7"/>
        <v>6.3</v>
      </c>
      <c r="AL32" s="204">
        <f t="shared" si="8"/>
        <v>3.1</v>
      </c>
      <c r="AM32" s="204">
        <f t="shared" si="9"/>
        <v>4.9000000000000004</v>
      </c>
      <c r="AN32" s="324"/>
      <c r="AO32" s="61"/>
      <c r="AP32" s="61"/>
      <c r="AQ32" s="61"/>
      <c r="AR32" s="61"/>
      <c r="AS32" s="61"/>
      <c r="AT32" s="61"/>
      <c r="AU32" s="61"/>
      <c r="AV32" s="61"/>
      <c r="AW32" s="61"/>
    </row>
    <row r="33" spans="1:49" ht="15.75" customHeight="1" x14ac:dyDescent="0.25">
      <c r="A33" t="str">
        <f>'Indicator Data'!A41</f>
        <v>Cross Cutting Area</v>
      </c>
      <c r="B33" t="str">
        <f>'Indicator Data'!B41</f>
        <v>Dhaka</v>
      </c>
      <c r="C33" t="str">
        <f>'Indicator Data'!C41</f>
        <v>Rajbari</v>
      </c>
      <c r="D33">
        <f>'Indicator Data'!D41</f>
        <v>3082</v>
      </c>
      <c r="E33" s="194">
        <v>6.6</v>
      </c>
      <c r="F33" s="194">
        <v>7.4</v>
      </c>
      <c r="G33" s="194">
        <v>3</v>
      </c>
      <c r="H33" s="194" t="s">
        <v>50</v>
      </c>
      <c r="I33" s="194">
        <f>IF(OR('Indicator Data'!BT41=0,'Indicator Data'!BT41="No data"),"0",ROUND(IF('Indicator Data'!BT41&gt;I$3,0,IF('Indicator Data'!BT41&lt;I$4,10,(I$3-'Indicator Data'!BT41)/(I$3-I$4)*10)),1))</f>
        <v>9.1</v>
      </c>
      <c r="J33" s="194">
        <f>IF(OR('Indicator Data'!BV41=0,'Indicator Data'!BV41="No data"),"0",ROUND(IF('Indicator Data'!BV41&gt;J$3,0,IF('Indicator Data'!BV41&lt;J$4,10,(J$3-'Indicator Data'!BV41)/(J$3-J$4)*10)),1))</f>
        <v>7.6</v>
      </c>
      <c r="K33" s="194">
        <f>IF(OR('Indicator Data'!BW41=0,'Indicator Data'!BW41="No data"),"0",ROUND(IF('Indicator Data'!BW41&gt;K$3,0,IF('Indicator Data'!BW41&lt;K$4,10,(K$3-'Indicator Data'!BW41)/(K$3-K$4)*10)),1))</f>
        <v>9</v>
      </c>
      <c r="L33" s="194" t="str">
        <f>IF(OR('Indicator Data'!BX41=0,'Indicator Data'!BX41="No data"),"0",ROUND(IF('Indicator Data'!BX41&gt;L$3,0,IF('Indicator Data'!BX41&lt;L$4,10,(L$3-'Indicator Data'!BX41)/(L$3-L$4)*10)),1))</f>
        <v>0</v>
      </c>
      <c r="M33" s="194">
        <f>IF(OR('Indicator Data'!BY41=0,'Indicator Data'!BY41="No data"),"0",ROUND(IF('Indicator Data'!BY41&gt;M$3,0,IF('Indicator Data'!BY41&lt;M$4,10,(M$3-'Indicator Data'!BY41)/(M$3-M$4)*10)),1))</f>
        <v>1.5</v>
      </c>
      <c r="N33" s="194">
        <f>IF(OR('Indicator Data'!BZ41=0,'Indicator Data'!BZ41="No data"),"0",ROUND(IF('Indicator Data'!BZ41&gt;N$3,0,IF('Indicator Data'!BZ41&lt;N$4,10,(N$3-'Indicator Data'!BZ41)/(N$3-N$4)*10)),1))</f>
        <v>1.9</v>
      </c>
      <c r="O33" s="194">
        <f>IF(OR('Indicator Data'!CA41=0,'Indicator Data'!CA41="No data"),"0",ROUND(IF('Indicator Data'!CA41&gt;O$3,0,IF('Indicator Data'!CA41&lt;O$4,10,(O$3-'Indicator Data'!CA41)/(O$3-O$4)*10)),1))</f>
        <v>4.5</v>
      </c>
      <c r="P33" s="194">
        <f>IF(OR('Indicator Data'!CB41=0,'Indicator Data'!CB41="No data"),"0",ROUND(IF('Indicator Data'!CB41&gt;P$3,0,IF('Indicator Data'!CB41&lt;P$4,10,(P$3-'Indicator Data'!CB41)/(P$3-P$4)*10)),1))</f>
        <v>0.1</v>
      </c>
      <c r="Q33" s="194">
        <f>IF(OR('Indicator Data'!CC41=0,'Indicator Data'!CC41="No data"),"0",ROUND(IF('Indicator Data'!CC41&gt;Q$3,0,IF('Indicator Data'!CC41&lt;Q$4,10,(Q$3-'Indicator Data'!CC41)/(Q$3-Q$4)*10)),1))</f>
        <v>1.5</v>
      </c>
      <c r="R33" s="194">
        <f>IF(OR('Indicator Data'!CD41=0,'Indicator Data'!CD41="No data"),"0",ROUND(IF('Indicator Data'!CD41&gt;R$3,0,IF('Indicator Data'!CD41&lt;R$4,10,(R$3-'Indicator Data'!CD41)/(R$3-R$4)*10)),1))</f>
        <v>1.6</v>
      </c>
      <c r="S33" s="194">
        <f>IF(OR('Indicator Data'!CE41=0,'Indicator Data'!CE41="No data"),"0",ROUND(IF('Indicator Data'!CE41&gt;S$3,0,IF('Indicator Data'!CE41&lt;S$4,10,(S$3-'Indicator Data'!CE41)/(S$3-S$4)*10)),1))</f>
        <v>5.2</v>
      </c>
      <c r="T33" s="194">
        <f>IF(OR('Indicator Data'!CF41=0,'Indicator Data'!CF41="No data"),"0",ROUND(IF('Indicator Data'!CF41&gt;T$3,0,IF('Indicator Data'!CF41&lt;T$4,10,(T$3-'Indicator Data'!CF41)/(T$3-T$4)*10)),1))</f>
        <v>7.3</v>
      </c>
      <c r="U33" s="194">
        <f>IF(OR('Indicator Data'!CG41=0,'Indicator Data'!CG41="No data"),"0",ROUND(IF('Indicator Data'!CG41&gt;U$3,0,IF('Indicator Data'!CG41&lt;U$4,10,(U$3-'Indicator Data'!CG41)/(U$3-U$4)*10)),1))</f>
        <v>2</v>
      </c>
      <c r="V33" s="194">
        <f>IF(OR('Indicator Data'!CH41=0,'Indicator Data'!CH41="No data"),"0",ROUND(IF('Indicator Data'!CH41&gt;V$3,0,IF('Indicator Data'!CH41&lt;V$4,10,(V$3-'Indicator Data'!CH41)/(V$3-V$4)*10)),1))</f>
        <v>0.5</v>
      </c>
      <c r="W33" s="194">
        <f>IF(OR('Indicator Data'!CI41=0,'Indicator Data'!CI41="No data"),"0",ROUND(IF('Indicator Data'!CI41&gt;W$3,0,IF('Indicator Data'!CI41&lt;W$4,10,(W$3-'Indicator Data'!CI41)/(W$3-W$4)*10)),1))</f>
        <v>5.0999999999999996</v>
      </c>
      <c r="X33" s="194">
        <f>IF(OR('Indicator Data'!CJ41=0,'Indicator Data'!CJ41="No data"),"0",ROUND(IF('Indicator Data'!CJ41&gt;X$3,0,IF('Indicator Data'!CJ41&lt;X$4,10,(X$3-'Indicator Data'!CJ41)/(X$3-X$4)*10)),1))</f>
        <v>3.7</v>
      </c>
      <c r="Y33" s="194">
        <f>IF(OR('Indicator Data'!CK41=0,'Indicator Data'!CK41="No data"),"0",ROUND(IF('Indicator Data'!CK41&gt;Y$3,0,IF('Indicator Data'!CK41&lt;Y$4,10,(Y$3-'Indicator Data'!CK41)/(Y$3-Y$4)*10)),1))</f>
        <v>8.4</v>
      </c>
      <c r="Z33" s="194">
        <f>IF(OR('Indicator Data'!CL41=0,'Indicator Data'!CL41="No data"),"0",ROUND(IF('Indicator Data'!CL41&gt;Z$3,0,IF('Indicator Data'!CL41&lt;Z$4,10,(Z$3-'Indicator Data'!CL41)/(Z$3-Z$4)*10)),1))</f>
        <v>5.2</v>
      </c>
      <c r="AA33" s="194">
        <f>IF(OR('Indicator Data'!CM41=0,'Indicator Data'!CM41="No data"),"0",ROUND(IF('Indicator Data'!CM41&gt;AA$3,0,IF('Indicator Data'!CM41&lt;AA$4,10,(AA$3-'Indicator Data'!CM41)/(AA$3-AA$4)*10)),1))</f>
        <v>9.1999999999999993</v>
      </c>
      <c r="AB33" s="194">
        <f>IF(OR('Indicator Data'!CN41=0,'Indicator Data'!CN41="No data"),"0",ROUND(IF('Indicator Data'!CN41&gt;AB$3,0,IF('Indicator Data'!CN41&lt;AB$4,10,(AB$3-'Indicator Data'!CN41)/(AB$3-AB$4)*10)),1))</f>
        <v>6.8</v>
      </c>
      <c r="AC33" s="194">
        <f>IF(OR('Indicator Data'!CO41=0,'Indicator Data'!CO41="No data"),"0",ROUND(IF('Indicator Data'!CO41&gt;AC$3,0,IF('Indicator Data'!CO41&lt;AC$4,10,(AC$3-'Indicator Data'!CO41)/(AC$3-AC$4)*10)),1))</f>
        <v>4.5999999999999996</v>
      </c>
      <c r="AD33" s="203">
        <f t="shared" si="0"/>
        <v>7</v>
      </c>
      <c r="AE33" s="203">
        <f t="shared" si="1"/>
        <v>3</v>
      </c>
      <c r="AF33" s="203">
        <f t="shared" si="5"/>
        <v>8.6</v>
      </c>
      <c r="AG33" s="203">
        <f t="shared" si="2"/>
        <v>1.7</v>
      </c>
      <c r="AH33" s="203">
        <f t="shared" si="3"/>
        <v>1.9</v>
      </c>
      <c r="AI33" s="203">
        <f t="shared" si="4"/>
        <v>4.5999999999999996</v>
      </c>
      <c r="AJ33" s="203">
        <f t="shared" si="6"/>
        <v>6.5</v>
      </c>
      <c r="AK33" s="204">
        <f t="shared" si="7"/>
        <v>6.2</v>
      </c>
      <c r="AL33" s="204">
        <f t="shared" si="8"/>
        <v>2.9</v>
      </c>
      <c r="AM33" s="204">
        <f t="shared" si="9"/>
        <v>4.8</v>
      </c>
      <c r="AN33" s="61"/>
      <c r="AO33" s="61"/>
      <c r="AP33" s="61"/>
      <c r="AQ33" s="61"/>
      <c r="AR33" s="61"/>
      <c r="AS33" s="61"/>
      <c r="AT33" s="61"/>
      <c r="AU33" s="61"/>
      <c r="AV33" s="61"/>
      <c r="AW33" s="61"/>
    </row>
    <row r="34" spans="1:49" ht="15.75" customHeight="1" x14ac:dyDescent="0.25">
      <c r="A34" t="str">
        <f>'Indicator Data'!A42</f>
        <v>Coastal Zone</v>
      </c>
      <c r="B34" t="str">
        <f>'Indicator Data'!B42</f>
        <v>Dhaka</v>
      </c>
      <c r="C34" t="str">
        <f>'Indicator Data'!C42</f>
        <v>Shariatpur</v>
      </c>
      <c r="D34">
        <f>'Indicator Data'!D42</f>
        <v>3086</v>
      </c>
      <c r="E34" s="194">
        <v>6.6</v>
      </c>
      <c r="F34" s="194">
        <v>7.4</v>
      </c>
      <c r="G34" s="194">
        <v>3</v>
      </c>
      <c r="H34" s="194">
        <f>IF(OR('Indicator Data'!BS42=0,'Indicator Data'!BS42="No data"),"0",ROUND(IF('Indicator Data'!BS42&gt;H$3,0,IF('Indicator Data'!BS42&lt;H$4,10,(H$3-'Indicator Data'!BS42)/(H$3-H$4)*10)),1))</f>
        <v>7.7</v>
      </c>
      <c r="I34" s="194">
        <f>IF(OR('Indicator Data'!BT42=0,'Indicator Data'!BT42="No data"),"0",ROUND(IF('Indicator Data'!BT42&gt;I$3,0,IF('Indicator Data'!BT42&lt;I$4,10,(I$3-'Indicator Data'!BT42)/(I$3-I$4)*10)),1))</f>
        <v>8.5</v>
      </c>
      <c r="J34" s="194">
        <f>IF(OR('Indicator Data'!BV42=0,'Indicator Data'!BV42="No data"),"0",ROUND(IF('Indicator Data'!BV42&gt;J$3,0,IF('Indicator Data'!BV42&lt;J$4,10,(J$3-'Indicator Data'!BV42)/(J$3-J$4)*10)),1))</f>
        <v>6.2</v>
      </c>
      <c r="K34" s="194">
        <f>IF(OR('Indicator Data'!BW42=0,'Indicator Data'!BW42="No data"),"0",ROUND(IF('Indicator Data'!BW42&gt;K$3,0,IF('Indicator Data'!BW42&lt;K$4,10,(K$3-'Indicator Data'!BW42)/(K$3-K$4)*10)),1))</f>
        <v>9.8000000000000007</v>
      </c>
      <c r="L34" s="194" t="str">
        <f>IF(OR('Indicator Data'!BX42=0,'Indicator Data'!BX42="No data"),"0",ROUND(IF('Indicator Data'!BX42&gt;L$3,0,IF('Indicator Data'!BX42&lt;L$4,10,(L$3-'Indicator Data'!BX42)/(L$3-L$4)*10)),1))</f>
        <v>0</v>
      </c>
      <c r="M34" s="194">
        <f>IF(OR('Indicator Data'!BY42=0,'Indicator Data'!BY42="No data"),"0",ROUND(IF('Indicator Data'!BY42&gt;M$3,0,IF('Indicator Data'!BY42&lt;M$4,10,(M$3-'Indicator Data'!BY42)/(M$3-M$4)*10)),1))</f>
        <v>2.7</v>
      </c>
      <c r="N34" s="194">
        <f>IF(OR('Indicator Data'!BZ42=0,'Indicator Data'!BZ42="No data"),"0",ROUND(IF('Indicator Data'!BZ42&gt;N$3,0,IF('Indicator Data'!BZ42&lt;N$4,10,(N$3-'Indicator Data'!BZ42)/(N$3-N$4)*10)),1))</f>
        <v>2.5</v>
      </c>
      <c r="O34" s="194">
        <f>IF(OR('Indicator Data'!CA42=0,'Indicator Data'!CA42="No data"),"0",ROUND(IF('Indicator Data'!CA42&gt;O$3,0,IF('Indicator Data'!CA42&lt;O$4,10,(O$3-'Indicator Data'!CA42)/(O$3-O$4)*10)),1))</f>
        <v>1.7</v>
      </c>
      <c r="P34" s="194">
        <f>IF(OR('Indicator Data'!CB42=0,'Indicator Data'!CB42="No data"),"0",ROUND(IF('Indicator Data'!CB42&gt;P$3,0,IF('Indicator Data'!CB42&lt;P$4,10,(P$3-'Indicator Data'!CB42)/(P$3-P$4)*10)),1))</f>
        <v>0.3</v>
      </c>
      <c r="Q34" s="194">
        <f>IF(OR('Indicator Data'!CC42=0,'Indicator Data'!CC42="No data"),"0",ROUND(IF('Indicator Data'!CC42&gt;Q$3,0,IF('Indicator Data'!CC42&lt;Q$4,10,(Q$3-'Indicator Data'!CC42)/(Q$3-Q$4)*10)),1))</f>
        <v>3.2</v>
      </c>
      <c r="R34" s="194">
        <f>IF(OR('Indicator Data'!CD42=0,'Indicator Data'!CD42="No data"),"0",ROUND(IF('Indicator Data'!CD42&gt;R$3,0,IF('Indicator Data'!CD42&lt;R$4,10,(R$3-'Indicator Data'!CD42)/(R$3-R$4)*10)),1))</f>
        <v>1.2</v>
      </c>
      <c r="S34" s="194">
        <f>IF(OR('Indicator Data'!CE42=0,'Indicator Data'!CE42="No data"),"0",ROUND(IF('Indicator Data'!CE42&gt;S$3,0,IF('Indicator Data'!CE42&lt;S$4,10,(S$3-'Indicator Data'!CE42)/(S$3-S$4)*10)),1))</f>
        <v>6.4</v>
      </c>
      <c r="T34" s="194">
        <f>IF(OR('Indicator Data'!CF42=0,'Indicator Data'!CF42="No data"),"0",ROUND(IF('Indicator Data'!CF42&gt;T$3,0,IF('Indicator Data'!CF42&lt;T$4,10,(T$3-'Indicator Data'!CF42)/(T$3-T$4)*10)),1))</f>
        <v>7.2</v>
      </c>
      <c r="U34" s="194">
        <f>IF(OR('Indicator Data'!CG42=0,'Indicator Data'!CG42="No data"),"0",ROUND(IF('Indicator Data'!CG42&gt;U$3,0,IF('Indicator Data'!CG42&lt;U$4,10,(U$3-'Indicator Data'!CG42)/(U$3-U$4)*10)),1))</f>
        <v>7.8</v>
      </c>
      <c r="V34" s="194">
        <f>IF(OR('Indicator Data'!CH42=0,'Indicator Data'!CH42="No data"),"0",ROUND(IF('Indicator Data'!CH42&gt;V$3,0,IF('Indicator Data'!CH42&lt;V$4,10,(V$3-'Indicator Data'!CH42)/(V$3-V$4)*10)),1))</f>
        <v>2</v>
      </c>
      <c r="W34" s="194">
        <f>IF(OR('Indicator Data'!CI42=0,'Indicator Data'!CI42="No data"),"0",ROUND(IF('Indicator Data'!CI42&gt;W$3,0,IF('Indicator Data'!CI42&lt;W$4,10,(W$3-'Indicator Data'!CI42)/(W$3-W$4)*10)),1))</f>
        <v>5</v>
      </c>
      <c r="X34" s="194">
        <f>IF(OR('Indicator Data'!CJ42=0,'Indicator Data'!CJ42="No data"),"0",ROUND(IF('Indicator Data'!CJ42&gt;X$3,0,IF('Indicator Data'!CJ42&lt;X$4,10,(X$3-'Indicator Data'!CJ42)/(X$3-X$4)*10)),1))</f>
        <v>4.5</v>
      </c>
      <c r="Y34" s="194">
        <f>IF(OR('Indicator Data'!CK42=0,'Indicator Data'!CK42="No data"),"0",ROUND(IF('Indicator Data'!CK42&gt;Y$3,0,IF('Indicator Data'!CK42&lt;Y$4,10,(Y$3-'Indicator Data'!CK42)/(Y$3-Y$4)*10)),1))</f>
        <v>8.1999999999999993</v>
      </c>
      <c r="Z34" s="194">
        <f>IF(OR('Indicator Data'!CL42=0,'Indicator Data'!CL42="No data"),"0",ROUND(IF('Indicator Data'!CL42&gt;Z$3,0,IF('Indicator Data'!CL42&lt;Z$4,10,(Z$3-'Indicator Data'!CL42)/(Z$3-Z$4)*10)),1))</f>
        <v>4.8</v>
      </c>
      <c r="AA34" s="194">
        <f>IF(OR('Indicator Data'!CM42=0,'Indicator Data'!CM42="No data"),"0",ROUND(IF('Indicator Data'!CM42&gt;AA$3,0,IF('Indicator Data'!CM42&lt;AA$4,10,(AA$3-'Indicator Data'!CM42)/(AA$3-AA$4)*10)),1))</f>
        <v>9.6999999999999993</v>
      </c>
      <c r="AB34" s="194">
        <f>IF(OR('Indicator Data'!CN42=0,'Indicator Data'!CN42="No data"),"0",ROUND(IF('Indicator Data'!CN42&gt;AB$3,0,IF('Indicator Data'!CN42&lt;AB$4,10,(AB$3-'Indicator Data'!CN42)/(AB$3-AB$4)*10)),1))</f>
        <v>3.3</v>
      </c>
      <c r="AC34" s="194">
        <f>IF(OR('Indicator Data'!CO42=0,'Indicator Data'!CO42="No data"),"0",ROUND(IF('Indicator Data'!CO42&gt;AC$3,0,IF('Indicator Data'!CO42&lt;AC$4,10,(AC$3-'Indicator Data'!CO42)/(AC$3-AC$4)*10)),1))</f>
        <v>7.2</v>
      </c>
      <c r="AD34" s="203">
        <f t="shared" si="0"/>
        <v>7</v>
      </c>
      <c r="AE34" s="203">
        <f t="shared" si="1"/>
        <v>5.4</v>
      </c>
      <c r="AF34" s="203">
        <f t="shared" si="5"/>
        <v>8.1999999999999993</v>
      </c>
      <c r="AG34" s="203">
        <f t="shared" si="2"/>
        <v>2.6</v>
      </c>
      <c r="AH34" s="203">
        <f t="shared" si="3"/>
        <v>1.6</v>
      </c>
      <c r="AI34" s="203">
        <f t="shared" si="4"/>
        <v>5.9</v>
      </c>
      <c r="AJ34" s="203">
        <f t="shared" si="6"/>
        <v>6.3</v>
      </c>
      <c r="AK34" s="204">
        <f t="shared" si="7"/>
        <v>6.9</v>
      </c>
      <c r="AL34" s="204">
        <f t="shared" si="8"/>
        <v>3.3</v>
      </c>
      <c r="AM34" s="204">
        <f t="shared" si="9"/>
        <v>5.4</v>
      </c>
      <c r="AN34" s="61"/>
      <c r="AO34" s="61"/>
      <c r="AP34" s="61"/>
      <c r="AQ34" s="61"/>
      <c r="AR34" s="61"/>
      <c r="AS34" s="61"/>
      <c r="AT34" s="61"/>
      <c r="AU34" s="61"/>
      <c r="AV34" s="61"/>
      <c r="AW34" s="61"/>
    </row>
    <row r="35" spans="1:49" ht="15.75" customHeight="1" x14ac:dyDescent="0.25">
      <c r="A35" t="str">
        <f>'Indicator Data'!A43</f>
        <v>Cross Cutting Area</v>
      </c>
      <c r="B35" t="str">
        <f>'Indicator Data'!B43</f>
        <v>Dhaka</v>
      </c>
      <c r="C35" t="str">
        <f>'Indicator Data'!C43</f>
        <v>Tangail</v>
      </c>
      <c r="D35">
        <f>'Indicator Data'!D43</f>
        <v>3093</v>
      </c>
      <c r="E35" s="194">
        <v>6.6</v>
      </c>
      <c r="F35" s="194">
        <v>7.4</v>
      </c>
      <c r="G35" s="194">
        <v>3</v>
      </c>
      <c r="H35" s="194" t="s">
        <v>50</v>
      </c>
      <c r="I35" s="194">
        <f>IF(OR('Indicator Data'!BT43=0,'Indicator Data'!BT43="No data"),"0",ROUND(IF('Indicator Data'!BT43&gt;I$3,0,IF('Indicator Data'!BT43&lt;I$4,10,(I$3-'Indicator Data'!BT43)/(I$3-I$4)*10)),1))</f>
        <v>9.4</v>
      </c>
      <c r="J35" s="194">
        <f>IF(OR('Indicator Data'!BV43=0,'Indicator Data'!BV43="No data"),"0",ROUND(IF('Indicator Data'!BV43&gt;J$3,0,IF('Indicator Data'!BV43&lt;J$4,10,(J$3-'Indicator Data'!BV43)/(J$3-J$4)*10)),1))</f>
        <v>6.1</v>
      </c>
      <c r="K35" s="194">
        <f>IF(OR('Indicator Data'!BW43=0,'Indicator Data'!BW43="No data"),"0",ROUND(IF('Indicator Data'!BW43&gt;K$3,0,IF('Indicator Data'!BW43&lt;K$4,10,(K$3-'Indicator Data'!BW43)/(K$3-K$4)*10)),1))</f>
        <v>9.6999999999999993</v>
      </c>
      <c r="L35" s="194" t="str">
        <f>IF(OR('Indicator Data'!BX43=0,'Indicator Data'!BX43="No data"),"0",ROUND(IF('Indicator Data'!BX43&gt;L$3,0,IF('Indicator Data'!BX43&lt;L$4,10,(L$3-'Indicator Data'!BX43)/(L$3-L$4)*10)),1))</f>
        <v>0</v>
      </c>
      <c r="M35" s="194">
        <f>IF(OR('Indicator Data'!BY43=0,'Indicator Data'!BY43="No data"),"0",ROUND(IF('Indicator Data'!BY43&gt;M$3,0,IF('Indicator Data'!BY43&lt;M$4,10,(M$3-'Indicator Data'!BY43)/(M$3-M$4)*10)),1))</f>
        <v>4.4000000000000004</v>
      </c>
      <c r="N35" s="194">
        <f>IF(OR('Indicator Data'!BZ43=0,'Indicator Data'!BZ43="No data"),"0",ROUND(IF('Indicator Data'!BZ43&gt;N$3,0,IF('Indicator Data'!BZ43&lt;N$4,10,(N$3-'Indicator Data'!BZ43)/(N$3-N$4)*10)),1))</f>
        <v>1.6</v>
      </c>
      <c r="O35" s="194">
        <f>IF(OR('Indicator Data'!CA43=0,'Indicator Data'!CA43="No data"),"0",ROUND(IF('Indicator Data'!CA43&gt;O$3,0,IF('Indicator Data'!CA43&lt;O$4,10,(O$3-'Indicator Data'!CA43)/(O$3-O$4)*10)),1))</f>
        <v>3</v>
      </c>
      <c r="P35" s="194">
        <f>IF(OR('Indicator Data'!CB43=0,'Indicator Data'!CB43="No data"),"0",ROUND(IF('Indicator Data'!CB43&gt;P$3,0,IF('Indicator Data'!CB43&lt;P$4,10,(P$3-'Indicator Data'!CB43)/(P$3-P$4)*10)),1))</f>
        <v>0.5</v>
      </c>
      <c r="Q35" s="194">
        <f>IF(OR('Indicator Data'!CC43=0,'Indicator Data'!CC43="No data"),"0",ROUND(IF('Indicator Data'!CC43&gt;Q$3,0,IF('Indicator Data'!CC43&lt;Q$4,10,(Q$3-'Indicator Data'!CC43)/(Q$3-Q$4)*10)),1))</f>
        <v>2.5</v>
      </c>
      <c r="R35" s="194">
        <f>IF(OR('Indicator Data'!CD43=0,'Indicator Data'!CD43="No data"),"0",ROUND(IF('Indicator Data'!CD43&gt;R$3,0,IF('Indicator Data'!CD43&lt;R$4,10,(R$3-'Indicator Data'!CD43)/(R$3-R$4)*10)),1))</f>
        <v>2.2000000000000002</v>
      </c>
      <c r="S35" s="194">
        <f>IF(OR('Indicator Data'!CE43=0,'Indicator Data'!CE43="No data"),"0",ROUND(IF('Indicator Data'!CE43&gt;S$3,0,IF('Indicator Data'!CE43&lt;S$4,10,(S$3-'Indicator Data'!CE43)/(S$3-S$4)*10)),1))</f>
        <v>3.9</v>
      </c>
      <c r="T35" s="194">
        <f>IF(OR('Indicator Data'!CF43=0,'Indicator Data'!CF43="No data"),"0",ROUND(IF('Indicator Data'!CF43&gt;T$3,0,IF('Indicator Data'!CF43&lt;T$4,10,(T$3-'Indicator Data'!CF43)/(T$3-T$4)*10)),1))</f>
        <v>7.8</v>
      </c>
      <c r="U35" s="194">
        <f>IF(OR('Indicator Data'!CG43=0,'Indicator Data'!CG43="No data"),"0",ROUND(IF('Indicator Data'!CG43&gt;U$3,0,IF('Indicator Data'!CG43&lt;U$4,10,(U$3-'Indicator Data'!CG43)/(U$3-U$4)*10)),1))</f>
        <v>2.2000000000000002</v>
      </c>
      <c r="V35" s="194">
        <f>IF(OR('Indicator Data'!CH43=0,'Indicator Data'!CH43="No data"),"0",ROUND(IF('Indicator Data'!CH43&gt;V$3,0,IF('Indicator Data'!CH43&lt;V$4,10,(V$3-'Indicator Data'!CH43)/(V$3-V$4)*10)),1))</f>
        <v>4.8</v>
      </c>
      <c r="W35" s="194">
        <f>IF(OR('Indicator Data'!CI43=0,'Indicator Data'!CI43="No data"),"0",ROUND(IF('Indicator Data'!CI43&gt;W$3,0,IF('Indicator Data'!CI43&lt;W$4,10,(W$3-'Indicator Data'!CI43)/(W$3-W$4)*10)),1))</f>
        <v>6.2</v>
      </c>
      <c r="X35" s="194">
        <f>IF(OR('Indicator Data'!CJ43=0,'Indicator Data'!CJ43="No data"),"0",ROUND(IF('Indicator Data'!CJ43&gt;X$3,0,IF('Indicator Data'!CJ43&lt;X$4,10,(X$3-'Indicator Data'!CJ43)/(X$3-X$4)*10)),1))</f>
        <v>4.4000000000000004</v>
      </c>
      <c r="Y35" s="194">
        <f>IF(OR('Indicator Data'!CK43=0,'Indicator Data'!CK43="No data"),"0",ROUND(IF('Indicator Data'!CK43&gt;Y$3,0,IF('Indicator Data'!CK43&lt;Y$4,10,(Y$3-'Indicator Data'!CK43)/(Y$3-Y$4)*10)),1))</f>
        <v>6.4</v>
      </c>
      <c r="Z35" s="194">
        <f>IF(OR('Indicator Data'!CL43=0,'Indicator Data'!CL43="No data"),"0",ROUND(IF('Indicator Data'!CL43&gt;Z$3,0,IF('Indicator Data'!CL43&lt;Z$4,10,(Z$3-'Indicator Data'!CL43)/(Z$3-Z$4)*10)),1))</f>
        <v>6.1</v>
      </c>
      <c r="AA35" s="194">
        <f>IF(OR('Indicator Data'!CM43=0,'Indicator Data'!CM43="No data"),"0",ROUND(IF('Indicator Data'!CM43&gt;AA$3,0,IF('Indicator Data'!CM43&lt;AA$4,10,(AA$3-'Indicator Data'!CM43)/(AA$3-AA$4)*10)),1))</f>
        <v>9.6999999999999993</v>
      </c>
      <c r="AB35" s="194">
        <f>IF(OR('Indicator Data'!CN43=0,'Indicator Data'!CN43="No data"),"0",ROUND(IF('Indicator Data'!CN43&gt;AB$3,0,IF('Indicator Data'!CN43&lt;AB$4,10,(AB$3-'Indicator Data'!CN43)/(AB$3-AB$4)*10)),1))</f>
        <v>5.9</v>
      </c>
      <c r="AC35" s="194">
        <f>IF(OR('Indicator Data'!CO43=0,'Indicator Data'!CO43="No data"),"0",ROUND(IF('Indicator Data'!CO43&gt;AC$3,0,IF('Indicator Data'!CO43&lt;AC$4,10,(AC$3-'Indicator Data'!CO43)/(AC$3-AC$4)*10)),1))</f>
        <v>3.5</v>
      </c>
      <c r="AD35" s="203">
        <f t="shared" si="0"/>
        <v>7</v>
      </c>
      <c r="AE35" s="203">
        <f t="shared" si="1"/>
        <v>3</v>
      </c>
      <c r="AF35" s="203">
        <f t="shared" si="5"/>
        <v>8.4</v>
      </c>
      <c r="AG35" s="203">
        <f t="shared" si="2"/>
        <v>3</v>
      </c>
      <c r="AH35" s="203">
        <f t="shared" si="3"/>
        <v>2.1</v>
      </c>
      <c r="AI35" s="203">
        <f t="shared" si="4"/>
        <v>5.0999999999999996</v>
      </c>
      <c r="AJ35" s="203">
        <f t="shared" si="6"/>
        <v>6.3</v>
      </c>
      <c r="AK35" s="204">
        <f t="shared" si="7"/>
        <v>6.1</v>
      </c>
      <c r="AL35" s="204">
        <f t="shared" si="8"/>
        <v>3.3</v>
      </c>
      <c r="AM35" s="204">
        <f t="shared" si="9"/>
        <v>4.9000000000000004</v>
      </c>
      <c r="AN35" s="61"/>
      <c r="AO35" s="61"/>
      <c r="AP35" s="61"/>
      <c r="AQ35" s="61"/>
      <c r="AR35" s="61"/>
      <c r="AS35" s="61"/>
      <c r="AT35" s="61"/>
      <c r="AU35" s="61"/>
      <c r="AV35" s="61"/>
      <c r="AW35" s="61"/>
    </row>
    <row r="36" spans="1:49" ht="15.75" customHeight="1" x14ac:dyDescent="0.25">
      <c r="A36" t="str">
        <f>'Indicator Data'!A44</f>
        <v>Coastal Zone</v>
      </c>
      <c r="B36" t="str">
        <f>'Indicator Data'!B44</f>
        <v>Khulna</v>
      </c>
      <c r="C36" t="str">
        <f>'Indicator Data'!C44</f>
        <v>Bagerhat</v>
      </c>
      <c r="D36">
        <f>'Indicator Data'!D44</f>
        <v>4001</v>
      </c>
      <c r="E36" s="194">
        <v>6.6</v>
      </c>
      <c r="F36" s="194">
        <v>7.4</v>
      </c>
      <c r="G36" s="194">
        <v>3</v>
      </c>
      <c r="H36" s="194">
        <f>IF(OR('Indicator Data'!BS44=0,'Indicator Data'!BS44="No data"),"0",ROUND(IF('Indicator Data'!BS44&gt;H$3,0,IF('Indicator Data'!BS44&lt;H$4,10,(H$3-'Indicator Data'!BS44)/(H$3-H$4)*10)),1))</f>
        <v>7.5</v>
      </c>
      <c r="I36" s="194">
        <f>IF(OR('Indicator Data'!BT44=0,'Indicator Data'!BT44="No data"),"0",ROUND(IF('Indicator Data'!BT44&gt;I$3,0,IF('Indicator Data'!BT44&lt;I$4,10,(I$3-'Indicator Data'!BT44)/(I$3-I$4)*10)),1))</f>
        <v>7.7</v>
      </c>
      <c r="J36" s="194">
        <f>IF(OR('Indicator Data'!BV44=0,'Indicator Data'!BV44="No data"),"0",ROUND(IF('Indicator Data'!BV44&gt;J$3,0,IF('Indicator Data'!BV44&lt;J$4,10,(J$3-'Indicator Data'!BV44)/(J$3-J$4)*10)),1))</f>
        <v>4.0999999999999996</v>
      </c>
      <c r="K36" s="194">
        <f>IF(OR('Indicator Data'!BW44=0,'Indicator Data'!BW44="No data"),"0",ROUND(IF('Indicator Data'!BW44&gt;K$3,0,IF('Indicator Data'!BW44&lt;K$4,10,(K$3-'Indicator Data'!BW44)/(K$3-K$4)*10)),1))</f>
        <v>9.1999999999999993</v>
      </c>
      <c r="L36" s="194">
        <f>IF(OR('Indicator Data'!BX44=0,'Indicator Data'!BX44="No data"),"0",ROUND(IF('Indicator Data'!BX44&gt;L$3,0,IF('Indicator Data'!BX44&lt;L$4,10,(L$3-'Indicator Data'!BX44)/(L$3-L$4)*10)),1))</f>
        <v>8.3000000000000007</v>
      </c>
      <c r="M36" s="194">
        <f>IF(OR('Indicator Data'!BY44=0,'Indicator Data'!BY44="No data"),"0",ROUND(IF('Indicator Data'!BY44&gt;M$3,0,IF('Indicator Data'!BY44&lt;M$4,10,(M$3-'Indicator Data'!BY44)/(M$3-M$4)*10)),1))</f>
        <v>8.1999999999999993</v>
      </c>
      <c r="N36" s="194">
        <f>IF(OR('Indicator Data'!BZ44=0,'Indicator Data'!BZ44="No data"),"0",ROUND(IF('Indicator Data'!BZ44&gt;N$3,0,IF('Indicator Data'!BZ44&lt;N$4,10,(N$3-'Indicator Data'!BZ44)/(N$3-N$4)*10)),1))</f>
        <v>0.9</v>
      </c>
      <c r="O36" s="194">
        <f>IF(OR('Indicator Data'!CA44=0,'Indicator Data'!CA44="No data"),"0",ROUND(IF('Indicator Data'!CA44&gt;O$3,0,IF('Indicator Data'!CA44&lt;O$4,10,(O$3-'Indicator Data'!CA44)/(O$3-O$4)*10)),1))</f>
        <v>0.5</v>
      </c>
      <c r="P36" s="194">
        <f>IF(OR('Indicator Data'!CB44=0,'Indicator Data'!CB44="No data"),"0",ROUND(IF('Indicator Data'!CB44&gt;P$3,0,IF('Indicator Data'!CB44&lt;P$4,10,(P$3-'Indicator Data'!CB44)/(P$3-P$4)*10)),1))</f>
        <v>5.7</v>
      </c>
      <c r="Q36" s="194">
        <f>IF(OR('Indicator Data'!CC44=0,'Indicator Data'!CC44="No data"),"0",ROUND(IF('Indicator Data'!CC44&gt;Q$3,0,IF('Indicator Data'!CC44&lt;Q$4,10,(Q$3-'Indicator Data'!CC44)/(Q$3-Q$4)*10)),1))</f>
        <v>3.9</v>
      </c>
      <c r="R36" s="194">
        <f>IF(OR('Indicator Data'!CD44=0,'Indicator Data'!CD44="No data"),"0",ROUND(IF('Indicator Data'!CD44&gt;R$3,0,IF('Indicator Data'!CD44&lt;R$4,10,(R$3-'Indicator Data'!CD44)/(R$3-R$4)*10)),1))</f>
        <v>0.8</v>
      </c>
      <c r="S36" s="194">
        <f>IF(OR('Indicator Data'!CE44=0,'Indicator Data'!CE44="No data"),"0",ROUND(IF('Indicator Data'!CE44&gt;S$3,0,IF('Indicator Data'!CE44&lt;S$4,10,(S$3-'Indicator Data'!CE44)/(S$3-S$4)*10)),1))</f>
        <v>3.8</v>
      </c>
      <c r="T36" s="194">
        <f>IF(OR('Indicator Data'!CF44=0,'Indicator Data'!CF44="No data"),"0",ROUND(IF('Indicator Data'!CF44&gt;T$3,0,IF('Indicator Data'!CF44&lt;T$4,10,(T$3-'Indicator Data'!CF44)/(T$3-T$4)*10)),1))</f>
        <v>4.9000000000000004</v>
      </c>
      <c r="U36" s="194">
        <f>IF(OR('Indicator Data'!CG44=0,'Indicator Data'!CG44="No data"),"0",ROUND(IF('Indicator Data'!CG44&gt;U$3,0,IF('Indicator Data'!CG44&lt;U$4,10,(U$3-'Indicator Data'!CG44)/(U$3-U$4)*10)),1))</f>
        <v>3.5</v>
      </c>
      <c r="V36" s="194">
        <f>IF(OR('Indicator Data'!CH44=0,'Indicator Data'!CH44="No data"),"0",ROUND(IF('Indicator Data'!CH44&gt;V$3,0,IF('Indicator Data'!CH44&lt;V$4,10,(V$3-'Indicator Data'!CH44)/(V$3-V$4)*10)),1))</f>
        <v>7.2</v>
      </c>
      <c r="W36" s="194">
        <f>IF(OR('Indicator Data'!CI44=0,'Indicator Data'!CI44="No data"),"0",ROUND(IF('Indicator Data'!CI44&gt;W$3,0,IF('Indicator Data'!CI44&lt;W$4,10,(W$3-'Indicator Data'!CI44)/(W$3-W$4)*10)),1))</f>
        <v>2.9</v>
      </c>
      <c r="X36" s="194">
        <f>IF(OR('Indicator Data'!CJ44=0,'Indicator Data'!CJ44="No data"),"0",ROUND(IF('Indicator Data'!CJ44&gt;X$3,0,IF('Indicator Data'!CJ44&lt;X$4,10,(X$3-'Indicator Data'!CJ44)/(X$3-X$4)*10)),1))</f>
        <v>1</v>
      </c>
      <c r="Y36" s="194">
        <f>IF(OR('Indicator Data'!CK44=0,'Indicator Data'!CK44="No data"),"0",ROUND(IF('Indicator Data'!CK44&gt;Y$3,0,IF('Indicator Data'!CK44&lt;Y$4,10,(Y$3-'Indicator Data'!CK44)/(Y$3-Y$4)*10)),1))</f>
        <v>6.2</v>
      </c>
      <c r="Z36" s="194">
        <f>IF(OR('Indicator Data'!CL44=0,'Indicator Data'!CL44="No data"),"0",ROUND(IF('Indicator Data'!CL44&gt;Z$3,0,IF('Indicator Data'!CL44&lt;Z$4,10,(Z$3-'Indicator Data'!CL44)/(Z$3-Z$4)*10)),1))</f>
        <v>1.3</v>
      </c>
      <c r="AA36" s="194">
        <f>IF(OR('Indicator Data'!CM44=0,'Indicator Data'!CM44="No data"),"0",ROUND(IF('Indicator Data'!CM44&gt;AA$3,0,IF('Indicator Data'!CM44&lt;AA$4,10,(AA$3-'Indicator Data'!CM44)/(AA$3-AA$4)*10)),1))</f>
        <v>9.4</v>
      </c>
      <c r="AB36" s="194">
        <f>IF(OR('Indicator Data'!CN44=0,'Indicator Data'!CN44="No data"),"0",ROUND(IF('Indicator Data'!CN44&gt;AB$3,0,IF('Indicator Data'!CN44&lt;AB$4,10,(AB$3-'Indicator Data'!CN44)/(AB$3-AB$4)*10)),1))</f>
        <v>3.6</v>
      </c>
      <c r="AC36" s="194">
        <f>IF(OR('Indicator Data'!CO44=0,'Indicator Data'!CO44="No data"),"0",ROUND(IF('Indicator Data'!CO44&gt;AC$3,0,IF('Indicator Data'!CO44&lt;AC$4,10,(AC$3-'Indicator Data'!CO44)/(AC$3-AC$4)*10)),1))</f>
        <v>8</v>
      </c>
      <c r="AD36" s="203">
        <f t="shared" si="0"/>
        <v>7</v>
      </c>
      <c r="AE36" s="203">
        <f t="shared" si="1"/>
        <v>5.3</v>
      </c>
      <c r="AF36" s="203">
        <f t="shared" si="5"/>
        <v>7.3</v>
      </c>
      <c r="AG36" s="203">
        <f t="shared" si="2"/>
        <v>4.5999999999999996</v>
      </c>
      <c r="AH36" s="203">
        <f t="shared" si="3"/>
        <v>2.7</v>
      </c>
      <c r="AI36" s="203">
        <f t="shared" si="4"/>
        <v>4.2</v>
      </c>
      <c r="AJ36" s="203">
        <f t="shared" si="6"/>
        <v>5.6</v>
      </c>
      <c r="AK36" s="204">
        <f t="shared" si="7"/>
        <v>6.5</v>
      </c>
      <c r="AL36" s="204">
        <f t="shared" si="8"/>
        <v>3.4</v>
      </c>
      <c r="AM36" s="204">
        <f t="shared" si="9"/>
        <v>5.0999999999999996</v>
      </c>
      <c r="AN36" s="61"/>
      <c r="AO36" s="61"/>
      <c r="AP36" s="61"/>
      <c r="AQ36" s="61"/>
      <c r="AR36" s="61"/>
      <c r="AS36" s="61"/>
      <c r="AT36" s="61"/>
      <c r="AU36" s="61"/>
      <c r="AV36" s="61"/>
      <c r="AW36" s="61"/>
    </row>
    <row r="37" spans="1:49" ht="15.75" customHeight="1" x14ac:dyDescent="0.25">
      <c r="A37" t="str">
        <f>'Indicator Data'!A45</f>
        <v>Cross Cutting Area</v>
      </c>
      <c r="B37" t="str">
        <f>'Indicator Data'!B45</f>
        <v>Khulna</v>
      </c>
      <c r="C37" t="str">
        <f>'Indicator Data'!C45</f>
        <v>Chuadanga</v>
      </c>
      <c r="D37">
        <f>'Indicator Data'!D45</f>
        <v>4018</v>
      </c>
      <c r="E37" s="194">
        <v>6.6</v>
      </c>
      <c r="F37" s="194">
        <v>7.4</v>
      </c>
      <c r="G37" s="194">
        <v>3</v>
      </c>
      <c r="H37" s="194" t="s">
        <v>50</v>
      </c>
      <c r="I37" s="194">
        <f>IF(OR('Indicator Data'!BT45=0,'Indicator Data'!BT45="No data"),"0",ROUND(IF('Indicator Data'!BT45&gt;I$3,0,IF('Indicator Data'!BT45&lt;I$4,10,(I$3-'Indicator Data'!BT45)/(I$3-I$4)*10)),1))</f>
        <v>9.6999999999999993</v>
      </c>
      <c r="J37" s="194" t="str">
        <f>IF(OR('Indicator Data'!BV45=0,'Indicator Data'!BV45="No data"),"0",ROUND(IF('Indicator Data'!BV45&gt;J$3,0,IF('Indicator Data'!BV45&lt;J$4,10,(J$3-'Indicator Data'!BV45)/(J$3-J$4)*10)),1))</f>
        <v>0</v>
      </c>
      <c r="K37" s="194">
        <f>IF(OR('Indicator Data'!BW45=0,'Indicator Data'!BW45="No data"),"0",ROUND(IF('Indicator Data'!BW45&gt;K$3,0,IF('Indicator Data'!BW45&lt;K$4,10,(K$3-'Indicator Data'!BW45)/(K$3-K$4)*10)),1))</f>
        <v>9.6</v>
      </c>
      <c r="L37" s="194" t="str">
        <f>IF(OR('Indicator Data'!BX45=0,'Indicator Data'!BX45="No data"),"0",ROUND(IF('Indicator Data'!BX45&gt;L$3,0,IF('Indicator Data'!BX45&lt;L$4,10,(L$3-'Indicator Data'!BX45)/(L$3-L$4)*10)),1))</f>
        <v>0</v>
      </c>
      <c r="M37" s="194">
        <f>IF(OR('Indicator Data'!BY45=0,'Indicator Data'!BY45="No data"),"0",ROUND(IF('Indicator Data'!BY45&gt;M$3,0,IF('Indicator Data'!BY45&lt;M$4,10,(M$3-'Indicator Data'!BY45)/(M$3-M$4)*10)),1))</f>
        <v>2.9</v>
      </c>
      <c r="N37" s="194">
        <f>IF(OR('Indicator Data'!BZ45=0,'Indicator Data'!BZ45="No data"),"0",ROUND(IF('Indicator Data'!BZ45&gt;N$3,0,IF('Indicator Data'!BZ45&lt;N$4,10,(N$3-'Indicator Data'!BZ45)/(N$3-N$4)*10)),1))</f>
        <v>0</v>
      </c>
      <c r="O37" s="194">
        <f>IF(OR('Indicator Data'!CA45=0,'Indicator Data'!CA45="No data"),"0",ROUND(IF('Indicator Data'!CA45&gt;O$3,0,IF('Indicator Data'!CA45&lt;O$4,10,(O$3-'Indicator Data'!CA45)/(O$3-O$4)*10)),1))</f>
        <v>3.3</v>
      </c>
      <c r="P37" s="194">
        <f>IF(OR('Indicator Data'!CB45=0,'Indicator Data'!CB45="No data"),"0",ROUND(IF('Indicator Data'!CB45&gt;P$3,0,IF('Indicator Data'!CB45&lt;P$4,10,(P$3-'Indicator Data'!CB45)/(P$3-P$4)*10)),1))</f>
        <v>0.4</v>
      </c>
      <c r="Q37" s="194">
        <f>IF(OR('Indicator Data'!CC45=0,'Indicator Data'!CC45="No data"),"0",ROUND(IF('Indicator Data'!CC45&gt;Q$3,0,IF('Indicator Data'!CC45&lt;Q$4,10,(Q$3-'Indicator Data'!CC45)/(Q$3-Q$4)*10)),1))</f>
        <v>0.8</v>
      </c>
      <c r="R37" s="194">
        <f>IF(OR('Indicator Data'!CD45=0,'Indicator Data'!CD45="No data"),"0",ROUND(IF('Indicator Data'!CD45&gt;R$3,0,IF('Indicator Data'!CD45&lt;R$4,10,(R$3-'Indicator Data'!CD45)/(R$3-R$4)*10)),1))</f>
        <v>0.5</v>
      </c>
      <c r="S37" s="194">
        <f>IF(OR('Indicator Data'!CE45=0,'Indicator Data'!CE45="No data"),"0",ROUND(IF('Indicator Data'!CE45&gt;S$3,0,IF('Indicator Data'!CE45&lt;S$4,10,(S$3-'Indicator Data'!CE45)/(S$3-S$4)*10)),1))</f>
        <v>1.6</v>
      </c>
      <c r="T37" s="194">
        <f>IF(OR('Indicator Data'!CF45=0,'Indicator Data'!CF45="No data"),"0",ROUND(IF('Indicator Data'!CF45&gt;T$3,0,IF('Indicator Data'!CF45&lt;T$4,10,(T$3-'Indicator Data'!CF45)/(T$3-T$4)*10)),1))</f>
        <v>2.8</v>
      </c>
      <c r="U37" s="194">
        <f>IF(OR('Indicator Data'!CG45=0,'Indicator Data'!CG45="No data"),"0",ROUND(IF('Indicator Data'!CG45&gt;U$3,0,IF('Indicator Data'!CG45&lt;U$4,10,(U$3-'Indicator Data'!CG45)/(U$3-U$4)*10)),1))</f>
        <v>2.8</v>
      </c>
      <c r="V37" s="194">
        <f>IF(OR('Indicator Data'!CH45=0,'Indicator Data'!CH45="No data"),"0",ROUND(IF('Indicator Data'!CH45&gt;V$3,0,IF('Indicator Data'!CH45&lt;V$4,10,(V$3-'Indicator Data'!CH45)/(V$3-V$4)*10)),1))</f>
        <v>1.9</v>
      </c>
      <c r="W37" s="194">
        <f>IF(OR('Indicator Data'!CI45=0,'Indicator Data'!CI45="No data"),"0",ROUND(IF('Indicator Data'!CI45&gt;W$3,0,IF('Indicator Data'!CI45&lt;W$4,10,(W$3-'Indicator Data'!CI45)/(W$3-W$4)*10)),1))</f>
        <v>7.6</v>
      </c>
      <c r="X37" s="194">
        <f>IF(OR('Indicator Data'!CJ45=0,'Indicator Data'!CJ45="No data"),"0",ROUND(IF('Indicator Data'!CJ45&gt;X$3,0,IF('Indicator Data'!CJ45&lt;X$4,10,(X$3-'Indicator Data'!CJ45)/(X$3-X$4)*10)),1))</f>
        <v>5.2</v>
      </c>
      <c r="Y37" s="194">
        <f>IF(OR('Indicator Data'!CK45=0,'Indicator Data'!CK45="No data"),"0",ROUND(IF('Indicator Data'!CK45&gt;Y$3,0,IF('Indicator Data'!CK45&lt;Y$4,10,(Y$3-'Indicator Data'!CK45)/(Y$3-Y$4)*10)),1))</f>
        <v>9.6999999999999993</v>
      </c>
      <c r="Z37" s="194">
        <f>IF(OR('Indicator Data'!CL45=0,'Indicator Data'!CL45="No data"),"0",ROUND(IF('Indicator Data'!CL45&gt;Z$3,0,IF('Indicator Data'!CL45&lt;Z$4,10,(Z$3-'Indicator Data'!CL45)/(Z$3-Z$4)*10)),1))</f>
        <v>5.6</v>
      </c>
      <c r="AA37" s="194">
        <f>IF(OR('Indicator Data'!CM45=0,'Indicator Data'!CM45="No data"),"0",ROUND(IF('Indicator Data'!CM45&gt;AA$3,0,IF('Indicator Data'!CM45&lt;AA$4,10,(AA$3-'Indicator Data'!CM45)/(AA$3-AA$4)*10)),1))</f>
        <v>9.6999999999999993</v>
      </c>
      <c r="AB37" s="194">
        <f>IF(OR('Indicator Data'!CN45=0,'Indicator Data'!CN45="No data"),"0",ROUND(IF('Indicator Data'!CN45&gt;AB$3,0,IF('Indicator Data'!CN45&lt;AB$4,10,(AB$3-'Indicator Data'!CN45)/(AB$3-AB$4)*10)),1))</f>
        <v>5.8</v>
      </c>
      <c r="AC37" s="194">
        <f>IF(OR('Indicator Data'!CO45=0,'Indicator Data'!CO45="No data"),"0",ROUND(IF('Indicator Data'!CO45&gt;AC$3,0,IF('Indicator Data'!CO45&lt;AC$4,10,(AC$3-'Indicator Data'!CO45)/(AC$3-AC$4)*10)),1))</f>
        <v>6.9</v>
      </c>
      <c r="AD37" s="203">
        <f t="shared" si="0"/>
        <v>7</v>
      </c>
      <c r="AE37" s="203">
        <f t="shared" si="1"/>
        <v>3</v>
      </c>
      <c r="AF37" s="203">
        <f t="shared" si="5"/>
        <v>9.6999999999999993</v>
      </c>
      <c r="AG37" s="203">
        <f t="shared" si="2"/>
        <v>1.5</v>
      </c>
      <c r="AH37" s="203">
        <f t="shared" si="3"/>
        <v>1.3</v>
      </c>
      <c r="AI37" s="203">
        <f t="shared" si="4"/>
        <v>4.5</v>
      </c>
      <c r="AJ37" s="203">
        <f t="shared" si="6"/>
        <v>7</v>
      </c>
      <c r="AK37" s="204">
        <f t="shared" si="7"/>
        <v>6.6</v>
      </c>
      <c r="AL37" s="204">
        <f t="shared" si="8"/>
        <v>2.9</v>
      </c>
      <c r="AM37" s="204">
        <f t="shared" si="9"/>
        <v>5</v>
      </c>
      <c r="AN37" s="61"/>
      <c r="AO37" s="61"/>
      <c r="AP37" s="61"/>
      <c r="AQ37" s="61"/>
      <c r="AR37" s="61"/>
      <c r="AS37" s="61"/>
      <c r="AT37" s="61"/>
      <c r="AU37" s="61"/>
      <c r="AV37" s="61"/>
      <c r="AW37" s="61"/>
    </row>
    <row r="38" spans="1:49" ht="15.75" customHeight="1" x14ac:dyDescent="0.25">
      <c r="A38" t="str">
        <f>'Indicator Data'!A46</f>
        <v>Coastal Zone</v>
      </c>
      <c r="B38" t="str">
        <f>'Indicator Data'!B46</f>
        <v>Khulna</v>
      </c>
      <c r="C38" t="str">
        <f>'Indicator Data'!C46</f>
        <v>Jashore</v>
      </c>
      <c r="D38">
        <f>'Indicator Data'!D46</f>
        <v>4041</v>
      </c>
      <c r="E38" s="194">
        <v>6.6</v>
      </c>
      <c r="F38" s="194">
        <v>7.4</v>
      </c>
      <c r="G38" s="194">
        <v>3</v>
      </c>
      <c r="H38" s="194" t="s">
        <v>50</v>
      </c>
      <c r="I38" s="194">
        <f>IF(OR('Indicator Data'!BT46=0,'Indicator Data'!BT46="No data"),"0",ROUND(IF('Indicator Data'!BT46&gt;I$3,0,IF('Indicator Data'!BT46&lt;I$4,10,(I$3-'Indicator Data'!BT46)/(I$3-I$4)*10)),1))</f>
        <v>8.6</v>
      </c>
      <c r="J38" s="194">
        <f>IF(OR('Indicator Data'!BV46=0,'Indicator Data'!BV46="No data"),"0",ROUND(IF('Indicator Data'!BV46&gt;J$3,0,IF('Indicator Data'!BV46&lt;J$4,10,(J$3-'Indicator Data'!BV46)/(J$3-J$4)*10)),1))</f>
        <v>8.1</v>
      </c>
      <c r="K38" s="194">
        <f>IF(OR('Indicator Data'!BW46=0,'Indicator Data'!BW46="No data"),"0",ROUND(IF('Indicator Data'!BW46&gt;K$3,0,IF('Indicator Data'!BW46&lt;K$4,10,(K$3-'Indicator Data'!BW46)/(K$3-K$4)*10)),1))</f>
        <v>9.6999999999999993</v>
      </c>
      <c r="L38" s="194" t="str">
        <f>IF(OR('Indicator Data'!BX46=0,'Indicator Data'!BX46="No data"),"0",ROUND(IF('Indicator Data'!BX46&gt;L$3,0,IF('Indicator Data'!BX46&lt;L$4,10,(L$3-'Indicator Data'!BX46)/(L$3-L$4)*10)),1))</f>
        <v>0</v>
      </c>
      <c r="M38" s="194">
        <f>IF(OR('Indicator Data'!BY46=0,'Indicator Data'!BY46="No data"),"0",ROUND(IF('Indicator Data'!BY46&gt;M$3,0,IF('Indicator Data'!BY46&lt;M$4,10,(M$3-'Indicator Data'!BY46)/(M$3-M$4)*10)),1))</f>
        <v>1.3</v>
      </c>
      <c r="N38" s="194">
        <f>IF(OR('Indicator Data'!BZ46=0,'Indicator Data'!BZ46="No data"),"0",ROUND(IF('Indicator Data'!BZ46&gt;N$3,0,IF('Indicator Data'!BZ46&lt;N$4,10,(N$3-'Indicator Data'!BZ46)/(N$3-N$4)*10)),1))</f>
        <v>1.1000000000000001</v>
      </c>
      <c r="O38" s="194">
        <f>IF(OR('Indicator Data'!CA46=0,'Indicator Data'!CA46="No data"),"0",ROUND(IF('Indicator Data'!CA46&gt;O$3,0,IF('Indicator Data'!CA46&lt;O$4,10,(O$3-'Indicator Data'!CA46)/(O$3-O$4)*10)),1))</f>
        <v>2.8</v>
      </c>
      <c r="P38" s="194">
        <f>IF(OR('Indicator Data'!CB46=0,'Indicator Data'!CB46="No data"),"0",ROUND(IF('Indicator Data'!CB46&gt;P$3,0,IF('Indicator Data'!CB46&lt;P$4,10,(P$3-'Indicator Data'!CB46)/(P$3-P$4)*10)),1))</f>
        <v>0.1</v>
      </c>
      <c r="Q38" s="194">
        <f>IF(OR('Indicator Data'!CC46=0,'Indicator Data'!CC46="No data"),"0",ROUND(IF('Indicator Data'!CC46&gt;Q$3,0,IF('Indicator Data'!CC46&lt;Q$4,10,(Q$3-'Indicator Data'!CC46)/(Q$3-Q$4)*10)),1))</f>
        <v>2.8</v>
      </c>
      <c r="R38" s="194">
        <f>IF(OR('Indicator Data'!CD46=0,'Indicator Data'!CD46="No data"),"0",ROUND(IF('Indicator Data'!CD46&gt;R$3,0,IF('Indicator Data'!CD46&lt;R$4,10,(R$3-'Indicator Data'!CD46)/(R$3-R$4)*10)),1))</f>
        <v>0.1</v>
      </c>
      <c r="S38" s="194">
        <f>IF(OR('Indicator Data'!CE46=0,'Indicator Data'!CE46="No data"),"0",ROUND(IF('Indicator Data'!CE46&gt;S$3,0,IF('Indicator Data'!CE46&lt;S$4,10,(S$3-'Indicator Data'!CE46)/(S$3-S$4)*10)),1))</f>
        <v>2</v>
      </c>
      <c r="T38" s="194">
        <f>IF(OR('Indicator Data'!CF46=0,'Indicator Data'!CF46="No data"),"0",ROUND(IF('Indicator Data'!CF46&gt;T$3,0,IF('Indicator Data'!CF46&lt;T$4,10,(T$3-'Indicator Data'!CF46)/(T$3-T$4)*10)),1))</f>
        <v>4.5999999999999996</v>
      </c>
      <c r="U38" s="194">
        <f>IF(OR('Indicator Data'!CG46=0,'Indicator Data'!CG46="No data"),"0",ROUND(IF('Indicator Data'!CG46&gt;U$3,0,IF('Indicator Data'!CG46&lt;U$4,10,(U$3-'Indicator Data'!CG46)/(U$3-U$4)*10)),1))</f>
        <v>1.5</v>
      </c>
      <c r="V38" s="194">
        <f>IF(OR('Indicator Data'!CH46=0,'Indicator Data'!CH46="No data"),"0",ROUND(IF('Indicator Data'!CH46&gt;V$3,0,IF('Indicator Data'!CH46&lt;V$4,10,(V$3-'Indicator Data'!CH46)/(V$3-V$4)*10)),1))</f>
        <v>1.1000000000000001</v>
      </c>
      <c r="W38" s="194">
        <f>IF(OR('Indicator Data'!CI46=0,'Indicator Data'!CI46="No data"),"0",ROUND(IF('Indicator Data'!CI46&gt;W$3,0,IF('Indicator Data'!CI46&lt;W$4,10,(W$3-'Indicator Data'!CI46)/(W$3-W$4)*10)),1))</f>
        <v>6.8</v>
      </c>
      <c r="X38" s="194">
        <f>IF(OR('Indicator Data'!CJ46=0,'Indicator Data'!CJ46="No data"),"0",ROUND(IF('Indicator Data'!CJ46&gt;X$3,0,IF('Indicator Data'!CJ46&lt;X$4,10,(X$3-'Indicator Data'!CJ46)/(X$3-X$4)*10)),1))</f>
        <v>5.4</v>
      </c>
      <c r="Y38" s="194">
        <f>IF(OR('Indicator Data'!CK46=0,'Indicator Data'!CK46="No data"),"0",ROUND(IF('Indicator Data'!CK46&gt;Y$3,0,IF('Indicator Data'!CK46&lt;Y$4,10,(Y$3-'Indicator Data'!CK46)/(Y$3-Y$4)*10)),1))</f>
        <v>7.7</v>
      </c>
      <c r="Z38" s="194">
        <f>IF(OR('Indicator Data'!CL46=0,'Indicator Data'!CL46="No data"),"0",ROUND(IF('Indicator Data'!CL46&gt;Z$3,0,IF('Indicator Data'!CL46&lt;Z$4,10,(Z$3-'Indicator Data'!CL46)/(Z$3-Z$4)*10)),1))</f>
        <v>3.5</v>
      </c>
      <c r="AA38" s="194">
        <f>IF(OR('Indicator Data'!CM46=0,'Indicator Data'!CM46="No data"),"0",ROUND(IF('Indicator Data'!CM46&gt;AA$3,0,IF('Indicator Data'!CM46&lt;AA$4,10,(AA$3-'Indicator Data'!CM46)/(AA$3-AA$4)*10)),1))</f>
        <v>8.5</v>
      </c>
      <c r="AB38" s="194">
        <f>IF(OR('Indicator Data'!CN46=0,'Indicator Data'!CN46="No data"),"0",ROUND(IF('Indicator Data'!CN46&gt;AB$3,0,IF('Indicator Data'!CN46&lt;AB$4,10,(AB$3-'Indicator Data'!CN46)/(AB$3-AB$4)*10)),1))</f>
        <v>5.5</v>
      </c>
      <c r="AC38" s="194">
        <f>IF(OR('Indicator Data'!CO46=0,'Indicator Data'!CO46="No data"),"0",ROUND(IF('Indicator Data'!CO46&gt;AC$3,0,IF('Indicator Data'!CO46&lt;AC$4,10,(AC$3-'Indicator Data'!CO46)/(AC$3-AC$4)*10)),1))</f>
        <v>2.9</v>
      </c>
      <c r="AD38" s="203">
        <f t="shared" ref="AD38:AD69" si="10">IF(AND(E38="x",F38="x"),"x",ROUND(AVERAGE(E38,F38),1))</f>
        <v>7</v>
      </c>
      <c r="AE38" s="203">
        <f t="shared" ref="AE38:AE69" si="11">IF(AND(G38="x",H38="x"),"x",ROUND(AVERAGE(G38,H38),1))</f>
        <v>3</v>
      </c>
      <c r="AF38" s="203">
        <f t="shared" si="5"/>
        <v>8.8000000000000007</v>
      </c>
      <c r="AG38" s="203">
        <f t="shared" ref="AG38:AG69" si="12">IF(AND(M38="x",N38="x"),"x",ROUND(AVERAGE(M38,N38),1))</f>
        <v>1.2</v>
      </c>
      <c r="AH38" s="203">
        <f t="shared" ref="AH38:AH69" si="13">IF(AND(O38="x",P38="x",Q38="x",R38="x"),"x",ROUND(AVERAGE(O38,P38,Q38,R38),1))</f>
        <v>1.5</v>
      </c>
      <c r="AI38" s="203">
        <f t="shared" ref="AI38:AI69" si="14">IF(AND(S38="x",T38="x",U38="x",V38="x",W38="x",X38="x",Y38="x"),"x",ROUND(AVERAGE(S38,T38,U38,V38,W38,X38,Y38),1))</f>
        <v>4.2</v>
      </c>
      <c r="AJ38" s="203">
        <f t="shared" si="6"/>
        <v>5.0999999999999996</v>
      </c>
      <c r="AK38" s="204">
        <f t="shared" si="7"/>
        <v>6.3</v>
      </c>
      <c r="AL38" s="204">
        <f t="shared" si="8"/>
        <v>2.4</v>
      </c>
      <c r="AM38" s="204">
        <f t="shared" si="9"/>
        <v>4.5999999999999996</v>
      </c>
      <c r="AN38" s="61"/>
      <c r="AO38" s="61"/>
      <c r="AP38" s="61"/>
      <c r="AQ38" s="61"/>
      <c r="AR38" s="61"/>
      <c r="AS38" s="61"/>
      <c r="AT38" s="61"/>
      <c r="AU38" s="61"/>
      <c r="AV38" s="61"/>
      <c r="AW38" s="61"/>
    </row>
    <row r="39" spans="1:49" ht="15.75" customHeight="1" x14ac:dyDescent="0.25">
      <c r="A39" t="str">
        <f>'Indicator Data'!A47</f>
        <v>Cross Cutting Area</v>
      </c>
      <c r="B39" t="str">
        <f>'Indicator Data'!B47</f>
        <v>Khulna</v>
      </c>
      <c r="C39" t="str">
        <f>'Indicator Data'!C47</f>
        <v>Jhenaidah</v>
      </c>
      <c r="D39">
        <f>'Indicator Data'!D47</f>
        <v>4044</v>
      </c>
      <c r="E39" s="194">
        <v>6.6</v>
      </c>
      <c r="F39" s="194">
        <v>7.4</v>
      </c>
      <c r="G39" s="194">
        <v>3</v>
      </c>
      <c r="H39" s="194" t="s">
        <v>50</v>
      </c>
      <c r="I39" s="194">
        <f>IF(OR('Indicator Data'!BT47=0,'Indicator Data'!BT47="No data"),"0",ROUND(IF('Indicator Data'!BT47&gt;I$3,0,IF('Indicator Data'!BT47&lt;I$4,10,(I$3-'Indicator Data'!BT47)/(I$3-I$4)*10)),1))</f>
        <v>9.4</v>
      </c>
      <c r="J39" s="194">
        <f>IF(OR('Indicator Data'!BV47=0,'Indicator Data'!BV47="No data"),"0",ROUND(IF('Indicator Data'!BV47&gt;J$3,0,IF('Indicator Data'!BV47&lt;J$4,10,(J$3-'Indicator Data'!BV47)/(J$3-J$4)*10)),1))</f>
        <v>8.1</v>
      </c>
      <c r="K39" s="194">
        <f>IF(OR('Indicator Data'!BW47=0,'Indicator Data'!BW47="No data"),"0",ROUND(IF('Indicator Data'!BW47&gt;K$3,0,IF('Indicator Data'!BW47&lt;K$4,10,(K$3-'Indicator Data'!BW47)/(K$3-K$4)*10)),1))</f>
        <v>9.8000000000000007</v>
      </c>
      <c r="L39" s="194" t="str">
        <f>IF(OR('Indicator Data'!BX47=0,'Indicator Data'!BX47="No data"),"0",ROUND(IF('Indicator Data'!BX47&gt;L$3,0,IF('Indicator Data'!BX47&lt;L$4,10,(L$3-'Indicator Data'!BX47)/(L$3-L$4)*10)),1))</f>
        <v>0</v>
      </c>
      <c r="M39" s="194">
        <f>IF(OR('Indicator Data'!BY47=0,'Indicator Data'!BY47="No data"),"0",ROUND(IF('Indicator Data'!BY47&gt;M$3,0,IF('Indicator Data'!BY47&lt;M$4,10,(M$3-'Indicator Data'!BY47)/(M$3-M$4)*10)),1))</f>
        <v>3.5</v>
      </c>
      <c r="N39" s="194">
        <f>IF(OR('Indicator Data'!BZ47=0,'Indicator Data'!BZ47="No data"),"0",ROUND(IF('Indicator Data'!BZ47&gt;N$3,0,IF('Indicator Data'!BZ47&lt;N$4,10,(N$3-'Indicator Data'!BZ47)/(N$3-N$4)*10)),1))</f>
        <v>0</v>
      </c>
      <c r="O39" s="194">
        <f>IF(OR('Indicator Data'!CA47=0,'Indicator Data'!CA47="No data"),"0",ROUND(IF('Indicator Data'!CA47&gt;O$3,0,IF('Indicator Data'!CA47&lt;O$4,10,(O$3-'Indicator Data'!CA47)/(O$3-O$4)*10)),1))</f>
        <v>4</v>
      </c>
      <c r="P39" s="194">
        <f>IF(OR('Indicator Data'!CB47=0,'Indicator Data'!CB47="No data"),"0",ROUND(IF('Indicator Data'!CB47&gt;P$3,0,IF('Indicator Data'!CB47&lt;P$4,10,(P$3-'Indicator Data'!CB47)/(P$3-P$4)*10)),1))</f>
        <v>0.4</v>
      </c>
      <c r="Q39" s="194">
        <f>IF(OR('Indicator Data'!CC47=0,'Indicator Data'!CC47="No data"),"0",ROUND(IF('Indicator Data'!CC47&gt;Q$3,0,IF('Indicator Data'!CC47&lt;Q$4,10,(Q$3-'Indicator Data'!CC47)/(Q$3-Q$4)*10)),1))</f>
        <v>6.2</v>
      </c>
      <c r="R39" s="194">
        <f>IF(OR('Indicator Data'!CD47=0,'Indicator Data'!CD47="No data"),"0",ROUND(IF('Indicator Data'!CD47&gt;R$3,0,IF('Indicator Data'!CD47&lt;R$4,10,(R$3-'Indicator Data'!CD47)/(R$3-R$4)*10)),1))</f>
        <v>0.5</v>
      </c>
      <c r="S39" s="194">
        <f>IF(OR('Indicator Data'!CE47=0,'Indicator Data'!CE47="No data"),"0",ROUND(IF('Indicator Data'!CE47&gt;S$3,0,IF('Indicator Data'!CE47&lt;S$4,10,(S$3-'Indicator Data'!CE47)/(S$3-S$4)*10)),1))</f>
        <v>1.9</v>
      </c>
      <c r="T39" s="194">
        <f>IF(OR('Indicator Data'!CF47=0,'Indicator Data'!CF47="No data"),"0",ROUND(IF('Indicator Data'!CF47&gt;T$3,0,IF('Indicator Data'!CF47&lt;T$4,10,(T$3-'Indicator Data'!CF47)/(T$3-T$4)*10)),1))</f>
        <v>4.3</v>
      </c>
      <c r="U39" s="194">
        <f>IF(OR('Indicator Data'!CG47=0,'Indicator Data'!CG47="No data"),"0",ROUND(IF('Indicator Data'!CG47&gt;U$3,0,IF('Indicator Data'!CG47&lt;U$4,10,(U$3-'Indicator Data'!CG47)/(U$3-U$4)*10)),1))</f>
        <v>0.5</v>
      </c>
      <c r="V39" s="194">
        <f>IF(OR('Indicator Data'!CH47=0,'Indicator Data'!CH47="No data"),"0",ROUND(IF('Indicator Data'!CH47&gt;V$3,0,IF('Indicator Data'!CH47&lt;V$4,10,(V$3-'Indicator Data'!CH47)/(V$3-V$4)*10)),1))</f>
        <v>2.6</v>
      </c>
      <c r="W39" s="194">
        <f>IF(OR('Indicator Data'!CI47=0,'Indicator Data'!CI47="No data"),"0",ROUND(IF('Indicator Data'!CI47&gt;W$3,0,IF('Indicator Data'!CI47&lt;W$4,10,(W$3-'Indicator Data'!CI47)/(W$3-W$4)*10)),1))</f>
        <v>5.7</v>
      </c>
      <c r="X39" s="194">
        <f>IF(OR('Indicator Data'!CJ47=0,'Indicator Data'!CJ47="No data"),"0",ROUND(IF('Indicator Data'!CJ47&gt;X$3,0,IF('Indicator Data'!CJ47&lt;X$4,10,(X$3-'Indicator Data'!CJ47)/(X$3-X$4)*10)),1))</f>
        <v>6.4</v>
      </c>
      <c r="Y39" s="194">
        <f>IF(OR('Indicator Data'!CK47=0,'Indicator Data'!CK47="No data"),"0",ROUND(IF('Indicator Data'!CK47&gt;Y$3,0,IF('Indicator Data'!CK47&lt;Y$4,10,(Y$3-'Indicator Data'!CK47)/(Y$3-Y$4)*10)),1))</f>
        <v>8.1999999999999993</v>
      </c>
      <c r="Z39" s="194">
        <f>IF(OR('Indicator Data'!CL47=0,'Indicator Data'!CL47="No data"),"0",ROUND(IF('Indicator Data'!CL47&gt;Z$3,0,IF('Indicator Data'!CL47&lt;Z$4,10,(Z$3-'Indicator Data'!CL47)/(Z$3-Z$4)*10)),1))</f>
        <v>4.3</v>
      </c>
      <c r="AA39" s="194">
        <f>IF(OR('Indicator Data'!CM47=0,'Indicator Data'!CM47="No data"),"0",ROUND(IF('Indicator Data'!CM47&gt;AA$3,0,IF('Indicator Data'!CM47&lt;AA$4,10,(AA$3-'Indicator Data'!CM47)/(AA$3-AA$4)*10)),1))</f>
        <v>8.4</v>
      </c>
      <c r="AB39" s="194">
        <f>IF(OR('Indicator Data'!CN47=0,'Indicator Data'!CN47="No data"),"0",ROUND(IF('Indicator Data'!CN47&gt;AB$3,0,IF('Indicator Data'!CN47&lt;AB$4,10,(AB$3-'Indicator Data'!CN47)/(AB$3-AB$4)*10)),1))</f>
        <v>5.3</v>
      </c>
      <c r="AC39" s="194">
        <f>IF(OR('Indicator Data'!CO47=0,'Indicator Data'!CO47="No data"),"0",ROUND(IF('Indicator Data'!CO47&gt;AC$3,0,IF('Indicator Data'!CO47&lt;AC$4,10,(AC$3-'Indicator Data'!CO47)/(AC$3-AC$4)*10)),1))</f>
        <v>5.7</v>
      </c>
      <c r="AD39" s="203">
        <f t="shared" si="10"/>
        <v>7</v>
      </c>
      <c r="AE39" s="203">
        <f t="shared" si="11"/>
        <v>3</v>
      </c>
      <c r="AF39" s="203">
        <f t="shared" si="5"/>
        <v>9.1</v>
      </c>
      <c r="AG39" s="203">
        <f t="shared" si="12"/>
        <v>1.8</v>
      </c>
      <c r="AH39" s="203">
        <f t="shared" si="13"/>
        <v>2.8</v>
      </c>
      <c r="AI39" s="203">
        <f t="shared" si="14"/>
        <v>4.2</v>
      </c>
      <c r="AJ39" s="203">
        <f t="shared" si="6"/>
        <v>5.9</v>
      </c>
      <c r="AK39" s="204">
        <f t="shared" si="7"/>
        <v>6.4</v>
      </c>
      <c r="AL39" s="204">
        <f t="shared" si="8"/>
        <v>2.9</v>
      </c>
      <c r="AM39" s="204">
        <f t="shared" si="9"/>
        <v>4.9000000000000004</v>
      </c>
      <c r="AN39" s="61"/>
      <c r="AO39" s="61"/>
      <c r="AP39" s="61"/>
      <c r="AQ39" s="61"/>
      <c r="AR39" s="61"/>
      <c r="AS39" s="61"/>
      <c r="AT39" s="61"/>
      <c r="AU39" s="61"/>
      <c r="AV39" s="61"/>
      <c r="AW39" s="61"/>
    </row>
    <row r="40" spans="1:49" ht="15.75" customHeight="1" x14ac:dyDescent="0.25">
      <c r="A40" t="str">
        <f>'Indicator Data'!A48</f>
        <v>Cross Cutting Area</v>
      </c>
      <c r="B40" t="str">
        <f>'Indicator Data'!B48</f>
        <v>Khulna</v>
      </c>
      <c r="C40" t="str">
        <f>'Indicator Data'!C48</f>
        <v>Khulna</v>
      </c>
      <c r="D40">
        <f>'Indicator Data'!D48</f>
        <v>4047</v>
      </c>
      <c r="E40" s="194">
        <v>6.6</v>
      </c>
      <c r="F40" s="194">
        <v>7.4</v>
      </c>
      <c r="G40" s="194">
        <v>3</v>
      </c>
      <c r="H40" s="194">
        <f>IF(OR('Indicator Data'!BS48=0,'Indicator Data'!BS48="No data"),"0",ROUND(IF('Indicator Data'!BS48&gt;H$3,0,IF('Indicator Data'!BS48&lt;H$4,10,(H$3-'Indicator Data'!BS48)/(H$3-H$4)*10)),1))</f>
        <v>7</v>
      </c>
      <c r="I40" s="194">
        <f>IF(OR('Indicator Data'!BT48=0,'Indicator Data'!BT48="No data"),"0",ROUND(IF('Indicator Data'!BT48&gt;I$3,0,IF('Indicator Data'!BT48&lt;I$4,10,(I$3-'Indicator Data'!BT48)/(I$3-I$4)*10)),1))</f>
        <v>7.3</v>
      </c>
      <c r="J40" s="194">
        <f>IF(OR('Indicator Data'!BV48=0,'Indicator Data'!BV48="No data"),"0",ROUND(IF('Indicator Data'!BV48&gt;J$3,0,IF('Indicator Data'!BV48&lt;J$4,10,(J$3-'Indicator Data'!BV48)/(J$3-J$4)*10)),1))</f>
        <v>1.9</v>
      </c>
      <c r="K40" s="194">
        <f>IF(OR('Indicator Data'!BW48=0,'Indicator Data'!BW48="No data"),"0",ROUND(IF('Indicator Data'!BW48&gt;K$3,0,IF('Indicator Data'!BW48&lt;K$4,10,(K$3-'Indicator Data'!BW48)/(K$3-K$4)*10)),1))</f>
        <v>9.6999999999999993</v>
      </c>
      <c r="L40" s="194">
        <f>IF(OR('Indicator Data'!BX48=0,'Indicator Data'!BX48="No data"),"0",ROUND(IF('Indicator Data'!BX48&gt;L$3,0,IF('Indicator Data'!BX48&lt;L$4,10,(L$3-'Indicator Data'!BX48)/(L$3-L$4)*10)),1))</f>
        <v>7.4</v>
      </c>
      <c r="M40" s="194">
        <f>IF(OR('Indicator Data'!BY48=0,'Indicator Data'!BY48="No data"),"0",ROUND(IF('Indicator Data'!BY48&gt;M$3,0,IF('Indicator Data'!BY48&lt;M$4,10,(M$3-'Indicator Data'!BY48)/(M$3-M$4)*10)),1))</f>
        <v>8.6</v>
      </c>
      <c r="N40" s="194">
        <f>IF(OR('Indicator Data'!BZ48=0,'Indicator Data'!BZ48="No data"),"0",ROUND(IF('Indicator Data'!BZ48&gt;N$3,0,IF('Indicator Data'!BZ48&lt;N$4,10,(N$3-'Indicator Data'!BZ48)/(N$3-N$4)*10)),1))</f>
        <v>3.7</v>
      </c>
      <c r="O40" s="194">
        <f>IF(OR('Indicator Data'!CA48=0,'Indicator Data'!CA48="No data"),"0",ROUND(IF('Indicator Data'!CA48&gt;O$3,0,IF('Indicator Data'!CA48&lt;O$4,10,(O$3-'Indicator Data'!CA48)/(O$3-O$4)*10)),1))</f>
        <v>3.2</v>
      </c>
      <c r="P40" s="194">
        <f>IF(OR('Indicator Data'!CB48=0,'Indicator Data'!CB48="No data"),"0",ROUND(IF('Indicator Data'!CB48&gt;P$3,0,IF('Indicator Data'!CB48&lt;P$4,10,(P$3-'Indicator Data'!CB48)/(P$3-P$4)*10)),1))</f>
        <v>2.1</v>
      </c>
      <c r="Q40" s="194">
        <f>IF(OR('Indicator Data'!CC48=0,'Indicator Data'!CC48="No data"),"0",ROUND(IF('Indicator Data'!CC48&gt;Q$3,0,IF('Indicator Data'!CC48&lt;Q$4,10,(Q$3-'Indicator Data'!CC48)/(Q$3-Q$4)*10)),1))</f>
        <v>1.2</v>
      </c>
      <c r="R40" s="194">
        <f>IF(OR('Indicator Data'!CD48=0,'Indicator Data'!CD48="No data"),"0",ROUND(IF('Indicator Data'!CD48&gt;R$3,0,IF('Indicator Data'!CD48&lt;R$4,10,(R$3-'Indicator Data'!CD48)/(R$3-R$4)*10)),1))</f>
        <v>1</v>
      </c>
      <c r="S40" s="194">
        <f>IF(OR('Indicator Data'!CE48=0,'Indicator Data'!CE48="No data"),"0",ROUND(IF('Indicator Data'!CE48&gt;S$3,0,IF('Indicator Data'!CE48&lt;S$4,10,(S$3-'Indicator Data'!CE48)/(S$3-S$4)*10)),1))</f>
        <v>2.8</v>
      </c>
      <c r="T40" s="194">
        <f>IF(OR('Indicator Data'!CF48=0,'Indicator Data'!CF48="No data"),"0",ROUND(IF('Indicator Data'!CF48&gt;T$3,0,IF('Indicator Data'!CF48&lt;T$4,10,(T$3-'Indicator Data'!CF48)/(T$3-T$4)*10)),1))</f>
        <v>1</v>
      </c>
      <c r="U40" s="194">
        <f>IF(OR('Indicator Data'!CG48=0,'Indicator Data'!CG48="No data"),"0",ROUND(IF('Indicator Data'!CG48&gt;U$3,0,IF('Indicator Data'!CG48&lt;U$4,10,(U$3-'Indicator Data'!CG48)/(U$3-U$4)*10)),1))</f>
        <v>1.9</v>
      </c>
      <c r="V40" s="194">
        <f>IF(OR('Indicator Data'!CH48=0,'Indicator Data'!CH48="No data"),"0",ROUND(IF('Indicator Data'!CH48&gt;V$3,0,IF('Indicator Data'!CH48&lt;V$4,10,(V$3-'Indicator Data'!CH48)/(V$3-V$4)*10)),1))</f>
        <v>7.6</v>
      </c>
      <c r="W40" s="194">
        <f>IF(OR('Indicator Data'!CI48=0,'Indicator Data'!CI48="No data"),"0",ROUND(IF('Indicator Data'!CI48&gt;W$3,0,IF('Indicator Data'!CI48&lt;W$4,10,(W$3-'Indicator Data'!CI48)/(W$3-W$4)*10)),1))</f>
        <v>5.9</v>
      </c>
      <c r="X40" s="194">
        <f>IF(OR('Indicator Data'!CJ48=0,'Indicator Data'!CJ48="No data"),"0",ROUND(IF('Indicator Data'!CJ48&gt;X$3,0,IF('Indicator Data'!CJ48&lt;X$4,10,(X$3-'Indicator Data'!CJ48)/(X$3-X$4)*10)),1))</f>
        <v>3.6</v>
      </c>
      <c r="Y40" s="194">
        <f>IF(OR('Indicator Data'!CK48=0,'Indicator Data'!CK48="No data"),"0",ROUND(IF('Indicator Data'!CK48&gt;Y$3,0,IF('Indicator Data'!CK48&lt;Y$4,10,(Y$3-'Indicator Data'!CK48)/(Y$3-Y$4)*10)),1))</f>
        <v>7.2</v>
      </c>
      <c r="Z40" s="194">
        <f>IF(OR('Indicator Data'!CL48=0,'Indicator Data'!CL48="No data"),"0",ROUND(IF('Indicator Data'!CL48&gt;Z$3,0,IF('Indicator Data'!CL48&lt;Z$4,10,(Z$3-'Indicator Data'!CL48)/(Z$3-Z$4)*10)),1))</f>
        <v>1.7</v>
      </c>
      <c r="AA40" s="194">
        <f>IF(OR('Indicator Data'!CM48=0,'Indicator Data'!CM48="No data"),"0",ROUND(IF('Indicator Data'!CM48&gt;AA$3,0,IF('Indicator Data'!CM48&lt;AA$4,10,(AA$3-'Indicator Data'!CM48)/(AA$3-AA$4)*10)),1))</f>
        <v>9.1</v>
      </c>
      <c r="AB40" s="194">
        <f>IF(OR('Indicator Data'!CN48=0,'Indicator Data'!CN48="No data"),"0",ROUND(IF('Indicator Data'!CN48&gt;AB$3,0,IF('Indicator Data'!CN48&lt;AB$4,10,(AB$3-'Indicator Data'!CN48)/(AB$3-AB$4)*10)),1))</f>
        <v>2.4</v>
      </c>
      <c r="AC40" s="194">
        <f>IF(OR('Indicator Data'!CO48=0,'Indicator Data'!CO48="No data"),"0",ROUND(IF('Indicator Data'!CO48&gt;AC$3,0,IF('Indicator Data'!CO48&lt;AC$4,10,(AC$3-'Indicator Data'!CO48)/(AC$3-AC$4)*10)),1))</f>
        <v>10</v>
      </c>
      <c r="AD40" s="203">
        <f t="shared" si="10"/>
        <v>7</v>
      </c>
      <c r="AE40" s="203">
        <f t="shared" si="11"/>
        <v>5</v>
      </c>
      <c r="AF40" s="203">
        <f t="shared" si="5"/>
        <v>6.6</v>
      </c>
      <c r="AG40" s="203">
        <f t="shared" si="12"/>
        <v>6.2</v>
      </c>
      <c r="AH40" s="203">
        <f t="shared" si="13"/>
        <v>1.9</v>
      </c>
      <c r="AI40" s="203">
        <f t="shared" si="14"/>
        <v>4.3</v>
      </c>
      <c r="AJ40" s="203">
        <f t="shared" si="6"/>
        <v>5.8</v>
      </c>
      <c r="AK40" s="204">
        <f t="shared" si="7"/>
        <v>6.2</v>
      </c>
      <c r="AL40" s="204">
        <f t="shared" si="8"/>
        <v>3.6</v>
      </c>
      <c r="AM40" s="204">
        <f t="shared" si="9"/>
        <v>5</v>
      </c>
      <c r="AN40" s="61"/>
      <c r="AO40" s="61"/>
      <c r="AP40" s="61"/>
      <c r="AQ40" s="61"/>
      <c r="AR40" s="61"/>
      <c r="AS40" s="61"/>
      <c r="AT40" s="61"/>
      <c r="AU40" s="61"/>
      <c r="AV40" s="61"/>
      <c r="AW40" s="61"/>
    </row>
    <row r="41" spans="1:49" ht="15.75" customHeight="1" x14ac:dyDescent="0.25">
      <c r="A41" t="str">
        <f>'Indicator Data'!A49</f>
        <v>Coastal Zone</v>
      </c>
      <c r="B41" t="str">
        <f>'Indicator Data'!B49</f>
        <v>Khulna</v>
      </c>
      <c r="C41" t="str">
        <f>'Indicator Data'!C49</f>
        <v>Kushtia</v>
      </c>
      <c r="D41">
        <f>'Indicator Data'!D49</f>
        <v>4050</v>
      </c>
      <c r="E41" s="194">
        <v>6.6</v>
      </c>
      <c r="F41" s="194">
        <v>7.4</v>
      </c>
      <c r="G41" s="194">
        <v>3</v>
      </c>
      <c r="H41" s="194" t="s">
        <v>50</v>
      </c>
      <c r="I41" s="194">
        <f>IF(OR('Indicator Data'!BT49=0,'Indicator Data'!BT49="No data"),"0",ROUND(IF('Indicator Data'!BT49&gt;I$3,0,IF('Indicator Data'!BT49&lt;I$4,10,(I$3-'Indicator Data'!BT49)/(I$3-I$4)*10)),1))</f>
        <v>9.6</v>
      </c>
      <c r="J41" s="194">
        <f>IF(OR('Indicator Data'!BV49=0,'Indicator Data'!BV49="No data"),"0",ROUND(IF('Indicator Data'!BV49&gt;J$3,0,IF('Indicator Data'!BV49&lt;J$4,10,(J$3-'Indicator Data'!BV49)/(J$3-J$4)*10)),1))</f>
        <v>6</v>
      </c>
      <c r="K41" s="194">
        <f>IF(OR('Indicator Data'!BW49=0,'Indicator Data'!BW49="No data"),"0",ROUND(IF('Indicator Data'!BW49&gt;K$3,0,IF('Indicator Data'!BW49&lt;K$4,10,(K$3-'Indicator Data'!BW49)/(K$3-K$4)*10)),1))</f>
        <v>9.6999999999999993</v>
      </c>
      <c r="L41" s="194" t="str">
        <f>IF(OR('Indicator Data'!BX49=0,'Indicator Data'!BX49="No data"),"0",ROUND(IF('Indicator Data'!BX49&gt;L$3,0,IF('Indicator Data'!BX49&lt;L$4,10,(L$3-'Indicator Data'!BX49)/(L$3-L$4)*10)),1))</f>
        <v>0</v>
      </c>
      <c r="M41" s="194">
        <f>IF(OR('Indicator Data'!BY49=0,'Indicator Data'!BY49="No data"),"0",ROUND(IF('Indicator Data'!BY49&gt;M$3,0,IF('Indicator Data'!BY49&lt;M$4,10,(M$3-'Indicator Data'!BY49)/(M$3-M$4)*10)),1))</f>
        <v>3.3</v>
      </c>
      <c r="N41" s="194">
        <f>IF(OR('Indicator Data'!BZ49=0,'Indicator Data'!BZ49="No data"),"0",ROUND(IF('Indicator Data'!BZ49&gt;N$3,0,IF('Indicator Data'!BZ49&lt;N$4,10,(N$3-'Indicator Data'!BZ49)/(N$3-N$4)*10)),1))</f>
        <v>0</v>
      </c>
      <c r="O41" s="194">
        <f>IF(OR('Indicator Data'!CA49=0,'Indicator Data'!CA49="No data"),"0",ROUND(IF('Indicator Data'!CA49&gt;O$3,0,IF('Indicator Data'!CA49&lt;O$4,10,(O$3-'Indicator Data'!CA49)/(O$3-O$4)*10)),1))</f>
        <v>2.9</v>
      </c>
      <c r="P41" s="194">
        <f>IF(OR('Indicator Data'!CB49=0,'Indicator Data'!CB49="No data"),"0",ROUND(IF('Indicator Data'!CB49&gt;P$3,0,IF('Indicator Data'!CB49&lt;P$4,10,(P$3-'Indicator Data'!CB49)/(P$3-P$4)*10)),1))</f>
        <v>0.3</v>
      </c>
      <c r="Q41" s="194">
        <f>IF(OR('Indicator Data'!CC49=0,'Indicator Data'!CC49="No data"),"0",ROUND(IF('Indicator Data'!CC49&gt;Q$3,0,IF('Indicator Data'!CC49&lt;Q$4,10,(Q$3-'Indicator Data'!CC49)/(Q$3-Q$4)*10)),1))</f>
        <v>0.8</v>
      </c>
      <c r="R41" s="194">
        <f>IF(OR('Indicator Data'!CD49=0,'Indicator Data'!CD49="No data"),"0",ROUND(IF('Indicator Data'!CD49&gt;R$3,0,IF('Indicator Data'!CD49&lt;R$4,10,(R$3-'Indicator Data'!CD49)/(R$3-R$4)*10)),1))</f>
        <v>0.1</v>
      </c>
      <c r="S41" s="194">
        <f>IF(OR('Indicator Data'!CE49=0,'Indicator Data'!CE49="No data"),"0",ROUND(IF('Indicator Data'!CE49&gt;S$3,0,IF('Indicator Data'!CE49&lt;S$4,10,(S$3-'Indicator Data'!CE49)/(S$3-S$4)*10)),1))</f>
        <v>1.8</v>
      </c>
      <c r="T41" s="194">
        <f>IF(OR('Indicator Data'!CF49=0,'Indicator Data'!CF49="No data"),"0",ROUND(IF('Indicator Data'!CF49&gt;T$3,0,IF('Indicator Data'!CF49&lt;T$4,10,(T$3-'Indicator Data'!CF49)/(T$3-T$4)*10)),1))</f>
        <v>4.8</v>
      </c>
      <c r="U41" s="194">
        <f>IF(OR('Indicator Data'!CG49=0,'Indicator Data'!CG49="No data"),"0",ROUND(IF('Indicator Data'!CG49&gt;U$3,0,IF('Indicator Data'!CG49&lt;U$4,10,(U$3-'Indicator Data'!CG49)/(U$3-U$4)*10)),1))</f>
        <v>0.7</v>
      </c>
      <c r="V41" s="194">
        <f>IF(OR('Indicator Data'!CH49=0,'Indicator Data'!CH49="No data"),"0",ROUND(IF('Indicator Data'!CH49&gt;V$3,0,IF('Indicator Data'!CH49&lt;V$4,10,(V$3-'Indicator Data'!CH49)/(V$3-V$4)*10)),1))</f>
        <v>2.2000000000000002</v>
      </c>
      <c r="W41" s="194">
        <f>IF(OR('Indicator Data'!CI49=0,'Indicator Data'!CI49="No data"),"0",ROUND(IF('Indicator Data'!CI49&gt;W$3,0,IF('Indicator Data'!CI49&lt;W$4,10,(W$3-'Indicator Data'!CI49)/(W$3-W$4)*10)),1))</f>
        <v>7.1</v>
      </c>
      <c r="X41" s="194">
        <f>IF(OR('Indicator Data'!CJ49=0,'Indicator Data'!CJ49="No data"),"0",ROUND(IF('Indicator Data'!CJ49&gt;X$3,0,IF('Indicator Data'!CJ49&lt;X$4,10,(X$3-'Indicator Data'!CJ49)/(X$3-X$4)*10)),1))</f>
        <v>6.7</v>
      </c>
      <c r="Y41" s="194">
        <f>IF(OR('Indicator Data'!CK49=0,'Indicator Data'!CK49="No data"),"0",ROUND(IF('Indicator Data'!CK49&gt;Y$3,0,IF('Indicator Data'!CK49&lt;Y$4,10,(Y$3-'Indicator Data'!CK49)/(Y$3-Y$4)*10)),1))</f>
        <v>8.4</v>
      </c>
      <c r="Z41" s="194">
        <f>IF(OR('Indicator Data'!CL49=0,'Indicator Data'!CL49="No data"),"0",ROUND(IF('Indicator Data'!CL49&gt;Z$3,0,IF('Indicator Data'!CL49&lt;Z$4,10,(Z$3-'Indicator Data'!CL49)/(Z$3-Z$4)*10)),1))</f>
        <v>5.6</v>
      </c>
      <c r="AA41" s="194">
        <f>IF(OR('Indicator Data'!CM49=0,'Indicator Data'!CM49="No data"),"0",ROUND(IF('Indicator Data'!CM49&gt;AA$3,0,IF('Indicator Data'!CM49&lt;AA$4,10,(AA$3-'Indicator Data'!CM49)/(AA$3-AA$4)*10)),1))</f>
        <v>8.9</v>
      </c>
      <c r="AB41" s="194">
        <f>IF(OR('Indicator Data'!CN49=0,'Indicator Data'!CN49="No data"),"0",ROUND(IF('Indicator Data'!CN49&gt;AB$3,0,IF('Indicator Data'!CN49&lt;AB$4,10,(AB$3-'Indicator Data'!CN49)/(AB$3-AB$4)*10)),1))</f>
        <v>6.4</v>
      </c>
      <c r="AC41" s="194">
        <f>IF(OR('Indicator Data'!CO49=0,'Indicator Data'!CO49="No data"),"0",ROUND(IF('Indicator Data'!CO49&gt;AC$3,0,IF('Indicator Data'!CO49&lt;AC$4,10,(AC$3-'Indicator Data'!CO49)/(AC$3-AC$4)*10)),1))</f>
        <v>6.9</v>
      </c>
      <c r="AD41" s="203">
        <f t="shared" si="10"/>
        <v>7</v>
      </c>
      <c r="AE41" s="203">
        <f t="shared" si="11"/>
        <v>3</v>
      </c>
      <c r="AF41" s="203">
        <f t="shared" si="5"/>
        <v>8.4</v>
      </c>
      <c r="AG41" s="203">
        <f t="shared" si="12"/>
        <v>1.7</v>
      </c>
      <c r="AH41" s="203">
        <f t="shared" si="13"/>
        <v>1</v>
      </c>
      <c r="AI41" s="203">
        <f t="shared" si="14"/>
        <v>4.5</v>
      </c>
      <c r="AJ41" s="203">
        <f t="shared" si="6"/>
        <v>7</v>
      </c>
      <c r="AK41" s="204">
        <f t="shared" si="7"/>
        <v>6.1</v>
      </c>
      <c r="AL41" s="204">
        <f t="shared" si="8"/>
        <v>2.8</v>
      </c>
      <c r="AM41" s="204">
        <f t="shared" si="9"/>
        <v>4.7</v>
      </c>
      <c r="AN41" s="61"/>
      <c r="AO41" s="61"/>
      <c r="AP41" s="61"/>
      <c r="AQ41" s="61"/>
      <c r="AR41" s="61"/>
      <c r="AS41" s="61"/>
      <c r="AT41" s="61"/>
      <c r="AU41" s="61"/>
      <c r="AV41" s="61"/>
      <c r="AW41" s="61"/>
    </row>
    <row r="42" spans="1:49" ht="15.75" customHeight="1" x14ac:dyDescent="0.25">
      <c r="A42" t="str">
        <f>'Indicator Data'!A50</f>
        <v>Cross Cutting Area</v>
      </c>
      <c r="B42" t="str">
        <f>'Indicator Data'!B50</f>
        <v>Khulna</v>
      </c>
      <c r="C42" t="str">
        <f>'Indicator Data'!C50</f>
        <v>Magura</v>
      </c>
      <c r="D42">
        <f>'Indicator Data'!D50</f>
        <v>4055</v>
      </c>
      <c r="E42" s="194">
        <v>6.6</v>
      </c>
      <c r="F42" s="194">
        <v>7.4</v>
      </c>
      <c r="G42" s="194">
        <v>3</v>
      </c>
      <c r="H42" s="194" t="s">
        <v>50</v>
      </c>
      <c r="I42" s="194">
        <f>IF(OR('Indicator Data'!BT50=0,'Indicator Data'!BT50="No data"),"0",ROUND(IF('Indicator Data'!BT50&gt;I$3,0,IF('Indicator Data'!BT50&lt;I$4,10,(I$3-'Indicator Data'!BT50)/(I$3-I$4)*10)),1))</f>
        <v>9.8000000000000007</v>
      </c>
      <c r="J42" s="194" t="str">
        <f>IF(OR('Indicator Data'!BV50=0,'Indicator Data'!BV50="No data"),"0",ROUND(IF('Indicator Data'!BV50&gt;J$3,0,IF('Indicator Data'!BV50&lt;J$4,10,(J$3-'Indicator Data'!BV50)/(J$3-J$4)*10)),1))</f>
        <v>0</v>
      </c>
      <c r="K42" s="194">
        <f>IF(OR('Indicator Data'!BW50=0,'Indicator Data'!BW50="No data"),"0",ROUND(IF('Indicator Data'!BW50&gt;K$3,0,IF('Indicator Data'!BW50&lt;K$4,10,(K$3-'Indicator Data'!BW50)/(K$3-K$4)*10)),1))</f>
        <v>9.3000000000000007</v>
      </c>
      <c r="L42" s="194" t="str">
        <f>IF(OR('Indicator Data'!BX50=0,'Indicator Data'!BX50="No data"),"0",ROUND(IF('Indicator Data'!BX50&gt;L$3,0,IF('Indicator Data'!BX50&lt;L$4,10,(L$3-'Indicator Data'!BX50)/(L$3-L$4)*10)),1))</f>
        <v>0</v>
      </c>
      <c r="M42" s="194">
        <f>IF(OR('Indicator Data'!BY50=0,'Indicator Data'!BY50="No data"),"0",ROUND(IF('Indicator Data'!BY50&gt;M$3,0,IF('Indicator Data'!BY50&lt;M$4,10,(M$3-'Indicator Data'!BY50)/(M$3-M$4)*10)),1))</f>
        <v>2.1</v>
      </c>
      <c r="N42" s="194">
        <f>IF(OR('Indicator Data'!BZ50=0,'Indicator Data'!BZ50="No data"),"0",ROUND(IF('Indicator Data'!BZ50&gt;N$3,0,IF('Indicator Data'!BZ50&lt;N$4,10,(N$3-'Indicator Data'!BZ50)/(N$3-N$4)*10)),1))</f>
        <v>0</v>
      </c>
      <c r="O42" s="194">
        <f>IF(OR('Indicator Data'!CA50=0,'Indicator Data'!CA50="No data"),"0",ROUND(IF('Indicator Data'!CA50&gt;O$3,0,IF('Indicator Data'!CA50&lt;O$4,10,(O$3-'Indicator Data'!CA50)/(O$3-O$4)*10)),1))</f>
        <v>4.0999999999999996</v>
      </c>
      <c r="P42" s="194">
        <f>IF(OR('Indicator Data'!CB50=0,'Indicator Data'!CB50="No data"),"0",ROUND(IF('Indicator Data'!CB50&gt;P$3,0,IF('Indicator Data'!CB50&lt;P$4,10,(P$3-'Indicator Data'!CB50)/(P$3-P$4)*10)),1))</f>
        <v>0.2</v>
      </c>
      <c r="Q42" s="194">
        <f>IF(OR('Indicator Data'!CC50=0,'Indicator Data'!CC50="No data"),"0",ROUND(IF('Indicator Data'!CC50&gt;Q$3,0,IF('Indicator Data'!CC50&lt;Q$4,10,(Q$3-'Indicator Data'!CC50)/(Q$3-Q$4)*10)),1))</f>
        <v>3.7</v>
      </c>
      <c r="R42" s="194">
        <f>IF(OR('Indicator Data'!CD50=0,'Indicator Data'!CD50="No data"),"0",ROUND(IF('Indicator Data'!CD50&gt;R$3,0,IF('Indicator Data'!CD50&lt;R$4,10,(R$3-'Indicator Data'!CD50)/(R$3-R$4)*10)),1))</f>
        <v>4.4000000000000004</v>
      </c>
      <c r="S42" s="194">
        <f>IF(OR('Indicator Data'!CE50=0,'Indicator Data'!CE50="No data"),"0",ROUND(IF('Indicator Data'!CE50&gt;S$3,0,IF('Indicator Data'!CE50&lt;S$4,10,(S$3-'Indicator Data'!CE50)/(S$3-S$4)*10)),1))</f>
        <v>3.5</v>
      </c>
      <c r="T42" s="194">
        <f>IF(OR('Indicator Data'!CF50=0,'Indicator Data'!CF50="No data"),"0",ROUND(IF('Indicator Data'!CF50&gt;T$3,0,IF('Indicator Data'!CF50&lt;T$4,10,(T$3-'Indicator Data'!CF50)/(T$3-T$4)*10)),1))</f>
        <v>3.9</v>
      </c>
      <c r="U42" s="194">
        <f>IF(OR('Indicator Data'!CG50=0,'Indicator Data'!CG50="No data"),"0",ROUND(IF('Indicator Data'!CG50&gt;U$3,0,IF('Indicator Data'!CG50&lt;U$4,10,(U$3-'Indicator Data'!CG50)/(U$3-U$4)*10)),1))</f>
        <v>3.6</v>
      </c>
      <c r="V42" s="194">
        <f>IF(OR('Indicator Data'!CH50=0,'Indicator Data'!CH50="No data"),"0",ROUND(IF('Indicator Data'!CH50&gt;V$3,0,IF('Indicator Data'!CH50&lt;V$4,10,(V$3-'Indicator Data'!CH50)/(V$3-V$4)*10)),1))</f>
        <v>1.2</v>
      </c>
      <c r="W42" s="194">
        <f>IF(OR('Indicator Data'!CI50=0,'Indicator Data'!CI50="No data"),"0",ROUND(IF('Indicator Data'!CI50&gt;W$3,0,IF('Indicator Data'!CI50&lt;W$4,10,(W$3-'Indicator Data'!CI50)/(W$3-W$4)*10)),1))</f>
        <v>6.6</v>
      </c>
      <c r="X42" s="194">
        <f>IF(OR('Indicator Data'!CJ50=0,'Indicator Data'!CJ50="No data"),"0",ROUND(IF('Indicator Data'!CJ50&gt;X$3,0,IF('Indicator Data'!CJ50&lt;X$4,10,(X$3-'Indicator Data'!CJ50)/(X$3-X$4)*10)),1))</f>
        <v>2.2999999999999998</v>
      </c>
      <c r="Y42" s="194">
        <f>IF(OR('Indicator Data'!CK50=0,'Indicator Data'!CK50="No data"),"0",ROUND(IF('Indicator Data'!CK50&gt;Y$3,0,IF('Indicator Data'!CK50&lt;Y$4,10,(Y$3-'Indicator Data'!CK50)/(Y$3-Y$4)*10)),1))</f>
        <v>9.1999999999999993</v>
      </c>
      <c r="Z42" s="194">
        <f>IF(OR('Indicator Data'!CL50=0,'Indicator Data'!CL50="No data"),"0",ROUND(IF('Indicator Data'!CL50&gt;Z$3,0,IF('Indicator Data'!CL50&lt;Z$4,10,(Z$3-'Indicator Data'!CL50)/(Z$3-Z$4)*10)),1))</f>
        <v>5</v>
      </c>
      <c r="AA42" s="194">
        <f>IF(OR('Indicator Data'!CM50=0,'Indicator Data'!CM50="No data"),"0",ROUND(IF('Indicator Data'!CM50&gt;AA$3,0,IF('Indicator Data'!CM50&lt;AA$4,10,(AA$3-'Indicator Data'!CM50)/(AA$3-AA$4)*10)),1))</f>
        <v>9.5</v>
      </c>
      <c r="AB42" s="194">
        <f>IF(OR('Indicator Data'!CN50=0,'Indicator Data'!CN50="No data"),"0",ROUND(IF('Indicator Data'!CN50&gt;AB$3,0,IF('Indicator Data'!CN50&lt;AB$4,10,(AB$3-'Indicator Data'!CN50)/(AB$3-AB$4)*10)),1))</f>
        <v>5</v>
      </c>
      <c r="AC42" s="194">
        <f>IF(OR('Indicator Data'!CO50=0,'Indicator Data'!CO50="No data"),"0",ROUND(IF('Indicator Data'!CO50&gt;AC$3,0,IF('Indicator Data'!CO50&lt;AC$4,10,(AC$3-'Indicator Data'!CO50)/(AC$3-AC$4)*10)),1))</f>
        <v>2.7</v>
      </c>
      <c r="AD42" s="203">
        <f t="shared" si="10"/>
        <v>7</v>
      </c>
      <c r="AE42" s="203">
        <f t="shared" si="11"/>
        <v>3</v>
      </c>
      <c r="AF42" s="203">
        <f t="shared" si="5"/>
        <v>9.6</v>
      </c>
      <c r="AG42" s="203">
        <f t="shared" si="12"/>
        <v>1.1000000000000001</v>
      </c>
      <c r="AH42" s="203">
        <f t="shared" si="13"/>
        <v>3.1</v>
      </c>
      <c r="AI42" s="203">
        <f t="shared" si="14"/>
        <v>4.3</v>
      </c>
      <c r="AJ42" s="203">
        <f t="shared" si="6"/>
        <v>5.6</v>
      </c>
      <c r="AK42" s="204">
        <f t="shared" si="7"/>
        <v>6.5</v>
      </c>
      <c r="AL42" s="204">
        <f t="shared" si="8"/>
        <v>2.8</v>
      </c>
      <c r="AM42" s="204">
        <f t="shared" si="9"/>
        <v>4.9000000000000004</v>
      </c>
      <c r="AN42" s="61"/>
      <c r="AO42" s="61"/>
      <c r="AP42" s="61"/>
      <c r="AQ42" s="61"/>
      <c r="AR42" s="61"/>
      <c r="AS42" s="61"/>
      <c r="AT42" s="61"/>
      <c r="AU42" s="61"/>
      <c r="AV42" s="61"/>
      <c r="AW42" s="61"/>
    </row>
    <row r="43" spans="1:49" ht="15.75" customHeight="1" x14ac:dyDescent="0.25">
      <c r="A43" t="str">
        <f>'Indicator Data'!A51</f>
        <v>Cross Cutting Area</v>
      </c>
      <c r="B43" t="str">
        <f>'Indicator Data'!B51</f>
        <v>Khulna</v>
      </c>
      <c r="C43" t="str">
        <f>'Indicator Data'!C51</f>
        <v>Meherpur</v>
      </c>
      <c r="D43">
        <f>'Indicator Data'!D51</f>
        <v>4057</v>
      </c>
      <c r="E43" s="194">
        <v>6.6</v>
      </c>
      <c r="F43" s="194">
        <v>7.4</v>
      </c>
      <c r="G43" s="194">
        <v>3</v>
      </c>
      <c r="H43" s="194" t="s">
        <v>50</v>
      </c>
      <c r="I43" s="194">
        <f>IF(OR('Indicator Data'!BT51=0,'Indicator Data'!BT51="No data"),"0",ROUND(IF('Indicator Data'!BT51&gt;I$3,0,IF('Indicator Data'!BT51&lt;I$4,10,(I$3-'Indicator Data'!BT51)/(I$3-I$4)*10)),1))</f>
        <v>9.8000000000000007</v>
      </c>
      <c r="J43" s="194" t="str">
        <f>IF(OR('Indicator Data'!BV51=0,'Indicator Data'!BV51="No data"),"0",ROUND(IF('Indicator Data'!BV51&gt;J$3,0,IF('Indicator Data'!BV51&lt;J$4,10,(J$3-'Indicator Data'!BV51)/(J$3-J$4)*10)),1))</f>
        <v>0</v>
      </c>
      <c r="K43" s="194">
        <f>IF(OR('Indicator Data'!BW51=0,'Indicator Data'!BW51="No data"),"0",ROUND(IF('Indicator Data'!BW51&gt;K$3,0,IF('Indicator Data'!BW51&lt;K$4,10,(K$3-'Indicator Data'!BW51)/(K$3-K$4)*10)),1))</f>
        <v>9.4</v>
      </c>
      <c r="L43" s="194" t="str">
        <f>IF(OR('Indicator Data'!BX51=0,'Indicator Data'!BX51="No data"),"0",ROUND(IF('Indicator Data'!BX51&gt;L$3,0,IF('Indicator Data'!BX51&lt;L$4,10,(L$3-'Indicator Data'!BX51)/(L$3-L$4)*10)),1))</f>
        <v>0</v>
      </c>
      <c r="M43" s="194">
        <f>IF(OR('Indicator Data'!BY51=0,'Indicator Data'!BY51="No data"),"0",ROUND(IF('Indicator Data'!BY51&gt;M$3,0,IF('Indicator Data'!BY51&lt;M$4,10,(M$3-'Indicator Data'!BY51)/(M$3-M$4)*10)),1))</f>
        <v>4.4000000000000004</v>
      </c>
      <c r="N43" s="194">
        <f>IF(OR('Indicator Data'!BZ51=0,'Indicator Data'!BZ51="No data"),"0",ROUND(IF('Indicator Data'!BZ51&gt;N$3,0,IF('Indicator Data'!BZ51&lt;N$4,10,(N$3-'Indicator Data'!BZ51)/(N$3-N$4)*10)),1))</f>
        <v>0</v>
      </c>
      <c r="O43" s="194">
        <f>IF(OR('Indicator Data'!CA51=0,'Indicator Data'!CA51="No data"),"0",ROUND(IF('Indicator Data'!CA51&gt;O$3,0,IF('Indicator Data'!CA51&lt;O$4,10,(O$3-'Indicator Data'!CA51)/(O$3-O$4)*10)),1))</f>
        <v>2.2000000000000002</v>
      </c>
      <c r="P43" s="194">
        <f>IF(OR('Indicator Data'!CB51=0,'Indicator Data'!CB51="No data"),"0",ROUND(IF('Indicator Data'!CB51&gt;P$3,0,IF('Indicator Data'!CB51&lt;P$4,10,(P$3-'Indicator Data'!CB51)/(P$3-P$4)*10)),1))</f>
        <v>0.6</v>
      </c>
      <c r="Q43" s="194">
        <f>IF(OR('Indicator Data'!CC51=0,'Indicator Data'!CC51="No data"),"0",ROUND(IF('Indicator Data'!CC51&gt;Q$3,0,IF('Indicator Data'!CC51&lt;Q$4,10,(Q$3-'Indicator Data'!CC51)/(Q$3-Q$4)*10)),1))</f>
        <v>3</v>
      </c>
      <c r="R43" s="194">
        <f>IF(OR('Indicator Data'!CD51=0,'Indicator Data'!CD51="No data"),"0",ROUND(IF('Indicator Data'!CD51&gt;R$3,0,IF('Indicator Data'!CD51&lt;R$4,10,(R$3-'Indicator Data'!CD51)/(R$3-R$4)*10)),1))</f>
        <v>0.5</v>
      </c>
      <c r="S43" s="194">
        <f>IF(OR('Indicator Data'!CE51=0,'Indicator Data'!CE51="No data"),"0",ROUND(IF('Indicator Data'!CE51&gt;S$3,0,IF('Indicator Data'!CE51&lt;S$4,10,(S$3-'Indicator Data'!CE51)/(S$3-S$4)*10)),1))</f>
        <v>0</v>
      </c>
      <c r="T43" s="194">
        <f>IF(OR('Indicator Data'!CF51=0,'Indicator Data'!CF51="No data"),"0",ROUND(IF('Indicator Data'!CF51&gt;T$3,0,IF('Indicator Data'!CF51&lt;T$4,10,(T$3-'Indicator Data'!CF51)/(T$3-T$4)*10)),1))</f>
        <v>0</v>
      </c>
      <c r="U43" s="194">
        <f>IF(OR('Indicator Data'!CG51=0,'Indicator Data'!CG51="No data"),"0",ROUND(IF('Indicator Data'!CG51&gt;U$3,0,IF('Indicator Data'!CG51&lt;U$4,10,(U$3-'Indicator Data'!CG51)/(U$3-U$4)*10)),1))</f>
        <v>1.3</v>
      </c>
      <c r="V43" s="194">
        <f>IF(OR('Indicator Data'!CH51=0,'Indicator Data'!CH51="No data"),"0",ROUND(IF('Indicator Data'!CH51&gt;V$3,0,IF('Indicator Data'!CH51&lt;V$4,10,(V$3-'Indicator Data'!CH51)/(V$3-V$4)*10)),1))</f>
        <v>2.9</v>
      </c>
      <c r="W43" s="194">
        <f>IF(OR('Indicator Data'!CI51=0,'Indicator Data'!CI51="No data"),"0",ROUND(IF('Indicator Data'!CI51&gt;W$3,0,IF('Indicator Data'!CI51&lt;W$4,10,(W$3-'Indicator Data'!CI51)/(W$3-W$4)*10)),1))</f>
        <v>6.3</v>
      </c>
      <c r="X43" s="194">
        <f>IF(OR('Indicator Data'!CJ51=0,'Indicator Data'!CJ51="No data"),"0",ROUND(IF('Indicator Data'!CJ51&gt;X$3,0,IF('Indicator Data'!CJ51&lt;X$4,10,(X$3-'Indicator Data'!CJ51)/(X$3-X$4)*10)),1))</f>
        <v>4.9000000000000004</v>
      </c>
      <c r="Y43" s="194">
        <f>IF(OR('Indicator Data'!CK51=0,'Indicator Data'!CK51="No data"),"0",ROUND(IF('Indicator Data'!CK51&gt;Y$3,0,IF('Indicator Data'!CK51&lt;Y$4,10,(Y$3-'Indicator Data'!CK51)/(Y$3-Y$4)*10)),1))</f>
        <v>9.8000000000000007</v>
      </c>
      <c r="Z43" s="194">
        <f>IF(OR('Indicator Data'!CL51=0,'Indicator Data'!CL51="No data"),"0",ROUND(IF('Indicator Data'!CL51&gt;Z$3,0,IF('Indicator Data'!CL51&lt;Z$4,10,(Z$3-'Indicator Data'!CL51)/(Z$3-Z$4)*10)),1))</f>
        <v>4.5</v>
      </c>
      <c r="AA43" s="194">
        <f>IF(OR('Indicator Data'!CM51=0,'Indicator Data'!CM51="No data"),"0",ROUND(IF('Indicator Data'!CM51&gt;AA$3,0,IF('Indicator Data'!CM51&lt;AA$4,10,(AA$3-'Indicator Data'!CM51)/(AA$3-AA$4)*10)),1))</f>
        <v>9.6</v>
      </c>
      <c r="AB43" s="194">
        <f>IF(OR('Indicator Data'!CN51=0,'Indicator Data'!CN51="No data"),"0",ROUND(IF('Indicator Data'!CN51&gt;AB$3,0,IF('Indicator Data'!CN51&lt;AB$4,10,(AB$3-'Indicator Data'!CN51)/(AB$3-AB$4)*10)),1))</f>
        <v>5.2</v>
      </c>
      <c r="AC43" s="194">
        <f>IF(OR('Indicator Data'!CO51=0,'Indicator Data'!CO51="No data"),"0",ROUND(IF('Indicator Data'!CO51&gt;AC$3,0,IF('Indicator Data'!CO51&lt;AC$4,10,(AC$3-'Indicator Data'!CO51)/(AC$3-AC$4)*10)),1))</f>
        <v>2.7</v>
      </c>
      <c r="AD43" s="203">
        <f t="shared" si="10"/>
        <v>7</v>
      </c>
      <c r="AE43" s="203">
        <f t="shared" si="11"/>
        <v>3</v>
      </c>
      <c r="AF43" s="203">
        <f t="shared" si="5"/>
        <v>9.6</v>
      </c>
      <c r="AG43" s="203">
        <f t="shared" si="12"/>
        <v>2.2000000000000002</v>
      </c>
      <c r="AH43" s="203">
        <f t="shared" si="13"/>
        <v>1.6</v>
      </c>
      <c r="AI43" s="203">
        <f t="shared" si="14"/>
        <v>3.6</v>
      </c>
      <c r="AJ43" s="203">
        <f t="shared" si="6"/>
        <v>5.5</v>
      </c>
      <c r="AK43" s="204">
        <f t="shared" si="7"/>
        <v>6.5</v>
      </c>
      <c r="AL43" s="204">
        <f t="shared" si="8"/>
        <v>2.6</v>
      </c>
      <c r="AM43" s="204">
        <f t="shared" si="9"/>
        <v>4.8</v>
      </c>
      <c r="AN43" s="61"/>
      <c r="AO43" s="61"/>
      <c r="AP43" s="61"/>
      <c r="AQ43" s="61"/>
      <c r="AR43" s="61"/>
      <c r="AS43" s="61"/>
      <c r="AT43" s="61"/>
      <c r="AU43" s="61"/>
      <c r="AV43" s="61"/>
      <c r="AW43" s="61"/>
    </row>
    <row r="44" spans="1:49" ht="15.75" customHeight="1" x14ac:dyDescent="0.25">
      <c r="A44" t="str">
        <f>'Indicator Data'!A52</f>
        <v>Cross Cutting Area</v>
      </c>
      <c r="B44" t="str">
        <f>'Indicator Data'!B52</f>
        <v>Khulna</v>
      </c>
      <c r="C44" t="str">
        <f>'Indicator Data'!C52</f>
        <v>Narail</v>
      </c>
      <c r="D44">
        <f>'Indicator Data'!D52</f>
        <v>4065</v>
      </c>
      <c r="E44" s="194">
        <v>6.6</v>
      </c>
      <c r="F44" s="194">
        <v>7.4</v>
      </c>
      <c r="G44" s="194">
        <v>3</v>
      </c>
      <c r="H44" s="194">
        <f>IF(OR('Indicator Data'!BS52=0,'Indicator Data'!BS52="No data"),"0",ROUND(IF('Indicator Data'!BS52&gt;H$3,0,IF('Indicator Data'!BS52&lt;H$4,10,(H$3-'Indicator Data'!BS52)/(H$3-H$4)*10)),1))</f>
        <v>10</v>
      </c>
      <c r="I44" s="194">
        <f>IF(OR('Indicator Data'!BT52=0,'Indicator Data'!BT52="No data"),"0",ROUND(IF('Indicator Data'!BT52&gt;I$3,0,IF('Indicator Data'!BT52&lt;I$4,10,(I$3-'Indicator Data'!BT52)/(I$3-I$4)*10)),1))</f>
        <v>9.5</v>
      </c>
      <c r="J44" s="194">
        <f>IF(OR('Indicator Data'!BV52=0,'Indicator Data'!BV52="No data"),"0",ROUND(IF('Indicator Data'!BV52&gt;J$3,0,IF('Indicator Data'!BV52&lt;J$4,10,(J$3-'Indicator Data'!BV52)/(J$3-J$4)*10)),1))</f>
        <v>9.1</v>
      </c>
      <c r="K44" s="194">
        <f>IF(OR('Indicator Data'!BW52=0,'Indicator Data'!BW52="No data"),"0",ROUND(IF('Indicator Data'!BW52&gt;K$3,0,IF('Indicator Data'!BW52&lt;K$4,10,(K$3-'Indicator Data'!BW52)/(K$3-K$4)*10)),1))</f>
        <v>8.6999999999999993</v>
      </c>
      <c r="L44" s="194" t="str">
        <f>IF(OR('Indicator Data'!BX52=0,'Indicator Data'!BX52="No data"),"0",ROUND(IF('Indicator Data'!BX52&gt;L$3,0,IF('Indicator Data'!BX52&lt;L$4,10,(L$3-'Indicator Data'!BX52)/(L$3-L$4)*10)),1))</f>
        <v>0</v>
      </c>
      <c r="M44" s="194">
        <f>IF(OR('Indicator Data'!BY52=0,'Indicator Data'!BY52="No data"),"0",ROUND(IF('Indicator Data'!BY52&gt;M$3,0,IF('Indicator Data'!BY52&lt;M$4,10,(M$3-'Indicator Data'!BY52)/(M$3-M$4)*10)),1))</f>
        <v>5.9</v>
      </c>
      <c r="N44" s="194">
        <f>IF(OR('Indicator Data'!BZ52=0,'Indicator Data'!BZ52="No data"),"0",ROUND(IF('Indicator Data'!BZ52&gt;N$3,0,IF('Indicator Data'!BZ52&lt;N$4,10,(N$3-'Indicator Data'!BZ52)/(N$3-N$4)*10)),1))</f>
        <v>1.8</v>
      </c>
      <c r="O44" s="194">
        <f>IF(OR('Indicator Data'!CA52=0,'Indicator Data'!CA52="No data"),"0",ROUND(IF('Indicator Data'!CA52&gt;O$3,0,IF('Indicator Data'!CA52&lt;O$4,10,(O$3-'Indicator Data'!CA52)/(O$3-O$4)*10)),1))</f>
        <v>2.5</v>
      </c>
      <c r="P44" s="194">
        <f>IF(OR('Indicator Data'!CB52=0,'Indicator Data'!CB52="No data"),"0",ROUND(IF('Indicator Data'!CB52&gt;P$3,0,IF('Indicator Data'!CB52&lt;P$4,10,(P$3-'Indicator Data'!CB52)/(P$3-P$4)*10)),1))</f>
        <v>0.2</v>
      </c>
      <c r="Q44" s="194">
        <f>IF(OR('Indicator Data'!CC52=0,'Indicator Data'!CC52="No data"),"0",ROUND(IF('Indicator Data'!CC52&gt;Q$3,0,IF('Indicator Data'!CC52&lt;Q$4,10,(Q$3-'Indicator Data'!CC52)/(Q$3-Q$4)*10)),1))</f>
        <v>2</v>
      </c>
      <c r="R44" s="194">
        <f>IF(OR('Indicator Data'!CD52=0,'Indicator Data'!CD52="No data"),"0",ROUND(IF('Indicator Data'!CD52&gt;R$3,0,IF('Indicator Data'!CD52&lt;R$4,10,(R$3-'Indicator Data'!CD52)/(R$3-R$4)*10)),1))</f>
        <v>1.9</v>
      </c>
      <c r="S44" s="194">
        <f>IF(OR('Indicator Data'!CE52=0,'Indicator Data'!CE52="No data"),"0",ROUND(IF('Indicator Data'!CE52&gt;S$3,0,IF('Indicator Data'!CE52&lt;S$4,10,(S$3-'Indicator Data'!CE52)/(S$3-S$4)*10)),1))</f>
        <v>3.6</v>
      </c>
      <c r="T44" s="194">
        <f>IF(OR('Indicator Data'!CF52=0,'Indicator Data'!CF52="No data"),"0",ROUND(IF('Indicator Data'!CF52&gt;T$3,0,IF('Indicator Data'!CF52&lt;T$4,10,(T$3-'Indicator Data'!CF52)/(T$3-T$4)*10)),1))</f>
        <v>4.3</v>
      </c>
      <c r="U44" s="194">
        <f>IF(OR('Indicator Data'!CG52=0,'Indicator Data'!CG52="No data"),"0",ROUND(IF('Indicator Data'!CG52&gt;U$3,0,IF('Indicator Data'!CG52&lt;U$4,10,(U$3-'Indicator Data'!CG52)/(U$3-U$4)*10)),1))</f>
        <v>2.6</v>
      </c>
      <c r="V44" s="194">
        <f>IF(OR('Indicator Data'!CH52=0,'Indicator Data'!CH52="No data"),"0",ROUND(IF('Indicator Data'!CH52&gt;V$3,0,IF('Indicator Data'!CH52&lt;V$4,10,(V$3-'Indicator Data'!CH52)/(V$3-V$4)*10)),1))</f>
        <v>4.5</v>
      </c>
      <c r="W44" s="194">
        <f>IF(OR('Indicator Data'!CI52=0,'Indicator Data'!CI52="No data"),"0",ROUND(IF('Indicator Data'!CI52&gt;W$3,0,IF('Indicator Data'!CI52&lt;W$4,10,(W$3-'Indicator Data'!CI52)/(W$3-W$4)*10)),1))</f>
        <v>5</v>
      </c>
      <c r="X44" s="194">
        <f>IF(OR('Indicator Data'!CJ52=0,'Indicator Data'!CJ52="No data"),"0",ROUND(IF('Indicator Data'!CJ52&gt;X$3,0,IF('Indicator Data'!CJ52&lt;X$4,10,(X$3-'Indicator Data'!CJ52)/(X$3-X$4)*10)),1))</f>
        <v>5.9</v>
      </c>
      <c r="Y44" s="194">
        <f>IF(OR('Indicator Data'!CK52=0,'Indicator Data'!CK52="No data"),"0",ROUND(IF('Indicator Data'!CK52&gt;Y$3,0,IF('Indicator Data'!CK52&lt;Y$4,10,(Y$3-'Indicator Data'!CK52)/(Y$3-Y$4)*10)),1))</f>
        <v>9.1</v>
      </c>
      <c r="Z44" s="194">
        <f>IF(OR('Indicator Data'!CL52=0,'Indicator Data'!CL52="No data"),"0",ROUND(IF('Indicator Data'!CL52&gt;Z$3,0,IF('Indicator Data'!CL52&lt;Z$4,10,(Z$3-'Indicator Data'!CL52)/(Z$3-Z$4)*10)),1))</f>
        <v>2.7</v>
      </c>
      <c r="AA44" s="194">
        <f>IF(OR('Indicator Data'!CM52=0,'Indicator Data'!CM52="No data"),"0",ROUND(IF('Indicator Data'!CM52&gt;AA$3,0,IF('Indicator Data'!CM52&lt;AA$4,10,(AA$3-'Indicator Data'!CM52)/(AA$3-AA$4)*10)),1))</f>
        <v>9.5</v>
      </c>
      <c r="AB44" s="194">
        <f>IF(OR('Indicator Data'!CN52=0,'Indicator Data'!CN52="No data"),"0",ROUND(IF('Indicator Data'!CN52&gt;AB$3,0,IF('Indicator Data'!CN52&lt;AB$4,10,(AB$3-'Indicator Data'!CN52)/(AB$3-AB$4)*10)),1))</f>
        <v>4.8</v>
      </c>
      <c r="AC44" s="194">
        <f>IF(OR('Indicator Data'!CO52=0,'Indicator Data'!CO52="No data"),"0",ROUND(IF('Indicator Data'!CO52&gt;AC$3,0,IF('Indicator Data'!CO52&lt;AC$4,10,(AC$3-'Indicator Data'!CO52)/(AC$3-AC$4)*10)),1))</f>
        <v>3.3</v>
      </c>
      <c r="AD44" s="203">
        <f t="shared" si="10"/>
        <v>7</v>
      </c>
      <c r="AE44" s="203">
        <f t="shared" si="11"/>
        <v>6.5</v>
      </c>
      <c r="AF44" s="203">
        <f t="shared" si="5"/>
        <v>9.1</v>
      </c>
      <c r="AG44" s="203">
        <f t="shared" si="12"/>
        <v>3.9</v>
      </c>
      <c r="AH44" s="203">
        <f t="shared" si="13"/>
        <v>1.7</v>
      </c>
      <c r="AI44" s="203">
        <f t="shared" si="14"/>
        <v>5</v>
      </c>
      <c r="AJ44" s="203">
        <f t="shared" si="6"/>
        <v>5.0999999999999996</v>
      </c>
      <c r="AK44" s="204">
        <f t="shared" si="7"/>
        <v>7.5</v>
      </c>
      <c r="AL44" s="204">
        <f t="shared" si="8"/>
        <v>3.1</v>
      </c>
      <c r="AM44" s="204">
        <f t="shared" si="9"/>
        <v>5.7</v>
      </c>
      <c r="AN44" s="61"/>
      <c r="AO44" s="61"/>
      <c r="AP44" s="61"/>
      <c r="AQ44" s="61"/>
      <c r="AR44" s="61"/>
      <c r="AS44" s="61"/>
      <c r="AT44" s="61"/>
      <c r="AU44" s="61"/>
      <c r="AV44" s="61"/>
      <c r="AW44" s="61"/>
    </row>
    <row r="45" spans="1:49" ht="15.75" customHeight="1" x14ac:dyDescent="0.25">
      <c r="A45" t="str">
        <f>'Indicator Data'!A53</f>
        <v>Coastal Zone</v>
      </c>
      <c r="B45" t="str">
        <f>'Indicator Data'!B53</f>
        <v>Khulna</v>
      </c>
      <c r="C45" t="str">
        <f>'Indicator Data'!C53</f>
        <v>Satkhira</v>
      </c>
      <c r="D45">
        <f>'Indicator Data'!D53</f>
        <v>4087</v>
      </c>
      <c r="E45" s="194">
        <v>6.6</v>
      </c>
      <c r="F45" s="194">
        <v>7.4</v>
      </c>
      <c r="G45" s="194">
        <v>3</v>
      </c>
      <c r="H45" s="194">
        <f>IF(OR('Indicator Data'!BS53=0,'Indicator Data'!BS53="No data"),"0",ROUND(IF('Indicator Data'!BS53&gt;H$3,0,IF('Indicator Data'!BS53&lt;H$4,10,(H$3-'Indicator Data'!BS53)/(H$3-H$4)*10)),1))</f>
        <v>9.4</v>
      </c>
      <c r="I45" s="194">
        <f>IF(OR('Indicator Data'!BT53=0,'Indicator Data'!BT53="No data"),"0",ROUND(IF('Indicator Data'!BT53&gt;I$3,0,IF('Indicator Data'!BT53&lt;I$4,10,(I$3-'Indicator Data'!BT53)/(I$3-I$4)*10)),1))</f>
        <v>9.4</v>
      </c>
      <c r="J45" s="194">
        <f>IF(OR('Indicator Data'!BV53=0,'Indicator Data'!BV53="No data"),"0",ROUND(IF('Indicator Data'!BV53&gt;J$3,0,IF('Indicator Data'!BV53&lt;J$4,10,(J$3-'Indicator Data'!BV53)/(J$3-J$4)*10)),1))</f>
        <v>4.0999999999999996</v>
      </c>
      <c r="K45" s="194">
        <f>IF(OR('Indicator Data'!BW53=0,'Indicator Data'!BW53="No data"),"0",ROUND(IF('Indicator Data'!BW53&gt;K$3,0,IF('Indicator Data'!BW53&lt;K$4,10,(K$3-'Indicator Data'!BW53)/(K$3-K$4)*10)),1))</f>
        <v>9.8000000000000007</v>
      </c>
      <c r="L45" s="194">
        <f>IF(OR('Indicator Data'!BX53=0,'Indicator Data'!BX53="No data"),"0",ROUND(IF('Indicator Data'!BX53&gt;L$3,0,IF('Indicator Data'!BX53&lt;L$4,10,(L$3-'Indicator Data'!BX53)/(L$3-L$4)*10)),1))</f>
        <v>7.4</v>
      </c>
      <c r="M45" s="194">
        <f>IF(OR('Indicator Data'!BY53=0,'Indicator Data'!BY53="No data"),"0",ROUND(IF('Indicator Data'!BY53&gt;M$3,0,IF('Indicator Data'!BY53&lt;M$4,10,(M$3-'Indicator Data'!BY53)/(M$3-M$4)*10)),1))</f>
        <v>8.9</v>
      </c>
      <c r="N45" s="194">
        <f>IF(OR('Indicator Data'!BZ53=0,'Indicator Data'!BZ53="No data"),"0",ROUND(IF('Indicator Data'!BZ53&gt;N$3,0,IF('Indicator Data'!BZ53&lt;N$4,10,(N$3-'Indicator Data'!BZ53)/(N$3-N$4)*10)),1))</f>
        <v>5</v>
      </c>
      <c r="O45" s="194">
        <f>IF(OR('Indicator Data'!CA53=0,'Indicator Data'!CA53="No data"),"0",ROUND(IF('Indicator Data'!CA53&gt;O$3,0,IF('Indicator Data'!CA53&lt;O$4,10,(O$3-'Indicator Data'!CA53)/(O$3-O$4)*10)),1))</f>
        <v>4.9000000000000004</v>
      </c>
      <c r="P45" s="194">
        <f>IF(OR('Indicator Data'!CB53=0,'Indicator Data'!CB53="No data"),"0",ROUND(IF('Indicator Data'!CB53&gt;P$3,0,IF('Indicator Data'!CB53&lt;P$4,10,(P$3-'Indicator Data'!CB53)/(P$3-P$4)*10)),1))</f>
        <v>2.8</v>
      </c>
      <c r="Q45" s="194">
        <f>IF(OR('Indicator Data'!CC53=0,'Indicator Data'!CC53="No data"),"0",ROUND(IF('Indicator Data'!CC53&gt;Q$3,0,IF('Indicator Data'!CC53&lt;Q$4,10,(Q$3-'Indicator Data'!CC53)/(Q$3-Q$4)*10)),1))</f>
        <v>0.7</v>
      </c>
      <c r="R45" s="194">
        <f>IF(OR('Indicator Data'!CD53=0,'Indicator Data'!CD53="No data"),"0",ROUND(IF('Indicator Data'!CD53&gt;R$3,0,IF('Indicator Data'!CD53&lt;R$4,10,(R$3-'Indicator Data'!CD53)/(R$3-R$4)*10)),1))</f>
        <v>0</v>
      </c>
      <c r="S45" s="194">
        <f>IF(OR('Indicator Data'!CE53=0,'Indicator Data'!CE53="No data"),"0",ROUND(IF('Indicator Data'!CE53&gt;S$3,0,IF('Indicator Data'!CE53&lt;S$4,10,(S$3-'Indicator Data'!CE53)/(S$3-S$4)*10)),1))</f>
        <v>0.9</v>
      </c>
      <c r="T45" s="194">
        <f>IF(OR('Indicator Data'!CF53=0,'Indicator Data'!CF53="No data"),"0",ROUND(IF('Indicator Data'!CF53&gt;T$3,0,IF('Indicator Data'!CF53&lt;T$4,10,(T$3-'Indicator Data'!CF53)/(T$3-T$4)*10)),1))</f>
        <v>3.3</v>
      </c>
      <c r="U45" s="194">
        <f>IF(OR('Indicator Data'!CG53=0,'Indicator Data'!CG53="No data"),"0",ROUND(IF('Indicator Data'!CG53&gt;U$3,0,IF('Indicator Data'!CG53&lt;U$4,10,(U$3-'Indicator Data'!CG53)/(U$3-U$4)*10)),1))</f>
        <v>0</v>
      </c>
      <c r="V45" s="194">
        <f>IF(OR('Indicator Data'!CH53=0,'Indicator Data'!CH53="No data"),"0",ROUND(IF('Indicator Data'!CH53&gt;V$3,0,IF('Indicator Data'!CH53&lt;V$4,10,(V$3-'Indicator Data'!CH53)/(V$3-V$4)*10)),1))</f>
        <v>7.8</v>
      </c>
      <c r="W45" s="194">
        <f>IF(OR('Indicator Data'!CI53=0,'Indicator Data'!CI53="No data"),"0",ROUND(IF('Indicator Data'!CI53&gt;W$3,0,IF('Indicator Data'!CI53&lt;W$4,10,(W$3-'Indicator Data'!CI53)/(W$3-W$4)*10)),1))</f>
        <v>5.8</v>
      </c>
      <c r="X45" s="194">
        <f>IF(OR('Indicator Data'!CJ53=0,'Indicator Data'!CJ53="No data"),"0",ROUND(IF('Indicator Data'!CJ53&gt;X$3,0,IF('Indicator Data'!CJ53&lt;X$4,10,(X$3-'Indicator Data'!CJ53)/(X$3-X$4)*10)),1))</f>
        <v>6.4</v>
      </c>
      <c r="Y45" s="194">
        <f>IF(OR('Indicator Data'!CK53=0,'Indicator Data'!CK53="No data"),"0",ROUND(IF('Indicator Data'!CK53&gt;Y$3,0,IF('Indicator Data'!CK53&lt;Y$4,10,(Y$3-'Indicator Data'!CK53)/(Y$3-Y$4)*10)),1))</f>
        <v>8</v>
      </c>
      <c r="Z45" s="194">
        <f>IF(OR('Indicator Data'!CL53=0,'Indicator Data'!CL53="No data"),"0",ROUND(IF('Indicator Data'!CL53&gt;Z$3,0,IF('Indicator Data'!CL53&lt;Z$4,10,(Z$3-'Indicator Data'!CL53)/(Z$3-Z$4)*10)),1))</f>
        <v>4.9000000000000004</v>
      </c>
      <c r="AA45" s="194">
        <f>IF(OR('Indicator Data'!CM53=0,'Indicator Data'!CM53="No data"),"0",ROUND(IF('Indicator Data'!CM53&gt;AA$3,0,IF('Indicator Data'!CM53&lt;AA$4,10,(AA$3-'Indicator Data'!CM53)/(AA$3-AA$4)*10)),1))</f>
        <v>9.5</v>
      </c>
      <c r="AB45" s="194">
        <f>IF(OR('Indicator Data'!CN53=0,'Indicator Data'!CN53="No data"),"0",ROUND(IF('Indicator Data'!CN53&gt;AB$3,0,IF('Indicator Data'!CN53&lt;AB$4,10,(AB$3-'Indicator Data'!CN53)/(AB$3-AB$4)*10)),1))</f>
        <v>6.6</v>
      </c>
      <c r="AC45" s="194">
        <f>IF(OR('Indicator Data'!CO53=0,'Indicator Data'!CO53="No data"),"0",ROUND(IF('Indicator Data'!CO53&gt;AC$3,0,IF('Indicator Data'!CO53&lt;AC$4,10,(AC$3-'Indicator Data'!CO53)/(AC$3-AC$4)*10)),1))</f>
        <v>6.9</v>
      </c>
      <c r="AD45" s="203">
        <f t="shared" si="10"/>
        <v>7</v>
      </c>
      <c r="AE45" s="203">
        <f t="shared" si="11"/>
        <v>6.2</v>
      </c>
      <c r="AF45" s="203">
        <f t="shared" si="5"/>
        <v>7.7</v>
      </c>
      <c r="AG45" s="203">
        <f t="shared" si="12"/>
        <v>7</v>
      </c>
      <c r="AH45" s="203">
        <f t="shared" si="13"/>
        <v>2.1</v>
      </c>
      <c r="AI45" s="203">
        <f t="shared" si="14"/>
        <v>4.5999999999999996</v>
      </c>
      <c r="AJ45" s="203">
        <f t="shared" si="6"/>
        <v>7</v>
      </c>
      <c r="AK45" s="204">
        <f t="shared" si="7"/>
        <v>7</v>
      </c>
      <c r="AL45" s="204">
        <f t="shared" si="8"/>
        <v>4.0999999999999996</v>
      </c>
      <c r="AM45" s="204">
        <f t="shared" si="9"/>
        <v>5.7</v>
      </c>
      <c r="AN45" s="61"/>
      <c r="AO45" s="61"/>
      <c r="AP45" s="61"/>
      <c r="AQ45" s="61"/>
      <c r="AR45" s="61"/>
      <c r="AS45" s="61"/>
      <c r="AT45" s="61"/>
      <c r="AU45" s="61"/>
      <c r="AV45" s="61"/>
      <c r="AW45" s="61"/>
    </row>
    <row r="46" spans="1:49" ht="15.75" customHeight="1" x14ac:dyDescent="0.25">
      <c r="A46" t="str">
        <f>'Indicator Data'!A54</f>
        <v>Coastal Zone</v>
      </c>
      <c r="B46" t="str">
        <f>'Indicator Data'!B54</f>
        <v>Mymensingh</v>
      </c>
      <c r="C46" t="str">
        <f>'Indicator Data'!C54</f>
        <v>Jamalpur</v>
      </c>
      <c r="D46">
        <f>'Indicator Data'!D54</f>
        <v>4539</v>
      </c>
      <c r="E46" s="194">
        <v>6.6</v>
      </c>
      <c r="F46" s="194">
        <v>7.4</v>
      </c>
      <c r="G46" s="194">
        <v>3</v>
      </c>
      <c r="H46" s="194" t="s">
        <v>50</v>
      </c>
      <c r="I46" s="194">
        <f>IF(OR('Indicator Data'!BT54=0,'Indicator Data'!BT54="No data"),"0",ROUND(IF('Indicator Data'!BT54&gt;I$3,0,IF('Indicator Data'!BT54&lt;I$4,10,(I$3-'Indicator Data'!BT54)/(I$3-I$4)*10)),1))</f>
        <v>9</v>
      </c>
      <c r="J46" s="194">
        <f>IF(OR('Indicator Data'!BV54=0,'Indicator Data'!BV54="No data"),"0",ROUND(IF('Indicator Data'!BV54&gt;J$3,0,IF('Indicator Data'!BV54&lt;J$4,10,(J$3-'Indicator Data'!BV54)/(J$3-J$4)*10)),1))</f>
        <v>7.9</v>
      </c>
      <c r="K46" s="194">
        <f>IF(OR('Indicator Data'!BW54=0,'Indicator Data'!BW54="No data"),"0",ROUND(IF('Indicator Data'!BW54&gt;K$3,0,IF('Indicator Data'!BW54&lt;K$4,10,(K$3-'Indicator Data'!BW54)/(K$3-K$4)*10)),1))</f>
        <v>9.4</v>
      </c>
      <c r="L46" s="194" t="str">
        <f>IF(OR('Indicator Data'!BX54=0,'Indicator Data'!BX54="No data"),"0",ROUND(IF('Indicator Data'!BX54&gt;L$3,0,IF('Indicator Data'!BX54&lt;L$4,10,(L$3-'Indicator Data'!BX54)/(L$3-L$4)*10)),1))</f>
        <v>0</v>
      </c>
      <c r="M46" s="194">
        <f>IF(OR('Indicator Data'!BY54=0,'Indicator Data'!BY54="No data"),"0",ROUND(IF('Indicator Data'!BY54&gt;M$3,0,IF('Indicator Data'!BY54&lt;M$4,10,(M$3-'Indicator Data'!BY54)/(M$3-M$4)*10)),1))</f>
        <v>3.8</v>
      </c>
      <c r="N46" s="194">
        <f>IF(OR('Indicator Data'!BZ54=0,'Indicator Data'!BZ54="No data"),"0",ROUND(IF('Indicator Data'!BZ54&gt;N$3,0,IF('Indicator Data'!BZ54&lt;N$4,10,(N$3-'Indicator Data'!BZ54)/(N$3-N$4)*10)),1))</f>
        <v>3.8</v>
      </c>
      <c r="O46" s="194">
        <f>IF(OR('Indicator Data'!CA54=0,'Indicator Data'!CA54="No data"),"0",ROUND(IF('Indicator Data'!CA54&gt;O$3,0,IF('Indicator Data'!CA54&lt;O$4,10,(O$3-'Indicator Data'!CA54)/(O$3-O$4)*10)),1))</f>
        <v>4.5</v>
      </c>
      <c r="P46" s="194">
        <f>IF(OR('Indicator Data'!CB54=0,'Indicator Data'!CB54="No data"),"0",ROUND(IF('Indicator Data'!CB54&gt;P$3,0,IF('Indicator Data'!CB54&lt;P$4,10,(P$3-'Indicator Data'!CB54)/(P$3-P$4)*10)),1))</f>
        <v>0.2</v>
      </c>
      <c r="Q46" s="194">
        <f>IF(OR('Indicator Data'!CC54=0,'Indicator Data'!CC54="No data"),"0",ROUND(IF('Indicator Data'!CC54&gt;Q$3,0,IF('Indicator Data'!CC54&lt;Q$4,10,(Q$3-'Indicator Data'!CC54)/(Q$3-Q$4)*10)),1))</f>
        <v>9.3000000000000007</v>
      </c>
      <c r="R46" s="194">
        <f>IF(OR('Indicator Data'!CD54=0,'Indicator Data'!CD54="No data"),"0",ROUND(IF('Indicator Data'!CD54&gt;R$3,0,IF('Indicator Data'!CD54&lt;R$4,10,(R$3-'Indicator Data'!CD54)/(R$3-R$4)*10)),1))</f>
        <v>2</v>
      </c>
      <c r="S46" s="194">
        <f>IF(OR('Indicator Data'!CE54=0,'Indicator Data'!CE54="No data"),"0",ROUND(IF('Indicator Data'!CE54&gt;S$3,0,IF('Indicator Data'!CE54&lt;S$4,10,(S$3-'Indicator Data'!CE54)/(S$3-S$4)*10)),1))</f>
        <v>8.6999999999999993</v>
      </c>
      <c r="T46" s="194">
        <f>IF(OR('Indicator Data'!CF54=0,'Indicator Data'!CF54="No data"),"0",ROUND(IF('Indicator Data'!CF54&gt;T$3,0,IF('Indicator Data'!CF54&lt;T$4,10,(T$3-'Indicator Data'!CF54)/(T$3-T$4)*10)),1))</f>
        <v>8.1</v>
      </c>
      <c r="U46" s="194">
        <f>IF(OR('Indicator Data'!CG54=0,'Indicator Data'!CG54="No data"),"0",ROUND(IF('Indicator Data'!CG54&gt;U$3,0,IF('Indicator Data'!CG54&lt;U$4,10,(U$3-'Indicator Data'!CG54)/(U$3-U$4)*10)),1))</f>
        <v>10</v>
      </c>
      <c r="V46" s="194">
        <f>IF(OR('Indicator Data'!CH54=0,'Indicator Data'!CH54="No data"),"0",ROUND(IF('Indicator Data'!CH54&gt;V$3,0,IF('Indicator Data'!CH54&lt;V$4,10,(V$3-'Indicator Data'!CH54)/(V$3-V$4)*10)),1))</f>
        <v>4.0999999999999996</v>
      </c>
      <c r="W46" s="194">
        <f>IF(OR('Indicator Data'!CI54=0,'Indicator Data'!CI54="No data"),"0",ROUND(IF('Indicator Data'!CI54&gt;W$3,0,IF('Indicator Data'!CI54&lt;W$4,10,(W$3-'Indicator Data'!CI54)/(W$3-W$4)*10)),1))</f>
        <v>6.7</v>
      </c>
      <c r="X46" s="194">
        <f>IF(OR('Indicator Data'!CJ54=0,'Indicator Data'!CJ54="No data"),"0",ROUND(IF('Indicator Data'!CJ54&gt;X$3,0,IF('Indicator Data'!CJ54&lt;X$4,10,(X$3-'Indicator Data'!CJ54)/(X$3-X$4)*10)),1))</f>
        <v>3.7</v>
      </c>
      <c r="Y46" s="194">
        <f>IF(OR('Indicator Data'!CK54=0,'Indicator Data'!CK54="No data"),"0",ROUND(IF('Indicator Data'!CK54&gt;Y$3,0,IF('Indicator Data'!CK54&lt;Y$4,10,(Y$3-'Indicator Data'!CK54)/(Y$3-Y$4)*10)),1))</f>
        <v>8.9</v>
      </c>
      <c r="Z46" s="194">
        <f>IF(OR('Indicator Data'!CL54=0,'Indicator Data'!CL54="No data"),"0",ROUND(IF('Indicator Data'!CL54&gt;Z$3,0,IF('Indicator Data'!CL54&lt;Z$4,10,(Z$3-'Indicator Data'!CL54)/(Z$3-Z$4)*10)),1))</f>
        <v>9.6999999999999993</v>
      </c>
      <c r="AA46" s="194">
        <f>IF(OR('Indicator Data'!CM54=0,'Indicator Data'!CM54="No data"),"0",ROUND(IF('Indicator Data'!CM54&gt;AA$3,0,IF('Indicator Data'!CM54&lt;AA$4,10,(AA$3-'Indicator Data'!CM54)/(AA$3-AA$4)*10)),1))</f>
        <v>9.4</v>
      </c>
      <c r="AB46" s="194">
        <f>IF(OR('Indicator Data'!CN54=0,'Indicator Data'!CN54="No data"),"0",ROUND(IF('Indicator Data'!CN54&gt;AB$3,0,IF('Indicator Data'!CN54&lt;AB$4,10,(AB$3-'Indicator Data'!CN54)/(AB$3-AB$4)*10)),1))</f>
        <v>8.1999999999999993</v>
      </c>
      <c r="AC46" s="194">
        <f>IF(OR('Indicator Data'!CO54=0,'Indicator Data'!CO54="No data"),"0",ROUND(IF('Indicator Data'!CO54&gt;AC$3,0,IF('Indicator Data'!CO54&lt;AC$4,10,(AC$3-'Indicator Data'!CO54)/(AC$3-AC$4)*10)),1))</f>
        <v>6.5</v>
      </c>
      <c r="AD46" s="203">
        <f t="shared" si="10"/>
        <v>7</v>
      </c>
      <c r="AE46" s="203">
        <f t="shared" si="11"/>
        <v>3</v>
      </c>
      <c r="AF46" s="203">
        <f t="shared" si="5"/>
        <v>8.8000000000000007</v>
      </c>
      <c r="AG46" s="203">
        <f t="shared" si="12"/>
        <v>3.8</v>
      </c>
      <c r="AH46" s="203">
        <f t="shared" si="13"/>
        <v>4</v>
      </c>
      <c r="AI46" s="203">
        <f t="shared" si="14"/>
        <v>7.2</v>
      </c>
      <c r="AJ46" s="203">
        <f t="shared" si="6"/>
        <v>8.5</v>
      </c>
      <c r="AK46" s="204">
        <f t="shared" si="7"/>
        <v>6.3</v>
      </c>
      <c r="AL46" s="204">
        <f t="shared" si="8"/>
        <v>4.7</v>
      </c>
      <c r="AM46" s="204">
        <f t="shared" si="9"/>
        <v>5.6</v>
      </c>
      <c r="AN46" s="61"/>
      <c r="AO46" s="61"/>
      <c r="AP46" s="61"/>
      <c r="AQ46" s="61"/>
      <c r="AR46" s="61"/>
      <c r="AS46" s="61"/>
      <c r="AT46" s="61"/>
      <c r="AU46" s="61"/>
      <c r="AV46" s="61"/>
      <c r="AW46" s="61"/>
    </row>
    <row r="47" spans="1:49" ht="15.75" customHeight="1" x14ac:dyDescent="0.25">
      <c r="A47" t="str">
        <f>'Indicator Data'!A55</f>
        <v>Cross Cutting Area</v>
      </c>
      <c r="B47" t="str">
        <f>'Indicator Data'!B55</f>
        <v>Mymensingh</v>
      </c>
      <c r="C47" t="str">
        <f>'Indicator Data'!C55</f>
        <v>Mymensingh</v>
      </c>
      <c r="D47">
        <f>'Indicator Data'!D55</f>
        <v>4561</v>
      </c>
      <c r="E47" s="194">
        <v>6.6</v>
      </c>
      <c r="F47" s="194">
        <v>7.4</v>
      </c>
      <c r="G47" s="194">
        <v>3</v>
      </c>
      <c r="H47" s="194" t="s">
        <v>50</v>
      </c>
      <c r="I47" s="194">
        <f>IF(OR('Indicator Data'!BT55=0,'Indicator Data'!BT55="No data"),"0",ROUND(IF('Indicator Data'!BT55&gt;I$3,0,IF('Indicator Data'!BT55&lt;I$4,10,(I$3-'Indicator Data'!BT55)/(I$3-I$4)*10)),1))</f>
        <v>9.5</v>
      </c>
      <c r="J47" s="194">
        <f>IF(OR('Indicator Data'!BV55=0,'Indicator Data'!BV55="No data"),"0",ROUND(IF('Indicator Data'!BV55&gt;J$3,0,IF('Indicator Data'!BV55&lt;J$4,10,(J$3-'Indicator Data'!BV55)/(J$3-J$4)*10)),1))</f>
        <v>10</v>
      </c>
      <c r="K47" s="194">
        <f>IF(OR('Indicator Data'!BW55=0,'Indicator Data'!BW55="No data"),"0",ROUND(IF('Indicator Data'!BW55&gt;K$3,0,IF('Indicator Data'!BW55&lt;K$4,10,(K$3-'Indicator Data'!BW55)/(K$3-K$4)*10)),1))</f>
        <v>9.8000000000000007</v>
      </c>
      <c r="L47" s="194" t="str">
        <f>IF(OR('Indicator Data'!BX55=0,'Indicator Data'!BX55="No data"),"0",ROUND(IF('Indicator Data'!BX55&gt;L$3,0,IF('Indicator Data'!BX55&lt;L$4,10,(L$3-'Indicator Data'!BX55)/(L$3-L$4)*10)),1))</f>
        <v>0</v>
      </c>
      <c r="M47" s="194">
        <f>IF(OR('Indicator Data'!BY55=0,'Indicator Data'!BY55="No data"),"0",ROUND(IF('Indicator Data'!BY55&gt;M$3,0,IF('Indicator Data'!BY55&lt;M$4,10,(M$3-'Indicator Data'!BY55)/(M$3-M$4)*10)),1))</f>
        <v>3</v>
      </c>
      <c r="N47" s="194">
        <f>IF(OR('Indicator Data'!BZ55=0,'Indicator Data'!BZ55="No data"),"0",ROUND(IF('Indicator Data'!BZ55&gt;N$3,0,IF('Indicator Data'!BZ55&lt;N$4,10,(N$3-'Indicator Data'!BZ55)/(N$3-N$4)*10)),1))</f>
        <v>1.4</v>
      </c>
      <c r="O47" s="194">
        <f>IF(OR('Indicator Data'!CA55=0,'Indicator Data'!CA55="No data"),"0",ROUND(IF('Indicator Data'!CA55&gt;O$3,0,IF('Indicator Data'!CA55&lt;O$4,10,(O$3-'Indicator Data'!CA55)/(O$3-O$4)*10)),1))</f>
        <v>6.9</v>
      </c>
      <c r="P47" s="194">
        <f>IF(OR('Indicator Data'!CB55=0,'Indicator Data'!CB55="No data"),"0",ROUND(IF('Indicator Data'!CB55&gt;P$3,0,IF('Indicator Data'!CB55&lt;P$4,10,(P$3-'Indicator Data'!CB55)/(P$3-P$4)*10)),1))</f>
        <v>1.5</v>
      </c>
      <c r="Q47" s="194">
        <f>IF(OR('Indicator Data'!CC55=0,'Indicator Data'!CC55="No data"),"0",ROUND(IF('Indicator Data'!CC55&gt;Q$3,0,IF('Indicator Data'!CC55&lt;Q$4,10,(Q$3-'Indicator Data'!CC55)/(Q$3-Q$4)*10)),1))</f>
        <v>5.7</v>
      </c>
      <c r="R47" s="194">
        <f>IF(OR('Indicator Data'!CD55=0,'Indicator Data'!CD55="No data"),"0",ROUND(IF('Indicator Data'!CD55&gt;R$3,0,IF('Indicator Data'!CD55&lt;R$4,10,(R$3-'Indicator Data'!CD55)/(R$3-R$4)*10)),1))</f>
        <v>3.6</v>
      </c>
      <c r="S47" s="194">
        <f>IF(OR('Indicator Data'!CE55=0,'Indicator Data'!CE55="No data"),"0",ROUND(IF('Indicator Data'!CE55&gt;S$3,0,IF('Indicator Data'!CE55&lt;S$4,10,(S$3-'Indicator Data'!CE55)/(S$3-S$4)*10)),1))</f>
        <v>6.7</v>
      </c>
      <c r="T47" s="194">
        <f>IF(OR('Indicator Data'!CF55=0,'Indicator Data'!CF55="No data"),"0",ROUND(IF('Indicator Data'!CF55&gt;T$3,0,IF('Indicator Data'!CF55&lt;T$4,10,(T$3-'Indicator Data'!CF55)/(T$3-T$4)*10)),1))</f>
        <v>7.5</v>
      </c>
      <c r="U47" s="194">
        <f>IF(OR('Indicator Data'!CG55=0,'Indicator Data'!CG55="No data"),"0",ROUND(IF('Indicator Data'!CG55&gt;U$3,0,IF('Indicator Data'!CG55&lt;U$4,10,(U$3-'Indicator Data'!CG55)/(U$3-U$4)*10)),1))</f>
        <v>4.3</v>
      </c>
      <c r="V47" s="194">
        <f>IF(OR('Indicator Data'!CH55=0,'Indicator Data'!CH55="No data"),"0",ROUND(IF('Indicator Data'!CH55&gt;V$3,0,IF('Indicator Data'!CH55&lt;V$4,10,(V$3-'Indicator Data'!CH55)/(V$3-V$4)*10)),1))</f>
        <v>4.8</v>
      </c>
      <c r="W47" s="194">
        <f>IF(OR('Indicator Data'!CI55=0,'Indicator Data'!CI55="No data"),"0",ROUND(IF('Indicator Data'!CI55&gt;W$3,0,IF('Indicator Data'!CI55&lt;W$4,10,(W$3-'Indicator Data'!CI55)/(W$3-W$4)*10)),1))</f>
        <v>7.3</v>
      </c>
      <c r="X47" s="194">
        <f>IF(OR('Indicator Data'!CJ55=0,'Indicator Data'!CJ55="No data"),"0",ROUND(IF('Indicator Data'!CJ55&gt;X$3,0,IF('Indicator Data'!CJ55&lt;X$4,10,(X$3-'Indicator Data'!CJ55)/(X$3-X$4)*10)),1))</f>
        <v>5.5</v>
      </c>
      <c r="Y47" s="194">
        <f>IF(OR('Indicator Data'!CK55=0,'Indicator Data'!CK55="No data"),"0",ROUND(IF('Indicator Data'!CK55&gt;Y$3,0,IF('Indicator Data'!CK55&lt;Y$4,10,(Y$3-'Indicator Data'!CK55)/(Y$3-Y$4)*10)),1))</f>
        <v>7.7</v>
      </c>
      <c r="Z47" s="194">
        <f>IF(OR('Indicator Data'!CL55=0,'Indicator Data'!CL55="No data"),"0",ROUND(IF('Indicator Data'!CL55&gt;Z$3,0,IF('Indicator Data'!CL55&lt;Z$4,10,(Z$3-'Indicator Data'!CL55)/(Z$3-Z$4)*10)),1))</f>
        <v>5.4</v>
      </c>
      <c r="AA47" s="194">
        <f>IF(OR('Indicator Data'!CM55=0,'Indicator Data'!CM55="No data"),"0",ROUND(IF('Indicator Data'!CM55&gt;AA$3,0,IF('Indicator Data'!CM55&lt;AA$4,10,(AA$3-'Indicator Data'!CM55)/(AA$3-AA$4)*10)),1))</f>
        <v>9.8000000000000007</v>
      </c>
      <c r="AB47" s="194">
        <f>IF(OR('Indicator Data'!CN55=0,'Indicator Data'!CN55="No data"),"0",ROUND(IF('Indicator Data'!CN55&gt;AB$3,0,IF('Indicator Data'!CN55&lt;AB$4,10,(AB$3-'Indicator Data'!CN55)/(AB$3-AB$4)*10)),1))</f>
        <v>8.6</v>
      </c>
      <c r="AC47" s="194">
        <f>IF(OR('Indicator Data'!CO55=0,'Indicator Data'!CO55="No data"),"0",ROUND(IF('Indicator Data'!CO55&gt;AC$3,0,IF('Indicator Data'!CO55&lt;AC$4,10,(AC$3-'Indicator Data'!CO55)/(AC$3-AC$4)*10)),1))</f>
        <v>7.4</v>
      </c>
      <c r="AD47" s="203">
        <f t="shared" si="10"/>
        <v>7</v>
      </c>
      <c r="AE47" s="203">
        <f t="shared" si="11"/>
        <v>3</v>
      </c>
      <c r="AF47" s="203">
        <f t="shared" si="5"/>
        <v>9.8000000000000007</v>
      </c>
      <c r="AG47" s="203">
        <f t="shared" si="12"/>
        <v>2.2000000000000002</v>
      </c>
      <c r="AH47" s="203">
        <f t="shared" si="13"/>
        <v>4.4000000000000004</v>
      </c>
      <c r="AI47" s="203">
        <f t="shared" si="14"/>
        <v>6.3</v>
      </c>
      <c r="AJ47" s="203">
        <f t="shared" si="6"/>
        <v>7.8</v>
      </c>
      <c r="AK47" s="204">
        <f t="shared" si="7"/>
        <v>6.6</v>
      </c>
      <c r="AL47" s="204">
        <f t="shared" si="8"/>
        <v>4.0999999999999996</v>
      </c>
      <c r="AM47" s="204">
        <f t="shared" si="9"/>
        <v>5.5</v>
      </c>
      <c r="AN47" s="61"/>
      <c r="AO47" s="61"/>
      <c r="AP47" s="61"/>
      <c r="AQ47" s="61"/>
      <c r="AR47" s="61"/>
      <c r="AS47" s="61"/>
      <c r="AT47" s="61"/>
      <c r="AU47" s="61"/>
      <c r="AV47" s="61"/>
      <c r="AW47" s="61"/>
    </row>
    <row r="48" spans="1:49" ht="15.75" customHeight="1" x14ac:dyDescent="0.25">
      <c r="A48" t="str">
        <f>'Indicator Data'!A56</f>
        <v>Cross Cutting Area</v>
      </c>
      <c r="B48" t="str">
        <f>'Indicator Data'!B56</f>
        <v>Mymensingh</v>
      </c>
      <c r="C48" t="str">
        <f>'Indicator Data'!C56</f>
        <v>Netrakona</v>
      </c>
      <c r="D48">
        <f>'Indicator Data'!D56</f>
        <v>4572</v>
      </c>
      <c r="E48" s="194">
        <v>6.6</v>
      </c>
      <c r="F48" s="194">
        <v>7.4</v>
      </c>
      <c r="G48" s="194">
        <v>3</v>
      </c>
      <c r="H48" s="194" t="s">
        <v>50</v>
      </c>
      <c r="I48" s="194">
        <f>IF(OR('Indicator Data'!BT56=0,'Indicator Data'!BT56="No data"),"0",ROUND(IF('Indicator Data'!BT56&gt;I$3,0,IF('Indicator Data'!BT56&lt;I$4,10,(I$3-'Indicator Data'!BT56)/(I$3-I$4)*10)),1))</f>
        <v>9.4</v>
      </c>
      <c r="J48" s="194">
        <f>IF(OR('Indicator Data'!BV56=0,'Indicator Data'!BV56="No data"),"0",ROUND(IF('Indicator Data'!BV56&gt;J$3,0,IF('Indicator Data'!BV56&lt;J$4,10,(J$3-'Indicator Data'!BV56)/(J$3-J$4)*10)),1))</f>
        <v>9.9</v>
      </c>
      <c r="K48" s="194">
        <f>IF(OR('Indicator Data'!BW56=0,'Indicator Data'!BW56="No data"),"0",ROUND(IF('Indicator Data'!BW56&gt;K$3,0,IF('Indicator Data'!BW56&lt;K$4,10,(K$3-'Indicator Data'!BW56)/(K$3-K$4)*10)),1))</f>
        <v>9.6</v>
      </c>
      <c r="L48" s="194" t="str">
        <f>IF(OR('Indicator Data'!BX56=0,'Indicator Data'!BX56="No data"),"0",ROUND(IF('Indicator Data'!BX56&gt;L$3,0,IF('Indicator Data'!BX56&lt;L$4,10,(L$3-'Indicator Data'!BX56)/(L$3-L$4)*10)),1))</f>
        <v>0</v>
      </c>
      <c r="M48" s="194">
        <f>IF(OR('Indicator Data'!BY56=0,'Indicator Data'!BY56="No data"),"0",ROUND(IF('Indicator Data'!BY56&gt;M$3,0,IF('Indicator Data'!BY56&lt;M$4,10,(M$3-'Indicator Data'!BY56)/(M$3-M$4)*10)),1))</f>
        <v>4.9000000000000004</v>
      </c>
      <c r="N48" s="194">
        <f>IF(OR('Indicator Data'!BZ56=0,'Indicator Data'!BZ56="No data"),"0",ROUND(IF('Indicator Data'!BZ56&gt;N$3,0,IF('Indicator Data'!BZ56&lt;N$4,10,(N$3-'Indicator Data'!BZ56)/(N$3-N$4)*10)),1))</f>
        <v>1.5</v>
      </c>
      <c r="O48" s="194">
        <f>IF(OR('Indicator Data'!CA56=0,'Indicator Data'!CA56="No data"),"0",ROUND(IF('Indicator Data'!CA56&gt;O$3,0,IF('Indicator Data'!CA56&lt;O$4,10,(O$3-'Indicator Data'!CA56)/(O$3-O$4)*10)),1))</f>
        <v>6.9</v>
      </c>
      <c r="P48" s="194">
        <f>IF(OR('Indicator Data'!CB56=0,'Indicator Data'!CB56="No data"),"0",ROUND(IF('Indicator Data'!CB56&gt;P$3,0,IF('Indicator Data'!CB56&lt;P$4,10,(P$3-'Indicator Data'!CB56)/(P$3-P$4)*10)),1))</f>
        <v>1.1000000000000001</v>
      </c>
      <c r="Q48" s="194">
        <f>IF(OR('Indicator Data'!CC56=0,'Indicator Data'!CC56="No data"),"0",ROUND(IF('Indicator Data'!CC56&gt;Q$3,0,IF('Indicator Data'!CC56&lt;Q$4,10,(Q$3-'Indicator Data'!CC56)/(Q$3-Q$4)*10)),1))</f>
        <v>4.0999999999999996</v>
      </c>
      <c r="R48" s="194">
        <f>IF(OR('Indicator Data'!CD56=0,'Indicator Data'!CD56="No data"),"0",ROUND(IF('Indicator Data'!CD56&gt;R$3,0,IF('Indicator Data'!CD56&lt;R$4,10,(R$3-'Indicator Data'!CD56)/(R$3-R$4)*10)),1))</f>
        <v>3.6</v>
      </c>
      <c r="S48" s="194">
        <f>IF(OR('Indicator Data'!CE56=0,'Indicator Data'!CE56="No data"),"0",ROUND(IF('Indicator Data'!CE56&gt;S$3,0,IF('Indicator Data'!CE56&lt;S$4,10,(S$3-'Indicator Data'!CE56)/(S$3-S$4)*10)),1))</f>
        <v>7.4</v>
      </c>
      <c r="T48" s="194">
        <f>IF(OR('Indicator Data'!CF56=0,'Indicator Data'!CF56="No data"),"0",ROUND(IF('Indicator Data'!CF56&gt;T$3,0,IF('Indicator Data'!CF56&lt;T$4,10,(T$3-'Indicator Data'!CF56)/(T$3-T$4)*10)),1))</f>
        <v>7.9</v>
      </c>
      <c r="U48" s="194">
        <f>IF(OR('Indicator Data'!CG56=0,'Indicator Data'!CG56="No data"),"0",ROUND(IF('Indicator Data'!CG56&gt;U$3,0,IF('Indicator Data'!CG56&lt;U$4,10,(U$3-'Indicator Data'!CG56)/(U$3-U$4)*10)),1))</f>
        <v>4.9000000000000004</v>
      </c>
      <c r="V48" s="194">
        <f>IF(OR('Indicator Data'!CH56=0,'Indicator Data'!CH56="No data"),"0",ROUND(IF('Indicator Data'!CH56&gt;V$3,0,IF('Indicator Data'!CH56&lt;V$4,10,(V$3-'Indicator Data'!CH56)/(V$3-V$4)*10)),1))</f>
        <v>5.8</v>
      </c>
      <c r="W48" s="194">
        <f>IF(OR('Indicator Data'!CI56=0,'Indicator Data'!CI56="No data"),"0",ROUND(IF('Indicator Data'!CI56&gt;W$3,0,IF('Indicator Data'!CI56&lt;W$4,10,(W$3-'Indicator Data'!CI56)/(W$3-W$4)*10)),1))</f>
        <v>5.2</v>
      </c>
      <c r="X48" s="194">
        <f>IF(OR('Indicator Data'!CJ56=0,'Indicator Data'!CJ56="No data"),"0",ROUND(IF('Indicator Data'!CJ56&gt;X$3,0,IF('Indicator Data'!CJ56&lt;X$4,10,(X$3-'Indicator Data'!CJ56)/(X$3-X$4)*10)),1))</f>
        <v>4.7</v>
      </c>
      <c r="Y48" s="194">
        <f>IF(OR('Indicator Data'!CK56=0,'Indicator Data'!CK56="No data"),"0",ROUND(IF('Indicator Data'!CK56&gt;Y$3,0,IF('Indicator Data'!CK56&lt;Y$4,10,(Y$3-'Indicator Data'!CK56)/(Y$3-Y$4)*10)),1))</f>
        <v>9.9</v>
      </c>
      <c r="Z48" s="194">
        <f>IF(OR('Indicator Data'!CL56=0,'Indicator Data'!CL56="No data"),"0",ROUND(IF('Indicator Data'!CL56&gt;Z$3,0,IF('Indicator Data'!CL56&lt;Z$4,10,(Z$3-'Indicator Data'!CL56)/(Z$3-Z$4)*10)),1))</f>
        <v>5.9</v>
      </c>
      <c r="AA48" s="194">
        <f>IF(OR('Indicator Data'!CM56=0,'Indicator Data'!CM56="No data"),"0",ROUND(IF('Indicator Data'!CM56&gt;AA$3,0,IF('Indicator Data'!CM56&lt;AA$4,10,(AA$3-'Indicator Data'!CM56)/(AA$3-AA$4)*10)),1))</f>
        <v>10</v>
      </c>
      <c r="AB48" s="194">
        <f>IF(OR('Indicator Data'!CN56=0,'Indicator Data'!CN56="No data"),"0",ROUND(IF('Indicator Data'!CN56&gt;AB$3,0,IF('Indicator Data'!CN56&lt;AB$4,10,(AB$3-'Indicator Data'!CN56)/(AB$3-AB$4)*10)),1))</f>
        <v>5.3</v>
      </c>
      <c r="AC48" s="194">
        <f>IF(OR('Indicator Data'!CO56=0,'Indicator Data'!CO56="No data"),"0",ROUND(IF('Indicator Data'!CO56&gt;AC$3,0,IF('Indicator Data'!CO56&lt;AC$4,10,(AC$3-'Indicator Data'!CO56)/(AC$3-AC$4)*10)),1))</f>
        <v>9.4</v>
      </c>
      <c r="AD48" s="203">
        <f t="shared" si="10"/>
        <v>7</v>
      </c>
      <c r="AE48" s="203">
        <f t="shared" si="11"/>
        <v>3</v>
      </c>
      <c r="AF48" s="203">
        <f t="shared" si="5"/>
        <v>9.6</v>
      </c>
      <c r="AG48" s="203">
        <f t="shared" si="12"/>
        <v>3.2</v>
      </c>
      <c r="AH48" s="203">
        <f t="shared" si="13"/>
        <v>3.9</v>
      </c>
      <c r="AI48" s="203">
        <f t="shared" si="14"/>
        <v>6.5</v>
      </c>
      <c r="AJ48" s="203">
        <f t="shared" si="6"/>
        <v>7.7</v>
      </c>
      <c r="AK48" s="204">
        <f t="shared" si="7"/>
        <v>6.5</v>
      </c>
      <c r="AL48" s="204">
        <f t="shared" si="8"/>
        <v>4.3</v>
      </c>
      <c r="AM48" s="204">
        <f t="shared" si="9"/>
        <v>5.5</v>
      </c>
      <c r="AN48" s="61"/>
      <c r="AO48" s="61"/>
      <c r="AP48" s="61"/>
      <c r="AQ48" s="61"/>
      <c r="AR48" s="61"/>
      <c r="AS48" s="61"/>
      <c r="AT48" s="61"/>
      <c r="AU48" s="61"/>
      <c r="AV48" s="61"/>
      <c r="AW48" s="61"/>
    </row>
    <row r="49" spans="1:49" ht="15.75" customHeight="1" x14ac:dyDescent="0.25">
      <c r="A49" t="str">
        <f>'Indicator Data'!A57</f>
        <v>Cross Cutting Area</v>
      </c>
      <c r="B49" t="str">
        <f>'Indicator Data'!B57</f>
        <v>Mymensingh</v>
      </c>
      <c r="C49" t="str">
        <f>'Indicator Data'!C57</f>
        <v>Sherpur</v>
      </c>
      <c r="D49">
        <f>'Indicator Data'!D57</f>
        <v>4589</v>
      </c>
      <c r="E49" s="194">
        <v>6.6</v>
      </c>
      <c r="F49" s="194">
        <v>7.4</v>
      </c>
      <c r="G49" s="194">
        <v>3</v>
      </c>
      <c r="H49" s="194" t="s">
        <v>50</v>
      </c>
      <c r="I49" s="194">
        <f>IF(OR('Indicator Data'!BT57=0,'Indicator Data'!BT57="No data"),"0",ROUND(IF('Indicator Data'!BT57&gt;I$3,0,IF('Indicator Data'!BT57&lt;I$4,10,(I$3-'Indicator Data'!BT57)/(I$3-I$4)*10)),1))</f>
        <v>8.6999999999999993</v>
      </c>
      <c r="J49" s="194">
        <f>IF(OR('Indicator Data'!BV57=0,'Indicator Data'!BV57="No data"),"0",ROUND(IF('Indicator Data'!BV57&gt;J$3,0,IF('Indicator Data'!BV57&lt;J$4,10,(J$3-'Indicator Data'!BV57)/(J$3-J$4)*10)),1))</f>
        <v>9.3000000000000007</v>
      </c>
      <c r="K49" s="194">
        <f>IF(OR('Indicator Data'!BW57=0,'Indicator Data'!BW57="No data"),"0",ROUND(IF('Indicator Data'!BW57&gt;K$3,0,IF('Indicator Data'!BW57&lt;K$4,10,(K$3-'Indicator Data'!BW57)/(K$3-K$4)*10)),1))</f>
        <v>9.6</v>
      </c>
      <c r="L49" s="194" t="str">
        <f>IF(OR('Indicator Data'!BX57=0,'Indicator Data'!BX57="No data"),"0",ROUND(IF('Indicator Data'!BX57&gt;L$3,0,IF('Indicator Data'!BX57&lt;L$4,10,(L$3-'Indicator Data'!BX57)/(L$3-L$4)*10)),1))</f>
        <v>0</v>
      </c>
      <c r="M49" s="194">
        <f>IF(OR('Indicator Data'!BY57=0,'Indicator Data'!BY57="No data"),"0",ROUND(IF('Indicator Data'!BY57&gt;M$3,0,IF('Indicator Data'!BY57&lt;M$4,10,(M$3-'Indicator Data'!BY57)/(M$3-M$4)*10)),1))</f>
        <v>6.4</v>
      </c>
      <c r="N49" s="194">
        <f>IF(OR('Indicator Data'!BZ57=0,'Indicator Data'!BZ57="No data"),"0",ROUND(IF('Indicator Data'!BZ57&gt;N$3,0,IF('Indicator Data'!BZ57&lt;N$4,10,(N$3-'Indicator Data'!BZ57)/(N$3-N$4)*10)),1))</f>
        <v>1.8</v>
      </c>
      <c r="O49" s="194">
        <f>IF(OR('Indicator Data'!CA57=0,'Indicator Data'!CA57="No data"),"0",ROUND(IF('Indicator Data'!CA57&gt;O$3,0,IF('Indicator Data'!CA57&lt;O$4,10,(O$3-'Indicator Data'!CA57)/(O$3-O$4)*10)),1))</f>
        <v>5.0999999999999996</v>
      </c>
      <c r="P49" s="194">
        <f>IF(OR('Indicator Data'!CB57=0,'Indicator Data'!CB57="No data"),"0",ROUND(IF('Indicator Data'!CB57&gt;P$3,0,IF('Indicator Data'!CB57&lt;P$4,10,(P$3-'Indicator Data'!CB57)/(P$3-P$4)*10)),1))</f>
        <v>0.5</v>
      </c>
      <c r="Q49" s="194">
        <f>IF(OR('Indicator Data'!CC57=0,'Indicator Data'!CC57="No data"),"0",ROUND(IF('Indicator Data'!CC57&gt;Q$3,0,IF('Indicator Data'!CC57&lt;Q$4,10,(Q$3-'Indicator Data'!CC57)/(Q$3-Q$4)*10)),1))</f>
        <v>10</v>
      </c>
      <c r="R49" s="194">
        <f>IF(OR('Indicator Data'!CD57=0,'Indicator Data'!CD57="No data"),"0",ROUND(IF('Indicator Data'!CD57&gt;R$3,0,IF('Indicator Data'!CD57&lt;R$4,10,(R$3-'Indicator Data'!CD57)/(R$3-R$4)*10)),1))</f>
        <v>0.9</v>
      </c>
      <c r="S49" s="194">
        <f>IF(OR('Indicator Data'!CE57=0,'Indicator Data'!CE57="No data"),"0",ROUND(IF('Indicator Data'!CE57&gt;S$3,0,IF('Indicator Data'!CE57&lt;S$4,10,(S$3-'Indicator Data'!CE57)/(S$3-S$4)*10)),1))</f>
        <v>9.8000000000000007</v>
      </c>
      <c r="T49" s="194">
        <f>IF(OR('Indicator Data'!CF57=0,'Indicator Data'!CF57="No data"),"0",ROUND(IF('Indicator Data'!CF57&gt;T$3,0,IF('Indicator Data'!CF57&lt;T$4,10,(T$3-'Indicator Data'!CF57)/(T$3-T$4)*10)),1))</f>
        <v>10</v>
      </c>
      <c r="U49" s="194">
        <f>IF(OR('Indicator Data'!CG57=0,'Indicator Data'!CG57="No data"),"0",ROUND(IF('Indicator Data'!CG57&gt;U$3,0,IF('Indicator Data'!CG57&lt;U$4,10,(U$3-'Indicator Data'!CG57)/(U$3-U$4)*10)),1))</f>
        <v>8.3000000000000007</v>
      </c>
      <c r="V49" s="194">
        <f>IF(OR('Indicator Data'!CH57=0,'Indicator Data'!CH57="No data"),"0",ROUND(IF('Indicator Data'!CH57&gt;V$3,0,IF('Indicator Data'!CH57&lt;V$4,10,(V$3-'Indicator Data'!CH57)/(V$3-V$4)*10)),1))</f>
        <v>6.9</v>
      </c>
      <c r="W49" s="194">
        <f>IF(OR('Indicator Data'!CI57=0,'Indicator Data'!CI57="No data"),"0",ROUND(IF('Indicator Data'!CI57&gt;W$3,0,IF('Indicator Data'!CI57&lt;W$4,10,(W$3-'Indicator Data'!CI57)/(W$3-W$4)*10)),1))</f>
        <v>6.6</v>
      </c>
      <c r="X49" s="194">
        <f>IF(OR('Indicator Data'!CJ57=0,'Indicator Data'!CJ57="No data"),"0",ROUND(IF('Indicator Data'!CJ57&gt;X$3,0,IF('Indicator Data'!CJ57&lt;X$4,10,(X$3-'Indicator Data'!CJ57)/(X$3-X$4)*10)),1))</f>
        <v>3.9</v>
      </c>
      <c r="Y49" s="194">
        <f>IF(OR('Indicator Data'!CK57=0,'Indicator Data'!CK57="No data"),"0",ROUND(IF('Indicator Data'!CK57&gt;Y$3,0,IF('Indicator Data'!CK57&lt;Y$4,10,(Y$3-'Indicator Data'!CK57)/(Y$3-Y$4)*10)),1))</f>
        <v>9.9</v>
      </c>
      <c r="Z49" s="194">
        <f>IF(OR('Indicator Data'!CL57=0,'Indicator Data'!CL57="No data"),"0",ROUND(IF('Indicator Data'!CL57&gt;Z$3,0,IF('Indicator Data'!CL57&lt;Z$4,10,(Z$3-'Indicator Data'!CL57)/(Z$3-Z$4)*10)),1))</f>
        <v>7.6</v>
      </c>
      <c r="AA49" s="194">
        <f>IF(OR('Indicator Data'!CM57=0,'Indicator Data'!CM57="No data"),"0",ROUND(IF('Indicator Data'!CM57&gt;AA$3,0,IF('Indicator Data'!CM57&lt;AA$4,10,(AA$3-'Indicator Data'!CM57)/(AA$3-AA$4)*10)),1))</f>
        <v>9.8000000000000007</v>
      </c>
      <c r="AB49" s="194">
        <f>IF(OR('Indicator Data'!CN57=0,'Indicator Data'!CN57="No data"),"0",ROUND(IF('Indicator Data'!CN57&gt;AB$3,0,IF('Indicator Data'!CN57&lt;AB$4,10,(AB$3-'Indicator Data'!CN57)/(AB$3-AB$4)*10)),1))</f>
        <v>9.4</v>
      </c>
      <c r="AC49" s="194">
        <f>IF(OR('Indicator Data'!CO57=0,'Indicator Data'!CO57="No data"),"0",ROUND(IF('Indicator Data'!CO57&gt;AC$3,0,IF('Indicator Data'!CO57&lt;AC$4,10,(AC$3-'Indicator Data'!CO57)/(AC$3-AC$4)*10)),1))</f>
        <v>5.0999999999999996</v>
      </c>
      <c r="AD49" s="203">
        <f t="shared" si="10"/>
        <v>7</v>
      </c>
      <c r="AE49" s="203">
        <f t="shared" si="11"/>
        <v>3</v>
      </c>
      <c r="AF49" s="203">
        <f t="shared" si="5"/>
        <v>9.1999999999999993</v>
      </c>
      <c r="AG49" s="203">
        <f t="shared" si="12"/>
        <v>4.0999999999999996</v>
      </c>
      <c r="AH49" s="203">
        <f t="shared" si="13"/>
        <v>4.0999999999999996</v>
      </c>
      <c r="AI49" s="203">
        <f t="shared" si="14"/>
        <v>7.9</v>
      </c>
      <c r="AJ49" s="203">
        <f t="shared" si="6"/>
        <v>8</v>
      </c>
      <c r="AK49" s="204">
        <f t="shared" si="7"/>
        <v>6.4</v>
      </c>
      <c r="AL49" s="204">
        <f t="shared" si="8"/>
        <v>4.8</v>
      </c>
      <c r="AM49" s="204">
        <f t="shared" si="9"/>
        <v>5.7</v>
      </c>
      <c r="AN49" s="61"/>
      <c r="AO49" s="61"/>
      <c r="AP49" s="61"/>
      <c r="AQ49" s="61"/>
      <c r="AR49" s="61"/>
      <c r="AS49" s="61"/>
      <c r="AT49" s="61"/>
      <c r="AU49" s="61"/>
      <c r="AV49" s="61"/>
      <c r="AW49" s="61"/>
    </row>
    <row r="50" spans="1:49" ht="15.75" customHeight="1" x14ac:dyDescent="0.25">
      <c r="A50" t="str">
        <f>'Indicator Data'!A58</f>
        <v>Cross Cutting Area</v>
      </c>
      <c r="B50" t="str">
        <f>'Indicator Data'!B58</f>
        <v>Rajshahi</v>
      </c>
      <c r="C50" t="str">
        <f>'Indicator Data'!C58</f>
        <v>Bogura</v>
      </c>
      <c r="D50">
        <f>'Indicator Data'!D58</f>
        <v>5010</v>
      </c>
      <c r="E50" s="194">
        <v>6.6</v>
      </c>
      <c r="F50" s="194">
        <v>7.4</v>
      </c>
      <c r="G50" s="194">
        <v>3</v>
      </c>
      <c r="H50" s="194" t="s">
        <v>50</v>
      </c>
      <c r="I50" s="194">
        <f>IF(OR('Indicator Data'!BT58=0,'Indicator Data'!BT58="No data"),"0",ROUND(IF('Indicator Data'!BT58&gt;I$3,0,IF('Indicator Data'!BT58&lt;I$4,10,(I$3-'Indicator Data'!BT58)/(I$3-I$4)*10)),1))</f>
        <v>9.4</v>
      </c>
      <c r="J50" s="194">
        <f>IF(OR('Indicator Data'!BV58=0,'Indicator Data'!BV58="No data"),"0",ROUND(IF('Indicator Data'!BV58&gt;J$3,0,IF('Indicator Data'!BV58&lt;J$4,10,(J$3-'Indicator Data'!BV58)/(J$3-J$4)*10)),1))</f>
        <v>8.3000000000000007</v>
      </c>
      <c r="K50" s="194">
        <f>IF(OR('Indicator Data'!BW58=0,'Indicator Data'!BW58="No data"),"0",ROUND(IF('Indicator Data'!BW58&gt;K$3,0,IF('Indicator Data'!BW58&lt;K$4,10,(K$3-'Indicator Data'!BW58)/(K$3-K$4)*10)),1))</f>
        <v>9.4</v>
      </c>
      <c r="L50" s="194" t="str">
        <f>IF(OR('Indicator Data'!BX58=0,'Indicator Data'!BX58="No data"),"0",ROUND(IF('Indicator Data'!BX58&gt;L$3,0,IF('Indicator Data'!BX58&lt;L$4,10,(L$3-'Indicator Data'!BX58)/(L$3-L$4)*10)),1))</f>
        <v>0</v>
      </c>
      <c r="M50" s="194">
        <f>IF(OR('Indicator Data'!BY58=0,'Indicator Data'!BY58="No data"),"0",ROUND(IF('Indicator Data'!BY58&gt;M$3,0,IF('Indicator Data'!BY58&lt;M$4,10,(M$3-'Indicator Data'!BY58)/(M$3-M$4)*10)),1))</f>
        <v>3.1</v>
      </c>
      <c r="N50" s="194">
        <f>IF(OR('Indicator Data'!BZ58=0,'Indicator Data'!BZ58="No data"),"0",ROUND(IF('Indicator Data'!BZ58&gt;N$3,0,IF('Indicator Data'!BZ58&lt;N$4,10,(N$3-'Indicator Data'!BZ58)/(N$3-N$4)*10)),1))</f>
        <v>1.4</v>
      </c>
      <c r="O50" s="194">
        <f>IF(OR('Indicator Data'!CA58=0,'Indicator Data'!CA58="No data"),"0",ROUND(IF('Indicator Data'!CA58&gt;O$3,0,IF('Indicator Data'!CA58&lt;O$4,10,(O$3-'Indicator Data'!CA58)/(O$3-O$4)*10)),1))</f>
        <v>5.0999999999999996</v>
      </c>
      <c r="P50" s="194">
        <f>IF(OR('Indicator Data'!CB58=0,'Indicator Data'!CB58="No data"),"0",ROUND(IF('Indicator Data'!CB58&gt;P$3,0,IF('Indicator Data'!CB58&lt;P$4,10,(P$3-'Indicator Data'!CB58)/(P$3-P$4)*10)),1))</f>
        <v>0.6</v>
      </c>
      <c r="Q50" s="194">
        <f>IF(OR('Indicator Data'!CC58=0,'Indicator Data'!CC58="No data"),"0",ROUND(IF('Indicator Data'!CC58&gt;Q$3,0,IF('Indicator Data'!CC58&lt;Q$4,10,(Q$3-'Indicator Data'!CC58)/(Q$3-Q$4)*10)),1))</f>
        <v>1.7</v>
      </c>
      <c r="R50" s="194">
        <f>IF(OR('Indicator Data'!CD58=0,'Indicator Data'!CD58="No data"),"0",ROUND(IF('Indicator Data'!CD58&gt;R$3,0,IF('Indicator Data'!CD58&lt;R$4,10,(R$3-'Indicator Data'!CD58)/(R$3-R$4)*10)),1))</f>
        <v>0.2</v>
      </c>
      <c r="S50" s="194">
        <f>IF(OR('Indicator Data'!CE58=0,'Indicator Data'!CE58="No data"),"0",ROUND(IF('Indicator Data'!CE58&gt;S$3,0,IF('Indicator Data'!CE58&lt;S$4,10,(S$3-'Indicator Data'!CE58)/(S$3-S$4)*10)),1))</f>
        <v>4.2</v>
      </c>
      <c r="T50" s="194">
        <f>IF(OR('Indicator Data'!CF58=0,'Indicator Data'!CF58="No data"),"0",ROUND(IF('Indicator Data'!CF58&gt;T$3,0,IF('Indicator Data'!CF58&lt;T$4,10,(T$3-'Indicator Data'!CF58)/(T$3-T$4)*10)),1))</f>
        <v>4.5</v>
      </c>
      <c r="U50" s="194">
        <f>IF(OR('Indicator Data'!CG58=0,'Indicator Data'!CG58="No data"),"0",ROUND(IF('Indicator Data'!CG58&gt;U$3,0,IF('Indicator Data'!CG58&lt;U$4,10,(U$3-'Indicator Data'!CG58)/(U$3-U$4)*10)),1))</f>
        <v>3.6</v>
      </c>
      <c r="V50" s="194">
        <f>IF(OR('Indicator Data'!CH58=0,'Indicator Data'!CH58="No data"),"0",ROUND(IF('Indicator Data'!CH58&gt;V$3,0,IF('Indicator Data'!CH58&lt;V$4,10,(V$3-'Indicator Data'!CH58)/(V$3-V$4)*10)),1))</f>
        <v>3</v>
      </c>
      <c r="W50" s="194">
        <f>IF(OR('Indicator Data'!CI58=0,'Indicator Data'!CI58="No data"),"0",ROUND(IF('Indicator Data'!CI58&gt;W$3,0,IF('Indicator Data'!CI58&lt;W$4,10,(W$3-'Indicator Data'!CI58)/(W$3-W$4)*10)),1))</f>
        <v>6.2</v>
      </c>
      <c r="X50" s="194">
        <f>IF(OR('Indicator Data'!CJ58=0,'Indicator Data'!CJ58="No data"),"0",ROUND(IF('Indicator Data'!CJ58&gt;X$3,0,IF('Indicator Data'!CJ58&lt;X$4,10,(X$3-'Indicator Data'!CJ58)/(X$3-X$4)*10)),1))</f>
        <v>4.2</v>
      </c>
      <c r="Y50" s="194">
        <f>IF(OR('Indicator Data'!CK58=0,'Indicator Data'!CK58="No data"),"0",ROUND(IF('Indicator Data'!CK58&gt;Y$3,0,IF('Indicator Data'!CK58&lt;Y$4,10,(Y$3-'Indicator Data'!CK58)/(Y$3-Y$4)*10)),1))</f>
        <v>6.2</v>
      </c>
      <c r="Z50" s="194">
        <f>IF(OR('Indicator Data'!CL58=0,'Indicator Data'!CL58="No data"),"0",ROUND(IF('Indicator Data'!CL58&gt;Z$3,0,IF('Indicator Data'!CL58&lt;Z$4,10,(Z$3-'Indicator Data'!CL58)/(Z$3-Z$4)*10)),1))</f>
        <v>5.5</v>
      </c>
      <c r="AA50" s="194">
        <f>IF(OR('Indicator Data'!CM58=0,'Indicator Data'!CM58="No data"),"0",ROUND(IF('Indicator Data'!CM58&gt;AA$3,0,IF('Indicator Data'!CM58&lt;AA$4,10,(AA$3-'Indicator Data'!CM58)/(AA$3-AA$4)*10)),1))</f>
        <v>9.5</v>
      </c>
      <c r="AB50" s="194">
        <f>IF(OR('Indicator Data'!CN58=0,'Indicator Data'!CN58="No data"),"0",ROUND(IF('Indicator Data'!CN58&gt;AB$3,0,IF('Indicator Data'!CN58&lt;AB$4,10,(AB$3-'Indicator Data'!CN58)/(AB$3-AB$4)*10)),1))</f>
        <v>5.5</v>
      </c>
      <c r="AC50" s="194">
        <f>IF(OR('Indicator Data'!CO58=0,'Indicator Data'!CO58="No data"),"0",ROUND(IF('Indicator Data'!CO58&gt;AC$3,0,IF('Indicator Data'!CO58&lt;AC$4,10,(AC$3-'Indicator Data'!CO58)/(AC$3-AC$4)*10)),1))</f>
        <v>6.8</v>
      </c>
      <c r="AD50" s="203">
        <f t="shared" si="10"/>
        <v>7</v>
      </c>
      <c r="AE50" s="203">
        <f t="shared" si="11"/>
        <v>3</v>
      </c>
      <c r="AF50" s="203">
        <f t="shared" si="5"/>
        <v>9</v>
      </c>
      <c r="AG50" s="203">
        <f t="shared" si="12"/>
        <v>2.2999999999999998</v>
      </c>
      <c r="AH50" s="203">
        <f t="shared" si="13"/>
        <v>1.9</v>
      </c>
      <c r="AI50" s="203">
        <f t="shared" si="14"/>
        <v>4.5999999999999996</v>
      </c>
      <c r="AJ50" s="203">
        <f t="shared" si="6"/>
        <v>6.8</v>
      </c>
      <c r="AK50" s="204">
        <f t="shared" si="7"/>
        <v>6.3</v>
      </c>
      <c r="AL50" s="204">
        <f t="shared" si="8"/>
        <v>3.1</v>
      </c>
      <c r="AM50" s="204">
        <f t="shared" si="9"/>
        <v>4.9000000000000004</v>
      </c>
      <c r="AN50" s="61"/>
      <c r="AO50" s="61"/>
      <c r="AP50" s="61"/>
      <c r="AQ50" s="61"/>
      <c r="AR50" s="61"/>
      <c r="AS50" s="61"/>
      <c r="AT50" s="61"/>
      <c r="AU50" s="61"/>
      <c r="AV50" s="61"/>
      <c r="AW50" s="61"/>
    </row>
    <row r="51" spans="1:49" ht="15.75" customHeight="1" x14ac:dyDescent="0.25">
      <c r="A51" t="str">
        <f>'Indicator Data'!A59</f>
        <v>Barind and Drought Prone Areas</v>
      </c>
      <c r="B51" t="str">
        <f>'Indicator Data'!B59</f>
        <v>Rajshahi</v>
      </c>
      <c r="C51" t="str">
        <f>'Indicator Data'!C59</f>
        <v>Joypurhat</v>
      </c>
      <c r="D51">
        <f>'Indicator Data'!D59</f>
        <v>5038</v>
      </c>
      <c r="E51" s="194">
        <v>6.6</v>
      </c>
      <c r="F51" s="194">
        <v>7.4</v>
      </c>
      <c r="G51" s="194">
        <v>3</v>
      </c>
      <c r="H51" s="194" t="s">
        <v>50</v>
      </c>
      <c r="I51" s="194">
        <f>IF(OR('Indicator Data'!BT59=0,'Indicator Data'!BT59="No data"),"0",ROUND(IF('Indicator Data'!BT59&gt;I$3,0,IF('Indicator Data'!BT59&lt;I$4,10,(I$3-'Indicator Data'!BT59)/(I$3-I$4)*10)),1))</f>
        <v>9.6999999999999993</v>
      </c>
      <c r="J51" s="194" t="str">
        <f>IF(OR('Indicator Data'!BV59=0,'Indicator Data'!BV59="No data"),"0",ROUND(IF('Indicator Data'!BV59&gt;J$3,0,IF('Indicator Data'!BV59&lt;J$4,10,(J$3-'Indicator Data'!BV59)/(J$3-J$4)*10)),1))</f>
        <v>0</v>
      </c>
      <c r="K51" s="194">
        <f>IF(OR('Indicator Data'!BW59=0,'Indicator Data'!BW59="No data"),"0",ROUND(IF('Indicator Data'!BW59&gt;K$3,0,IF('Indicator Data'!BW59&lt;K$4,10,(K$3-'Indicator Data'!BW59)/(K$3-K$4)*10)),1))</f>
        <v>9.4</v>
      </c>
      <c r="L51" s="194" t="str">
        <f>IF(OR('Indicator Data'!BX59=0,'Indicator Data'!BX59="No data"),"0",ROUND(IF('Indicator Data'!BX59&gt;L$3,0,IF('Indicator Data'!BX59&lt;L$4,10,(L$3-'Indicator Data'!BX59)/(L$3-L$4)*10)),1))</f>
        <v>0</v>
      </c>
      <c r="M51" s="194">
        <f>IF(OR('Indicator Data'!BY59=0,'Indicator Data'!BY59="No data"),"0",ROUND(IF('Indicator Data'!BY59&gt;M$3,0,IF('Indicator Data'!BY59&lt;M$4,10,(M$3-'Indicator Data'!BY59)/(M$3-M$4)*10)),1))</f>
        <v>4.4000000000000004</v>
      </c>
      <c r="N51" s="194">
        <f>IF(OR('Indicator Data'!BZ59=0,'Indicator Data'!BZ59="No data"),"0",ROUND(IF('Indicator Data'!BZ59&gt;N$3,0,IF('Indicator Data'!BZ59&lt;N$4,10,(N$3-'Indicator Data'!BZ59)/(N$3-N$4)*10)),1))</f>
        <v>6.8</v>
      </c>
      <c r="O51" s="194">
        <f>IF(OR('Indicator Data'!CA59=0,'Indicator Data'!CA59="No data"),"0",ROUND(IF('Indicator Data'!CA59&gt;O$3,0,IF('Indicator Data'!CA59&lt;O$4,10,(O$3-'Indicator Data'!CA59)/(O$3-O$4)*10)),1))</f>
        <v>4.7</v>
      </c>
      <c r="P51" s="194">
        <f>IF(OR('Indicator Data'!CB59=0,'Indicator Data'!CB59="No data"),"0",ROUND(IF('Indicator Data'!CB59&gt;P$3,0,IF('Indicator Data'!CB59&lt;P$4,10,(P$3-'Indicator Data'!CB59)/(P$3-P$4)*10)),1))</f>
        <v>0.4</v>
      </c>
      <c r="Q51" s="194">
        <f>IF(OR('Indicator Data'!CC59=0,'Indicator Data'!CC59="No data"),"0",ROUND(IF('Indicator Data'!CC59&gt;Q$3,0,IF('Indicator Data'!CC59&lt;Q$4,10,(Q$3-'Indicator Data'!CC59)/(Q$3-Q$4)*10)),1))</f>
        <v>4.2</v>
      </c>
      <c r="R51" s="194">
        <f>IF(OR('Indicator Data'!CD59=0,'Indicator Data'!CD59="No data"),"0",ROUND(IF('Indicator Data'!CD59&gt;R$3,0,IF('Indicator Data'!CD59&lt;R$4,10,(R$3-'Indicator Data'!CD59)/(R$3-R$4)*10)),1))</f>
        <v>1</v>
      </c>
      <c r="S51" s="194">
        <f>IF(OR('Indicator Data'!CE59=0,'Indicator Data'!CE59="No data"),"0",ROUND(IF('Indicator Data'!CE59&gt;S$3,0,IF('Indicator Data'!CE59&lt;S$4,10,(S$3-'Indicator Data'!CE59)/(S$3-S$4)*10)),1))</f>
        <v>2.8</v>
      </c>
      <c r="T51" s="194">
        <f>IF(OR('Indicator Data'!CF59=0,'Indicator Data'!CF59="No data"),"0",ROUND(IF('Indicator Data'!CF59&gt;T$3,0,IF('Indicator Data'!CF59&lt;T$4,10,(T$3-'Indicator Data'!CF59)/(T$3-T$4)*10)),1))</f>
        <v>0.1</v>
      </c>
      <c r="U51" s="194">
        <f>IF(OR('Indicator Data'!CG59=0,'Indicator Data'!CG59="No data"),"0",ROUND(IF('Indicator Data'!CG59&gt;U$3,0,IF('Indicator Data'!CG59&lt;U$4,10,(U$3-'Indicator Data'!CG59)/(U$3-U$4)*10)),1))</f>
        <v>3.2</v>
      </c>
      <c r="V51" s="194">
        <f>IF(OR('Indicator Data'!CH59=0,'Indicator Data'!CH59="No data"),"0",ROUND(IF('Indicator Data'!CH59&gt;V$3,0,IF('Indicator Data'!CH59&lt;V$4,10,(V$3-'Indicator Data'!CH59)/(V$3-V$4)*10)),1))</f>
        <v>3.8</v>
      </c>
      <c r="W51" s="194">
        <f>IF(OR('Indicator Data'!CI59=0,'Indicator Data'!CI59="No data"),"0",ROUND(IF('Indicator Data'!CI59&gt;W$3,0,IF('Indicator Data'!CI59&lt;W$4,10,(W$3-'Indicator Data'!CI59)/(W$3-W$4)*10)),1))</f>
        <v>4.9000000000000004</v>
      </c>
      <c r="X51" s="194">
        <f>IF(OR('Indicator Data'!CJ59=0,'Indicator Data'!CJ59="No data"),"0",ROUND(IF('Indicator Data'!CJ59&gt;X$3,0,IF('Indicator Data'!CJ59&lt;X$4,10,(X$3-'Indicator Data'!CJ59)/(X$3-X$4)*10)),1))</f>
        <v>4.0999999999999996</v>
      </c>
      <c r="Y51" s="194">
        <f>IF(OR('Indicator Data'!CK59=0,'Indicator Data'!CK59="No data"),"0",ROUND(IF('Indicator Data'!CK59&gt;Y$3,0,IF('Indicator Data'!CK59&lt;Y$4,10,(Y$3-'Indicator Data'!CK59)/(Y$3-Y$4)*10)),1))</f>
        <v>8</v>
      </c>
      <c r="Z51" s="194">
        <f>IF(OR('Indicator Data'!CL59=0,'Indicator Data'!CL59="No data"),"0",ROUND(IF('Indicator Data'!CL59&gt;Z$3,0,IF('Indicator Data'!CL59&lt;Z$4,10,(Z$3-'Indicator Data'!CL59)/(Z$3-Z$4)*10)),1))</f>
        <v>3.3</v>
      </c>
      <c r="AA51" s="194">
        <f>IF(OR('Indicator Data'!CM59=0,'Indicator Data'!CM59="No data"),"0",ROUND(IF('Indicator Data'!CM59&gt;AA$3,0,IF('Indicator Data'!CM59&lt;AA$4,10,(AA$3-'Indicator Data'!CM59)/(AA$3-AA$4)*10)),1))</f>
        <v>9.9</v>
      </c>
      <c r="AB51" s="194">
        <f>IF(OR('Indicator Data'!CN59=0,'Indicator Data'!CN59="No data"),"0",ROUND(IF('Indicator Data'!CN59&gt;AB$3,0,IF('Indicator Data'!CN59&lt;AB$4,10,(AB$3-'Indicator Data'!CN59)/(AB$3-AB$4)*10)),1))</f>
        <v>4.2</v>
      </c>
      <c r="AC51" s="194">
        <f>IF(OR('Indicator Data'!CO59=0,'Indicator Data'!CO59="No data"),"0",ROUND(IF('Indicator Data'!CO59&gt;AC$3,0,IF('Indicator Data'!CO59&lt;AC$4,10,(AC$3-'Indicator Data'!CO59)/(AC$3-AC$4)*10)),1))</f>
        <v>5.7</v>
      </c>
      <c r="AD51" s="203">
        <f t="shared" si="10"/>
        <v>7</v>
      </c>
      <c r="AE51" s="203">
        <f t="shared" si="11"/>
        <v>3</v>
      </c>
      <c r="AF51" s="203">
        <f t="shared" si="5"/>
        <v>9.6</v>
      </c>
      <c r="AG51" s="203">
        <f t="shared" si="12"/>
        <v>5.6</v>
      </c>
      <c r="AH51" s="203">
        <f t="shared" si="13"/>
        <v>2.6</v>
      </c>
      <c r="AI51" s="203">
        <f t="shared" si="14"/>
        <v>3.8</v>
      </c>
      <c r="AJ51" s="203">
        <f t="shared" si="6"/>
        <v>5.8</v>
      </c>
      <c r="AK51" s="204">
        <f t="shared" si="7"/>
        <v>6.5</v>
      </c>
      <c r="AL51" s="204">
        <f t="shared" si="8"/>
        <v>3.6</v>
      </c>
      <c r="AM51" s="204">
        <f t="shared" si="9"/>
        <v>5.2</v>
      </c>
      <c r="AN51" s="61"/>
      <c r="AO51" s="61"/>
      <c r="AP51" s="61"/>
      <c r="AQ51" s="61"/>
      <c r="AR51" s="61"/>
      <c r="AS51" s="61"/>
      <c r="AT51" s="61"/>
      <c r="AU51" s="61"/>
      <c r="AV51" s="61"/>
      <c r="AW51" s="61"/>
    </row>
    <row r="52" spans="1:49" ht="15.75" customHeight="1" x14ac:dyDescent="0.25">
      <c r="A52" t="str">
        <f>'Indicator Data'!A60</f>
        <v>Barind and Drought Prone Areas</v>
      </c>
      <c r="B52" t="str">
        <f>'Indicator Data'!B60</f>
        <v>Rajshahi</v>
      </c>
      <c r="C52" t="str">
        <f>'Indicator Data'!C60</f>
        <v>Naogaon</v>
      </c>
      <c r="D52">
        <f>'Indicator Data'!D60</f>
        <v>5064</v>
      </c>
      <c r="E52" s="194">
        <v>6.6</v>
      </c>
      <c r="F52" s="194">
        <v>7.4</v>
      </c>
      <c r="G52" s="194">
        <v>3</v>
      </c>
      <c r="H52" s="194" t="s">
        <v>50</v>
      </c>
      <c r="I52" s="194">
        <f>IF(OR('Indicator Data'!BT60=0,'Indicator Data'!BT60="No data"),"0",ROUND(IF('Indicator Data'!BT60&gt;I$3,0,IF('Indicator Data'!BT60&lt;I$4,10,(I$3-'Indicator Data'!BT60)/(I$3-I$4)*10)),1))</f>
        <v>9.5</v>
      </c>
      <c r="J52" s="194">
        <f>IF(OR('Indicator Data'!BV60=0,'Indicator Data'!BV60="No data"),"0",ROUND(IF('Indicator Data'!BV60&gt;J$3,0,IF('Indicator Data'!BV60&lt;J$4,10,(J$3-'Indicator Data'!BV60)/(J$3-J$4)*10)),1))</f>
        <v>9.3000000000000007</v>
      </c>
      <c r="K52" s="194">
        <f>IF(OR('Indicator Data'!BW60=0,'Indicator Data'!BW60="No data"),"0",ROUND(IF('Indicator Data'!BW60&gt;K$3,0,IF('Indicator Data'!BW60&lt;K$4,10,(K$3-'Indicator Data'!BW60)/(K$3-K$4)*10)),1))</f>
        <v>10</v>
      </c>
      <c r="L52" s="194" t="str">
        <f>IF(OR('Indicator Data'!BX60=0,'Indicator Data'!BX60="No data"),"0",ROUND(IF('Indicator Data'!BX60&gt;L$3,0,IF('Indicator Data'!BX60&lt;L$4,10,(L$3-'Indicator Data'!BX60)/(L$3-L$4)*10)),1))</f>
        <v>0</v>
      </c>
      <c r="M52" s="194">
        <f>IF(OR('Indicator Data'!BY60=0,'Indicator Data'!BY60="No data"),"0",ROUND(IF('Indicator Data'!BY60&gt;M$3,0,IF('Indicator Data'!BY60&lt;M$4,10,(M$3-'Indicator Data'!BY60)/(M$3-M$4)*10)),1))</f>
        <v>3.2</v>
      </c>
      <c r="N52" s="194">
        <f>IF(OR('Indicator Data'!BZ60=0,'Indicator Data'!BZ60="No data"),"0",ROUND(IF('Indicator Data'!BZ60&gt;N$3,0,IF('Indicator Data'!BZ60&lt;N$4,10,(N$3-'Indicator Data'!BZ60)/(N$3-N$4)*10)),1))</f>
        <v>4.5</v>
      </c>
      <c r="O52" s="194">
        <f>IF(OR('Indicator Data'!CA60=0,'Indicator Data'!CA60="No data"),"0",ROUND(IF('Indicator Data'!CA60&gt;O$3,0,IF('Indicator Data'!CA60&lt;O$4,10,(O$3-'Indicator Data'!CA60)/(O$3-O$4)*10)),1))</f>
        <v>5.4</v>
      </c>
      <c r="P52" s="194">
        <f>IF(OR('Indicator Data'!CB60=0,'Indicator Data'!CB60="No data"),"0",ROUND(IF('Indicator Data'!CB60&gt;P$3,0,IF('Indicator Data'!CB60&lt;P$4,10,(P$3-'Indicator Data'!CB60)/(P$3-P$4)*10)),1))</f>
        <v>1.2</v>
      </c>
      <c r="Q52" s="194">
        <f>IF(OR('Indicator Data'!CC60=0,'Indicator Data'!CC60="No data"),"0",ROUND(IF('Indicator Data'!CC60&gt;Q$3,0,IF('Indicator Data'!CC60&lt;Q$4,10,(Q$3-'Indicator Data'!CC60)/(Q$3-Q$4)*10)),1))</f>
        <v>6.4</v>
      </c>
      <c r="R52" s="194">
        <f>IF(OR('Indicator Data'!CD60=0,'Indicator Data'!CD60="No data"),"0",ROUND(IF('Indicator Data'!CD60&gt;R$3,0,IF('Indicator Data'!CD60&lt;R$4,10,(R$3-'Indicator Data'!CD60)/(R$3-R$4)*10)),1))</f>
        <v>0.4</v>
      </c>
      <c r="S52" s="194">
        <f>IF(OR('Indicator Data'!CE60=0,'Indicator Data'!CE60="No data"),"0",ROUND(IF('Indicator Data'!CE60&gt;S$3,0,IF('Indicator Data'!CE60&lt;S$4,10,(S$3-'Indicator Data'!CE60)/(S$3-S$4)*10)),1))</f>
        <v>2.5</v>
      </c>
      <c r="T52" s="194">
        <f>IF(OR('Indicator Data'!CF60=0,'Indicator Data'!CF60="No data"),"0",ROUND(IF('Indicator Data'!CF60&gt;T$3,0,IF('Indicator Data'!CF60&lt;T$4,10,(T$3-'Indicator Data'!CF60)/(T$3-T$4)*10)),1))</f>
        <v>4.5999999999999996</v>
      </c>
      <c r="U52" s="194">
        <f>IF(OR('Indicator Data'!CG60=0,'Indicator Data'!CG60="No data"),"0",ROUND(IF('Indicator Data'!CG60&gt;U$3,0,IF('Indicator Data'!CG60&lt;U$4,10,(U$3-'Indicator Data'!CG60)/(U$3-U$4)*10)),1))</f>
        <v>1.9</v>
      </c>
      <c r="V52" s="194">
        <f>IF(OR('Indicator Data'!CH60=0,'Indicator Data'!CH60="No data"),"0",ROUND(IF('Indicator Data'!CH60&gt;V$3,0,IF('Indicator Data'!CH60&lt;V$4,10,(V$3-'Indicator Data'!CH60)/(V$3-V$4)*10)),1))</f>
        <v>2.9</v>
      </c>
      <c r="W52" s="194">
        <f>IF(OR('Indicator Data'!CI60=0,'Indicator Data'!CI60="No data"),"0",ROUND(IF('Indicator Data'!CI60&gt;W$3,0,IF('Indicator Data'!CI60&lt;W$4,10,(W$3-'Indicator Data'!CI60)/(W$3-W$4)*10)),1))</f>
        <v>5</v>
      </c>
      <c r="X52" s="194">
        <f>IF(OR('Indicator Data'!CJ60=0,'Indicator Data'!CJ60="No data"),"0",ROUND(IF('Indicator Data'!CJ60&gt;X$3,0,IF('Indicator Data'!CJ60&lt;X$4,10,(X$3-'Indicator Data'!CJ60)/(X$3-X$4)*10)),1))</f>
        <v>4.5</v>
      </c>
      <c r="Y52" s="194">
        <f>IF(OR('Indicator Data'!CK60=0,'Indicator Data'!CK60="No data"),"0",ROUND(IF('Indicator Data'!CK60&gt;Y$3,0,IF('Indicator Data'!CK60&lt;Y$4,10,(Y$3-'Indicator Data'!CK60)/(Y$3-Y$4)*10)),1))</f>
        <v>7</v>
      </c>
      <c r="Z52" s="194">
        <f>IF(OR('Indicator Data'!CL60=0,'Indicator Data'!CL60="No data"),"0",ROUND(IF('Indicator Data'!CL60&gt;Z$3,0,IF('Indicator Data'!CL60&lt;Z$4,10,(Z$3-'Indicator Data'!CL60)/(Z$3-Z$4)*10)),1))</f>
        <v>6.4</v>
      </c>
      <c r="AA52" s="194">
        <f>IF(OR('Indicator Data'!CM60=0,'Indicator Data'!CM60="No data"),"0",ROUND(IF('Indicator Data'!CM60&gt;AA$3,0,IF('Indicator Data'!CM60&lt;AA$4,10,(AA$3-'Indicator Data'!CM60)/(AA$3-AA$4)*10)),1))</f>
        <v>8.8000000000000007</v>
      </c>
      <c r="AB52" s="194">
        <f>IF(OR('Indicator Data'!CN60=0,'Indicator Data'!CN60="No data"),"0",ROUND(IF('Indicator Data'!CN60&gt;AB$3,0,IF('Indicator Data'!CN60&lt;AB$4,10,(AB$3-'Indicator Data'!CN60)/(AB$3-AB$4)*10)),1))</f>
        <v>8.1999999999999993</v>
      </c>
      <c r="AC52" s="194">
        <f>IF(OR('Indicator Data'!CO60=0,'Indicator Data'!CO60="No data"),"0",ROUND(IF('Indicator Data'!CO60&gt;AC$3,0,IF('Indicator Data'!CO60&lt;AC$4,10,(AC$3-'Indicator Data'!CO60)/(AC$3-AC$4)*10)),1))</f>
        <v>8.4</v>
      </c>
      <c r="AD52" s="203">
        <f t="shared" si="10"/>
        <v>7</v>
      </c>
      <c r="AE52" s="203">
        <f t="shared" si="11"/>
        <v>3</v>
      </c>
      <c r="AF52" s="203">
        <f t="shared" si="5"/>
        <v>9.6</v>
      </c>
      <c r="AG52" s="203">
        <f t="shared" si="12"/>
        <v>3.9</v>
      </c>
      <c r="AH52" s="203">
        <f t="shared" si="13"/>
        <v>3.4</v>
      </c>
      <c r="AI52" s="203">
        <f t="shared" si="14"/>
        <v>4.0999999999999996</v>
      </c>
      <c r="AJ52" s="203">
        <f t="shared" si="6"/>
        <v>8</v>
      </c>
      <c r="AK52" s="204">
        <f t="shared" si="7"/>
        <v>6.5</v>
      </c>
      <c r="AL52" s="204">
        <f t="shared" si="8"/>
        <v>3.9</v>
      </c>
      <c r="AM52" s="204">
        <f t="shared" si="9"/>
        <v>5.3</v>
      </c>
      <c r="AN52" s="61"/>
      <c r="AO52" s="61"/>
      <c r="AP52" s="61"/>
      <c r="AQ52" s="61"/>
      <c r="AR52" s="61"/>
      <c r="AS52" s="61"/>
      <c r="AT52" s="61"/>
      <c r="AU52" s="61"/>
      <c r="AV52" s="61"/>
      <c r="AW52" s="61"/>
    </row>
    <row r="53" spans="1:49" ht="15.75" customHeight="1" x14ac:dyDescent="0.25">
      <c r="A53" t="str">
        <f>'Indicator Data'!A61</f>
        <v>Barind and Drought Prone Areas</v>
      </c>
      <c r="B53" t="str">
        <f>'Indicator Data'!B61</f>
        <v>Rajshahi</v>
      </c>
      <c r="C53" t="str">
        <f>'Indicator Data'!C61</f>
        <v>Natore</v>
      </c>
      <c r="D53">
        <f>'Indicator Data'!D61</f>
        <v>5069</v>
      </c>
      <c r="E53" s="194">
        <v>6.6</v>
      </c>
      <c r="F53" s="194">
        <v>7.4</v>
      </c>
      <c r="G53" s="194">
        <v>3</v>
      </c>
      <c r="H53" s="194" t="s">
        <v>50</v>
      </c>
      <c r="I53" s="194">
        <f>IF(OR('Indicator Data'!BT61=0,'Indicator Data'!BT61="No data"),"0",ROUND(IF('Indicator Data'!BT61&gt;I$3,0,IF('Indicator Data'!BT61&lt;I$4,10,(I$3-'Indicator Data'!BT61)/(I$3-I$4)*10)),1))</f>
        <v>9.6999999999999993</v>
      </c>
      <c r="J53" s="194">
        <f>IF(OR('Indicator Data'!BV61=0,'Indicator Data'!BV61="No data"),"0",ROUND(IF('Indicator Data'!BV61&gt;J$3,0,IF('Indicator Data'!BV61&lt;J$4,10,(J$3-'Indicator Data'!BV61)/(J$3-J$4)*10)),1))</f>
        <v>9.4</v>
      </c>
      <c r="K53" s="194">
        <f>IF(OR('Indicator Data'!BW61=0,'Indicator Data'!BW61="No data"),"0",ROUND(IF('Indicator Data'!BW61&gt;K$3,0,IF('Indicator Data'!BW61&lt;K$4,10,(K$3-'Indicator Data'!BW61)/(K$3-K$4)*10)),1))</f>
        <v>9.6</v>
      </c>
      <c r="L53" s="194" t="str">
        <f>IF(OR('Indicator Data'!BX61=0,'Indicator Data'!BX61="No data"),"0",ROUND(IF('Indicator Data'!BX61&gt;L$3,0,IF('Indicator Data'!BX61&lt;L$4,10,(L$3-'Indicator Data'!BX61)/(L$3-L$4)*10)),1))</f>
        <v>0</v>
      </c>
      <c r="M53" s="194">
        <f>IF(OR('Indicator Data'!BY61=0,'Indicator Data'!BY61="No data"),"0",ROUND(IF('Indicator Data'!BY61&gt;M$3,0,IF('Indicator Data'!BY61&lt;M$4,10,(M$3-'Indicator Data'!BY61)/(M$3-M$4)*10)),1))</f>
        <v>2.5</v>
      </c>
      <c r="N53" s="194">
        <f>IF(OR('Indicator Data'!BZ61=0,'Indicator Data'!BZ61="No data"),"0",ROUND(IF('Indicator Data'!BZ61&gt;N$3,0,IF('Indicator Data'!BZ61&lt;N$4,10,(N$3-'Indicator Data'!BZ61)/(N$3-N$4)*10)),1))</f>
        <v>1.3</v>
      </c>
      <c r="O53" s="194">
        <f>IF(OR('Indicator Data'!CA61=0,'Indicator Data'!CA61="No data"),"0",ROUND(IF('Indicator Data'!CA61&gt;O$3,0,IF('Indicator Data'!CA61&lt;O$4,10,(O$3-'Indicator Data'!CA61)/(O$3-O$4)*10)),1))</f>
        <v>3.9</v>
      </c>
      <c r="P53" s="194">
        <f>IF(OR('Indicator Data'!CB61=0,'Indicator Data'!CB61="No data"),"0",ROUND(IF('Indicator Data'!CB61&gt;P$3,0,IF('Indicator Data'!CB61&lt;P$4,10,(P$3-'Indicator Data'!CB61)/(P$3-P$4)*10)),1))</f>
        <v>0.6</v>
      </c>
      <c r="Q53" s="194">
        <f>IF(OR('Indicator Data'!CC61=0,'Indicator Data'!CC61="No data"),"0",ROUND(IF('Indicator Data'!CC61&gt;Q$3,0,IF('Indicator Data'!CC61&lt;Q$4,10,(Q$3-'Indicator Data'!CC61)/(Q$3-Q$4)*10)),1))</f>
        <v>3.6</v>
      </c>
      <c r="R53" s="194">
        <f>IF(OR('Indicator Data'!CD61=0,'Indicator Data'!CD61="No data"),"0",ROUND(IF('Indicator Data'!CD61&gt;R$3,0,IF('Indicator Data'!CD61&lt;R$4,10,(R$3-'Indicator Data'!CD61)/(R$3-R$4)*10)),1))</f>
        <v>0.9</v>
      </c>
      <c r="S53" s="194">
        <f>IF(OR('Indicator Data'!CE61=0,'Indicator Data'!CE61="No data"),"0",ROUND(IF('Indicator Data'!CE61&gt;S$3,0,IF('Indicator Data'!CE61&lt;S$4,10,(S$3-'Indicator Data'!CE61)/(S$3-S$4)*10)),1))</f>
        <v>3.6</v>
      </c>
      <c r="T53" s="194">
        <f>IF(OR('Indicator Data'!CF61=0,'Indicator Data'!CF61="No data"),"0",ROUND(IF('Indicator Data'!CF61&gt;T$3,0,IF('Indicator Data'!CF61&lt;T$4,10,(T$3-'Indicator Data'!CF61)/(T$3-T$4)*10)),1))</f>
        <v>5.4</v>
      </c>
      <c r="U53" s="194">
        <f>IF(OR('Indicator Data'!CG61=0,'Indicator Data'!CG61="No data"),"0",ROUND(IF('Indicator Data'!CG61&gt;U$3,0,IF('Indicator Data'!CG61&lt;U$4,10,(U$3-'Indicator Data'!CG61)/(U$3-U$4)*10)),1))</f>
        <v>3.2</v>
      </c>
      <c r="V53" s="194">
        <f>IF(OR('Indicator Data'!CH61=0,'Indicator Data'!CH61="No data"),"0",ROUND(IF('Indicator Data'!CH61&gt;V$3,0,IF('Indicator Data'!CH61&lt;V$4,10,(V$3-'Indicator Data'!CH61)/(V$3-V$4)*10)),1))</f>
        <v>2.2999999999999998</v>
      </c>
      <c r="W53" s="194">
        <f>IF(OR('Indicator Data'!CI61=0,'Indicator Data'!CI61="No data"),"0",ROUND(IF('Indicator Data'!CI61&gt;W$3,0,IF('Indicator Data'!CI61&lt;W$4,10,(W$3-'Indicator Data'!CI61)/(W$3-W$4)*10)),1))</f>
        <v>6.9</v>
      </c>
      <c r="X53" s="194">
        <f>IF(OR('Indicator Data'!CJ61=0,'Indicator Data'!CJ61="No data"),"0",ROUND(IF('Indicator Data'!CJ61&gt;X$3,0,IF('Indicator Data'!CJ61&lt;X$4,10,(X$3-'Indicator Data'!CJ61)/(X$3-X$4)*10)),1))</f>
        <v>4.5999999999999996</v>
      </c>
      <c r="Y53" s="194">
        <f>IF(OR('Indicator Data'!CK61=0,'Indicator Data'!CK61="No data"),"0",ROUND(IF('Indicator Data'!CK61&gt;Y$3,0,IF('Indicator Data'!CK61&lt;Y$4,10,(Y$3-'Indicator Data'!CK61)/(Y$3-Y$4)*10)),1))</f>
        <v>8.1</v>
      </c>
      <c r="Z53" s="194">
        <f>IF(OR('Indicator Data'!CL61=0,'Indicator Data'!CL61="No data"),"0",ROUND(IF('Indicator Data'!CL61&gt;Z$3,0,IF('Indicator Data'!CL61&lt;Z$4,10,(Z$3-'Indicator Data'!CL61)/(Z$3-Z$4)*10)),1))</f>
        <v>5.6</v>
      </c>
      <c r="AA53" s="194">
        <f>IF(OR('Indicator Data'!CM61=0,'Indicator Data'!CM61="No data"),"0",ROUND(IF('Indicator Data'!CM61&gt;AA$3,0,IF('Indicator Data'!CM61&lt;AA$4,10,(AA$3-'Indicator Data'!CM61)/(AA$3-AA$4)*10)),1))</f>
        <v>9.6999999999999993</v>
      </c>
      <c r="AB53" s="194">
        <f>IF(OR('Indicator Data'!CN61=0,'Indicator Data'!CN61="No data"),"0",ROUND(IF('Indicator Data'!CN61&gt;AB$3,0,IF('Indicator Data'!CN61&lt;AB$4,10,(AB$3-'Indicator Data'!CN61)/(AB$3-AB$4)*10)),1))</f>
        <v>6.6</v>
      </c>
      <c r="AC53" s="194">
        <f>IF(OR('Indicator Data'!CO61=0,'Indicator Data'!CO61="No data"),"0",ROUND(IF('Indicator Data'!CO61&gt;AC$3,0,IF('Indicator Data'!CO61&lt;AC$4,10,(AC$3-'Indicator Data'!CO61)/(AC$3-AC$4)*10)),1))</f>
        <v>6.9</v>
      </c>
      <c r="AD53" s="203">
        <f t="shared" si="10"/>
        <v>7</v>
      </c>
      <c r="AE53" s="203">
        <f t="shared" si="11"/>
        <v>3</v>
      </c>
      <c r="AF53" s="203">
        <f t="shared" si="5"/>
        <v>9.6</v>
      </c>
      <c r="AG53" s="203">
        <f t="shared" si="12"/>
        <v>1.9</v>
      </c>
      <c r="AH53" s="203">
        <f t="shared" si="13"/>
        <v>2.2999999999999998</v>
      </c>
      <c r="AI53" s="203">
        <f t="shared" si="14"/>
        <v>4.9000000000000004</v>
      </c>
      <c r="AJ53" s="203">
        <f t="shared" si="6"/>
        <v>7.2</v>
      </c>
      <c r="AK53" s="204">
        <f t="shared" si="7"/>
        <v>6.5</v>
      </c>
      <c r="AL53" s="204">
        <f t="shared" si="8"/>
        <v>3.3</v>
      </c>
      <c r="AM53" s="204">
        <f t="shared" si="9"/>
        <v>5.0999999999999996</v>
      </c>
      <c r="AN53" s="61"/>
      <c r="AO53" s="61"/>
      <c r="AP53" s="61"/>
      <c r="AQ53" s="61"/>
      <c r="AR53" s="61"/>
      <c r="AS53" s="61"/>
      <c r="AT53" s="61"/>
      <c r="AU53" s="61"/>
      <c r="AV53" s="61"/>
      <c r="AW53" s="61"/>
    </row>
    <row r="54" spans="1:49" ht="15.75" customHeight="1" x14ac:dyDescent="0.25">
      <c r="A54" t="str">
        <f>'Indicator Data'!A62</f>
        <v>Barind and Drought Prone Areas</v>
      </c>
      <c r="B54" t="str">
        <f>'Indicator Data'!B62</f>
        <v>Rajshahi</v>
      </c>
      <c r="C54" t="str">
        <f>'Indicator Data'!C62</f>
        <v>Nawabganj</v>
      </c>
      <c r="D54">
        <f>'Indicator Data'!D62</f>
        <v>5070</v>
      </c>
      <c r="E54" s="194">
        <v>6.6</v>
      </c>
      <c r="F54" s="194">
        <v>7.4</v>
      </c>
      <c r="G54" s="194">
        <v>3</v>
      </c>
      <c r="H54" s="194" t="s">
        <v>50</v>
      </c>
      <c r="I54" s="194">
        <f>IF(OR('Indicator Data'!BT62=0,'Indicator Data'!BT62="No data"),"0",ROUND(IF('Indicator Data'!BT62&gt;I$3,0,IF('Indicator Data'!BT62&lt;I$4,10,(I$3-'Indicator Data'!BT62)/(I$3-I$4)*10)),1))</f>
        <v>9.5</v>
      </c>
      <c r="J54" s="194">
        <f>IF(OR('Indicator Data'!BV62=0,'Indicator Data'!BV62="No data"),"0",ROUND(IF('Indicator Data'!BV62&gt;J$3,0,IF('Indicator Data'!BV62&lt;J$4,10,(J$3-'Indicator Data'!BV62)/(J$3-J$4)*10)),1))</f>
        <v>8.9</v>
      </c>
      <c r="K54" s="194">
        <f>IF(OR('Indicator Data'!BW62=0,'Indicator Data'!BW62="No data"),"0",ROUND(IF('Indicator Data'!BW62&gt;K$3,0,IF('Indicator Data'!BW62&lt;K$4,10,(K$3-'Indicator Data'!BW62)/(K$3-K$4)*10)),1))</f>
        <v>9.6999999999999993</v>
      </c>
      <c r="L54" s="194" t="str">
        <f>IF(OR('Indicator Data'!BX62=0,'Indicator Data'!BX62="No data"),"0",ROUND(IF('Indicator Data'!BX62&gt;L$3,0,IF('Indicator Data'!BX62&lt;L$4,10,(L$3-'Indicator Data'!BX62)/(L$3-L$4)*10)),1))</f>
        <v>0</v>
      </c>
      <c r="M54" s="194">
        <f>IF(OR('Indicator Data'!BY62=0,'Indicator Data'!BY62="No data"),"0",ROUND(IF('Indicator Data'!BY62&gt;M$3,0,IF('Indicator Data'!BY62&lt;M$4,10,(M$3-'Indicator Data'!BY62)/(M$3-M$4)*10)),1))</f>
        <v>5.4</v>
      </c>
      <c r="N54" s="194">
        <f>IF(OR('Indicator Data'!BZ62=0,'Indicator Data'!BZ62="No data"),"0",ROUND(IF('Indicator Data'!BZ62&gt;N$3,0,IF('Indicator Data'!BZ62&lt;N$4,10,(N$3-'Indicator Data'!BZ62)/(N$3-N$4)*10)),1))</f>
        <v>5.2</v>
      </c>
      <c r="O54" s="194">
        <f>IF(OR('Indicator Data'!CA62=0,'Indicator Data'!CA62="No data"),"0",ROUND(IF('Indicator Data'!CA62&gt;O$3,0,IF('Indicator Data'!CA62&lt;O$4,10,(O$3-'Indicator Data'!CA62)/(O$3-O$4)*10)),1))</f>
        <v>8.8000000000000007</v>
      </c>
      <c r="P54" s="194">
        <f>IF(OR('Indicator Data'!CB62=0,'Indicator Data'!CB62="No data"),"0",ROUND(IF('Indicator Data'!CB62&gt;P$3,0,IF('Indicator Data'!CB62&lt;P$4,10,(P$3-'Indicator Data'!CB62)/(P$3-P$4)*10)),1))</f>
        <v>1.4</v>
      </c>
      <c r="Q54" s="194">
        <f>IF(OR('Indicator Data'!CC62=0,'Indicator Data'!CC62="No data"),"0",ROUND(IF('Indicator Data'!CC62&gt;Q$3,0,IF('Indicator Data'!CC62&lt;Q$4,10,(Q$3-'Indicator Data'!CC62)/(Q$3-Q$4)*10)),1))</f>
        <v>4.9000000000000004</v>
      </c>
      <c r="R54" s="194">
        <f>IF(OR('Indicator Data'!CD62=0,'Indicator Data'!CD62="No data"),"0",ROUND(IF('Indicator Data'!CD62&gt;R$3,0,IF('Indicator Data'!CD62&lt;R$4,10,(R$3-'Indicator Data'!CD62)/(R$3-R$4)*10)),1))</f>
        <v>0.4</v>
      </c>
      <c r="S54" s="194">
        <f>IF(OR('Indicator Data'!CE62=0,'Indicator Data'!CE62="No data"),"0",ROUND(IF('Indicator Data'!CE62&gt;S$3,0,IF('Indicator Data'!CE62&lt;S$4,10,(S$3-'Indicator Data'!CE62)/(S$3-S$4)*10)),1))</f>
        <v>5.0999999999999996</v>
      </c>
      <c r="T54" s="194">
        <f>IF(OR('Indicator Data'!CF62=0,'Indicator Data'!CF62="No data"),"0",ROUND(IF('Indicator Data'!CF62&gt;T$3,0,IF('Indicator Data'!CF62&lt;T$4,10,(T$3-'Indicator Data'!CF62)/(T$3-T$4)*10)),1))</f>
        <v>6.8</v>
      </c>
      <c r="U54" s="194">
        <f>IF(OR('Indicator Data'!CG62=0,'Indicator Data'!CG62="No data"),"0",ROUND(IF('Indicator Data'!CG62&gt;U$3,0,IF('Indicator Data'!CG62&lt;U$4,10,(U$3-'Indicator Data'!CG62)/(U$3-U$4)*10)),1))</f>
        <v>6.5</v>
      </c>
      <c r="V54" s="194">
        <f>IF(OR('Indicator Data'!CH62=0,'Indicator Data'!CH62="No data"),"0",ROUND(IF('Indicator Data'!CH62&gt;V$3,0,IF('Indicator Data'!CH62&lt;V$4,10,(V$3-'Indicator Data'!CH62)/(V$3-V$4)*10)),1))</f>
        <v>4.9000000000000004</v>
      </c>
      <c r="W54" s="194">
        <f>IF(OR('Indicator Data'!CI62=0,'Indicator Data'!CI62="No data"),"0",ROUND(IF('Indicator Data'!CI62&gt;W$3,0,IF('Indicator Data'!CI62&lt;W$4,10,(W$3-'Indicator Data'!CI62)/(W$3-W$4)*10)),1))</f>
        <v>7.5</v>
      </c>
      <c r="X54" s="194">
        <f>IF(OR('Indicator Data'!CJ62=0,'Indicator Data'!CJ62="No data"),"0",ROUND(IF('Indicator Data'!CJ62&gt;X$3,0,IF('Indicator Data'!CJ62&lt;X$4,10,(X$3-'Indicator Data'!CJ62)/(X$3-X$4)*10)),1))</f>
        <v>7.7</v>
      </c>
      <c r="Y54" s="194">
        <f>IF(OR('Indicator Data'!CK62=0,'Indicator Data'!CK62="No data"),"0",ROUND(IF('Indicator Data'!CK62&gt;Y$3,0,IF('Indicator Data'!CK62&lt;Y$4,10,(Y$3-'Indicator Data'!CK62)/(Y$3-Y$4)*10)),1))</f>
        <v>9.8000000000000007</v>
      </c>
      <c r="Z54" s="194">
        <f>IF(OR('Indicator Data'!CL62=0,'Indicator Data'!CL62="No data"),"0",ROUND(IF('Indicator Data'!CL62&gt;Z$3,0,IF('Indicator Data'!CL62&lt;Z$4,10,(Z$3-'Indicator Data'!CL62)/(Z$3-Z$4)*10)),1))</f>
        <v>4.5999999999999996</v>
      </c>
      <c r="AA54" s="194">
        <f>IF(OR('Indicator Data'!CM62=0,'Indicator Data'!CM62="No data"),"0",ROUND(IF('Indicator Data'!CM62&gt;AA$3,0,IF('Indicator Data'!CM62&lt;AA$4,10,(AA$3-'Indicator Data'!CM62)/(AA$3-AA$4)*10)),1))</f>
        <v>9.1</v>
      </c>
      <c r="AB54" s="194">
        <f>IF(OR('Indicator Data'!CN62=0,'Indicator Data'!CN62="No data"),"0",ROUND(IF('Indicator Data'!CN62&gt;AB$3,0,IF('Indicator Data'!CN62&lt;AB$4,10,(AB$3-'Indicator Data'!CN62)/(AB$3-AB$4)*10)),1))</f>
        <v>5.0999999999999996</v>
      </c>
      <c r="AC54" s="194">
        <f>IF(OR('Indicator Data'!CO62=0,'Indicator Data'!CO62="No data"),"0",ROUND(IF('Indicator Data'!CO62&gt;AC$3,0,IF('Indicator Data'!CO62&lt;AC$4,10,(AC$3-'Indicator Data'!CO62)/(AC$3-AC$4)*10)),1))</f>
        <v>3.9</v>
      </c>
      <c r="AD54" s="203">
        <f t="shared" si="10"/>
        <v>7</v>
      </c>
      <c r="AE54" s="203">
        <f t="shared" si="11"/>
        <v>3</v>
      </c>
      <c r="AF54" s="203">
        <f t="shared" si="5"/>
        <v>9.4</v>
      </c>
      <c r="AG54" s="203">
        <f t="shared" si="12"/>
        <v>5.3</v>
      </c>
      <c r="AH54" s="203">
        <f t="shared" si="13"/>
        <v>3.9</v>
      </c>
      <c r="AI54" s="203">
        <f t="shared" si="14"/>
        <v>6.9</v>
      </c>
      <c r="AJ54" s="203">
        <f t="shared" si="6"/>
        <v>5.7</v>
      </c>
      <c r="AK54" s="204">
        <f t="shared" si="7"/>
        <v>6.5</v>
      </c>
      <c r="AL54" s="204">
        <f t="shared" si="8"/>
        <v>4.4000000000000004</v>
      </c>
      <c r="AM54" s="204">
        <f t="shared" si="9"/>
        <v>5.5</v>
      </c>
      <c r="AN54" s="61"/>
      <c r="AO54" s="61"/>
      <c r="AP54" s="61"/>
      <c r="AQ54" s="61"/>
      <c r="AR54" s="61"/>
      <c r="AS54" s="61"/>
      <c r="AT54" s="61"/>
      <c r="AU54" s="61"/>
      <c r="AV54" s="61"/>
      <c r="AW54" s="61"/>
    </row>
    <row r="55" spans="1:49" ht="15.75" customHeight="1" x14ac:dyDescent="0.25">
      <c r="A55" t="str">
        <f>'Indicator Data'!A63</f>
        <v>Barind and Drought Prone Areas</v>
      </c>
      <c r="B55" t="str">
        <f>'Indicator Data'!B63</f>
        <v>Rajshahi</v>
      </c>
      <c r="C55" t="str">
        <f>'Indicator Data'!C63</f>
        <v>Pabna</v>
      </c>
      <c r="D55">
        <f>'Indicator Data'!D63</f>
        <v>5076</v>
      </c>
      <c r="E55" s="194">
        <v>6.6</v>
      </c>
      <c r="F55" s="194">
        <v>7.4</v>
      </c>
      <c r="G55" s="194">
        <v>3</v>
      </c>
      <c r="H55" s="194" t="s">
        <v>50</v>
      </c>
      <c r="I55" s="194">
        <f>IF(OR('Indicator Data'!BT63=0,'Indicator Data'!BT63="No data"),"0",ROUND(IF('Indicator Data'!BT63&gt;I$3,0,IF('Indicator Data'!BT63&lt;I$4,10,(I$3-'Indicator Data'!BT63)/(I$3-I$4)*10)),1))</f>
        <v>9.6</v>
      </c>
      <c r="J55" s="194">
        <f>IF(OR('Indicator Data'!BV63=0,'Indicator Data'!BV63="No data"),"0",ROUND(IF('Indicator Data'!BV63&gt;J$3,0,IF('Indicator Data'!BV63&lt;J$4,10,(J$3-'Indicator Data'!BV63)/(J$3-J$4)*10)),1))</f>
        <v>9.5</v>
      </c>
      <c r="K55" s="194">
        <f>IF(OR('Indicator Data'!BW63=0,'Indicator Data'!BW63="No data"),"0",ROUND(IF('Indicator Data'!BW63&gt;K$3,0,IF('Indicator Data'!BW63&lt;K$4,10,(K$3-'Indicator Data'!BW63)/(K$3-K$4)*10)),1))</f>
        <v>9.6999999999999993</v>
      </c>
      <c r="L55" s="194" t="str">
        <f>IF(OR('Indicator Data'!BX63=0,'Indicator Data'!BX63="No data"),"0",ROUND(IF('Indicator Data'!BX63&gt;L$3,0,IF('Indicator Data'!BX63&lt;L$4,10,(L$3-'Indicator Data'!BX63)/(L$3-L$4)*10)),1))</f>
        <v>0</v>
      </c>
      <c r="M55" s="194">
        <f>IF(OR('Indicator Data'!BY63=0,'Indicator Data'!BY63="No data"),"0",ROUND(IF('Indicator Data'!BY63&gt;M$3,0,IF('Indicator Data'!BY63&lt;M$4,10,(M$3-'Indicator Data'!BY63)/(M$3-M$4)*10)),1))</f>
        <v>4.3</v>
      </c>
      <c r="N55" s="194">
        <f>IF(OR('Indicator Data'!BZ63=0,'Indicator Data'!BZ63="No data"),"0",ROUND(IF('Indicator Data'!BZ63&gt;N$3,0,IF('Indicator Data'!BZ63&lt;N$4,10,(N$3-'Indicator Data'!BZ63)/(N$3-N$4)*10)),1))</f>
        <v>1.5</v>
      </c>
      <c r="O55" s="194">
        <f>IF(OR('Indicator Data'!CA63=0,'Indicator Data'!CA63="No data"),"0",ROUND(IF('Indicator Data'!CA63&gt;O$3,0,IF('Indicator Data'!CA63&lt;O$4,10,(O$3-'Indicator Data'!CA63)/(O$3-O$4)*10)),1))</f>
        <v>4</v>
      </c>
      <c r="P55" s="194">
        <f>IF(OR('Indicator Data'!CB63=0,'Indicator Data'!CB63="No data"),"0",ROUND(IF('Indicator Data'!CB63&gt;P$3,0,IF('Indicator Data'!CB63&lt;P$4,10,(P$3-'Indicator Data'!CB63)/(P$3-P$4)*10)),1))</f>
        <v>0.6</v>
      </c>
      <c r="Q55" s="194">
        <f>IF(OR('Indicator Data'!CC63=0,'Indicator Data'!CC63="No data"),"0",ROUND(IF('Indicator Data'!CC63&gt;Q$3,0,IF('Indicator Data'!CC63&lt;Q$4,10,(Q$3-'Indicator Data'!CC63)/(Q$3-Q$4)*10)),1))</f>
        <v>2.9</v>
      </c>
      <c r="R55" s="194">
        <f>IF(OR('Indicator Data'!CD63=0,'Indicator Data'!CD63="No data"),"0",ROUND(IF('Indicator Data'!CD63&gt;R$3,0,IF('Indicator Data'!CD63&lt;R$4,10,(R$3-'Indicator Data'!CD63)/(R$3-R$4)*10)),1))</f>
        <v>1.1000000000000001</v>
      </c>
      <c r="S55" s="194">
        <f>IF(OR('Indicator Data'!CE63=0,'Indicator Data'!CE63="No data"),"0",ROUND(IF('Indicator Data'!CE63&gt;S$3,0,IF('Indicator Data'!CE63&lt;S$4,10,(S$3-'Indicator Data'!CE63)/(S$3-S$4)*10)),1))</f>
        <v>6</v>
      </c>
      <c r="T55" s="194">
        <f>IF(OR('Indicator Data'!CF63=0,'Indicator Data'!CF63="No data"),"0",ROUND(IF('Indicator Data'!CF63&gt;T$3,0,IF('Indicator Data'!CF63&lt;T$4,10,(T$3-'Indicator Data'!CF63)/(T$3-T$4)*10)),1))</f>
        <v>8.3000000000000007</v>
      </c>
      <c r="U55" s="194">
        <f>IF(OR('Indicator Data'!CG63=0,'Indicator Data'!CG63="No data"),"0",ROUND(IF('Indicator Data'!CG63&gt;U$3,0,IF('Indicator Data'!CG63&lt;U$4,10,(U$3-'Indicator Data'!CG63)/(U$3-U$4)*10)),1))</f>
        <v>7.1</v>
      </c>
      <c r="V55" s="194">
        <f>IF(OR('Indicator Data'!CH63=0,'Indicator Data'!CH63="No data"),"0",ROUND(IF('Indicator Data'!CH63&gt;V$3,0,IF('Indicator Data'!CH63&lt;V$4,10,(V$3-'Indicator Data'!CH63)/(V$3-V$4)*10)),1))</f>
        <v>3.9</v>
      </c>
      <c r="W55" s="194">
        <f>IF(OR('Indicator Data'!CI63=0,'Indicator Data'!CI63="No data"),"0",ROUND(IF('Indicator Data'!CI63&gt;W$3,0,IF('Indicator Data'!CI63&lt;W$4,10,(W$3-'Indicator Data'!CI63)/(W$3-W$4)*10)),1))</f>
        <v>6.8</v>
      </c>
      <c r="X55" s="194">
        <f>IF(OR('Indicator Data'!CJ63=0,'Indicator Data'!CJ63="No data"),"0",ROUND(IF('Indicator Data'!CJ63&gt;X$3,0,IF('Indicator Data'!CJ63&lt;X$4,10,(X$3-'Indicator Data'!CJ63)/(X$3-X$4)*10)),1))</f>
        <v>5.5</v>
      </c>
      <c r="Y55" s="194">
        <f>IF(OR('Indicator Data'!CK63=0,'Indicator Data'!CK63="No data"),"0",ROUND(IF('Indicator Data'!CK63&gt;Y$3,0,IF('Indicator Data'!CK63&lt;Y$4,10,(Y$3-'Indicator Data'!CK63)/(Y$3-Y$4)*10)),1))</f>
        <v>7.4</v>
      </c>
      <c r="Z55" s="194">
        <f>IF(OR('Indicator Data'!CL63=0,'Indicator Data'!CL63="No data"),"0",ROUND(IF('Indicator Data'!CL63&gt;Z$3,0,IF('Indicator Data'!CL63&lt;Z$4,10,(Z$3-'Indicator Data'!CL63)/(Z$3-Z$4)*10)),1))</f>
        <v>6.1</v>
      </c>
      <c r="AA55" s="194">
        <f>IF(OR('Indicator Data'!CM63=0,'Indicator Data'!CM63="No data"),"0",ROUND(IF('Indicator Data'!CM63&gt;AA$3,0,IF('Indicator Data'!CM63&lt;AA$4,10,(AA$3-'Indicator Data'!CM63)/(AA$3-AA$4)*10)),1))</f>
        <v>9.1999999999999993</v>
      </c>
      <c r="AB55" s="194">
        <f>IF(OR('Indicator Data'!CN63=0,'Indicator Data'!CN63="No data"),"0",ROUND(IF('Indicator Data'!CN63&gt;AB$3,0,IF('Indicator Data'!CN63&lt;AB$4,10,(AB$3-'Indicator Data'!CN63)/(AB$3-AB$4)*10)),1))</f>
        <v>8</v>
      </c>
      <c r="AC55" s="194">
        <f>IF(OR('Indicator Data'!CO63=0,'Indicator Data'!CO63="No data"),"0",ROUND(IF('Indicator Data'!CO63&gt;AC$3,0,IF('Indicator Data'!CO63&lt;AC$4,10,(AC$3-'Indicator Data'!CO63)/(AC$3-AC$4)*10)),1))</f>
        <v>6.1</v>
      </c>
      <c r="AD55" s="203">
        <f t="shared" si="10"/>
        <v>7</v>
      </c>
      <c r="AE55" s="203">
        <f t="shared" si="11"/>
        <v>3</v>
      </c>
      <c r="AF55" s="203">
        <f t="shared" si="5"/>
        <v>9.6</v>
      </c>
      <c r="AG55" s="203">
        <f t="shared" si="12"/>
        <v>2.9</v>
      </c>
      <c r="AH55" s="203">
        <f t="shared" si="13"/>
        <v>2.2000000000000002</v>
      </c>
      <c r="AI55" s="203">
        <f t="shared" si="14"/>
        <v>6.4</v>
      </c>
      <c r="AJ55" s="203">
        <f t="shared" si="6"/>
        <v>7.4</v>
      </c>
      <c r="AK55" s="204">
        <f t="shared" si="7"/>
        <v>6.5</v>
      </c>
      <c r="AL55" s="204">
        <f t="shared" si="8"/>
        <v>3.8</v>
      </c>
      <c r="AM55" s="204">
        <f t="shared" si="9"/>
        <v>5.3</v>
      </c>
      <c r="AN55" s="61"/>
      <c r="AO55" s="61"/>
      <c r="AP55" s="61"/>
      <c r="AQ55" s="61"/>
      <c r="AR55" s="61"/>
      <c r="AS55" s="61"/>
      <c r="AT55" s="61"/>
      <c r="AU55" s="61"/>
      <c r="AV55" s="61"/>
      <c r="AW55" s="61"/>
    </row>
    <row r="56" spans="1:49" ht="15.75" customHeight="1" x14ac:dyDescent="0.25">
      <c r="A56" t="str">
        <f>'Indicator Data'!A64</f>
        <v>Barind and Drought Prone Areas</v>
      </c>
      <c r="B56" t="str">
        <f>'Indicator Data'!B64</f>
        <v>Rajshahi</v>
      </c>
      <c r="C56" t="str">
        <f>'Indicator Data'!C64</f>
        <v>Rajshahi</v>
      </c>
      <c r="D56">
        <f>'Indicator Data'!D64</f>
        <v>5081</v>
      </c>
      <c r="E56" s="194">
        <v>6.6</v>
      </c>
      <c r="F56" s="194">
        <v>7.4</v>
      </c>
      <c r="G56" s="194">
        <v>3</v>
      </c>
      <c r="H56" s="194" t="s">
        <v>50</v>
      </c>
      <c r="I56" s="194">
        <f>IF(OR('Indicator Data'!BT64=0,'Indicator Data'!BT64="No data"),"0",ROUND(IF('Indicator Data'!BT64&gt;I$3,0,IF('Indicator Data'!BT64&lt;I$4,10,(I$3-'Indicator Data'!BT64)/(I$3-I$4)*10)),1))</f>
        <v>9</v>
      </c>
      <c r="J56" s="194" t="str">
        <f>IF(OR('Indicator Data'!BV64=0,'Indicator Data'!BV64="No data"),"0",ROUND(IF('Indicator Data'!BV64&gt;J$3,0,IF('Indicator Data'!BV64&lt;J$4,10,(J$3-'Indicator Data'!BV64)/(J$3-J$4)*10)),1))</f>
        <v>0</v>
      </c>
      <c r="K56" s="194">
        <f>IF(OR('Indicator Data'!BW64=0,'Indicator Data'!BW64="No data"),"0",ROUND(IF('Indicator Data'!BW64&gt;K$3,0,IF('Indicator Data'!BW64&lt;K$4,10,(K$3-'Indicator Data'!BW64)/(K$3-K$4)*10)),1))</f>
        <v>9.3000000000000007</v>
      </c>
      <c r="L56" s="194" t="str">
        <f>IF(OR('Indicator Data'!BX64=0,'Indicator Data'!BX64="No data"),"0",ROUND(IF('Indicator Data'!BX64&gt;L$3,0,IF('Indicator Data'!BX64&lt;L$4,10,(L$3-'Indicator Data'!BX64)/(L$3-L$4)*10)),1))</f>
        <v>0</v>
      </c>
      <c r="M56" s="194">
        <f>IF(OR('Indicator Data'!BY64=0,'Indicator Data'!BY64="No data"),"0",ROUND(IF('Indicator Data'!BY64&gt;M$3,0,IF('Indicator Data'!BY64&lt;M$4,10,(M$3-'Indicator Data'!BY64)/(M$3-M$4)*10)),1))</f>
        <v>3.4</v>
      </c>
      <c r="N56" s="194">
        <f>IF(OR('Indicator Data'!BZ64=0,'Indicator Data'!BZ64="No data"),"0",ROUND(IF('Indicator Data'!BZ64&gt;N$3,0,IF('Indicator Data'!BZ64&lt;N$4,10,(N$3-'Indicator Data'!BZ64)/(N$3-N$4)*10)),1))</f>
        <v>2.4</v>
      </c>
      <c r="O56" s="194">
        <f>IF(OR('Indicator Data'!CA64=0,'Indicator Data'!CA64="No data"),"0",ROUND(IF('Indicator Data'!CA64&gt;O$3,0,IF('Indicator Data'!CA64&lt;O$4,10,(O$3-'Indicator Data'!CA64)/(O$3-O$4)*10)),1))</f>
        <v>5.7</v>
      </c>
      <c r="P56" s="194">
        <f>IF(OR('Indicator Data'!CB64=0,'Indicator Data'!CB64="No data"),"0",ROUND(IF('Indicator Data'!CB64&gt;P$3,0,IF('Indicator Data'!CB64&lt;P$4,10,(P$3-'Indicator Data'!CB64)/(P$3-P$4)*10)),1))</f>
        <v>1.4</v>
      </c>
      <c r="Q56" s="194">
        <f>IF(OR('Indicator Data'!CC64=0,'Indicator Data'!CC64="No data"),"0",ROUND(IF('Indicator Data'!CC64&gt;Q$3,0,IF('Indicator Data'!CC64&lt;Q$4,10,(Q$3-'Indicator Data'!CC64)/(Q$3-Q$4)*10)),1))</f>
        <v>2</v>
      </c>
      <c r="R56" s="194">
        <f>IF(OR('Indicator Data'!CD64=0,'Indicator Data'!CD64="No data"),"0",ROUND(IF('Indicator Data'!CD64&gt;R$3,0,IF('Indicator Data'!CD64&lt;R$4,10,(R$3-'Indicator Data'!CD64)/(R$3-R$4)*10)),1))</f>
        <v>0.2</v>
      </c>
      <c r="S56" s="194">
        <f>IF(OR('Indicator Data'!CE64=0,'Indicator Data'!CE64="No data"),"0",ROUND(IF('Indicator Data'!CE64&gt;S$3,0,IF('Indicator Data'!CE64&lt;S$4,10,(S$3-'Indicator Data'!CE64)/(S$3-S$4)*10)),1))</f>
        <v>1.5</v>
      </c>
      <c r="T56" s="194">
        <f>IF(OR('Indicator Data'!CF64=0,'Indicator Data'!CF64="No data"),"0",ROUND(IF('Indicator Data'!CF64&gt;T$3,0,IF('Indicator Data'!CF64&lt;T$4,10,(T$3-'Indicator Data'!CF64)/(T$3-T$4)*10)),1))</f>
        <v>2.9</v>
      </c>
      <c r="U56" s="194">
        <f>IF(OR('Indicator Data'!CG64=0,'Indicator Data'!CG64="No data"),"0",ROUND(IF('Indicator Data'!CG64&gt;U$3,0,IF('Indicator Data'!CG64&lt;U$4,10,(U$3-'Indicator Data'!CG64)/(U$3-U$4)*10)),1))</f>
        <v>5.8</v>
      </c>
      <c r="V56" s="194">
        <f>IF(OR('Indicator Data'!CH64=0,'Indicator Data'!CH64="No data"),"0",ROUND(IF('Indicator Data'!CH64&gt;V$3,0,IF('Indicator Data'!CH64&lt;V$4,10,(V$3-'Indicator Data'!CH64)/(V$3-V$4)*10)),1))</f>
        <v>2.5</v>
      </c>
      <c r="W56" s="194">
        <f>IF(OR('Indicator Data'!CI64=0,'Indicator Data'!CI64="No data"),"0",ROUND(IF('Indicator Data'!CI64&gt;W$3,0,IF('Indicator Data'!CI64&lt;W$4,10,(W$3-'Indicator Data'!CI64)/(W$3-W$4)*10)),1))</f>
        <v>6.3</v>
      </c>
      <c r="X56" s="194">
        <f>IF(OR('Indicator Data'!CJ64=0,'Indicator Data'!CJ64="No data"),"0",ROUND(IF('Indicator Data'!CJ64&gt;X$3,0,IF('Indicator Data'!CJ64&lt;X$4,10,(X$3-'Indicator Data'!CJ64)/(X$3-X$4)*10)),1))</f>
        <v>6.3</v>
      </c>
      <c r="Y56" s="194">
        <f>IF(OR('Indicator Data'!CK64=0,'Indicator Data'!CK64="No data"),"0",ROUND(IF('Indicator Data'!CK64&gt;Y$3,0,IF('Indicator Data'!CK64&lt;Y$4,10,(Y$3-'Indicator Data'!CK64)/(Y$3-Y$4)*10)),1))</f>
        <v>5.8</v>
      </c>
      <c r="Z56" s="194">
        <f>IF(OR('Indicator Data'!CL64=0,'Indicator Data'!CL64="No data"),"0",ROUND(IF('Indicator Data'!CL64&gt;Z$3,0,IF('Indicator Data'!CL64&lt;Z$4,10,(Z$3-'Indicator Data'!CL64)/(Z$3-Z$4)*10)),1))</f>
        <v>1.9</v>
      </c>
      <c r="AA56" s="194">
        <f>IF(OR('Indicator Data'!CM64=0,'Indicator Data'!CM64="No data"),"0",ROUND(IF('Indicator Data'!CM64&gt;AA$3,0,IF('Indicator Data'!CM64&lt;AA$4,10,(AA$3-'Indicator Data'!CM64)/(AA$3-AA$4)*10)),1))</f>
        <v>8</v>
      </c>
      <c r="AB56" s="194">
        <f>IF(OR('Indicator Data'!CN64=0,'Indicator Data'!CN64="No data"),"0",ROUND(IF('Indicator Data'!CN64&gt;AB$3,0,IF('Indicator Data'!CN64&lt;AB$4,10,(AB$3-'Indicator Data'!CN64)/(AB$3-AB$4)*10)),1))</f>
        <v>1.9</v>
      </c>
      <c r="AC56" s="194">
        <f>IF(OR('Indicator Data'!CO64=0,'Indicator Data'!CO64="No data"),"0",ROUND(IF('Indicator Data'!CO64&gt;AC$3,0,IF('Indicator Data'!CO64&lt;AC$4,10,(AC$3-'Indicator Data'!CO64)/(AC$3-AC$4)*10)),1))</f>
        <v>8.3000000000000007</v>
      </c>
      <c r="AD56" s="203">
        <f t="shared" si="10"/>
        <v>7</v>
      </c>
      <c r="AE56" s="203">
        <f t="shared" si="11"/>
        <v>3</v>
      </c>
      <c r="AF56" s="203">
        <f t="shared" si="5"/>
        <v>9.1999999999999993</v>
      </c>
      <c r="AG56" s="203">
        <f t="shared" si="12"/>
        <v>2.9</v>
      </c>
      <c r="AH56" s="203">
        <f t="shared" si="13"/>
        <v>2.2999999999999998</v>
      </c>
      <c r="AI56" s="203">
        <f t="shared" si="14"/>
        <v>4.4000000000000004</v>
      </c>
      <c r="AJ56" s="203">
        <f t="shared" si="6"/>
        <v>5</v>
      </c>
      <c r="AK56" s="204">
        <f t="shared" si="7"/>
        <v>6.4</v>
      </c>
      <c r="AL56" s="204">
        <f t="shared" si="8"/>
        <v>2.9</v>
      </c>
      <c r="AM56" s="204">
        <f t="shared" si="9"/>
        <v>4.9000000000000004</v>
      </c>
      <c r="AN56" s="61"/>
      <c r="AO56" s="61"/>
      <c r="AP56" s="61"/>
      <c r="AQ56" s="61"/>
      <c r="AR56" s="61"/>
      <c r="AS56" s="61"/>
      <c r="AT56" s="61"/>
      <c r="AU56" s="61"/>
      <c r="AV56" s="61"/>
      <c r="AW56" s="61"/>
    </row>
    <row r="57" spans="1:49" ht="15.75" customHeight="1" x14ac:dyDescent="0.25">
      <c r="A57" t="str">
        <f>'Indicator Data'!A65</f>
        <v>Barind and Drought Prone Areas</v>
      </c>
      <c r="B57" t="str">
        <f>'Indicator Data'!B65</f>
        <v>Rajshahi</v>
      </c>
      <c r="C57" t="str">
        <f>'Indicator Data'!C65</f>
        <v>Sirajganj</v>
      </c>
      <c r="D57">
        <f>'Indicator Data'!D65</f>
        <v>5088</v>
      </c>
      <c r="E57" s="194">
        <v>6.6</v>
      </c>
      <c r="F57" s="194">
        <v>7.4</v>
      </c>
      <c r="G57" s="194">
        <v>3</v>
      </c>
      <c r="H57" s="194" t="s">
        <v>50</v>
      </c>
      <c r="I57" s="194">
        <f>IF(OR('Indicator Data'!BT65=0,'Indicator Data'!BT65="No data"),"0",ROUND(IF('Indicator Data'!BT65&gt;I$3,0,IF('Indicator Data'!BT65&lt;I$4,10,(I$3-'Indicator Data'!BT65)/(I$3-I$4)*10)),1))</f>
        <v>7.9</v>
      </c>
      <c r="J57" s="194">
        <f>IF(OR('Indicator Data'!BV65=0,'Indicator Data'!BV65="No data"),"0",ROUND(IF('Indicator Data'!BV65&gt;J$3,0,IF('Indicator Data'!BV65&lt;J$4,10,(J$3-'Indicator Data'!BV65)/(J$3-J$4)*10)),1))</f>
        <v>7.9</v>
      </c>
      <c r="K57" s="194">
        <f>IF(OR('Indicator Data'!BW65=0,'Indicator Data'!BW65="No data"),"0",ROUND(IF('Indicator Data'!BW65&gt;K$3,0,IF('Indicator Data'!BW65&lt;K$4,10,(K$3-'Indicator Data'!BW65)/(K$3-K$4)*10)),1))</f>
        <v>9.4</v>
      </c>
      <c r="L57" s="194" t="str">
        <f>IF(OR('Indicator Data'!BX65=0,'Indicator Data'!BX65="No data"),"0",ROUND(IF('Indicator Data'!BX65&gt;L$3,0,IF('Indicator Data'!BX65&lt;L$4,10,(L$3-'Indicator Data'!BX65)/(L$3-L$4)*10)),1))</f>
        <v>0</v>
      </c>
      <c r="M57" s="194">
        <f>IF(OR('Indicator Data'!BY65=0,'Indicator Data'!BY65="No data"),"0",ROUND(IF('Indicator Data'!BY65&gt;M$3,0,IF('Indicator Data'!BY65&lt;M$4,10,(M$3-'Indicator Data'!BY65)/(M$3-M$4)*10)),1))</f>
        <v>7.4</v>
      </c>
      <c r="N57" s="194">
        <f>IF(OR('Indicator Data'!BZ65=0,'Indicator Data'!BZ65="No data"),"0",ROUND(IF('Indicator Data'!BZ65&gt;N$3,0,IF('Indicator Data'!BZ65&lt;N$4,10,(N$3-'Indicator Data'!BZ65)/(N$3-N$4)*10)),1))</f>
        <v>1.8</v>
      </c>
      <c r="O57" s="194">
        <f>IF(OR('Indicator Data'!CA65=0,'Indicator Data'!CA65="No data"),"0",ROUND(IF('Indicator Data'!CA65&gt;O$3,0,IF('Indicator Data'!CA65&lt;O$4,10,(O$3-'Indicator Data'!CA65)/(O$3-O$4)*10)),1))</f>
        <v>4.5999999999999996</v>
      </c>
      <c r="P57" s="194">
        <f>IF(OR('Indicator Data'!CB65=0,'Indicator Data'!CB65="No data"),"0",ROUND(IF('Indicator Data'!CB65&gt;P$3,0,IF('Indicator Data'!CB65&lt;P$4,10,(P$3-'Indicator Data'!CB65)/(P$3-P$4)*10)),1))</f>
        <v>0.3</v>
      </c>
      <c r="Q57" s="194">
        <f>IF(OR('Indicator Data'!CC65=0,'Indicator Data'!CC65="No data"),"0",ROUND(IF('Indicator Data'!CC65&gt;Q$3,0,IF('Indicator Data'!CC65&lt;Q$4,10,(Q$3-'Indicator Data'!CC65)/(Q$3-Q$4)*10)),1))</f>
        <v>4.5999999999999996</v>
      </c>
      <c r="R57" s="194">
        <f>IF(OR('Indicator Data'!CD65=0,'Indicator Data'!CD65="No data"),"0",ROUND(IF('Indicator Data'!CD65&gt;R$3,0,IF('Indicator Data'!CD65&lt;R$4,10,(R$3-'Indicator Data'!CD65)/(R$3-R$4)*10)),1))</f>
        <v>0.4</v>
      </c>
      <c r="S57" s="194">
        <f>IF(OR('Indicator Data'!CE65=0,'Indicator Data'!CE65="No data"),"0",ROUND(IF('Indicator Data'!CE65&gt;S$3,0,IF('Indicator Data'!CE65&lt;S$4,10,(S$3-'Indicator Data'!CE65)/(S$3-S$4)*10)),1))</f>
        <v>7.2</v>
      </c>
      <c r="T57" s="194">
        <f>IF(OR('Indicator Data'!CF65=0,'Indicator Data'!CF65="No data"),"0",ROUND(IF('Indicator Data'!CF65&gt;T$3,0,IF('Indicator Data'!CF65&lt;T$4,10,(T$3-'Indicator Data'!CF65)/(T$3-T$4)*10)),1))</f>
        <v>9.6999999999999993</v>
      </c>
      <c r="U57" s="194">
        <f>IF(OR('Indicator Data'!CG65=0,'Indicator Data'!CG65="No data"),"0",ROUND(IF('Indicator Data'!CG65&gt;U$3,0,IF('Indicator Data'!CG65&lt;U$4,10,(U$3-'Indicator Data'!CG65)/(U$3-U$4)*10)),1))</f>
        <v>6.2</v>
      </c>
      <c r="V57" s="194">
        <f>IF(OR('Indicator Data'!CH65=0,'Indicator Data'!CH65="No data"),"0",ROUND(IF('Indicator Data'!CH65&gt;V$3,0,IF('Indicator Data'!CH65&lt;V$4,10,(V$3-'Indicator Data'!CH65)/(V$3-V$4)*10)),1))</f>
        <v>6.9</v>
      </c>
      <c r="W57" s="194">
        <f>IF(OR('Indicator Data'!CI65=0,'Indicator Data'!CI65="No data"),"0",ROUND(IF('Indicator Data'!CI65&gt;W$3,0,IF('Indicator Data'!CI65&lt;W$4,10,(W$3-'Indicator Data'!CI65)/(W$3-W$4)*10)),1))</f>
        <v>8</v>
      </c>
      <c r="X57" s="194">
        <f>IF(OR('Indicator Data'!CJ65=0,'Indicator Data'!CJ65="No data"),"0",ROUND(IF('Indicator Data'!CJ65&gt;X$3,0,IF('Indicator Data'!CJ65&lt;X$4,10,(X$3-'Indicator Data'!CJ65)/(X$3-X$4)*10)),1))</f>
        <v>4.7</v>
      </c>
      <c r="Y57" s="194">
        <f>IF(OR('Indicator Data'!CK65=0,'Indicator Data'!CK65="No data"),"0",ROUND(IF('Indicator Data'!CK65&gt;Y$3,0,IF('Indicator Data'!CK65&lt;Y$4,10,(Y$3-'Indicator Data'!CK65)/(Y$3-Y$4)*10)),1))</f>
        <v>7.8</v>
      </c>
      <c r="Z57" s="194">
        <f>IF(OR('Indicator Data'!CL65=0,'Indicator Data'!CL65="No data"),"0",ROUND(IF('Indicator Data'!CL65&gt;Z$3,0,IF('Indicator Data'!CL65&lt;Z$4,10,(Z$3-'Indicator Data'!CL65)/(Z$3-Z$4)*10)),1))</f>
        <v>7.2</v>
      </c>
      <c r="AA57" s="194">
        <f>IF(OR('Indicator Data'!CM65=0,'Indicator Data'!CM65="No data"),"0",ROUND(IF('Indicator Data'!CM65&gt;AA$3,0,IF('Indicator Data'!CM65&lt;AA$4,10,(AA$3-'Indicator Data'!CM65)/(AA$3-AA$4)*10)),1))</f>
        <v>9.1</v>
      </c>
      <c r="AB57" s="194">
        <f>IF(OR('Indicator Data'!CN65=0,'Indicator Data'!CN65="No data"),"0",ROUND(IF('Indicator Data'!CN65&gt;AB$3,0,IF('Indicator Data'!CN65&lt;AB$4,10,(AB$3-'Indicator Data'!CN65)/(AB$3-AB$4)*10)),1))</f>
        <v>6.9</v>
      </c>
      <c r="AC57" s="194">
        <f>IF(OR('Indicator Data'!CO65=0,'Indicator Data'!CO65="No data"),"0",ROUND(IF('Indicator Data'!CO65&gt;AC$3,0,IF('Indicator Data'!CO65&lt;AC$4,10,(AC$3-'Indicator Data'!CO65)/(AC$3-AC$4)*10)),1))</f>
        <v>5.0999999999999996</v>
      </c>
      <c r="AD57" s="203">
        <f t="shared" si="10"/>
        <v>7</v>
      </c>
      <c r="AE57" s="203">
        <f t="shared" si="11"/>
        <v>3</v>
      </c>
      <c r="AF57" s="203">
        <f t="shared" si="5"/>
        <v>8.4</v>
      </c>
      <c r="AG57" s="203">
        <f t="shared" si="12"/>
        <v>4.5999999999999996</v>
      </c>
      <c r="AH57" s="203">
        <f t="shared" si="13"/>
        <v>2.5</v>
      </c>
      <c r="AI57" s="203">
        <f t="shared" si="14"/>
        <v>7.2</v>
      </c>
      <c r="AJ57" s="203">
        <f t="shared" si="6"/>
        <v>7.1</v>
      </c>
      <c r="AK57" s="204">
        <f t="shared" si="7"/>
        <v>6.1</v>
      </c>
      <c r="AL57" s="204">
        <f t="shared" si="8"/>
        <v>4.3</v>
      </c>
      <c r="AM57" s="204">
        <f t="shared" si="9"/>
        <v>5.3</v>
      </c>
      <c r="AN57" s="61"/>
      <c r="AO57" s="61"/>
      <c r="AP57" s="61"/>
      <c r="AQ57" s="61"/>
      <c r="AR57" s="61"/>
      <c r="AS57" s="61"/>
      <c r="AT57" s="61"/>
      <c r="AU57" s="61"/>
      <c r="AV57" s="61"/>
      <c r="AW57" s="61"/>
    </row>
    <row r="58" spans="1:49" ht="15.75" customHeight="1" x14ac:dyDescent="0.25">
      <c r="A58" t="str">
        <f>'Indicator Data'!A66</f>
        <v>Barind and Drought Prone Areas</v>
      </c>
      <c r="B58" t="str">
        <f>'Indicator Data'!B66</f>
        <v>Rangpur</v>
      </c>
      <c r="C58" t="str">
        <f>'Indicator Data'!C66</f>
        <v>Dinajpur</v>
      </c>
      <c r="D58">
        <f>'Indicator Data'!D66</f>
        <v>5527</v>
      </c>
      <c r="E58" s="194">
        <v>6.6</v>
      </c>
      <c r="F58" s="194">
        <v>7.4</v>
      </c>
      <c r="G58" s="194">
        <v>3</v>
      </c>
      <c r="H58" s="194" t="s">
        <v>50</v>
      </c>
      <c r="I58" s="194">
        <f>IF(OR('Indicator Data'!BT66=0,'Indicator Data'!BT66="No data"),"0",ROUND(IF('Indicator Data'!BT66&gt;I$3,0,IF('Indicator Data'!BT66&lt;I$4,10,(I$3-'Indicator Data'!BT66)/(I$3-I$4)*10)),1))</f>
        <v>9.4</v>
      </c>
      <c r="J58" s="194">
        <f>IF(OR('Indicator Data'!BV66=0,'Indicator Data'!BV66="No data"),"0",ROUND(IF('Indicator Data'!BV66&gt;J$3,0,IF('Indicator Data'!BV66&lt;J$4,10,(J$3-'Indicator Data'!BV66)/(J$3-J$4)*10)),1))</f>
        <v>8.9</v>
      </c>
      <c r="K58" s="194">
        <f>IF(OR('Indicator Data'!BW66=0,'Indicator Data'!BW66="No data"),"0",ROUND(IF('Indicator Data'!BW66&gt;K$3,0,IF('Indicator Data'!BW66&lt;K$4,10,(K$3-'Indicator Data'!BW66)/(K$3-K$4)*10)),1))</f>
        <v>9.6999999999999993</v>
      </c>
      <c r="L58" s="194" t="str">
        <f>IF(OR('Indicator Data'!BX66=0,'Indicator Data'!BX66="No data"),"0",ROUND(IF('Indicator Data'!BX66&gt;L$3,0,IF('Indicator Data'!BX66&lt;L$4,10,(L$3-'Indicator Data'!BX66)/(L$3-L$4)*10)),1))</f>
        <v>0</v>
      </c>
      <c r="M58" s="194">
        <f>IF(OR('Indicator Data'!BY66=0,'Indicator Data'!BY66="No data"),"0",ROUND(IF('Indicator Data'!BY66&gt;M$3,0,IF('Indicator Data'!BY66&lt;M$4,10,(M$3-'Indicator Data'!BY66)/(M$3-M$4)*10)),1))</f>
        <v>2.8</v>
      </c>
      <c r="N58" s="194">
        <f>IF(OR('Indicator Data'!BZ66=0,'Indicator Data'!BZ66="No data"),"0",ROUND(IF('Indicator Data'!BZ66&gt;N$3,0,IF('Indicator Data'!BZ66&lt;N$4,10,(N$3-'Indicator Data'!BZ66)/(N$3-N$4)*10)),1))</f>
        <v>0.3</v>
      </c>
      <c r="O58" s="194">
        <f>IF(OR('Indicator Data'!CA66=0,'Indicator Data'!CA66="No data"),"0",ROUND(IF('Indicator Data'!CA66&gt;O$3,0,IF('Indicator Data'!CA66&lt;O$4,10,(O$3-'Indicator Data'!CA66)/(O$3-O$4)*10)),1))</f>
        <v>3.2</v>
      </c>
      <c r="P58" s="194">
        <f>IF(OR('Indicator Data'!CB66=0,'Indicator Data'!CB66="No data"),"0",ROUND(IF('Indicator Data'!CB66&gt;P$3,0,IF('Indicator Data'!CB66&lt;P$4,10,(P$3-'Indicator Data'!CB66)/(P$3-P$4)*10)),1))</f>
        <v>0.2</v>
      </c>
      <c r="Q58" s="194">
        <f>IF(OR('Indicator Data'!CC66=0,'Indicator Data'!CC66="No data"),"0",ROUND(IF('Indicator Data'!CC66&gt;Q$3,0,IF('Indicator Data'!CC66&lt;Q$4,10,(Q$3-'Indicator Data'!CC66)/(Q$3-Q$4)*10)),1))</f>
        <v>2.8</v>
      </c>
      <c r="R58" s="194">
        <f>IF(OR('Indicator Data'!CD66=0,'Indicator Data'!CD66="No data"),"0",ROUND(IF('Indicator Data'!CD66&gt;R$3,0,IF('Indicator Data'!CD66&lt;R$4,10,(R$3-'Indicator Data'!CD66)/(R$3-R$4)*10)),1))</f>
        <v>3.5</v>
      </c>
      <c r="S58" s="194">
        <f>IF(OR('Indicator Data'!CE66=0,'Indicator Data'!CE66="No data"),"0",ROUND(IF('Indicator Data'!CE66&gt;S$3,0,IF('Indicator Data'!CE66&lt;S$4,10,(S$3-'Indicator Data'!CE66)/(S$3-S$4)*10)),1))</f>
        <v>2.9</v>
      </c>
      <c r="T58" s="194">
        <f>IF(OR('Indicator Data'!CF66=0,'Indicator Data'!CF66="No data"),"0",ROUND(IF('Indicator Data'!CF66&gt;T$3,0,IF('Indicator Data'!CF66&lt;T$4,10,(T$3-'Indicator Data'!CF66)/(T$3-T$4)*10)),1))</f>
        <v>3.8</v>
      </c>
      <c r="U58" s="194">
        <f>IF(OR('Indicator Data'!CG66=0,'Indicator Data'!CG66="No data"),"0",ROUND(IF('Indicator Data'!CG66&gt;U$3,0,IF('Indicator Data'!CG66&lt;U$4,10,(U$3-'Indicator Data'!CG66)/(U$3-U$4)*10)),1))</f>
        <v>1.1000000000000001</v>
      </c>
      <c r="V58" s="194">
        <f>IF(OR('Indicator Data'!CH66=0,'Indicator Data'!CH66="No data"),"0",ROUND(IF('Indicator Data'!CH66&gt;V$3,0,IF('Indicator Data'!CH66&lt;V$4,10,(V$3-'Indicator Data'!CH66)/(V$3-V$4)*10)),1))</f>
        <v>3.6</v>
      </c>
      <c r="W58" s="194">
        <f>IF(OR('Indicator Data'!CI66=0,'Indicator Data'!CI66="No data"),"0",ROUND(IF('Indicator Data'!CI66&gt;W$3,0,IF('Indicator Data'!CI66&lt;W$4,10,(W$3-'Indicator Data'!CI66)/(W$3-W$4)*10)),1))</f>
        <v>6.4</v>
      </c>
      <c r="X58" s="194">
        <f>IF(OR('Indicator Data'!CJ66=0,'Indicator Data'!CJ66="No data"),"0",ROUND(IF('Indicator Data'!CJ66&gt;X$3,0,IF('Indicator Data'!CJ66&lt;X$4,10,(X$3-'Indicator Data'!CJ66)/(X$3-X$4)*10)),1))</f>
        <v>5.4</v>
      </c>
      <c r="Y58" s="194">
        <f>IF(OR('Indicator Data'!CK66=0,'Indicator Data'!CK66="No data"),"0",ROUND(IF('Indicator Data'!CK66&gt;Y$3,0,IF('Indicator Data'!CK66&lt;Y$4,10,(Y$3-'Indicator Data'!CK66)/(Y$3-Y$4)*10)),1))</f>
        <v>3.9</v>
      </c>
      <c r="Z58" s="194">
        <f>IF(OR('Indicator Data'!CL66=0,'Indicator Data'!CL66="No data"),"0",ROUND(IF('Indicator Data'!CL66&gt;Z$3,0,IF('Indicator Data'!CL66&lt;Z$4,10,(Z$3-'Indicator Data'!CL66)/(Z$3-Z$4)*10)),1))</f>
        <v>2.8</v>
      </c>
      <c r="AA58" s="194">
        <f>IF(OR('Indicator Data'!CM66=0,'Indicator Data'!CM66="No data"),"0",ROUND(IF('Indicator Data'!CM66&gt;AA$3,0,IF('Indicator Data'!CM66&lt;AA$4,10,(AA$3-'Indicator Data'!CM66)/(AA$3-AA$4)*10)),1))</f>
        <v>9.4</v>
      </c>
      <c r="AB58" s="194">
        <f>IF(OR('Indicator Data'!CN66=0,'Indicator Data'!CN66="No data"),"0",ROUND(IF('Indicator Data'!CN66&gt;AB$3,0,IF('Indicator Data'!CN66&lt;AB$4,10,(AB$3-'Indicator Data'!CN66)/(AB$3-AB$4)*10)),1))</f>
        <v>5.8</v>
      </c>
      <c r="AC58" s="194">
        <f>IF(OR('Indicator Data'!CO66=0,'Indicator Data'!CO66="No data"),"0",ROUND(IF('Indicator Data'!CO66&gt;AC$3,0,IF('Indicator Data'!CO66&lt;AC$4,10,(AC$3-'Indicator Data'!CO66)/(AC$3-AC$4)*10)),1))</f>
        <v>7.7</v>
      </c>
      <c r="AD58" s="203">
        <f t="shared" si="10"/>
        <v>7</v>
      </c>
      <c r="AE58" s="203">
        <f t="shared" si="11"/>
        <v>3</v>
      </c>
      <c r="AF58" s="203">
        <f t="shared" si="5"/>
        <v>9.3000000000000007</v>
      </c>
      <c r="AG58" s="203">
        <f t="shared" si="12"/>
        <v>1.6</v>
      </c>
      <c r="AH58" s="203">
        <f t="shared" si="13"/>
        <v>2.4</v>
      </c>
      <c r="AI58" s="203">
        <f t="shared" si="14"/>
        <v>3.9</v>
      </c>
      <c r="AJ58" s="203">
        <f t="shared" si="6"/>
        <v>6.4</v>
      </c>
      <c r="AK58" s="204">
        <f t="shared" si="7"/>
        <v>6.4</v>
      </c>
      <c r="AL58" s="204">
        <f t="shared" si="8"/>
        <v>2.9</v>
      </c>
      <c r="AM58" s="204">
        <f t="shared" si="9"/>
        <v>4.9000000000000004</v>
      </c>
      <c r="AN58" s="61"/>
      <c r="AO58" s="61"/>
      <c r="AP58" s="61"/>
      <c r="AQ58" s="61"/>
      <c r="AR58" s="61"/>
      <c r="AS58" s="61"/>
      <c r="AT58" s="61"/>
      <c r="AU58" s="61"/>
      <c r="AV58" s="61"/>
      <c r="AW58" s="61"/>
    </row>
    <row r="59" spans="1:49" ht="15.75" customHeight="1" x14ac:dyDescent="0.25">
      <c r="A59" t="str">
        <f>'Indicator Data'!A67</f>
        <v>Barind and Drought Prone Areas</v>
      </c>
      <c r="B59" t="str">
        <f>'Indicator Data'!B67</f>
        <v>Rangpur</v>
      </c>
      <c r="C59" t="str">
        <f>'Indicator Data'!C67</f>
        <v>Gaibandha</v>
      </c>
      <c r="D59">
        <f>'Indicator Data'!D67</f>
        <v>5532</v>
      </c>
      <c r="E59" s="194">
        <v>6.6</v>
      </c>
      <c r="F59" s="194">
        <v>7.4</v>
      </c>
      <c r="G59" s="194">
        <v>3</v>
      </c>
      <c r="H59" s="194" t="s">
        <v>50</v>
      </c>
      <c r="I59" s="194">
        <f>IF(OR('Indicator Data'!BT67=0,'Indicator Data'!BT67="No data"),"0",ROUND(IF('Indicator Data'!BT67&gt;I$3,0,IF('Indicator Data'!BT67&lt;I$4,10,(I$3-'Indicator Data'!BT67)/(I$3-I$4)*10)),1))</f>
        <v>7.6</v>
      </c>
      <c r="J59" s="194">
        <f>IF(OR('Indicator Data'!BV67=0,'Indicator Data'!BV67="No data"),"0",ROUND(IF('Indicator Data'!BV67&gt;J$3,0,IF('Indicator Data'!BV67&lt;J$4,10,(J$3-'Indicator Data'!BV67)/(J$3-J$4)*10)),1))</f>
        <v>9</v>
      </c>
      <c r="K59" s="194">
        <f>IF(OR('Indicator Data'!BW67=0,'Indicator Data'!BW67="No data"),"0",ROUND(IF('Indicator Data'!BW67&gt;K$3,0,IF('Indicator Data'!BW67&lt;K$4,10,(K$3-'Indicator Data'!BW67)/(K$3-K$4)*10)),1))</f>
        <v>9.8000000000000007</v>
      </c>
      <c r="L59" s="194" t="str">
        <f>IF(OR('Indicator Data'!BX67=0,'Indicator Data'!BX67="No data"),"0",ROUND(IF('Indicator Data'!BX67&gt;L$3,0,IF('Indicator Data'!BX67&lt;L$4,10,(L$3-'Indicator Data'!BX67)/(L$3-L$4)*10)),1))</f>
        <v>0</v>
      </c>
      <c r="M59" s="194">
        <f>IF(OR('Indicator Data'!BY67=0,'Indicator Data'!BY67="No data"),"0",ROUND(IF('Indicator Data'!BY67&gt;M$3,0,IF('Indicator Data'!BY67&lt;M$4,10,(M$3-'Indicator Data'!BY67)/(M$3-M$4)*10)),1))</f>
        <v>3.5</v>
      </c>
      <c r="N59" s="194">
        <f>IF(OR('Indicator Data'!BZ67=0,'Indicator Data'!BZ67="No data"),"0",ROUND(IF('Indicator Data'!BZ67&gt;N$3,0,IF('Indicator Data'!BZ67&lt;N$4,10,(N$3-'Indicator Data'!BZ67)/(N$3-N$4)*10)),1))</f>
        <v>1.6</v>
      </c>
      <c r="O59" s="194">
        <f>IF(OR('Indicator Data'!CA67=0,'Indicator Data'!CA67="No data"),"0",ROUND(IF('Indicator Data'!CA67&gt;O$3,0,IF('Indicator Data'!CA67&lt;O$4,10,(O$3-'Indicator Data'!CA67)/(O$3-O$4)*10)),1))</f>
        <v>6.9</v>
      </c>
      <c r="P59" s="194">
        <f>IF(OR('Indicator Data'!CB67=0,'Indicator Data'!CB67="No data"),"0",ROUND(IF('Indicator Data'!CB67&gt;P$3,0,IF('Indicator Data'!CB67&lt;P$4,10,(P$3-'Indicator Data'!CB67)/(P$3-P$4)*10)),1))</f>
        <v>0.4</v>
      </c>
      <c r="Q59" s="194">
        <f>IF(OR('Indicator Data'!CC67=0,'Indicator Data'!CC67="No data"),"0",ROUND(IF('Indicator Data'!CC67&gt;Q$3,0,IF('Indicator Data'!CC67&lt;Q$4,10,(Q$3-'Indicator Data'!CC67)/(Q$3-Q$4)*10)),1))</f>
        <v>2.5</v>
      </c>
      <c r="R59" s="194">
        <f>IF(OR('Indicator Data'!CD67=0,'Indicator Data'!CD67="No data"),"0",ROUND(IF('Indicator Data'!CD67&gt;R$3,0,IF('Indicator Data'!CD67&lt;R$4,10,(R$3-'Indicator Data'!CD67)/(R$3-R$4)*10)),1))</f>
        <v>3.3</v>
      </c>
      <c r="S59" s="194">
        <f>IF(OR('Indicator Data'!CE67=0,'Indicator Data'!CE67="No data"),"0",ROUND(IF('Indicator Data'!CE67&gt;S$3,0,IF('Indicator Data'!CE67&lt;S$4,10,(S$3-'Indicator Data'!CE67)/(S$3-S$4)*10)),1))</f>
        <v>5.0999999999999996</v>
      </c>
      <c r="T59" s="194">
        <f>IF(OR('Indicator Data'!CF67=0,'Indicator Data'!CF67="No data"),"0",ROUND(IF('Indicator Data'!CF67&gt;T$3,0,IF('Indicator Data'!CF67&lt;T$4,10,(T$3-'Indicator Data'!CF67)/(T$3-T$4)*10)),1))</f>
        <v>8</v>
      </c>
      <c r="U59" s="194">
        <f>IF(OR('Indicator Data'!CG67=0,'Indicator Data'!CG67="No data"),"0",ROUND(IF('Indicator Data'!CG67&gt;U$3,0,IF('Indicator Data'!CG67&lt;U$4,10,(U$3-'Indicator Data'!CG67)/(U$3-U$4)*10)),1))</f>
        <v>3.5</v>
      </c>
      <c r="V59" s="194">
        <f>IF(OR('Indicator Data'!CH67=0,'Indicator Data'!CH67="No data"),"0",ROUND(IF('Indicator Data'!CH67&gt;V$3,0,IF('Indicator Data'!CH67&lt;V$4,10,(V$3-'Indicator Data'!CH67)/(V$3-V$4)*10)),1))</f>
        <v>4.3</v>
      </c>
      <c r="W59" s="194">
        <f>IF(OR('Indicator Data'!CI67=0,'Indicator Data'!CI67="No data"),"0",ROUND(IF('Indicator Data'!CI67&gt;W$3,0,IF('Indicator Data'!CI67&lt;W$4,10,(W$3-'Indicator Data'!CI67)/(W$3-W$4)*10)),1))</f>
        <v>7.2</v>
      </c>
      <c r="X59" s="194">
        <f>IF(OR('Indicator Data'!CJ67=0,'Indicator Data'!CJ67="No data"),"0",ROUND(IF('Indicator Data'!CJ67&gt;X$3,0,IF('Indicator Data'!CJ67&lt;X$4,10,(X$3-'Indicator Data'!CJ67)/(X$3-X$4)*10)),1))</f>
        <v>3.8</v>
      </c>
      <c r="Y59" s="194">
        <f>IF(OR('Indicator Data'!CK67=0,'Indicator Data'!CK67="No data"),"0",ROUND(IF('Indicator Data'!CK67&gt;Y$3,0,IF('Indicator Data'!CK67&lt;Y$4,10,(Y$3-'Indicator Data'!CK67)/(Y$3-Y$4)*10)),1))</f>
        <v>8.3000000000000007</v>
      </c>
      <c r="Z59" s="194">
        <f>IF(OR('Indicator Data'!CL67=0,'Indicator Data'!CL67="No data"),"0",ROUND(IF('Indicator Data'!CL67&gt;Z$3,0,IF('Indicator Data'!CL67&lt;Z$4,10,(Z$3-'Indicator Data'!CL67)/(Z$3-Z$4)*10)),1))</f>
        <v>6</v>
      </c>
      <c r="AA59" s="194">
        <f>IF(OR('Indicator Data'!CM67=0,'Indicator Data'!CM67="No data"),"0",ROUND(IF('Indicator Data'!CM67&gt;AA$3,0,IF('Indicator Data'!CM67&lt;AA$4,10,(AA$3-'Indicator Data'!CM67)/(AA$3-AA$4)*10)),1))</f>
        <v>9.6999999999999993</v>
      </c>
      <c r="AB59" s="194">
        <f>IF(OR('Indicator Data'!CN67=0,'Indicator Data'!CN67="No data"),"0",ROUND(IF('Indicator Data'!CN67&gt;AB$3,0,IF('Indicator Data'!CN67&lt;AB$4,10,(AB$3-'Indicator Data'!CN67)/(AB$3-AB$4)*10)),1))</f>
        <v>7.6</v>
      </c>
      <c r="AC59" s="194">
        <f>IF(OR('Indicator Data'!CO67=0,'Indicator Data'!CO67="No data"),"0",ROUND(IF('Indicator Data'!CO67&gt;AC$3,0,IF('Indicator Data'!CO67&lt;AC$4,10,(AC$3-'Indicator Data'!CO67)/(AC$3-AC$4)*10)),1))</f>
        <v>6.2</v>
      </c>
      <c r="AD59" s="203">
        <f t="shared" si="10"/>
        <v>7</v>
      </c>
      <c r="AE59" s="203">
        <f t="shared" si="11"/>
        <v>3</v>
      </c>
      <c r="AF59" s="203">
        <f t="shared" si="5"/>
        <v>8.8000000000000007</v>
      </c>
      <c r="AG59" s="203">
        <f t="shared" si="12"/>
        <v>2.6</v>
      </c>
      <c r="AH59" s="203">
        <f t="shared" si="13"/>
        <v>3.3</v>
      </c>
      <c r="AI59" s="203">
        <f t="shared" si="14"/>
        <v>5.7</v>
      </c>
      <c r="AJ59" s="203">
        <f t="shared" si="6"/>
        <v>7.4</v>
      </c>
      <c r="AK59" s="204">
        <f t="shared" si="7"/>
        <v>6.3</v>
      </c>
      <c r="AL59" s="204">
        <f t="shared" si="8"/>
        <v>3.8</v>
      </c>
      <c r="AM59" s="204">
        <f t="shared" si="9"/>
        <v>5.2</v>
      </c>
      <c r="AN59" s="61"/>
      <c r="AO59" s="61"/>
      <c r="AP59" s="61"/>
      <c r="AQ59" s="61"/>
      <c r="AR59" s="61"/>
      <c r="AS59" s="61"/>
      <c r="AT59" s="61"/>
      <c r="AU59" s="61"/>
      <c r="AV59" s="61"/>
      <c r="AW59" s="61"/>
    </row>
    <row r="60" spans="1:49" ht="15.75" customHeight="1" x14ac:dyDescent="0.25">
      <c r="A60" t="str">
        <f>'Indicator Data'!A68</f>
        <v>Barind and Drought Prone Areas</v>
      </c>
      <c r="B60" t="str">
        <f>'Indicator Data'!B68</f>
        <v>Rangpur</v>
      </c>
      <c r="C60" t="str">
        <f>'Indicator Data'!C68</f>
        <v>Kurigram</v>
      </c>
      <c r="D60">
        <f>'Indicator Data'!D68</f>
        <v>5549</v>
      </c>
      <c r="E60" s="194">
        <v>6.6</v>
      </c>
      <c r="F60" s="194">
        <v>7.4</v>
      </c>
      <c r="G60" s="194">
        <v>3</v>
      </c>
      <c r="H60" s="194" t="s">
        <v>50</v>
      </c>
      <c r="I60" s="194">
        <f>IF(OR('Indicator Data'!BT68=0,'Indicator Data'!BT68="No data"),"0",ROUND(IF('Indicator Data'!BT68&gt;I$3,0,IF('Indicator Data'!BT68&lt;I$4,10,(I$3-'Indicator Data'!BT68)/(I$3-I$4)*10)),1))</f>
        <v>7.2</v>
      </c>
      <c r="J60" s="194">
        <f>IF(OR('Indicator Data'!BV68=0,'Indicator Data'!BV68="No data"),"0",ROUND(IF('Indicator Data'!BV68&gt;J$3,0,IF('Indicator Data'!BV68&lt;J$4,10,(J$3-'Indicator Data'!BV68)/(J$3-J$4)*10)),1))</f>
        <v>7.6</v>
      </c>
      <c r="K60" s="194">
        <f>IF(OR('Indicator Data'!BW68=0,'Indicator Data'!BW68="No data"),"0",ROUND(IF('Indicator Data'!BW68&gt;K$3,0,IF('Indicator Data'!BW68&lt;K$4,10,(K$3-'Indicator Data'!BW68)/(K$3-K$4)*10)),1))</f>
        <v>9.5</v>
      </c>
      <c r="L60" s="194" t="str">
        <f>IF(OR('Indicator Data'!BX68=0,'Indicator Data'!BX68="No data"),"0",ROUND(IF('Indicator Data'!BX68&gt;L$3,0,IF('Indicator Data'!BX68&lt;L$4,10,(L$3-'Indicator Data'!BX68)/(L$3-L$4)*10)),1))</f>
        <v>0</v>
      </c>
      <c r="M60" s="194">
        <f>IF(OR('Indicator Data'!BY68=0,'Indicator Data'!BY68="No data"),"0",ROUND(IF('Indicator Data'!BY68&gt;M$3,0,IF('Indicator Data'!BY68&lt;M$4,10,(M$3-'Indicator Data'!BY68)/(M$3-M$4)*10)),1))</f>
        <v>6.9</v>
      </c>
      <c r="N60" s="194">
        <f>IF(OR('Indicator Data'!BZ68=0,'Indicator Data'!BZ68="No data"),"0",ROUND(IF('Indicator Data'!BZ68&gt;N$3,0,IF('Indicator Data'!BZ68&lt;N$4,10,(N$3-'Indicator Data'!BZ68)/(N$3-N$4)*10)),1))</f>
        <v>3.3</v>
      </c>
      <c r="O60" s="194">
        <f>IF(OR('Indicator Data'!CA68=0,'Indicator Data'!CA68="No data"),"0",ROUND(IF('Indicator Data'!CA68&gt;O$3,0,IF('Indicator Data'!CA68&lt;O$4,10,(O$3-'Indicator Data'!CA68)/(O$3-O$4)*10)),1))</f>
        <v>4.9000000000000004</v>
      </c>
      <c r="P60" s="194">
        <f>IF(OR('Indicator Data'!CB68=0,'Indicator Data'!CB68="No data"),"0",ROUND(IF('Indicator Data'!CB68&gt;P$3,0,IF('Indicator Data'!CB68&lt;P$4,10,(P$3-'Indicator Data'!CB68)/(P$3-P$4)*10)),1))</f>
        <v>0.1</v>
      </c>
      <c r="Q60" s="194">
        <f>IF(OR('Indicator Data'!CC68=0,'Indicator Data'!CC68="No data"),"0",ROUND(IF('Indicator Data'!CC68&gt;Q$3,0,IF('Indicator Data'!CC68&lt;Q$4,10,(Q$3-'Indicator Data'!CC68)/(Q$3-Q$4)*10)),1))</f>
        <v>4.0999999999999996</v>
      </c>
      <c r="R60" s="194">
        <f>IF(OR('Indicator Data'!CD68=0,'Indicator Data'!CD68="No data"),"0",ROUND(IF('Indicator Data'!CD68&gt;R$3,0,IF('Indicator Data'!CD68&lt;R$4,10,(R$3-'Indicator Data'!CD68)/(R$3-R$4)*10)),1))</f>
        <v>0.3</v>
      </c>
      <c r="S60" s="194">
        <f>IF(OR('Indicator Data'!CE68=0,'Indicator Data'!CE68="No data"),"0",ROUND(IF('Indicator Data'!CE68&gt;S$3,0,IF('Indicator Data'!CE68&lt;S$4,10,(S$3-'Indicator Data'!CE68)/(S$3-S$4)*10)),1))</f>
        <v>7.2</v>
      </c>
      <c r="T60" s="194">
        <f>IF(OR('Indicator Data'!CF68=0,'Indicator Data'!CF68="No data"),"0",ROUND(IF('Indicator Data'!CF68&gt;T$3,0,IF('Indicator Data'!CF68&lt;T$4,10,(T$3-'Indicator Data'!CF68)/(T$3-T$4)*10)),1))</f>
        <v>5.7</v>
      </c>
      <c r="U60" s="194">
        <f>IF(OR('Indicator Data'!CG68=0,'Indicator Data'!CG68="No data"),"0",ROUND(IF('Indicator Data'!CG68&gt;U$3,0,IF('Indicator Data'!CG68&lt;U$4,10,(U$3-'Indicator Data'!CG68)/(U$3-U$4)*10)),1))</f>
        <v>9.1999999999999993</v>
      </c>
      <c r="V60" s="194">
        <f>IF(OR('Indicator Data'!CH68=0,'Indicator Data'!CH68="No data"),"0",ROUND(IF('Indicator Data'!CH68&gt;V$3,0,IF('Indicator Data'!CH68&lt;V$4,10,(V$3-'Indicator Data'!CH68)/(V$3-V$4)*10)),1))</f>
        <v>6.4</v>
      </c>
      <c r="W60" s="194">
        <f>IF(OR('Indicator Data'!CI68=0,'Indicator Data'!CI68="No data"),"0",ROUND(IF('Indicator Data'!CI68&gt;W$3,0,IF('Indicator Data'!CI68&lt;W$4,10,(W$3-'Indicator Data'!CI68)/(W$3-W$4)*10)),1))</f>
        <v>7.6</v>
      </c>
      <c r="X60" s="194">
        <f>IF(OR('Indicator Data'!CJ68=0,'Indicator Data'!CJ68="No data"),"0",ROUND(IF('Indicator Data'!CJ68&gt;X$3,0,IF('Indicator Data'!CJ68&lt;X$4,10,(X$3-'Indicator Data'!CJ68)/(X$3-X$4)*10)),1))</f>
        <v>4.2</v>
      </c>
      <c r="Y60" s="194">
        <f>IF(OR('Indicator Data'!CK68=0,'Indicator Data'!CK68="No data"),"0",ROUND(IF('Indicator Data'!CK68&gt;Y$3,0,IF('Indicator Data'!CK68&lt;Y$4,10,(Y$3-'Indicator Data'!CK68)/(Y$3-Y$4)*10)),1))</f>
        <v>7.4</v>
      </c>
      <c r="Z60" s="194">
        <f>IF(OR('Indicator Data'!CL68=0,'Indicator Data'!CL68="No data"),"0",ROUND(IF('Indicator Data'!CL68&gt;Z$3,0,IF('Indicator Data'!CL68&lt;Z$4,10,(Z$3-'Indicator Data'!CL68)/(Z$3-Z$4)*10)),1))</f>
        <v>5.9</v>
      </c>
      <c r="AA60" s="194">
        <f>IF(OR('Indicator Data'!CM68=0,'Indicator Data'!CM68="No data"),"0",ROUND(IF('Indicator Data'!CM68&gt;AA$3,0,IF('Indicator Data'!CM68&lt;AA$4,10,(AA$3-'Indicator Data'!CM68)/(AA$3-AA$4)*10)),1))</f>
        <v>10</v>
      </c>
      <c r="AB60" s="194">
        <f>IF(OR('Indicator Data'!CN68=0,'Indicator Data'!CN68="No data"),"0",ROUND(IF('Indicator Data'!CN68&gt;AB$3,0,IF('Indicator Data'!CN68&lt;AB$4,10,(AB$3-'Indicator Data'!CN68)/(AB$3-AB$4)*10)),1))</f>
        <v>8.1</v>
      </c>
      <c r="AC60" s="194">
        <f>IF(OR('Indicator Data'!CO68=0,'Indicator Data'!CO68="No data"),"0",ROUND(IF('Indicator Data'!CO68&gt;AC$3,0,IF('Indicator Data'!CO68&lt;AC$4,10,(AC$3-'Indicator Data'!CO68)/(AC$3-AC$4)*10)),1))</f>
        <v>5.6</v>
      </c>
      <c r="AD60" s="203">
        <f t="shared" si="10"/>
        <v>7</v>
      </c>
      <c r="AE60" s="203">
        <f t="shared" si="11"/>
        <v>3</v>
      </c>
      <c r="AF60" s="203">
        <f t="shared" si="5"/>
        <v>8.1</v>
      </c>
      <c r="AG60" s="203">
        <f t="shared" si="12"/>
        <v>5.0999999999999996</v>
      </c>
      <c r="AH60" s="203">
        <f t="shared" si="13"/>
        <v>2.4</v>
      </c>
      <c r="AI60" s="203">
        <f t="shared" si="14"/>
        <v>6.8</v>
      </c>
      <c r="AJ60" s="203">
        <f t="shared" si="6"/>
        <v>7.4</v>
      </c>
      <c r="AK60" s="204">
        <f t="shared" si="7"/>
        <v>6</v>
      </c>
      <c r="AL60" s="204">
        <f t="shared" si="8"/>
        <v>4.3</v>
      </c>
      <c r="AM60" s="204">
        <f t="shared" si="9"/>
        <v>5.2</v>
      </c>
      <c r="AN60" s="61"/>
      <c r="AO60" s="61"/>
      <c r="AP60" s="61"/>
      <c r="AQ60" s="61"/>
      <c r="AR60" s="61"/>
      <c r="AS60" s="61"/>
      <c r="AT60" s="61"/>
      <c r="AU60" s="61"/>
      <c r="AV60" s="61"/>
      <c r="AW60" s="61"/>
    </row>
    <row r="61" spans="1:49" ht="15.75" customHeight="1" x14ac:dyDescent="0.25">
      <c r="A61" t="str">
        <f>'Indicator Data'!A69</f>
        <v>Barind and Drought Prone Areas</v>
      </c>
      <c r="B61" t="str">
        <f>'Indicator Data'!B69</f>
        <v>Rangpur</v>
      </c>
      <c r="C61" t="str">
        <f>'Indicator Data'!C69</f>
        <v>Lalmonirhat</v>
      </c>
      <c r="D61">
        <f>'Indicator Data'!D69</f>
        <v>5552</v>
      </c>
      <c r="E61" s="194">
        <v>6.6</v>
      </c>
      <c r="F61" s="194">
        <v>7.4</v>
      </c>
      <c r="G61" s="194">
        <v>3</v>
      </c>
      <c r="H61" s="194" t="s">
        <v>50</v>
      </c>
      <c r="I61" s="194">
        <f>IF(OR('Indicator Data'!BT69=0,'Indicator Data'!BT69="No data"),"0",ROUND(IF('Indicator Data'!BT69&gt;I$3,0,IF('Indicator Data'!BT69&lt;I$4,10,(I$3-'Indicator Data'!BT69)/(I$3-I$4)*10)),1))</f>
        <v>8.6999999999999993</v>
      </c>
      <c r="J61" s="194">
        <f>IF(OR('Indicator Data'!BV69=0,'Indicator Data'!BV69="No data"),"0",ROUND(IF('Indicator Data'!BV69&gt;J$3,0,IF('Indicator Data'!BV69&lt;J$4,10,(J$3-'Indicator Data'!BV69)/(J$3-J$4)*10)),1))</f>
        <v>8.5</v>
      </c>
      <c r="K61" s="194">
        <f>IF(OR('Indicator Data'!BW69=0,'Indicator Data'!BW69="No data"),"0",ROUND(IF('Indicator Data'!BW69&gt;K$3,0,IF('Indicator Data'!BW69&lt;K$4,10,(K$3-'Indicator Data'!BW69)/(K$3-K$4)*10)),1))</f>
        <v>9.8000000000000007</v>
      </c>
      <c r="L61" s="194" t="str">
        <f>IF(OR('Indicator Data'!BX69=0,'Indicator Data'!BX69="No data"),"0",ROUND(IF('Indicator Data'!BX69&gt;L$3,0,IF('Indicator Data'!BX69&lt;L$4,10,(L$3-'Indicator Data'!BX69)/(L$3-L$4)*10)),1))</f>
        <v>0</v>
      </c>
      <c r="M61" s="194">
        <f>IF(OR('Indicator Data'!BY69=0,'Indicator Data'!BY69="No data"),"0",ROUND(IF('Indicator Data'!BY69&gt;M$3,0,IF('Indicator Data'!BY69&lt;M$4,10,(M$3-'Indicator Data'!BY69)/(M$3-M$4)*10)),1))</f>
        <v>1.9</v>
      </c>
      <c r="N61" s="194">
        <f>IF(OR('Indicator Data'!BZ69=0,'Indicator Data'!BZ69="No data"),"0",ROUND(IF('Indicator Data'!BZ69&gt;N$3,0,IF('Indicator Data'!BZ69&lt;N$4,10,(N$3-'Indicator Data'!BZ69)/(N$3-N$4)*10)),1))</f>
        <v>2.5</v>
      </c>
      <c r="O61" s="194">
        <f>IF(OR('Indicator Data'!CA69=0,'Indicator Data'!CA69="No data"),"0",ROUND(IF('Indicator Data'!CA69&gt;O$3,0,IF('Indicator Data'!CA69&lt;O$4,10,(O$3-'Indicator Data'!CA69)/(O$3-O$4)*10)),1))</f>
        <v>2.8</v>
      </c>
      <c r="P61" s="194">
        <f>IF(OR('Indicator Data'!CB69=0,'Indicator Data'!CB69="No data"),"0",ROUND(IF('Indicator Data'!CB69&gt;P$3,0,IF('Indicator Data'!CB69&lt;P$4,10,(P$3-'Indicator Data'!CB69)/(P$3-P$4)*10)),1))</f>
        <v>0.1</v>
      </c>
      <c r="Q61" s="194">
        <f>IF(OR('Indicator Data'!CC69=0,'Indicator Data'!CC69="No data"),"0",ROUND(IF('Indicator Data'!CC69&gt;Q$3,0,IF('Indicator Data'!CC69&lt;Q$4,10,(Q$3-'Indicator Data'!CC69)/(Q$3-Q$4)*10)),1))</f>
        <v>0</v>
      </c>
      <c r="R61" s="194">
        <f>IF(OR('Indicator Data'!CD69=0,'Indicator Data'!CD69="No data"),"0",ROUND(IF('Indicator Data'!CD69&gt;R$3,0,IF('Indicator Data'!CD69&lt;R$4,10,(R$3-'Indicator Data'!CD69)/(R$3-R$4)*10)),1))</f>
        <v>0.2</v>
      </c>
      <c r="S61" s="194">
        <f>IF(OR('Indicator Data'!CE69=0,'Indicator Data'!CE69="No data"),"0",ROUND(IF('Indicator Data'!CE69&gt;S$3,0,IF('Indicator Data'!CE69&lt;S$4,10,(S$3-'Indicator Data'!CE69)/(S$3-S$4)*10)),1))</f>
        <v>6.2</v>
      </c>
      <c r="T61" s="194">
        <f>IF(OR('Indicator Data'!CF69=0,'Indicator Data'!CF69="No data"),"0",ROUND(IF('Indicator Data'!CF69&gt;T$3,0,IF('Indicator Data'!CF69&lt;T$4,10,(T$3-'Indicator Data'!CF69)/(T$3-T$4)*10)),1))</f>
        <v>2.8</v>
      </c>
      <c r="U61" s="194">
        <f>IF(OR('Indicator Data'!CG69=0,'Indicator Data'!CG69="No data"),"0",ROUND(IF('Indicator Data'!CG69&gt;U$3,0,IF('Indicator Data'!CG69&lt;U$4,10,(U$3-'Indicator Data'!CG69)/(U$3-U$4)*10)),1))</f>
        <v>8.5</v>
      </c>
      <c r="V61" s="194">
        <f>IF(OR('Indicator Data'!CH69=0,'Indicator Data'!CH69="No data"),"0",ROUND(IF('Indicator Data'!CH69&gt;V$3,0,IF('Indicator Data'!CH69&lt;V$4,10,(V$3-'Indicator Data'!CH69)/(V$3-V$4)*10)),1))</f>
        <v>2.9</v>
      </c>
      <c r="W61" s="194">
        <f>IF(OR('Indicator Data'!CI69=0,'Indicator Data'!CI69="No data"),"0",ROUND(IF('Indicator Data'!CI69&gt;W$3,0,IF('Indicator Data'!CI69&lt;W$4,10,(W$3-'Indicator Data'!CI69)/(W$3-W$4)*10)),1))</f>
        <v>8.6</v>
      </c>
      <c r="X61" s="194">
        <f>IF(OR('Indicator Data'!CJ69=0,'Indicator Data'!CJ69="No data"),"0",ROUND(IF('Indicator Data'!CJ69&gt;X$3,0,IF('Indicator Data'!CJ69&lt;X$4,10,(X$3-'Indicator Data'!CJ69)/(X$3-X$4)*10)),1))</f>
        <v>4.9000000000000004</v>
      </c>
      <c r="Y61" s="194">
        <f>IF(OR('Indicator Data'!CK69=0,'Indicator Data'!CK69="No data"),"0",ROUND(IF('Indicator Data'!CK69&gt;Y$3,0,IF('Indicator Data'!CK69&lt;Y$4,10,(Y$3-'Indicator Data'!CK69)/(Y$3-Y$4)*10)),1))</f>
        <v>9.5</v>
      </c>
      <c r="Z61" s="194">
        <f>IF(OR('Indicator Data'!CL69=0,'Indicator Data'!CL69="No data"),"0",ROUND(IF('Indicator Data'!CL69&gt;Z$3,0,IF('Indicator Data'!CL69&lt;Z$4,10,(Z$3-'Indicator Data'!CL69)/(Z$3-Z$4)*10)),1))</f>
        <v>4.5999999999999996</v>
      </c>
      <c r="AA61" s="194">
        <f>IF(OR('Indicator Data'!CM69=0,'Indicator Data'!CM69="No data"),"0",ROUND(IF('Indicator Data'!CM69&gt;AA$3,0,IF('Indicator Data'!CM69&lt;AA$4,10,(AA$3-'Indicator Data'!CM69)/(AA$3-AA$4)*10)),1))</f>
        <v>9.9</v>
      </c>
      <c r="AB61" s="194">
        <f>IF(OR('Indicator Data'!CN69=0,'Indicator Data'!CN69="No data"),"0",ROUND(IF('Indicator Data'!CN69&gt;AB$3,0,IF('Indicator Data'!CN69&lt;AB$4,10,(AB$3-'Indicator Data'!CN69)/(AB$3-AB$4)*10)),1))</f>
        <v>10</v>
      </c>
      <c r="AC61" s="194">
        <f>IF(OR('Indicator Data'!CO69=0,'Indicator Data'!CO69="No data"),"0",ROUND(IF('Indicator Data'!CO69&gt;AC$3,0,IF('Indicator Data'!CO69&lt;AC$4,10,(AC$3-'Indicator Data'!CO69)/(AC$3-AC$4)*10)),1))</f>
        <v>8.1999999999999993</v>
      </c>
      <c r="AD61" s="203">
        <f t="shared" si="10"/>
        <v>7</v>
      </c>
      <c r="AE61" s="203">
        <f t="shared" si="11"/>
        <v>3</v>
      </c>
      <c r="AF61" s="203">
        <f t="shared" si="5"/>
        <v>9</v>
      </c>
      <c r="AG61" s="203">
        <f t="shared" si="12"/>
        <v>2.2000000000000002</v>
      </c>
      <c r="AH61" s="203">
        <f t="shared" si="13"/>
        <v>0.8</v>
      </c>
      <c r="AI61" s="203">
        <f t="shared" si="14"/>
        <v>6.2</v>
      </c>
      <c r="AJ61" s="203">
        <f t="shared" si="6"/>
        <v>8.1999999999999993</v>
      </c>
      <c r="AK61" s="204">
        <f t="shared" si="7"/>
        <v>6.3</v>
      </c>
      <c r="AL61" s="204">
        <f t="shared" si="8"/>
        <v>3.5</v>
      </c>
      <c r="AM61" s="204">
        <f t="shared" si="9"/>
        <v>5.0999999999999996</v>
      </c>
      <c r="AN61" s="61"/>
      <c r="AO61" s="61"/>
      <c r="AP61" s="61"/>
      <c r="AQ61" s="61"/>
      <c r="AR61" s="61"/>
      <c r="AS61" s="61"/>
      <c r="AT61" s="61"/>
      <c r="AU61" s="61"/>
      <c r="AV61" s="61"/>
      <c r="AW61" s="61"/>
    </row>
    <row r="62" spans="1:49" ht="15.75" customHeight="1" x14ac:dyDescent="0.25">
      <c r="A62" t="str">
        <f>'Indicator Data'!A70</f>
        <v>Barind and Drought Prone Areas</v>
      </c>
      <c r="B62" t="str">
        <f>'Indicator Data'!B70</f>
        <v>Rangpur</v>
      </c>
      <c r="C62" t="str">
        <f>'Indicator Data'!C70</f>
        <v>Nilphamari</v>
      </c>
      <c r="D62">
        <f>'Indicator Data'!D70</f>
        <v>5573</v>
      </c>
      <c r="E62" s="194">
        <v>6.6</v>
      </c>
      <c r="F62" s="194">
        <v>7.4</v>
      </c>
      <c r="G62" s="194">
        <v>3</v>
      </c>
      <c r="H62" s="194" t="s">
        <v>50</v>
      </c>
      <c r="I62" s="194">
        <f>IF(OR('Indicator Data'!BT70=0,'Indicator Data'!BT70="No data"),"0",ROUND(IF('Indicator Data'!BT70&gt;I$3,0,IF('Indicator Data'!BT70&lt;I$4,10,(I$3-'Indicator Data'!BT70)/(I$3-I$4)*10)),1))</f>
        <v>9.5</v>
      </c>
      <c r="J62" s="194">
        <f>IF(OR('Indicator Data'!BV70=0,'Indicator Data'!BV70="No data"),"0",ROUND(IF('Indicator Data'!BV70&gt;J$3,0,IF('Indicator Data'!BV70&lt;J$4,10,(J$3-'Indicator Data'!BV70)/(J$3-J$4)*10)),1))</f>
        <v>6.9</v>
      </c>
      <c r="K62" s="194">
        <f>IF(OR('Indicator Data'!BW70=0,'Indicator Data'!BW70="No data"),"0",ROUND(IF('Indicator Data'!BW70&gt;K$3,0,IF('Indicator Data'!BW70&lt;K$4,10,(K$3-'Indicator Data'!BW70)/(K$3-K$4)*10)),1))</f>
        <v>9.6</v>
      </c>
      <c r="L62" s="194" t="str">
        <f>IF(OR('Indicator Data'!BX70=0,'Indicator Data'!BX70="No data"),"0",ROUND(IF('Indicator Data'!BX70&gt;L$3,0,IF('Indicator Data'!BX70&lt;L$4,10,(L$3-'Indicator Data'!BX70)/(L$3-L$4)*10)),1))</f>
        <v>0</v>
      </c>
      <c r="M62" s="194">
        <f>IF(OR('Indicator Data'!BY70=0,'Indicator Data'!BY70="No data"),"0",ROUND(IF('Indicator Data'!BY70&gt;M$3,0,IF('Indicator Data'!BY70&lt;M$4,10,(M$3-'Indicator Data'!BY70)/(M$3-M$4)*10)),1))</f>
        <v>0.4</v>
      </c>
      <c r="N62" s="194">
        <f>IF(OR('Indicator Data'!BZ70=0,'Indicator Data'!BZ70="No data"),"0",ROUND(IF('Indicator Data'!BZ70&gt;N$3,0,IF('Indicator Data'!BZ70&lt;N$4,10,(N$3-'Indicator Data'!BZ70)/(N$3-N$4)*10)),1))</f>
        <v>1.5</v>
      </c>
      <c r="O62" s="194">
        <f>IF(OR('Indicator Data'!CA70=0,'Indicator Data'!CA70="No data"),"0",ROUND(IF('Indicator Data'!CA70&gt;O$3,0,IF('Indicator Data'!CA70&lt;O$4,10,(O$3-'Indicator Data'!CA70)/(O$3-O$4)*10)),1))</f>
        <v>3</v>
      </c>
      <c r="P62" s="194">
        <f>IF(OR('Indicator Data'!CB70=0,'Indicator Data'!CB70="No data"),"0",ROUND(IF('Indicator Data'!CB70&gt;P$3,0,IF('Indicator Data'!CB70&lt;P$4,10,(P$3-'Indicator Data'!CB70)/(P$3-P$4)*10)),1))</f>
        <v>0.2</v>
      </c>
      <c r="Q62" s="194">
        <f>IF(OR('Indicator Data'!CC70=0,'Indicator Data'!CC70="No data"),"0",ROUND(IF('Indicator Data'!CC70&gt;Q$3,0,IF('Indicator Data'!CC70&lt;Q$4,10,(Q$3-'Indicator Data'!CC70)/(Q$3-Q$4)*10)),1))</f>
        <v>2</v>
      </c>
      <c r="R62" s="194">
        <f>IF(OR('Indicator Data'!CD70=0,'Indicator Data'!CD70="No data"),"0",ROUND(IF('Indicator Data'!CD70&gt;R$3,0,IF('Indicator Data'!CD70&lt;R$4,10,(R$3-'Indicator Data'!CD70)/(R$3-R$4)*10)),1))</f>
        <v>4.0999999999999996</v>
      </c>
      <c r="S62" s="194">
        <f>IF(OR('Indicator Data'!CE70=0,'Indicator Data'!CE70="No data"),"0",ROUND(IF('Indicator Data'!CE70&gt;S$3,0,IF('Indicator Data'!CE70&lt;S$4,10,(S$3-'Indicator Data'!CE70)/(S$3-S$4)*10)),1))</f>
        <v>5</v>
      </c>
      <c r="T62" s="194">
        <f>IF(OR('Indicator Data'!CF70=0,'Indicator Data'!CF70="No data"),"0",ROUND(IF('Indicator Data'!CF70&gt;T$3,0,IF('Indicator Data'!CF70&lt;T$4,10,(T$3-'Indicator Data'!CF70)/(T$3-T$4)*10)),1))</f>
        <v>4.2</v>
      </c>
      <c r="U62" s="194">
        <f>IF(OR('Indicator Data'!CG70=0,'Indicator Data'!CG70="No data"),"0",ROUND(IF('Indicator Data'!CG70&gt;U$3,0,IF('Indicator Data'!CG70&lt;U$4,10,(U$3-'Indicator Data'!CG70)/(U$3-U$4)*10)),1))</f>
        <v>1.4</v>
      </c>
      <c r="V62" s="194">
        <f>IF(OR('Indicator Data'!CH70=0,'Indicator Data'!CH70="No data"),"0",ROUND(IF('Indicator Data'!CH70&gt;V$3,0,IF('Indicator Data'!CH70&lt;V$4,10,(V$3-'Indicator Data'!CH70)/(V$3-V$4)*10)),1))</f>
        <v>2.6</v>
      </c>
      <c r="W62" s="194">
        <f>IF(OR('Indicator Data'!CI70=0,'Indicator Data'!CI70="No data"),"0",ROUND(IF('Indicator Data'!CI70&gt;W$3,0,IF('Indicator Data'!CI70&lt;W$4,10,(W$3-'Indicator Data'!CI70)/(W$3-W$4)*10)),1))</f>
        <v>6.9</v>
      </c>
      <c r="X62" s="194">
        <f>IF(OR('Indicator Data'!CJ70=0,'Indicator Data'!CJ70="No data"),"0",ROUND(IF('Indicator Data'!CJ70&gt;X$3,0,IF('Indicator Data'!CJ70&lt;X$4,10,(X$3-'Indicator Data'!CJ70)/(X$3-X$4)*10)),1))</f>
        <v>5.4</v>
      </c>
      <c r="Y62" s="194">
        <f>IF(OR('Indicator Data'!CK70=0,'Indicator Data'!CK70="No data"),"0",ROUND(IF('Indicator Data'!CK70&gt;Y$3,0,IF('Indicator Data'!CK70&lt;Y$4,10,(Y$3-'Indicator Data'!CK70)/(Y$3-Y$4)*10)),1))</f>
        <v>8.6999999999999993</v>
      </c>
      <c r="Z62" s="194">
        <f>IF(OR('Indicator Data'!CL70=0,'Indicator Data'!CL70="No data"),"0",ROUND(IF('Indicator Data'!CL70&gt;Z$3,0,IF('Indicator Data'!CL70&lt;Z$4,10,(Z$3-'Indicator Data'!CL70)/(Z$3-Z$4)*10)),1))</f>
        <v>4.8</v>
      </c>
      <c r="AA62" s="194">
        <f>IF(OR('Indicator Data'!CM70=0,'Indicator Data'!CM70="No data"),"0",ROUND(IF('Indicator Data'!CM70&gt;AA$3,0,IF('Indicator Data'!CM70&lt;AA$4,10,(AA$3-'Indicator Data'!CM70)/(AA$3-AA$4)*10)),1))</f>
        <v>9.4</v>
      </c>
      <c r="AB62" s="194">
        <f>IF(OR('Indicator Data'!CN70=0,'Indicator Data'!CN70="No data"),"0",ROUND(IF('Indicator Data'!CN70&gt;AB$3,0,IF('Indicator Data'!CN70&lt;AB$4,10,(AB$3-'Indicator Data'!CN70)/(AB$3-AB$4)*10)),1))</f>
        <v>7.6</v>
      </c>
      <c r="AC62" s="194">
        <f>IF(OR('Indicator Data'!CO70=0,'Indicator Data'!CO70="No data"),"0",ROUND(IF('Indicator Data'!CO70&gt;AC$3,0,IF('Indicator Data'!CO70&lt;AC$4,10,(AC$3-'Indicator Data'!CO70)/(AC$3-AC$4)*10)),1))</f>
        <v>1</v>
      </c>
      <c r="AD62" s="203">
        <f t="shared" si="10"/>
        <v>7</v>
      </c>
      <c r="AE62" s="203">
        <f t="shared" si="11"/>
        <v>3</v>
      </c>
      <c r="AF62" s="203">
        <f t="shared" si="5"/>
        <v>8.6999999999999993</v>
      </c>
      <c r="AG62" s="203">
        <f t="shared" si="12"/>
        <v>1</v>
      </c>
      <c r="AH62" s="203">
        <f t="shared" si="13"/>
        <v>2.2999999999999998</v>
      </c>
      <c r="AI62" s="203">
        <f t="shared" si="14"/>
        <v>4.9000000000000004</v>
      </c>
      <c r="AJ62" s="203">
        <f t="shared" si="6"/>
        <v>5.7</v>
      </c>
      <c r="AK62" s="204">
        <f t="shared" si="7"/>
        <v>6.2</v>
      </c>
      <c r="AL62" s="204">
        <f t="shared" si="8"/>
        <v>2.8</v>
      </c>
      <c r="AM62" s="204">
        <f t="shared" si="9"/>
        <v>4.7</v>
      </c>
      <c r="AN62" s="61"/>
      <c r="AO62" s="61"/>
      <c r="AP62" s="61"/>
      <c r="AQ62" s="61"/>
      <c r="AR62" s="61"/>
      <c r="AS62" s="61"/>
      <c r="AT62" s="61"/>
      <c r="AU62" s="61"/>
      <c r="AV62" s="61"/>
      <c r="AW62" s="61"/>
    </row>
    <row r="63" spans="1:49" ht="15.75" customHeight="1" x14ac:dyDescent="0.25">
      <c r="A63" t="str">
        <f>'Indicator Data'!A71</f>
        <v>Barind and Drought Prone Areas</v>
      </c>
      <c r="B63" t="str">
        <f>'Indicator Data'!B71</f>
        <v>Rangpur</v>
      </c>
      <c r="C63" t="str">
        <f>'Indicator Data'!C71</f>
        <v>Panchagarh</v>
      </c>
      <c r="D63">
        <f>'Indicator Data'!D71</f>
        <v>5577</v>
      </c>
      <c r="E63" s="194">
        <v>6.6</v>
      </c>
      <c r="F63" s="194">
        <v>7.4</v>
      </c>
      <c r="G63" s="194">
        <v>3</v>
      </c>
      <c r="H63" s="194" t="s">
        <v>50</v>
      </c>
      <c r="I63" s="194">
        <f>IF(OR('Indicator Data'!BT71=0,'Indicator Data'!BT71="No data"),"0",ROUND(IF('Indicator Data'!BT71&gt;I$3,0,IF('Indicator Data'!BT71&lt;I$4,10,(I$3-'Indicator Data'!BT71)/(I$3-I$4)*10)),1))</f>
        <v>8.4</v>
      </c>
      <c r="J63" s="194">
        <f>IF(OR('Indicator Data'!BV71=0,'Indicator Data'!BV71="No data"),"0",ROUND(IF('Indicator Data'!BV71&gt;J$3,0,IF('Indicator Data'!BV71&lt;J$4,10,(J$3-'Indicator Data'!BV71)/(J$3-J$4)*10)),1))</f>
        <v>9.4</v>
      </c>
      <c r="K63" s="194">
        <f>IF(OR('Indicator Data'!BW71=0,'Indicator Data'!BW71="No data"),"0",ROUND(IF('Indicator Data'!BW71&gt;K$3,0,IF('Indicator Data'!BW71&lt;K$4,10,(K$3-'Indicator Data'!BW71)/(K$3-K$4)*10)),1))</f>
        <v>9.3000000000000007</v>
      </c>
      <c r="L63" s="194" t="str">
        <f>IF(OR('Indicator Data'!BX71=0,'Indicator Data'!BX71="No data"),"0",ROUND(IF('Indicator Data'!BX71&gt;L$3,0,IF('Indicator Data'!BX71&lt;L$4,10,(L$3-'Indicator Data'!BX71)/(L$3-L$4)*10)),1))</f>
        <v>0</v>
      </c>
      <c r="M63" s="194">
        <f>IF(OR('Indicator Data'!BY71=0,'Indicator Data'!BY71="No data"),"0",ROUND(IF('Indicator Data'!BY71&gt;M$3,0,IF('Indicator Data'!BY71&lt;M$4,10,(M$3-'Indicator Data'!BY71)/(M$3-M$4)*10)),1))</f>
        <v>2</v>
      </c>
      <c r="N63" s="194">
        <f>IF(OR('Indicator Data'!BZ71=0,'Indicator Data'!BZ71="No data"),"0",ROUND(IF('Indicator Data'!BZ71&gt;N$3,0,IF('Indicator Data'!BZ71&lt;N$4,10,(N$3-'Indicator Data'!BZ71)/(N$3-N$4)*10)),1))</f>
        <v>0</v>
      </c>
      <c r="O63" s="194">
        <f>IF(OR('Indicator Data'!CA71=0,'Indicator Data'!CA71="No data"),"0",ROUND(IF('Indicator Data'!CA71&gt;O$3,0,IF('Indicator Data'!CA71&lt;O$4,10,(O$3-'Indicator Data'!CA71)/(O$3-O$4)*10)),1))</f>
        <v>3.7</v>
      </c>
      <c r="P63" s="194">
        <f>IF(OR('Indicator Data'!CB71=0,'Indicator Data'!CB71="No data"),"0",ROUND(IF('Indicator Data'!CB71&gt;P$3,0,IF('Indicator Data'!CB71&lt;P$4,10,(P$3-'Indicator Data'!CB71)/(P$3-P$4)*10)),1))</f>
        <v>0.5</v>
      </c>
      <c r="Q63" s="194">
        <f>IF(OR('Indicator Data'!CC71=0,'Indicator Data'!CC71="No data"),"0",ROUND(IF('Indicator Data'!CC71&gt;Q$3,0,IF('Indicator Data'!CC71&lt;Q$4,10,(Q$3-'Indicator Data'!CC71)/(Q$3-Q$4)*10)),1))</f>
        <v>3.9</v>
      </c>
      <c r="R63" s="194">
        <f>IF(OR('Indicator Data'!CD71=0,'Indicator Data'!CD71="No data"),"0",ROUND(IF('Indicator Data'!CD71&gt;R$3,0,IF('Indicator Data'!CD71&lt;R$4,10,(R$3-'Indicator Data'!CD71)/(R$3-R$4)*10)),1))</f>
        <v>10</v>
      </c>
      <c r="S63" s="194">
        <f>IF(OR('Indicator Data'!CE71=0,'Indicator Data'!CE71="No data"),"0",ROUND(IF('Indicator Data'!CE71&gt;S$3,0,IF('Indicator Data'!CE71&lt;S$4,10,(S$3-'Indicator Data'!CE71)/(S$3-S$4)*10)),1))</f>
        <v>5.6</v>
      </c>
      <c r="T63" s="194">
        <f>IF(OR('Indicator Data'!CF71=0,'Indicator Data'!CF71="No data"),"0",ROUND(IF('Indicator Data'!CF71&gt;T$3,0,IF('Indicator Data'!CF71&lt;T$4,10,(T$3-'Indicator Data'!CF71)/(T$3-T$4)*10)),1))</f>
        <v>3.3</v>
      </c>
      <c r="U63" s="194">
        <f>IF(OR('Indicator Data'!CG71=0,'Indicator Data'!CG71="No data"),"0",ROUND(IF('Indicator Data'!CG71&gt;U$3,0,IF('Indicator Data'!CG71&lt;U$4,10,(U$3-'Indicator Data'!CG71)/(U$3-U$4)*10)),1))</f>
        <v>3.2</v>
      </c>
      <c r="V63" s="194">
        <f>IF(OR('Indicator Data'!CH71=0,'Indicator Data'!CH71="No data"),"0",ROUND(IF('Indicator Data'!CH71&gt;V$3,0,IF('Indicator Data'!CH71&lt;V$4,10,(V$3-'Indicator Data'!CH71)/(V$3-V$4)*10)),1))</f>
        <v>3.7</v>
      </c>
      <c r="W63" s="194">
        <f>IF(OR('Indicator Data'!CI71=0,'Indicator Data'!CI71="No data"),"0",ROUND(IF('Indicator Data'!CI71&gt;W$3,0,IF('Indicator Data'!CI71&lt;W$4,10,(W$3-'Indicator Data'!CI71)/(W$3-W$4)*10)),1))</f>
        <v>4.7</v>
      </c>
      <c r="X63" s="194">
        <f>IF(OR('Indicator Data'!CJ71=0,'Indicator Data'!CJ71="No data"),"0",ROUND(IF('Indicator Data'!CJ71&gt;X$3,0,IF('Indicator Data'!CJ71&lt;X$4,10,(X$3-'Indicator Data'!CJ71)/(X$3-X$4)*10)),1))</f>
        <v>5.2</v>
      </c>
      <c r="Y63" s="194">
        <f>IF(OR('Indicator Data'!CK71=0,'Indicator Data'!CK71="No data"),"0",ROUND(IF('Indicator Data'!CK71&gt;Y$3,0,IF('Indicator Data'!CK71&lt;Y$4,10,(Y$3-'Indicator Data'!CK71)/(Y$3-Y$4)*10)),1))</f>
        <v>9.3000000000000007</v>
      </c>
      <c r="Z63" s="194">
        <f>IF(OR('Indicator Data'!CL71=0,'Indicator Data'!CL71="No data"),"0",ROUND(IF('Indicator Data'!CL71&gt;Z$3,0,IF('Indicator Data'!CL71&lt;Z$4,10,(Z$3-'Indicator Data'!CL71)/(Z$3-Z$4)*10)),1))</f>
        <v>5</v>
      </c>
      <c r="AA63" s="194">
        <f>IF(OR('Indicator Data'!CM71=0,'Indicator Data'!CM71="No data"),"0",ROUND(IF('Indicator Data'!CM71&gt;AA$3,0,IF('Indicator Data'!CM71&lt;AA$4,10,(AA$3-'Indicator Data'!CM71)/(AA$3-AA$4)*10)),1))</f>
        <v>9.8000000000000007</v>
      </c>
      <c r="AB63" s="194">
        <f>IF(OR('Indicator Data'!CN71=0,'Indicator Data'!CN71="No data"),"0",ROUND(IF('Indicator Data'!CN71&gt;AB$3,0,IF('Indicator Data'!CN71&lt;AB$4,10,(AB$3-'Indicator Data'!CN71)/(AB$3-AB$4)*10)),1))</f>
        <v>8.1</v>
      </c>
      <c r="AC63" s="194">
        <f>IF(OR('Indicator Data'!CO71=0,'Indicator Data'!CO71="No data"),"0",ROUND(IF('Indicator Data'!CO71&gt;AC$3,0,IF('Indicator Data'!CO71&lt;AC$4,10,(AC$3-'Indicator Data'!CO71)/(AC$3-AC$4)*10)),1))</f>
        <v>4.7</v>
      </c>
      <c r="AD63" s="203">
        <f t="shared" si="10"/>
        <v>7</v>
      </c>
      <c r="AE63" s="203">
        <f t="shared" si="11"/>
        <v>3</v>
      </c>
      <c r="AF63" s="203">
        <f t="shared" si="5"/>
        <v>9</v>
      </c>
      <c r="AG63" s="203">
        <f t="shared" si="12"/>
        <v>1</v>
      </c>
      <c r="AH63" s="203">
        <f t="shared" si="13"/>
        <v>4.5</v>
      </c>
      <c r="AI63" s="203">
        <f t="shared" si="14"/>
        <v>5</v>
      </c>
      <c r="AJ63" s="203">
        <f t="shared" si="6"/>
        <v>6.9</v>
      </c>
      <c r="AK63" s="204">
        <f t="shared" si="7"/>
        <v>6.3</v>
      </c>
      <c r="AL63" s="204">
        <f t="shared" si="8"/>
        <v>3.5</v>
      </c>
      <c r="AM63" s="204">
        <f t="shared" si="9"/>
        <v>5.0999999999999996</v>
      </c>
      <c r="AN63" s="61"/>
      <c r="AO63" s="61"/>
      <c r="AP63" s="61"/>
      <c r="AQ63" s="61"/>
      <c r="AR63" s="61"/>
      <c r="AS63" s="61"/>
      <c r="AT63" s="61"/>
      <c r="AU63" s="61"/>
      <c r="AV63" s="61"/>
      <c r="AW63" s="61"/>
    </row>
    <row r="64" spans="1:49" ht="15.75" customHeight="1" x14ac:dyDescent="0.25">
      <c r="A64" t="str">
        <f>'Indicator Data'!A72</f>
        <v>Barind and Drought Prone Areas</v>
      </c>
      <c r="B64" t="str">
        <f>'Indicator Data'!B72</f>
        <v>Rangpur</v>
      </c>
      <c r="C64" t="str">
        <f>'Indicator Data'!C72</f>
        <v>Rangpur</v>
      </c>
      <c r="D64">
        <f>'Indicator Data'!D72</f>
        <v>5585</v>
      </c>
      <c r="E64" s="194">
        <v>6.6</v>
      </c>
      <c r="F64" s="194">
        <v>7.4</v>
      </c>
      <c r="G64" s="194">
        <v>3</v>
      </c>
      <c r="H64" s="194" t="s">
        <v>50</v>
      </c>
      <c r="I64" s="194">
        <f>IF(OR('Indicator Data'!BT72=0,'Indicator Data'!BT72="No data"),"0",ROUND(IF('Indicator Data'!BT72&gt;I$3,0,IF('Indicator Data'!BT72&lt;I$4,10,(I$3-'Indicator Data'!BT72)/(I$3-I$4)*10)),1))</f>
        <v>9.1999999999999993</v>
      </c>
      <c r="J64" s="194">
        <f>IF(OR('Indicator Data'!BV72=0,'Indicator Data'!BV72="No data"),"0",ROUND(IF('Indicator Data'!BV72&gt;J$3,0,IF('Indicator Data'!BV72&lt;J$4,10,(J$3-'Indicator Data'!BV72)/(J$3-J$4)*10)),1))</f>
        <v>8.3000000000000007</v>
      </c>
      <c r="K64" s="194">
        <f>IF(OR('Indicator Data'!BW72=0,'Indicator Data'!BW72="No data"),"0",ROUND(IF('Indicator Data'!BW72&gt;K$3,0,IF('Indicator Data'!BW72&lt;K$4,10,(K$3-'Indicator Data'!BW72)/(K$3-K$4)*10)),1))</f>
        <v>9.4</v>
      </c>
      <c r="L64" s="194" t="str">
        <f>IF(OR('Indicator Data'!BX72=0,'Indicator Data'!BX72="No data"),"0",ROUND(IF('Indicator Data'!BX72&gt;L$3,0,IF('Indicator Data'!BX72&lt;L$4,10,(L$3-'Indicator Data'!BX72)/(L$3-L$4)*10)),1))</f>
        <v>0</v>
      </c>
      <c r="M64" s="194">
        <f>IF(OR('Indicator Data'!BY72=0,'Indicator Data'!BY72="No data"),"0",ROUND(IF('Indicator Data'!BY72&gt;M$3,0,IF('Indicator Data'!BY72&lt;M$4,10,(M$3-'Indicator Data'!BY72)/(M$3-M$4)*10)),1))</f>
        <v>1</v>
      </c>
      <c r="N64" s="194">
        <f>IF(OR('Indicator Data'!BZ72=0,'Indicator Data'!BZ72="No data"),"0",ROUND(IF('Indicator Data'!BZ72&gt;N$3,0,IF('Indicator Data'!BZ72&lt;N$4,10,(N$3-'Indicator Data'!BZ72)/(N$3-N$4)*10)),1))</f>
        <v>0</v>
      </c>
      <c r="O64" s="194">
        <f>IF(OR('Indicator Data'!CA72=0,'Indicator Data'!CA72="No data"),"0",ROUND(IF('Indicator Data'!CA72&gt;O$3,0,IF('Indicator Data'!CA72&lt;O$4,10,(O$3-'Indicator Data'!CA72)/(O$3-O$4)*10)),1))</f>
        <v>5.8</v>
      </c>
      <c r="P64" s="194">
        <f>IF(OR('Indicator Data'!CB72=0,'Indicator Data'!CB72="No data"),"0",ROUND(IF('Indicator Data'!CB72&gt;P$3,0,IF('Indicator Data'!CB72&lt;P$4,10,(P$3-'Indicator Data'!CB72)/(P$3-P$4)*10)),1))</f>
        <v>0.3</v>
      </c>
      <c r="Q64" s="194">
        <f>IF(OR('Indicator Data'!CC72=0,'Indicator Data'!CC72="No data"),"0",ROUND(IF('Indicator Data'!CC72&gt;Q$3,0,IF('Indicator Data'!CC72&lt;Q$4,10,(Q$3-'Indicator Data'!CC72)/(Q$3-Q$4)*10)),1))</f>
        <v>1.5</v>
      </c>
      <c r="R64" s="194">
        <f>IF(OR('Indicator Data'!CD72=0,'Indicator Data'!CD72="No data"),"0",ROUND(IF('Indicator Data'!CD72&gt;R$3,0,IF('Indicator Data'!CD72&lt;R$4,10,(R$3-'Indicator Data'!CD72)/(R$3-R$4)*10)),1))</f>
        <v>3.7</v>
      </c>
      <c r="S64" s="194">
        <f>IF(OR('Indicator Data'!CE72=0,'Indicator Data'!CE72="No data"),"0",ROUND(IF('Indicator Data'!CE72&gt;S$3,0,IF('Indicator Data'!CE72&lt;S$4,10,(S$3-'Indicator Data'!CE72)/(S$3-S$4)*10)),1))</f>
        <v>3.1</v>
      </c>
      <c r="T64" s="194">
        <f>IF(OR('Indicator Data'!CF72=0,'Indicator Data'!CF72="No data"),"0",ROUND(IF('Indicator Data'!CF72&gt;T$3,0,IF('Indicator Data'!CF72&lt;T$4,10,(T$3-'Indicator Data'!CF72)/(T$3-T$4)*10)),1))</f>
        <v>5.7</v>
      </c>
      <c r="U64" s="194">
        <f>IF(OR('Indicator Data'!CG72=0,'Indicator Data'!CG72="No data"),"0",ROUND(IF('Indicator Data'!CG72&gt;U$3,0,IF('Indicator Data'!CG72&lt;U$4,10,(U$3-'Indicator Data'!CG72)/(U$3-U$4)*10)),1))</f>
        <v>1.7</v>
      </c>
      <c r="V64" s="194">
        <f>IF(OR('Indicator Data'!CH72=0,'Indicator Data'!CH72="No data"),"0",ROUND(IF('Indicator Data'!CH72&gt;V$3,0,IF('Indicator Data'!CH72&lt;V$4,10,(V$3-'Indicator Data'!CH72)/(V$3-V$4)*10)),1))</f>
        <v>2.5</v>
      </c>
      <c r="W64" s="194">
        <f>IF(OR('Indicator Data'!CI72=0,'Indicator Data'!CI72="No data"),"0",ROUND(IF('Indicator Data'!CI72&gt;W$3,0,IF('Indicator Data'!CI72&lt;W$4,10,(W$3-'Indicator Data'!CI72)/(W$3-W$4)*10)),1))</f>
        <v>7.1</v>
      </c>
      <c r="X64" s="194">
        <f>IF(OR('Indicator Data'!CJ72=0,'Indicator Data'!CJ72="No data"),"0",ROUND(IF('Indicator Data'!CJ72&gt;X$3,0,IF('Indicator Data'!CJ72&lt;X$4,10,(X$3-'Indicator Data'!CJ72)/(X$3-X$4)*10)),1))</f>
        <v>4.7</v>
      </c>
      <c r="Y64" s="194">
        <f>IF(OR('Indicator Data'!CK72=0,'Indicator Data'!CK72="No data"),"0",ROUND(IF('Indicator Data'!CK72&gt;Y$3,0,IF('Indicator Data'!CK72&lt;Y$4,10,(Y$3-'Indicator Data'!CK72)/(Y$3-Y$4)*10)),1))</f>
        <v>7.7</v>
      </c>
      <c r="Z64" s="194">
        <f>IF(OR('Indicator Data'!CL72=0,'Indicator Data'!CL72="No data"),"0",ROUND(IF('Indicator Data'!CL72&gt;Z$3,0,IF('Indicator Data'!CL72&lt;Z$4,10,(Z$3-'Indicator Data'!CL72)/(Z$3-Z$4)*10)),1))</f>
        <v>3.3</v>
      </c>
      <c r="AA64" s="194">
        <f>IF(OR('Indicator Data'!CM72=0,'Indicator Data'!CM72="No data"),"0",ROUND(IF('Indicator Data'!CM72&gt;AA$3,0,IF('Indicator Data'!CM72&lt;AA$4,10,(AA$3-'Indicator Data'!CM72)/(AA$3-AA$4)*10)),1))</f>
        <v>8.9</v>
      </c>
      <c r="AB64" s="194">
        <f>IF(OR('Indicator Data'!CN72=0,'Indicator Data'!CN72="No data"),"0",ROUND(IF('Indicator Data'!CN72&gt;AB$3,0,IF('Indicator Data'!CN72&lt;AB$4,10,(AB$3-'Indicator Data'!CN72)/(AB$3-AB$4)*10)),1))</f>
        <v>3.6</v>
      </c>
      <c r="AC64" s="194">
        <f>IF(OR('Indicator Data'!CO72=0,'Indicator Data'!CO72="No data"),"0",ROUND(IF('Indicator Data'!CO72&gt;AC$3,0,IF('Indicator Data'!CO72&lt;AC$4,10,(AC$3-'Indicator Data'!CO72)/(AC$3-AC$4)*10)),1))</f>
        <v>7.9</v>
      </c>
      <c r="AD64" s="203">
        <f t="shared" si="10"/>
        <v>7</v>
      </c>
      <c r="AE64" s="203">
        <f t="shared" si="11"/>
        <v>3</v>
      </c>
      <c r="AF64" s="203">
        <f t="shared" si="5"/>
        <v>9</v>
      </c>
      <c r="AG64" s="203">
        <f t="shared" si="12"/>
        <v>0.5</v>
      </c>
      <c r="AH64" s="203">
        <f t="shared" si="13"/>
        <v>2.8</v>
      </c>
      <c r="AI64" s="203">
        <f t="shared" si="14"/>
        <v>4.5999999999999996</v>
      </c>
      <c r="AJ64" s="203">
        <f t="shared" si="6"/>
        <v>5.9</v>
      </c>
      <c r="AK64" s="204">
        <f t="shared" si="7"/>
        <v>6.3</v>
      </c>
      <c r="AL64" s="204">
        <f t="shared" si="8"/>
        <v>2.8</v>
      </c>
      <c r="AM64" s="204">
        <f t="shared" si="9"/>
        <v>4.8</v>
      </c>
      <c r="AN64" s="61"/>
      <c r="AO64" s="61"/>
      <c r="AP64" s="61"/>
      <c r="AQ64" s="61"/>
      <c r="AR64" s="61"/>
      <c r="AS64" s="61"/>
      <c r="AT64" s="61"/>
      <c r="AU64" s="61"/>
      <c r="AV64" s="61"/>
      <c r="AW64" s="61"/>
    </row>
    <row r="65" spans="1:49" ht="15.75" customHeight="1" x14ac:dyDescent="0.25">
      <c r="A65" t="str">
        <f>'Indicator Data'!A73</f>
        <v>Barind and Drought Prone Areas</v>
      </c>
      <c r="B65" t="str">
        <f>'Indicator Data'!B73</f>
        <v>Rangpur</v>
      </c>
      <c r="C65" t="str">
        <f>'Indicator Data'!C73</f>
        <v>Thakurgaon</v>
      </c>
      <c r="D65">
        <f>'Indicator Data'!D73</f>
        <v>5594</v>
      </c>
      <c r="E65" s="194">
        <v>6.6</v>
      </c>
      <c r="F65" s="194">
        <v>7.4</v>
      </c>
      <c r="G65" s="194">
        <v>3</v>
      </c>
      <c r="H65" s="194" t="s">
        <v>50</v>
      </c>
      <c r="I65" s="194">
        <f>IF(OR('Indicator Data'!BT73=0,'Indicator Data'!BT73="No data"),"0",ROUND(IF('Indicator Data'!BT73&gt;I$3,0,IF('Indicator Data'!BT73&lt;I$4,10,(I$3-'Indicator Data'!BT73)/(I$3-I$4)*10)),1))</f>
        <v>8.9</v>
      </c>
      <c r="J65" s="194">
        <f>IF(OR('Indicator Data'!BV73=0,'Indicator Data'!BV73="No data"),"0",ROUND(IF('Indicator Data'!BV73&gt;J$3,0,IF('Indicator Data'!BV73&lt;J$4,10,(J$3-'Indicator Data'!BV73)/(J$3-J$4)*10)),1))</f>
        <v>9.1999999999999993</v>
      </c>
      <c r="K65" s="194">
        <f>IF(OR('Indicator Data'!BW73=0,'Indicator Data'!BW73="No data"),"0",ROUND(IF('Indicator Data'!BW73&gt;K$3,0,IF('Indicator Data'!BW73&lt;K$4,10,(K$3-'Indicator Data'!BW73)/(K$3-K$4)*10)),1))</f>
        <v>9.5</v>
      </c>
      <c r="L65" s="194" t="str">
        <f>IF(OR('Indicator Data'!BX73=0,'Indicator Data'!BX73="No data"),"0",ROUND(IF('Indicator Data'!BX73&gt;L$3,0,IF('Indicator Data'!BX73&lt;L$4,10,(L$3-'Indicator Data'!BX73)/(L$3-L$4)*10)),1))</f>
        <v>0</v>
      </c>
      <c r="M65" s="194">
        <f>IF(OR('Indicator Data'!BY73=0,'Indicator Data'!BY73="No data"),"0",ROUND(IF('Indicator Data'!BY73&gt;M$3,0,IF('Indicator Data'!BY73&lt;M$4,10,(M$3-'Indicator Data'!BY73)/(M$3-M$4)*10)),1))</f>
        <v>6</v>
      </c>
      <c r="N65" s="194">
        <f>IF(OR('Indicator Data'!BZ73=0,'Indicator Data'!BZ73="No data"),"0",ROUND(IF('Indicator Data'!BZ73&gt;N$3,0,IF('Indicator Data'!BZ73&lt;N$4,10,(N$3-'Indicator Data'!BZ73)/(N$3-N$4)*10)),1))</f>
        <v>0</v>
      </c>
      <c r="O65" s="194">
        <f>IF(OR('Indicator Data'!CA73=0,'Indicator Data'!CA73="No data"),"0",ROUND(IF('Indicator Data'!CA73&gt;O$3,0,IF('Indicator Data'!CA73&lt;O$4,10,(O$3-'Indicator Data'!CA73)/(O$3-O$4)*10)),1))</f>
        <v>2.2999999999999998</v>
      </c>
      <c r="P65" s="194">
        <f>IF(OR('Indicator Data'!CB73=0,'Indicator Data'!CB73="No data"),"0",ROUND(IF('Indicator Data'!CB73&gt;P$3,0,IF('Indicator Data'!CB73&lt;P$4,10,(P$3-'Indicator Data'!CB73)/(P$3-P$4)*10)),1))</f>
        <v>0</v>
      </c>
      <c r="Q65" s="194">
        <f>IF(OR('Indicator Data'!CC73=0,'Indicator Data'!CC73="No data"),"0",ROUND(IF('Indicator Data'!CC73&gt;Q$3,0,IF('Indicator Data'!CC73&lt;Q$4,10,(Q$3-'Indicator Data'!CC73)/(Q$3-Q$4)*10)),1))</f>
        <v>1.2</v>
      </c>
      <c r="R65" s="194">
        <f>IF(OR('Indicator Data'!CD73=0,'Indicator Data'!CD73="No data"),"0",ROUND(IF('Indicator Data'!CD73&gt;R$3,0,IF('Indicator Data'!CD73&lt;R$4,10,(R$3-'Indicator Data'!CD73)/(R$3-R$4)*10)),1))</f>
        <v>3.2</v>
      </c>
      <c r="S65" s="194">
        <f>IF(OR('Indicator Data'!CE73=0,'Indicator Data'!CE73="No data"),"0",ROUND(IF('Indicator Data'!CE73&gt;S$3,0,IF('Indicator Data'!CE73&lt;S$4,10,(S$3-'Indicator Data'!CE73)/(S$3-S$4)*10)),1))</f>
        <v>4.9000000000000004</v>
      </c>
      <c r="T65" s="194">
        <f>IF(OR('Indicator Data'!CF73=0,'Indicator Data'!CF73="No data"),"0",ROUND(IF('Indicator Data'!CF73&gt;T$3,0,IF('Indicator Data'!CF73&lt;T$4,10,(T$3-'Indicator Data'!CF73)/(T$3-T$4)*10)),1))</f>
        <v>5</v>
      </c>
      <c r="U65" s="194">
        <f>IF(OR('Indicator Data'!CG73=0,'Indicator Data'!CG73="No data"),"0",ROUND(IF('Indicator Data'!CG73&gt;U$3,0,IF('Indicator Data'!CG73&lt;U$4,10,(U$3-'Indicator Data'!CG73)/(U$3-U$4)*10)),1))</f>
        <v>4.5</v>
      </c>
      <c r="V65" s="194">
        <f>IF(OR('Indicator Data'!CH73=0,'Indicator Data'!CH73="No data"),"0",ROUND(IF('Indicator Data'!CH73&gt;V$3,0,IF('Indicator Data'!CH73&lt;V$4,10,(V$3-'Indicator Data'!CH73)/(V$3-V$4)*10)),1))</f>
        <v>6.4</v>
      </c>
      <c r="W65" s="194">
        <f>IF(OR('Indicator Data'!CI73=0,'Indicator Data'!CI73="No data"),"0",ROUND(IF('Indicator Data'!CI73&gt;W$3,0,IF('Indicator Data'!CI73&lt;W$4,10,(W$3-'Indicator Data'!CI73)/(W$3-W$4)*10)),1))</f>
        <v>5.9</v>
      </c>
      <c r="X65" s="194">
        <f>IF(OR('Indicator Data'!CJ73=0,'Indicator Data'!CJ73="No data"),"0",ROUND(IF('Indicator Data'!CJ73&gt;X$3,0,IF('Indicator Data'!CJ73&lt;X$4,10,(X$3-'Indicator Data'!CJ73)/(X$3-X$4)*10)),1))</f>
        <v>6.3</v>
      </c>
      <c r="Y65" s="194">
        <f>IF(OR('Indicator Data'!CK73=0,'Indicator Data'!CK73="No data"),"0",ROUND(IF('Indicator Data'!CK73&gt;Y$3,0,IF('Indicator Data'!CK73&lt;Y$4,10,(Y$3-'Indicator Data'!CK73)/(Y$3-Y$4)*10)),1))</f>
        <v>8.8000000000000007</v>
      </c>
      <c r="Z65" s="194">
        <f>IF(OR('Indicator Data'!CL73=0,'Indicator Data'!CL73="No data"),"0",ROUND(IF('Indicator Data'!CL73&gt;Z$3,0,IF('Indicator Data'!CL73&lt;Z$4,10,(Z$3-'Indicator Data'!CL73)/(Z$3-Z$4)*10)),1))</f>
        <v>2.8</v>
      </c>
      <c r="AA65" s="194">
        <f>IF(OR('Indicator Data'!CM73=0,'Indicator Data'!CM73="No data"),"0",ROUND(IF('Indicator Data'!CM73&gt;AA$3,0,IF('Indicator Data'!CM73&lt;AA$4,10,(AA$3-'Indicator Data'!CM73)/(AA$3-AA$4)*10)),1))</f>
        <v>10</v>
      </c>
      <c r="AB65" s="194">
        <f>IF(OR('Indicator Data'!CN73=0,'Indicator Data'!CN73="No data"),"0",ROUND(IF('Indicator Data'!CN73&gt;AB$3,0,IF('Indicator Data'!CN73&lt;AB$4,10,(AB$3-'Indicator Data'!CN73)/(AB$3-AB$4)*10)),1))</f>
        <v>5.4</v>
      </c>
      <c r="AC65" s="194">
        <f>IF(OR('Indicator Data'!CO73=0,'Indicator Data'!CO73="No data"),"0",ROUND(IF('Indicator Data'!CO73&gt;AC$3,0,IF('Indicator Data'!CO73&lt;AC$4,10,(AC$3-'Indicator Data'!CO73)/(AC$3-AC$4)*10)),1))</f>
        <v>3</v>
      </c>
      <c r="AD65" s="203">
        <f t="shared" si="10"/>
        <v>7</v>
      </c>
      <c r="AE65" s="203">
        <f t="shared" si="11"/>
        <v>3</v>
      </c>
      <c r="AF65" s="203">
        <f t="shared" si="5"/>
        <v>9.1999999999999993</v>
      </c>
      <c r="AG65" s="203">
        <f t="shared" si="12"/>
        <v>3</v>
      </c>
      <c r="AH65" s="203">
        <f t="shared" si="13"/>
        <v>1.7</v>
      </c>
      <c r="AI65" s="203">
        <f t="shared" si="14"/>
        <v>6</v>
      </c>
      <c r="AJ65" s="203">
        <f t="shared" si="6"/>
        <v>5.3</v>
      </c>
      <c r="AK65" s="204">
        <f t="shared" si="7"/>
        <v>6.4</v>
      </c>
      <c r="AL65" s="204">
        <f t="shared" si="8"/>
        <v>3.2</v>
      </c>
      <c r="AM65" s="204">
        <f t="shared" si="9"/>
        <v>5</v>
      </c>
      <c r="AN65" s="61"/>
      <c r="AO65" s="61"/>
      <c r="AP65" s="61"/>
      <c r="AQ65" s="61"/>
      <c r="AR65" s="61"/>
      <c r="AS65" s="61"/>
      <c r="AT65" s="61"/>
      <c r="AU65" s="61"/>
      <c r="AV65" s="61"/>
      <c r="AW65" s="61"/>
    </row>
    <row r="66" spans="1:49" ht="15.75" customHeight="1" x14ac:dyDescent="0.25">
      <c r="A66" t="str">
        <f>'Indicator Data'!A74</f>
        <v>Barind and Drought Prone Areas</v>
      </c>
      <c r="B66" t="str">
        <f>'Indicator Data'!B74</f>
        <v>Sylhet</v>
      </c>
      <c r="C66" t="str">
        <f>'Indicator Data'!C74</f>
        <v>Habiganj</v>
      </c>
      <c r="D66">
        <f>'Indicator Data'!D74</f>
        <v>6036</v>
      </c>
      <c r="E66" s="194">
        <v>6.6</v>
      </c>
      <c r="F66" s="194">
        <v>7.4</v>
      </c>
      <c r="G66" s="194">
        <v>3</v>
      </c>
      <c r="H66" s="194" t="s">
        <v>50</v>
      </c>
      <c r="I66" s="194">
        <f>IF(OR('Indicator Data'!BT74=0,'Indicator Data'!BT74="No data"),"0",ROUND(IF('Indicator Data'!BT74&gt;I$3,0,IF('Indicator Data'!BT74&lt;I$4,10,(I$3-'Indicator Data'!BT74)/(I$3-I$4)*10)),1))</f>
        <v>9.6999999999999993</v>
      </c>
      <c r="J66" s="194">
        <f>IF(OR('Indicator Data'!BV74=0,'Indicator Data'!BV74="No data"),"0",ROUND(IF('Indicator Data'!BV74&gt;J$3,0,IF('Indicator Data'!BV74&lt;J$4,10,(J$3-'Indicator Data'!BV74)/(J$3-J$4)*10)),1))</f>
        <v>9.9</v>
      </c>
      <c r="K66" s="194">
        <f>IF(OR('Indicator Data'!BW74=0,'Indicator Data'!BW74="No data"),"0",ROUND(IF('Indicator Data'!BW74&gt;K$3,0,IF('Indicator Data'!BW74&lt;K$4,10,(K$3-'Indicator Data'!BW74)/(K$3-K$4)*10)),1))</f>
        <v>9.8000000000000007</v>
      </c>
      <c r="L66" s="194" t="str">
        <f>IF(OR('Indicator Data'!BX74=0,'Indicator Data'!BX74="No data"),"0",ROUND(IF('Indicator Data'!BX74&gt;L$3,0,IF('Indicator Data'!BX74&lt;L$4,10,(L$3-'Indicator Data'!BX74)/(L$3-L$4)*10)),1))</f>
        <v>0</v>
      </c>
      <c r="M66" s="194">
        <f>IF(OR('Indicator Data'!BY74=0,'Indicator Data'!BY74="No data"),"0",ROUND(IF('Indicator Data'!BY74&gt;M$3,0,IF('Indicator Data'!BY74&lt;M$4,10,(M$3-'Indicator Data'!BY74)/(M$3-M$4)*10)),1))</f>
        <v>5.5</v>
      </c>
      <c r="N66" s="194">
        <f>IF(OR('Indicator Data'!BZ74=0,'Indicator Data'!BZ74="No data"),"0",ROUND(IF('Indicator Data'!BZ74&gt;N$3,0,IF('Indicator Data'!BZ74&lt;N$4,10,(N$3-'Indicator Data'!BZ74)/(N$3-N$4)*10)),1))</f>
        <v>4.9000000000000004</v>
      </c>
      <c r="O66" s="194">
        <f>IF(OR('Indicator Data'!CA74=0,'Indicator Data'!CA74="No data"),"0",ROUND(IF('Indicator Data'!CA74&gt;O$3,0,IF('Indicator Data'!CA74&lt;O$4,10,(O$3-'Indicator Data'!CA74)/(O$3-O$4)*10)),1))</f>
        <v>5.8</v>
      </c>
      <c r="P66" s="194">
        <f>IF(OR('Indicator Data'!CB74=0,'Indicator Data'!CB74="No data"),"0",ROUND(IF('Indicator Data'!CB74&gt;P$3,0,IF('Indicator Data'!CB74&lt;P$4,10,(P$3-'Indicator Data'!CB74)/(P$3-P$4)*10)),1))</f>
        <v>1.6</v>
      </c>
      <c r="Q66" s="194">
        <f>IF(OR('Indicator Data'!CC74=0,'Indicator Data'!CC74="No data"),"0",ROUND(IF('Indicator Data'!CC74&gt;Q$3,0,IF('Indicator Data'!CC74&lt;Q$4,10,(Q$3-'Indicator Data'!CC74)/(Q$3-Q$4)*10)),1))</f>
        <v>2.9</v>
      </c>
      <c r="R66" s="194">
        <f>IF(OR('Indicator Data'!CD74=0,'Indicator Data'!CD74="No data"),"0",ROUND(IF('Indicator Data'!CD74&gt;R$3,0,IF('Indicator Data'!CD74&lt;R$4,10,(R$3-'Indicator Data'!CD74)/(R$3-R$4)*10)),1))</f>
        <v>0.2</v>
      </c>
      <c r="S66" s="194">
        <f>IF(OR('Indicator Data'!CE74=0,'Indicator Data'!CE74="No data"),"0",ROUND(IF('Indicator Data'!CE74&gt;S$3,0,IF('Indicator Data'!CE74&lt;S$4,10,(S$3-'Indicator Data'!CE74)/(S$3-S$4)*10)),1))</f>
        <v>6.6</v>
      </c>
      <c r="T66" s="194">
        <f>IF(OR('Indicator Data'!CF74=0,'Indicator Data'!CF74="No data"),"0",ROUND(IF('Indicator Data'!CF74&gt;T$3,0,IF('Indicator Data'!CF74&lt;T$4,10,(T$3-'Indicator Data'!CF74)/(T$3-T$4)*10)),1))</f>
        <v>8.1999999999999993</v>
      </c>
      <c r="U66" s="194">
        <f>IF(OR('Indicator Data'!CG74=0,'Indicator Data'!CG74="No data"),"0",ROUND(IF('Indicator Data'!CG74&gt;U$3,0,IF('Indicator Data'!CG74&lt;U$4,10,(U$3-'Indicator Data'!CG74)/(U$3-U$4)*10)),1))</f>
        <v>9.1999999999999993</v>
      </c>
      <c r="V66" s="194">
        <f>IF(OR('Indicator Data'!CH74=0,'Indicator Data'!CH74="No data"),"0",ROUND(IF('Indicator Data'!CH74&gt;V$3,0,IF('Indicator Data'!CH74&lt;V$4,10,(V$3-'Indicator Data'!CH74)/(V$3-V$4)*10)),1))</f>
        <v>6</v>
      </c>
      <c r="W66" s="194">
        <f>IF(OR('Indicator Data'!CI74=0,'Indicator Data'!CI74="No data"),"0",ROUND(IF('Indicator Data'!CI74&gt;W$3,0,IF('Indicator Data'!CI74&lt;W$4,10,(W$3-'Indicator Data'!CI74)/(W$3-W$4)*10)),1))</f>
        <v>7.1</v>
      </c>
      <c r="X66" s="194">
        <f>IF(OR('Indicator Data'!CJ74=0,'Indicator Data'!CJ74="No data"),"0",ROUND(IF('Indicator Data'!CJ74&gt;X$3,0,IF('Indicator Data'!CJ74&lt;X$4,10,(X$3-'Indicator Data'!CJ74)/(X$3-X$4)*10)),1))</f>
        <v>5.5</v>
      </c>
      <c r="Y66" s="194">
        <f>IF(OR('Indicator Data'!CK74=0,'Indicator Data'!CK74="No data"),"0",ROUND(IF('Indicator Data'!CK74&gt;Y$3,0,IF('Indicator Data'!CK74&lt;Y$4,10,(Y$3-'Indicator Data'!CK74)/(Y$3-Y$4)*10)),1))</f>
        <v>8.4</v>
      </c>
      <c r="Z66" s="194">
        <f>IF(OR('Indicator Data'!CL74=0,'Indicator Data'!CL74="No data"),"0",ROUND(IF('Indicator Data'!CL74&gt;Z$3,0,IF('Indicator Data'!CL74&lt;Z$4,10,(Z$3-'Indicator Data'!CL74)/(Z$3-Z$4)*10)),1))</f>
        <v>3.9</v>
      </c>
      <c r="AA66" s="194">
        <f>IF(OR('Indicator Data'!CM74=0,'Indicator Data'!CM74="No data"),"0",ROUND(IF('Indicator Data'!CM74&gt;AA$3,0,IF('Indicator Data'!CM74&lt;AA$4,10,(AA$3-'Indicator Data'!CM74)/(AA$3-AA$4)*10)),1))</f>
        <v>9.6999999999999993</v>
      </c>
      <c r="AB66" s="194">
        <f>IF(OR('Indicator Data'!CN74=0,'Indicator Data'!CN74="No data"),"0",ROUND(IF('Indicator Data'!CN74&gt;AB$3,0,IF('Indicator Data'!CN74&lt;AB$4,10,(AB$3-'Indicator Data'!CN74)/(AB$3-AB$4)*10)),1))</f>
        <v>6.4</v>
      </c>
      <c r="AC66" s="194">
        <f>IF(OR('Indicator Data'!CO74=0,'Indicator Data'!CO74="No data"),"0",ROUND(IF('Indicator Data'!CO74&gt;AC$3,0,IF('Indicator Data'!CO74&lt;AC$4,10,(AC$3-'Indicator Data'!CO74)/(AC$3-AC$4)*10)),1))</f>
        <v>8.1</v>
      </c>
      <c r="AD66" s="203">
        <f t="shared" si="10"/>
        <v>7</v>
      </c>
      <c r="AE66" s="203">
        <f t="shared" si="11"/>
        <v>3</v>
      </c>
      <c r="AF66" s="203">
        <f t="shared" si="5"/>
        <v>9.8000000000000007</v>
      </c>
      <c r="AG66" s="203">
        <f t="shared" si="12"/>
        <v>5.2</v>
      </c>
      <c r="AH66" s="203">
        <f t="shared" si="13"/>
        <v>2.6</v>
      </c>
      <c r="AI66" s="203">
        <f t="shared" si="14"/>
        <v>7.3</v>
      </c>
      <c r="AJ66" s="203">
        <f t="shared" si="6"/>
        <v>7</v>
      </c>
      <c r="AK66" s="204">
        <f t="shared" si="7"/>
        <v>6.6</v>
      </c>
      <c r="AL66" s="204">
        <f t="shared" si="8"/>
        <v>4.4000000000000004</v>
      </c>
      <c r="AM66" s="204">
        <f t="shared" si="9"/>
        <v>5.6</v>
      </c>
      <c r="AN66" s="61"/>
      <c r="AO66" s="61"/>
      <c r="AP66" s="61"/>
      <c r="AQ66" s="61"/>
      <c r="AR66" s="61"/>
      <c r="AS66" s="61"/>
      <c r="AT66" s="61"/>
      <c r="AU66" s="61"/>
      <c r="AV66" s="61"/>
      <c r="AW66" s="61"/>
    </row>
    <row r="67" spans="1:49" ht="15.75" customHeight="1" x14ac:dyDescent="0.25">
      <c r="A67" t="str">
        <f>'Indicator Data'!A75</f>
        <v>Haor and Flash Flood Area</v>
      </c>
      <c r="B67" t="str">
        <f>'Indicator Data'!B75</f>
        <v>Sylhet</v>
      </c>
      <c r="C67" t="str">
        <f>'Indicator Data'!C75</f>
        <v>Maulvibazar</v>
      </c>
      <c r="D67">
        <f>'Indicator Data'!D75</f>
        <v>6058</v>
      </c>
      <c r="E67" s="194">
        <v>6.6</v>
      </c>
      <c r="F67" s="194">
        <v>7.4</v>
      </c>
      <c r="G67" s="194">
        <v>3</v>
      </c>
      <c r="H67" s="194" t="s">
        <v>50</v>
      </c>
      <c r="I67" s="194">
        <f>IF(OR('Indicator Data'!BT75=0,'Indicator Data'!BT75="No data"),"0",ROUND(IF('Indicator Data'!BT75&gt;I$3,0,IF('Indicator Data'!BT75&lt;I$4,10,(I$3-'Indicator Data'!BT75)/(I$3-I$4)*10)),1))</f>
        <v>9.4</v>
      </c>
      <c r="J67" s="194" t="str">
        <f>IF(OR('Indicator Data'!BV75=0,'Indicator Data'!BV75="No data"),"0",ROUND(IF('Indicator Data'!BV75&gt;J$3,0,IF('Indicator Data'!BV75&lt;J$4,10,(J$3-'Indicator Data'!BV75)/(J$3-J$4)*10)),1))</f>
        <v>0</v>
      </c>
      <c r="K67" s="194">
        <f>IF(OR('Indicator Data'!BW75=0,'Indicator Data'!BW75="No data"),"0",ROUND(IF('Indicator Data'!BW75&gt;K$3,0,IF('Indicator Data'!BW75&lt;K$4,10,(K$3-'Indicator Data'!BW75)/(K$3-K$4)*10)),1))</f>
        <v>9.6</v>
      </c>
      <c r="L67" s="194" t="str">
        <f>IF(OR('Indicator Data'!BX75=0,'Indicator Data'!BX75="No data"),"0",ROUND(IF('Indicator Data'!BX75&gt;L$3,0,IF('Indicator Data'!BX75&lt;L$4,10,(L$3-'Indicator Data'!BX75)/(L$3-L$4)*10)),1))</f>
        <v>0</v>
      </c>
      <c r="M67" s="194">
        <f>IF(OR('Indicator Data'!BY75=0,'Indicator Data'!BY75="No data"),"0",ROUND(IF('Indicator Data'!BY75&gt;M$3,0,IF('Indicator Data'!BY75&lt;M$4,10,(M$3-'Indicator Data'!BY75)/(M$3-M$4)*10)),1))</f>
        <v>6.5</v>
      </c>
      <c r="N67" s="194">
        <f>IF(OR('Indicator Data'!BZ75=0,'Indicator Data'!BZ75="No data"),"0",ROUND(IF('Indicator Data'!BZ75&gt;N$3,0,IF('Indicator Data'!BZ75&lt;N$4,10,(N$3-'Indicator Data'!BZ75)/(N$3-N$4)*10)),1))</f>
        <v>6</v>
      </c>
      <c r="O67" s="194">
        <f>IF(OR('Indicator Data'!CA75=0,'Indicator Data'!CA75="No data"),"0",ROUND(IF('Indicator Data'!CA75&gt;O$3,0,IF('Indicator Data'!CA75&lt;O$4,10,(O$3-'Indicator Data'!CA75)/(O$3-O$4)*10)),1))</f>
        <v>3.5</v>
      </c>
      <c r="P67" s="194">
        <f>IF(OR('Indicator Data'!CB75=0,'Indicator Data'!CB75="No data"),"0",ROUND(IF('Indicator Data'!CB75&gt;P$3,0,IF('Indicator Data'!CB75&lt;P$4,10,(P$3-'Indicator Data'!CB75)/(P$3-P$4)*10)),1))</f>
        <v>3.5</v>
      </c>
      <c r="Q67" s="194">
        <f>IF(OR('Indicator Data'!CC75=0,'Indicator Data'!CC75="No data"),"0",ROUND(IF('Indicator Data'!CC75&gt;Q$3,0,IF('Indicator Data'!CC75&lt;Q$4,10,(Q$3-'Indicator Data'!CC75)/(Q$3-Q$4)*10)),1))</f>
        <v>3.7</v>
      </c>
      <c r="R67" s="194">
        <f>IF(OR('Indicator Data'!CD75=0,'Indicator Data'!CD75="No data"),"0",ROUND(IF('Indicator Data'!CD75&gt;R$3,0,IF('Indicator Data'!CD75&lt;R$4,10,(R$3-'Indicator Data'!CD75)/(R$3-R$4)*10)),1))</f>
        <v>0.1</v>
      </c>
      <c r="S67" s="194">
        <f>IF(OR('Indicator Data'!CE75=0,'Indicator Data'!CE75="No data"),"0",ROUND(IF('Indicator Data'!CE75&gt;S$3,0,IF('Indicator Data'!CE75&lt;S$4,10,(S$3-'Indicator Data'!CE75)/(S$3-S$4)*10)),1))</f>
        <v>4.9000000000000004</v>
      </c>
      <c r="T67" s="194">
        <f>IF(OR('Indicator Data'!CF75=0,'Indicator Data'!CF75="No data"),"0",ROUND(IF('Indicator Data'!CF75&gt;T$3,0,IF('Indicator Data'!CF75&lt;T$4,10,(T$3-'Indicator Data'!CF75)/(T$3-T$4)*10)),1))</f>
        <v>7.3</v>
      </c>
      <c r="U67" s="194">
        <f>IF(OR('Indicator Data'!CG75=0,'Indicator Data'!CG75="No data"),"0",ROUND(IF('Indicator Data'!CG75&gt;U$3,0,IF('Indicator Data'!CG75&lt;U$4,10,(U$3-'Indicator Data'!CG75)/(U$3-U$4)*10)),1))</f>
        <v>6.1</v>
      </c>
      <c r="V67" s="194">
        <f>IF(OR('Indicator Data'!CH75=0,'Indicator Data'!CH75="No data"),"0",ROUND(IF('Indicator Data'!CH75&gt;V$3,0,IF('Indicator Data'!CH75&lt;V$4,10,(V$3-'Indicator Data'!CH75)/(V$3-V$4)*10)),1))</f>
        <v>6</v>
      </c>
      <c r="W67" s="194">
        <f>IF(OR('Indicator Data'!CI75=0,'Indicator Data'!CI75="No data"),"0",ROUND(IF('Indicator Data'!CI75&gt;W$3,0,IF('Indicator Data'!CI75&lt;W$4,10,(W$3-'Indicator Data'!CI75)/(W$3-W$4)*10)),1))</f>
        <v>6.8</v>
      </c>
      <c r="X67" s="194">
        <f>IF(OR('Indicator Data'!CJ75=0,'Indicator Data'!CJ75="No data"),"0",ROUND(IF('Indicator Data'!CJ75&gt;X$3,0,IF('Indicator Data'!CJ75&lt;X$4,10,(X$3-'Indicator Data'!CJ75)/(X$3-X$4)*10)),1))</f>
        <v>6</v>
      </c>
      <c r="Y67" s="194">
        <f>IF(OR('Indicator Data'!CK75=0,'Indicator Data'!CK75="No data"),"0",ROUND(IF('Indicator Data'!CK75&gt;Y$3,0,IF('Indicator Data'!CK75&lt;Y$4,10,(Y$3-'Indicator Data'!CK75)/(Y$3-Y$4)*10)),1))</f>
        <v>8.8000000000000007</v>
      </c>
      <c r="Z67" s="194">
        <f>IF(OR('Indicator Data'!CL75=0,'Indicator Data'!CL75="No data"),"0",ROUND(IF('Indicator Data'!CL75&gt;Z$3,0,IF('Indicator Data'!CL75&lt;Z$4,10,(Z$3-'Indicator Data'!CL75)/(Z$3-Z$4)*10)),1))</f>
        <v>3.7</v>
      </c>
      <c r="AA67" s="194">
        <f>IF(OR('Indicator Data'!CM75=0,'Indicator Data'!CM75="No data"),"0",ROUND(IF('Indicator Data'!CM75&gt;AA$3,0,IF('Indicator Data'!CM75&lt;AA$4,10,(AA$3-'Indicator Data'!CM75)/(AA$3-AA$4)*10)),1))</f>
        <v>9</v>
      </c>
      <c r="AB67" s="194">
        <f>IF(OR('Indicator Data'!CN75=0,'Indicator Data'!CN75="No data"),"0",ROUND(IF('Indicator Data'!CN75&gt;AB$3,0,IF('Indicator Data'!CN75&lt;AB$4,10,(AB$3-'Indicator Data'!CN75)/(AB$3-AB$4)*10)),1))</f>
        <v>7</v>
      </c>
      <c r="AC67" s="194">
        <f>IF(OR('Indicator Data'!CO75=0,'Indicator Data'!CO75="No data"),"0",ROUND(IF('Indicator Data'!CO75&gt;AC$3,0,IF('Indicator Data'!CO75&lt;AC$4,10,(AC$3-'Indicator Data'!CO75)/(AC$3-AC$4)*10)),1))</f>
        <v>3.8</v>
      </c>
      <c r="AD67" s="203">
        <f t="shared" si="10"/>
        <v>7</v>
      </c>
      <c r="AE67" s="203">
        <f t="shared" si="11"/>
        <v>3</v>
      </c>
      <c r="AF67" s="203">
        <f t="shared" si="5"/>
        <v>9.5</v>
      </c>
      <c r="AG67" s="203">
        <f t="shared" si="12"/>
        <v>6.3</v>
      </c>
      <c r="AH67" s="203">
        <f t="shared" si="13"/>
        <v>2.7</v>
      </c>
      <c r="AI67" s="203">
        <f t="shared" si="14"/>
        <v>6.6</v>
      </c>
      <c r="AJ67" s="203">
        <f t="shared" si="6"/>
        <v>5.9</v>
      </c>
      <c r="AK67" s="204">
        <f t="shared" si="7"/>
        <v>6.5</v>
      </c>
      <c r="AL67" s="204">
        <f t="shared" si="8"/>
        <v>4.3</v>
      </c>
      <c r="AM67" s="204">
        <f t="shared" si="9"/>
        <v>5.5</v>
      </c>
      <c r="AN67" s="61"/>
      <c r="AO67" s="61"/>
      <c r="AP67" s="61"/>
      <c r="AQ67" s="61"/>
      <c r="AR67" s="61"/>
      <c r="AS67" s="61"/>
      <c r="AT67" s="61"/>
      <c r="AU67" s="61"/>
      <c r="AV67" s="61"/>
      <c r="AW67" s="61"/>
    </row>
    <row r="68" spans="1:49" ht="15.75" customHeight="1" x14ac:dyDescent="0.25">
      <c r="A68" t="str">
        <f>'Indicator Data'!A76</f>
        <v>Haor and Flash Flood Area</v>
      </c>
      <c r="B68" t="str">
        <f>'Indicator Data'!B76</f>
        <v>Sylhet</v>
      </c>
      <c r="C68" t="str">
        <f>'Indicator Data'!C76</f>
        <v>Sunamganj</v>
      </c>
      <c r="D68">
        <f>'Indicator Data'!D76</f>
        <v>6090</v>
      </c>
      <c r="E68" s="194">
        <v>6.6</v>
      </c>
      <c r="F68" s="194">
        <v>7.4</v>
      </c>
      <c r="G68" s="194">
        <v>3</v>
      </c>
      <c r="H68" s="194" t="s">
        <v>50</v>
      </c>
      <c r="I68" s="194">
        <f>IF(OR('Indicator Data'!BT76=0,'Indicator Data'!BT76="No data"),"0",ROUND(IF('Indicator Data'!BT76&gt;I$3,0,IF('Indicator Data'!BT76&lt;I$4,10,(I$3-'Indicator Data'!BT76)/(I$3-I$4)*10)),1))</f>
        <v>9.3000000000000007</v>
      </c>
      <c r="J68" s="194">
        <f>IF(OR('Indicator Data'!BV76=0,'Indicator Data'!BV76="No data"),"0",ROUND(IF('Indicator Data'!BV76&gt;J$3,0,IF('Indicator Data'!BV76&lt;J$4,10,(J$3-'Indicator Data'!BV76)/(J$3-J$4)*10)),1))</f>
        <v>7.8</v>
      </c>
      <c r="K68" s="194">
        <f>IF(OR('Indicator Data'!BW76=0,'Indicator Data'!BW76="No data"),"0",ROUND(IF('Indicator Data'!BW76&gt;K$3,0,IF('Indicator Data'!BW76&lt;K$4,10,(K$3-'Indicator Data'!BW76)/(K$3-K$4)*10)),1))</f>
        <v>9.9</v>
      </c>
      <c r="L68" s="194" t="str">
        <f>IF(OR('Indicator Data'!BX76=0,'Indicator Data'!BX76="No data"),"0",ROUND(IF('Indicator Data'!BX76&gt;L$3,0,IF('Indicator Data'!BX76&lt;L$4,10,(L$3-'Indicator Data'!BX76)/(L$3-L$4)*10)),1))</f>
        <v>0</v>
      </c>
      <c r="M68" s="194">
        <f>IF(OR('Indicator Data'!BY76=0,'Indicator Data'!BY76="No data"),"0",ROUND(IF('Indicator Data'!BY76&gt;M$3,0,IF('Indicator Data'!BY76&lt;M$4,10,(M$3-'Indicator Data'!BY76)/(M$3-M$4)*10)),1))</f>
        <v>6.4</v>
      </c>
      <c r="N68" s="194">
        <f>IF(OR('Indicator Data'!BZ76=0,'Indicator Data'!BZ76="No data"),"0",ROUND(IF('Indicator Data'!BZ76&gt;N$3,0,IF('Indicator Data'!BZ76&lt;N$4,10,(N$3-'Indicator Data'!BZ76)/(N$3-N$4)*10)),1))</f>
        <v>10</v>
      </c>
      <c r="O68" s="194">
        <f>IF(OR('Indicator Data'!CA76=0,'Indicator Data'!CA76="No data"),"0",ROUND(IF('Indicator Data'!CA76&gt;O$3,0,IF('Indicator Data'!CA76&lt;O$4,10,(O$3-'Indicator Data'!CA76)/(O$3-O$4)*10)),1))</f>
        <v>7.1</v>
      </c>
      <c r="P68" s="194">
        <f>IF(OR('Indicator Data'!CB76=0,'Indicator Data'!CB76="No data"),"0",ROUND(IF('Indicator Data'!CB76&gt;P$3,0,IF('Indicator Data'!CB76&lt;P$4,10,(P$3-'Indicator Data'!CB76)/(P$3-P$4)*10)),1))</f>
        <v>1.5</v>
      </c>
      <c r="Q68" s="194">
        <f>IF(OR('Indicator Data'!CC76=0,'Indicator Data'!CC76="No data"),"0",ROUND(IF('Indicator Data'!CC76&gt;Q$3,0,IF('Indicator Data'!CC76&lt;Q$4,10,(Q$3-'Indicator Data'!CC76)/(Q$3-Q$4)*10)),1))</f>
        <v>4.5999999999999996</v>
      </c>
      <c r="R68" s="194">
        <f>IF(OR('Indicator Data'!CD76=0,'Indicator Data'!CD76="No data"),"0",ROUND(IF('Indicator Data'!CD76&gt;R$3,0,IF('Indicator Data'!CD76&lt;R$4,10,(R$3-'Indicator Data'!CD76)/(R$3-R$4)*10)),1))</f>
        <v>0.3</v>
      </c>
      <c r="S68" s="194">
        <f>IF(OR('Indicator Data'!CE76=0,'Indicator Data'!CE76="No data"),"0",ROUND(IF('Indicator Data'!CE76&gt;S$3,0,IF('Indicator Data'!CE76&lt;S$4,10,(S$3-'Indicator Data'!CE76)/(S$3-S$4)*10)),1))</f>
        <v>6.7</v>
      </c>
      <c r="T68" s="194">
        <f>IF(OR('Indicator Data'!CF76=0,'Indicator Data'!CF76="No data"),"0",ROUND(IF('Indicator Data'!CF76&gt;T$3,0,IF('Indicator Data'!CF76&lt;T$4,10,(T$3-'Indicator Data'!CF76)/(T$3-T$4)*10)),1))</f>
        <v>6.8</v>
      </c>
      <c r="U68" s="194">
        <f>IF(OR('Indicator Data'!CG76=0,'Indicator Data'!CG76="No data"),"0",ROUND(IF('Indicator Data'!CG76&gt;U$3,0,IF('Indicator Data'!CG76&lt;U$4,10,(U$3-'Indicator Data'!CG76)/(U$3-U$4)*10)),1))</f>
        <v>0.9</v>
      </c>
      <c r="V68" s="194">
        <f>IF(OR('Indicator Data'!CH76=0,'Indicator Data'!CH76="No data"),"0",ROUND(IF('Indicator Data'!CH76&gt;V$3,0,IF('Indicator Data'!CH76&lt;V$4,10,(V$3-'Indicator Data'!CH76)/(V$3-V$4)*10)),1))</f>
        <v>6.8</v>
      </c>
      <c r="W68" s="194">
        <f>IF(OR('Indicator Data'!CI76=0,'Indicator Data'!CI76="No data"),"0",ROUND(IF('Indicator Data'!CI76&gt;W$3,0,IF('Indicator Data'!CI76&lt;W$4,10,(W$3-'Indicator Data'!CI76)/(W$3-W$4)*10)),1))</f>
        <v>7.2</v>
      </c>
      <c r="X68" s="194">
        <f>IF(OR('Indicator Data'!CJ76=0,'Indicator Data'!CJ76="No data"),"0",ROUND(IF('Indicator Data'!CJ76&gt;X$3,0,IF('Indicator Data'!CJ76&lt;X$4,10,(X$3-'Indicator Data'!CJ76)/(X$3-X$4)*10)),1))</f>
        <v>5.9</v>
      </c>
      <c r="Y68" s="194">
        <f>IF(OR('Indicator Data'!CK76=0,'Indicator Data'!CK76="No data"),"0",ROUND(IF('Indicator Data'!CK76&gt;Y$3,0,IF('Indicator Data'!CK76&lt;Y$4,10,(Y$3-'Indicator Data'!CK76)/(Y$3-Y$4)*10)),1))</f>
        <v>7.3</v>
      </c>
      <c r="Z68" s="194">
        <f>IF(OR('Indicator Data'!CL76=0,'Indicator Data'!CL76="No data"),"0",ROUND(IF('Indicator Data'!CL76&gt;Z$3,0,IF('Indicator Data'!CL76&lt;Z$4,10,(Z$3-'Indicator Data'!CL76)/(Z$3-Z$4)*10)),1))</f>
        <v>5.0999999999999996</v>
      </c>
      <c r="AA68" s="194">
        <f>IF(OR('Indicator Data'!CM76=0,'Indicator Data'!CM76="No data"),"0",ROUND(IF('Indicator Data'!CM76&gt;AA$3,0,IF('Indicator Data'!CM76&lt;AA$4,10,(AA$3-'Indicator Data'!CM76)/(AA$3-AA$4)*10)),1))</f>
        <v>9.9</v>
      </c>
      <c r="AB68" s="194">
        <f>IF(OR('Indicator Data'!CN76=0,'Indicator Data'!CN76="No data"),"0",ROUND(IF('Indicator Data'!CN76&gt;AB$3,0,IF('Indicator Data'!CN76&lt;AB$4,10,(AB$3-'Indicator Data'!CN76)/(AB$3-AB$4)*10)),1))</f>
        <v>7.9</v>
      </c>
      <c r="AC68" s="194">
        <f>IF(OR('Indicator Data'!CO76=0,'Indicator Data'!CO76="No data"),"0",ROUND(IF('Indicator Data'!CO76&gt;AC$3,0,IF('Indicator Data'!CO76&lt;AC$4,10,(AC$3-'Indicator Data'!CO76)/(AC$3-AC$4)*10)),1))</f>
        <v>8.6</v>
      </c>
      <c r="AD68" s="203">
        <f t="shared" si="10"/>
        <v>7</v>
      </c>
      <c r="AE68" s="203">
        <f t="shared" si="11"/>
        <v>3</v>
      </c>
      <c r="AF68" s="203">
        <f t="shared" si="5"/>
        <v>9</v>
      </c>
      <c r="AG68" s="203">
        <f t="shared" si="12"/>
        <v>8.1999999999999993</v>
      </c>
      <c r="AH68" s="203">
        <f t="shared" si="13"/>
        <v>3.4</v>
      </c>
      <c r="AI68" s="203">
        <f t="shared" si="14"/>
        <v>5.9</v>
      </c>
      <c r="AJ68" s="203">
        <f t="shared" si="6"/>
        <v>7.9</v>
      </c>
      <c r="AK68" s="204">
        <f t="shared" si="7"/>
        <v>6.3</v>
      </c>
      <c r="AL68" s="204">
        <f t="shared" si="8"/>
        <v>5.0999999999999996</v>
      </c>
      <c r="AM68" s="204">
        <f t="shared" si="9"/>
        <v>5.7</v>
      </c>
      <c r="AN68" s="61"/>
      <c r="AO68" s="61"/>
      <c r="AP68" s="61"/>
      <c r="AQ68" s="61"/>
      <c r="AR68" s="61"/>
      <c r="AS68" s="61"/>
      <c r="AT68" s="61"/>
      <c r="AU68" s="61"/>
      <c r="AV68" s="61"/>
      <c r="AW68" s="61"/>
    </row>
    <row r="69" spans="1:49" ht="15.75" customHeight="1" x14ac:dyDescent="0.25">
      <c r="A69" t="str">
        <f>'Indicator Data'!A77</f>
        <v>Haor and Flash Flood Area</v>
      </c>
      <c r="B69" t="str">
        <f>'Indicator Data'!B77</f>
        <v>Sylhet</v>
      </c>
      <c r="C69" t="str">
        <f>'Indicator Data'!C77</f>
        <v>Sylhet</v>
      </c>
      <c r="D69">
        <f>'Indicator Data'!D77</f>
        <v>6091</v>
      </c>
      <c r="E69" s="194">
        <v>6.6</v>
      </c>
      <c r="F69" s="194">
        <v>7.4</v>
      </c>
      <c r="G69" s="194">
        <v>3</v>
      </c>
      <c r="H69" s="194" t="s">
        <v>50</v>
      </c>
      <c r="I69" s="194">
        <f>IF(OR('Indicator Data'!BT77=0,'Indicator Data'!BT77="No data"),"0",ROUND(IF('Indicator Data'!BT77&gt;I$3,0,IF('Indicator Data'!BT77&lt;I$4,10,(I$3-'Indicator Data'!BT77)/(I$3-I$4)*10)),1))</f>
        <v>8.6</v>
      </c>
      <c r="J69" s="194">
        <f>IF(OR('Indicator Data'!BV77=0,'Indicator Data'!BV77="No data"),"0",ROUND(IF('Indicator Data'!BV77&gt;J$3,0,IF('Indicator Data'!BV77&lt;J$4,10,(J$3-'Indicator Data'!BV77)/(J$3-J$4)*10)),1))</f>
        <v>7.6</v>
      </c>
      <c r="K69" s="194">
        <f>IF(OR('Indicator Data'!BW77=0,'Indicator Data'!BW77="No data"),"0",ROUND(IF('Indicator Data'!BW77&gt;K$3,0,IF('Indicator Data'!BW77&lt;K$4,10,(K$3-'Indicator Data'!BW77)/(K$3-K$4)*10)),1))</f>
        <v>9.4</v>
      </c>
      <c r="L69" s="194" t="str">
        <f>IF(OR('Indicator Data'!BX77=0,'Indicator Data'!BX77="No data"),"0",ROUND(IF('Indicator Data'!BX77&gt;L$3,0,IF('Indicator Data'!BX77&lt;L$4,10,(L$3-'Indicator Data'!BX77)/(L$3-L$4)*10)),1))</f>
        <v>0</v>
      </c>
      <c r="M69" s="194">
        <f>IF(OR('Indicator Data'!BY77=0,'Indicator Data'!BY77="No data"),"0",ROUND(IF('Indicator Data'!BY77&gt;M$3,0,IF('Indicator Data'!BY77&lt;M$4,10,(M$3-'Indicator Data'!BY77)/(M$3-M$4)*10)),1))</f>
        <v>6.8</v>
      </c>
      <c r="N69" s="194">
        <f>IF(OR('Indicator Data'!BZ77=0,'Indicator Data'!BZ77="No data"),"0",ROUND(IF('Indicator Data'!BZ77&gt;N$3,0,IF('Indicator Data'!BZ77&lt;N$4,10,(N$3-'Indicator Data'!BZ77)/(N$3-N$4)*10)),1))</f>
        <v>1.3</v>
      </c>
      <c r="O69" s="194">
        <f>IF(OR('Indicator Data'!CA77=0,'Indicator Data'!CA77="No data"),"0",ROUND(IF('Indicator Data'!CA77&gt;O$3,0,IF('Indicator Data'!CA77&lt;O$4,10,(O$3-'Indicator Data'!CA77)/(O$3-O$4)*10)),1))</f>
        <v>2.2000000000000002</v>
      </c>
      <c r="P69" s="194">
        <f>IF(OR('Indicator Data'!CB77=0,'Indicator Data'!CB77="No data"),"0",ROUND(IF('Indicator Data'!CB77&gt;P$3,0,IF('Indicator Data'!CB77&lt;P$4,10,(P$3-'Indicator Data'!CB77)/(P$3-P$4)*10)),1))</f>
        <v>5</v>
      </c>
      <c r="Q69" s="194">
        <f>IF(OR('Indicator Data'!CC77=0,'Indicator Data'!CC77="No data"),"0",ROUND(IF('Indicator Data'!CC77&gt;Q$3,0,IF('Indicator Data'!CC77&lt;Q$4,10,(Q$3-'Indicator Data'!CC77)/(Q$3-Q$4)*10)),1))</f>
        <v>2.7</v>
      </c>
      <c r="R69" s="194">
        <f>IF(OR('Indicator Data'!CD77=0,'Indicator Data'!CD77="No data"),"0",ROUND(IF('Indicator Data'!CD77&gt;R$3,0,IF('Indicator Data'!CD77&lt;R$4,10,(R$3-'Indicator Data'!CD77)/(R$3-R$4)*10)),1))</f>
        <v>0</v>
      </c>
      <c r="S69" s="194">
        <f>IF(OR('Indicator Data'!CE77=0,'Indicator Data'!CE77="No data"),"0",ROUND(IF('Indicator Data'!CE77&gt;S$3,0,IF('Indicator Data'!CE77&lt;S$4,10,(S$3-'Indicator Data'!CE77)/(S$3-S$4)*10)),1))</f>
        <v>5.6</v>
      </c>
      <c r="T69" s="194">
        <f>IF(OR('Indicator Data'!CF77=0,'Indicator Data'!CF77="No data"),"0",ROUND(IF('Indicator Data'!CF77&gt;T$3,0,IF('Indicator Data'!CF77&lt;T$4,10,(T$3-'Indicator Data'!CF77)/(T$3-T$4)*10)),1))</f>
        <v>5.5</v>
      </c>
      <c r="U69" s="194">
        <f>IF(OR('Indicator Data'!CG77=0,'Indicator Data'!CG77="No data"),"0",ROUND(IF('Indicator Data'!CG77&gt;U$3,0,IF('Indicator Data'!CG77&lt;U$4,10,(U$3-'Indicator Data'!CG77)/(U$3-U$4)*10)),1))</f>
        <v>0.1</v>
      </c>
      <c r="V69" s="194">
        <f>IF(OR('Indicator Data'!CH77=0,'Indicator Data'!CH77="No data"),"0",ROUND(IF('Indicator Data'!CH77&gt;V$3,0,IF('Indicator Data'!CH77&lt;V$4,10,(V$3-'Indicator Data'!CH77)/(V$3-V$4)*10)),1))</f>
        <v>6.7</v>
      </c>
      <c r="W69" s="194">
        <f>IF(OR('Indicator Data'!CI77=0,'Indicator Data'!CI77="No data"),"0",ROUND(IF('Indicator Data'!CI77&gt;W$3,0,IF('Indicator Data'!CI77&lt;W$4,10,(W$3-'Indicator Data'!CI77)/(W$3-W$4)*10)),1))</f>
        <v>7.6</v>
      </c>
      <c r="X69" s="194">
        <f>IF(OR('Indicator Data'!CJ77=0,'Indicator Data'!CJ77="No data"),"0",ROUND(IF('Indicator Data'!CJ77&gt;X$3,0,IF('Indicator Data'!CJ77&lt;X$4,10,(X$3-'Indicator Data'!CJ77)/(X$3-X$4)*10)),1))</f>
        <v>7.5</v>
      </c>
      <c r="Y69" s="194">
        <f>IF(OR('Indicator Data'!CK77=0,'Indicator Data'!CK77="No data"),"0",ROUND(IF('Indicator Data'!CK77&gt;Y$3,0,IF('Indicator Data'!CK77&lt;Y$4,10,(Y$3-'Indicator Data'!CK77)/(Y$3-Y$4)*10)),1))</f>
        <v>7.9</v>
      </c>
      <c r="Z69" s="194">
        <f>IF(OR('Indicator Data'!CL77=0,'Indicator Data'!CL77="No data"),"0",ROUND(IF('Indicator Data'!CL77&gt;Z$3,0,IF('Indicator Data'!CL77&lt;Z$4,10,(Z$3-'Indicator Data'!CL77)/(Z$3-Z$4)*10)),1))</f>
        <v>3</v>
      </c>
      <c r="AA69" s="194">
        <f>IF(OR('Indicator Data'!CM77=0,'Indicator Data'!CM77="No data"),"0",ROUND(IF('Indicator Data'!CM77&gt;AA$3,0,IF('Indicator Data'!CM77&lt;AA$4,10,(AA$3-'Indicator Data'!CM77)/(AA$3-AA$4)*10)),1))</f>
        <v>8.3000000000000007</v>
      </c>
      <c r="AB69" s="194">
        <f>IF(OR('Indicator Data'!CN77=0,'Indicator Data'!CN77="No data"),"0",ROUND(IF('Indicator Data'!CN77&gt;AB$3,0,IF('Indicator Data'!CN77&lt;AB$4,10,(AB$3-'Indicator Data'!CN77)/(AB$3-AB$4)*10)),1))</f>
        <v>3.7</v>
      </c>
      <c r="AC69" s="194">
        <f>IF(OR('Indicator Data'!CO77=0,'Indicator Data'!CO77="No data"),"0",ROUND(IF('Indicator Data'!CO77&gt;AC$3,0,IF('Indicator Data'!CO77&lt;AC$4,10,(AC$3-'Indicator Data'!CO77)/(AC$3-AC$4)*10)),1))</f>
        <v>9.4</v>
      </c>
      <c r="AD69" s="203">
        <f t="shared" si="10"/>
        <v>7</v>
      </c>
      <c r="AE69" s="203">
        <f t="shared" si="11"/>
        <v>3</v>
      </c>
      <c r="AF69" s="203">
        <f t="shared" si="5"/>
        <v>8.5</v>
      </c>
      <c r="AG69" s="203">
        <f t="shared" si="12"/>
        <v>4.0999999999999996</v>
      </c>
      <c r="AH69" s="203">
        <f t="shared" si="13"/>
        <v>2.5</v>
      </c>
      <c r="AI69" s="203">
        <f t="shared" si="14"/>
        <v>5.8</v>
      </c>
      <c r="AJ69" s="203">
        <f t="shared" si="6"/>
        <v>6.1</v>
      </c>
      <c r="AK69" s="204">
        <f t="shared" si="7"/>
        <v>6.2</v>
      </c>
      <c r="AL69" s="204">
        <f t="shared" si="8"/>
        <v>3.7</v>
      </c>
      <c r="AM69" s="204">
        <f t="shared" si="9"/>
        <v>5.0999999999999996</v>
      </c>
      <c r="AN69" s="61"/>
      <c r="AO69" s="61"/>
      <c r="AP69" s="61"/>
      <c r="AQ69" s="61"/>
      <c r="AR69" s="61"/>
      <c r="AS69" s="61"/>
      <c r="AT69" s="61"/>
      <c r="AU69" s="61"/>
      <c r="AV69" s="61"/>
      <c r="AW69" s="61"/>
    </row>
    <row r="70" spans="1:49" ht="15.75" customHeight="1" x14ac:dyDescent="0.25">
      <c r="D70" s="326"/>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71"/>
      <c r="AN70" s="61"/>
      <c r="AO70" s="61"/>
      <c r="AP70" s="61"/>
      <c r="AQ70" s="61"/>
      <c r="AR70" s="61"/>
      <c r="AS70" s="61"/>
      <c r="AT70" s="61"/>
      <c r="AU70" s="61"/>
      <c r="AV70" s="61"/>
      <c r="AW70" s="61"/>
    </row>
    <row r="71" spans="1:49" ht="15.75" customHeight="1" x14ac:dyDescent="0.25">
      <c r="D71" s="326"/>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71"/>
      <c r="AN71" s="61"/>
      <c r="AO71" s="61"/>
      <c r="AP71" s="61"/>
      <c r="AQ71" s="61"/>
      <c r="AR71" s="61"/>
      <c r="AS71" s="61"/>
      <c r="AT71" s="61"/>
      <c r="AU71" s="61"/>
      <c r="AV71" s="61"/>
      <c r="AW71" s="61"/>
    </row>
    <row r="72" spans="1:49" ht="15.75" customHeight="1" x14ac:dyDescent="0.25">
      <c r="D72" s="326"/>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71"/>
      <c r="AN72" s="61"/>
      <c r="AO72" s="61"/>
      <c r="AP72" s="61"/>
      <c r="AQ72" s="61"/>
      <c r="AR72" s="61"/>
      <c r="AS72" s="61"/>
      <c r="AT72" s="61"/>
      <c r="AU72" s="61"/>
      <c r="AV72" s="61"/>
      <c r="AW72" s="61"/>
    </row>
    <row r="73" spans="1:49" ht="15.75" customHeight="1" x14ac:dyDescent="0.25">
      <c r="D73" s="326"/>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71"/>
      <c r="AN73" s="61"/>
      <c r="AO73" s="61"/>
      <c r="AP73" s="61"/>
      <c r="AQ73" s="61"/>
      <c r="AR73" s="61"/>
      <c r="AS73" s="61"/>
      <c r="AT73" s="61"/>
      <c r="AU73" s="61"/>
      <c r="AV73" s="61"/>
      <c r="AW73" s="61"/>
    </row>
    <row r="74" spans="1:49" ht="15.75" customHeight="1" x14ac:dyDescent="0.25">
      <c r="D74" s="326"/>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71"/>
      <c r="AN74" s="61"/>
      <c r="AO74" s="61"/>
      <c r="AP74" s="61"/>
      <c r="AQ74" s="61"/>
      <c r="AR74" s="61"/>
      <c r="AS74" s="61"/>
      <c r="AT74" s="61"/>
      <c r="AU74" s="61"/>
      <c r="AV74" s="61"/>
      <c r="AW74" s="61"/>
    </row>
    <row r="75" spans="1:49" ht="15.75" customHeight="1" x14ac:dyDescent="0.25">
      <c r="D75" s="326"/>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71"/>
      <c r="AN75" s="61"/>
      <c r="AO75" s="61"/>
      <c r="AP75" s="61"/>
      <c r="AQ75" s="61"/>
      <c r="AR75" s="61"/>
      <c r="AS75" s="61"/>
      <c r="AT75" s="61"/>
      <c r="AU75" s="61"/>
      <c r="AV75" s="61"/>
      <c r="AW75" s="61"/>
    </row>
    <row r="76" spans="1:49" ht="15.75" customHeight="1" x14ac:dyDescent="0.25">
      <c r="D76" s="326"/>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71"/>
      <c r="AN76" s="61"/>
      <c r="AO76" s="61"/>
      <c r="AP76" s="61"/>
      <c r="AQ76" s="61"/>
      <c r="AR76" s="61"/>
      <c r="AS76" s="61"/>
      <c r="AT76" s="61"/>
      <c r="AU76" s="61"/>
      <c r="AV76" s="61"/>
      <c r="AW76" s="61"/>
    </row>
    <row r="77" spans="1:49" ht="15.75" customHeight="1" x14ac:dyDescent="0.25">
      <c r="D77" s="326"/>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71"/>
      <c r="AN77" s="61"/>
      <c r="AO77" s="61"/>
      <c r="AP77" s="61"/>
      <c r="AQ77" s="61"/>
      <c r="AR77" s="61"/>
      <c r="AS77" s="61"/>
      <c r="AT77" s="61"/>
      <c r="AU77" s="61"/>
      <c r="AV77" s="61"/>
      <c r="AW77" s="61"/>
    </row>
    <row r="78" spans="1:49" ht="15.75" customHeight="1" x14ac:dyDescent="0.25">
      <c r="D78" s="326"/>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71"/>
      <c r="AN78" s="61"/>
      <c r="AO78" s="61"/>
      <c r="AP78" s="61"/>
      <c r="AQ78" s="61"/>
      <c r="AR78" s="61"/>
      <c r="AS78" s="61"/>
      <c r="AT78" s="61"/>
      <c r="AU78" s="61"/>
      <c r="AV78" s="61"/>
      <c r="AW78" s="61"/>
    </row>
    <row r="79" spans="1:49" ht="15.75" customHeight="1" x14ac:dyDescent="0.25">
      <c r="D79" s="326"/>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71"/>
      <c r="AN79" s="61"/>
      <c r="AO79" s="61"/>
      <c r="AP79" s="61"/>
      <c r="AQ79" s="61"/>
      <c r="AR79" s="61"/>
      <c r="AS79" s="61"/>
      <c r="AT79" s="61"/>
      <c r="AU79" s="61"/>
      <c r="AV79" s="61"/>
      <c r="AW79" s="61"/>
    </row>
    <row r="80" spans="1:49" ht="15.75" customHeight="1" x14ac:dyDescent="0.25">
      <c r="D80" s="326"/>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71"/>
      <c r="AN80" s="61"/>
      <c r="AO80" s="61"/>
      <c r="AP80" s="61"/>
      <c r="AQ80" s="61"/>
      <c r="AR80" s="61"/>
      <c r="AS80" s="61"/>
      <c r="AT80" s="61"/>
      <c r="AU80" s="61"/>
      <c r="AV80" s="61"/>
      <c r="AW80" s="61"/>
    </row>
    <row r="81" spans="4:49" ht="15.75" customHeight="1" x14ac:dyDescent="0.25">
      <c r="D81" s="326"/>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71"/>
      <c r="AN81" s="61"/>
      <c r="AO81" s="61"/>
      <c r="AP81" s="61"/>
      <c r="AQ81" s="61"/>
      <c r="AR81" s="61"/>
      <c r="AS81" s="61"/>
      <c r="AT81" s="61"/>
      <c r="AU81" s="61"/>
      <c r="AV81" s="61"/>
      <c r="AW81" s="61"/>
    </row>
    <row r="82" spans="4:49" ht="15.75" customHeight="1" x14ac:dyDescent="0.25">
      <c r="D82" s="326"/>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71"/>
      <c r="AN82" s="61"/>
      <c r="AO82" s="61"/>
      <c r="AP82" s="61"/>
      <c r="AQ82" s="61"/>
      <c r="AR82" s="61"/>
      <c r="AS82" s="61"/>
      <c r="AT82" s="61"/>
      <c r="AU82" s="61"/>
      <c r="AV82" s="61"/>
      <c r="AW82" s="61"/>
    </row>
    <row r="83" spans="4:49" ht="15.75" customHeight="1" x14ac:dyDescent="0.25">
      <c r="D83" s="326"/>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71"/>
      <c r="AN83" s="61"/>
      <c r="AO83" s="61"/>
      <c r="AP83" s="61"/>
      <c r="AQ83" s="61"/>
      <c r="AR83" s="61"/>
      <c r="AS83" s="61"/>
      <c r="AT83" s="61"/>
      <c r="AU83" s="61"/>
      <c r="AV83" s="61"/>
      <c r="AW83" s="61"/>
    </row>
    <row r="84" spans="4:49" ht="15.75" customHeight="1" x14ac:dyDescent="0.25">
      <c r="D84" s="326"/>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71"/>
      <c r="AN84" s="61"/>
      <c r="AO84" s="61"/>
      <c r="AP84" s="61"/>
      <c r="AQ84" s="61"/>
      <c r="AR84" s="61"/>
      <c r="AS84" s="61"/>
      <c r="AT84" s="61"/>
      <c r="AU84" s="61"/>
      <c r="AV84" s="61"/>
      <c r="AW84" s="61"/>
    </row>
    <row r="85" spans="4:49" ht="15.75" customHeight="1" x14ac:dyDescent="0.25">
      <c r="D85" s="326"/>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71"/>
      <c r="AN85" s="61"/>
      <c r="AO85" s="61"/>
      <c r="AP85" s="61"/>
      <c r="AQ85" s="61"/>
      <c r="AR85" s="61"/>
      <c r="AS85" s="61"/>
      <c r="AT85" s="61"/>
      <c r="AU85" s="61"/>
      <c r="AV85" s="61"/>
      <c r="AW85" s="61"/>
    </row>
    <row r="86" spans="4:49" ht="15.75" customHeight="1" x14ac:dyDescent="0.25">
      <c r="D86" s="326"/>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71"/>
      <c r="AN86" s="61"/>
      <c r="AO86" s="61"/>
      <c r="AP86" s="61"/>
      <c r="AQ86" s="61"/>
      <c r="AR86" s="61"/>
      <c r="AS86" s="61"/>
      <c r="AT86" s="61"/>
      <c r="AU86" s="61"/>
      <c r="AV86" s="61"/>
      <c r="AW86" s="61"/>
    </row>
    <row r="87" spans="4:49" ht="15.75" customHeight="1" x14ac:dyDescent="0.25">
      <c r="D87" s="326"/>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71"/>
      <c r="AN87" s="61"/>
      <c r="AO87" s="61"/>
      <c r="AP87" s="61"/>
      <c r="AQ87" s="61"/>
      <c r="AR87" s="61"/>
      <c r="AS87" s="61"/>
      <c r="AT87" s="61"/>
      <c r="AU87" s="61"/>
      <c r="AV87" s="61"/>
      <c r="AW87" s="61"/>
    </row>
    <row r="88" spans="4:49" ht="15.75" customHeight="1" x14ac:dyDescent="0.25">
      <c r="D88" s="326"/>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71"/>
      <c r="AN88" s="61"/>
      <c r="AO88" s="61"/>
      <c r="AP88" s="61"/>
      <c r="AQ88" s="61"/>
      <c r="AR88" s="61"/>
      <c r="AS88" s="61"/>
      <c r="AT88" s="61"/>
      <c r="AU88" s="61"/>
      <c r="AV88" s="61"/>
      <c r="AW88" s="61"/>
    </row>
    <row r="89" spans="4:49" ht="15.75" customHeight="1" x14ac:dyDescent="0.25">
      <c r="D89" s="326"/>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71"/>
      <c r="AN89" s="61"/>
      <c r="AO89" s="61"/>
      <c r="AP89" s="61"/>
      <c r="AQ89" s="61"/>
      <c r="AR89" s="61"/>
      <c r="AS89" s="61"/>
      <c r="AT89" s="61"/>
      <c r="AU89" s="61"/>
      <c r="AV89" s="61"/>
      <c r="AW89" s="61"/>
    </row>
    <row r="90" spans="4:49" ht="15.75" customHeight="1" x14ac:dyDescent="0.25">
      <c r="D90" s="326"/>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71"/>
      <c r="AN90" s="61"/>
      <c r="AO90" s="61"/>
      <c r="AP90" s="61"/>
      <c r="AQ90" s="61"/>
      <c r="AR90" s="61"/>
      <c r="AS90" s="61"/>
      <c r="AT90" s="61"/>
      <c r="AU90" s="61"/>
      <c r="AV90" s="61"/>
      <c r="AW90" s="61"/>
    </row>
    <row r="91" spans="4:49" ht="15.75" customHeight="1" x14ac:dyDescent="0.25">
      <c r="D91" s="326"/>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71"/>
      <c r="AN91" s="61"/>
      <c r="AO91" s="61"/>
      <c r="AP91" s="61"/>
      <c r="AQ91" s="61"/>
      <c r="AR91" s="61"/>
      <c r="AS91" s="61"/>
      <c r="AT91" s="61"/>
      <c r="AU91" s="61"/>
      <c r="AV91" s="61"/>
      <c r="AW91" s="61"/>
    </row>
    <row r="92" spans="4:49" ht="15.75" customHeight="1" x14ac:dyDescent="0.25">
      <c r="D92" s="326"/>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71"/>
      <c r="AN92" s="61"/>
      <c r="AO92" s="61"/>
      <c r="AP92" s="61"/>
      <c r="AQ92" s="61"/>
      <c r="AR92" s="61"/>
      <c r="AS92" s="61"/>
      <c r="AT92" s="61"/>
      <c r="AU92" s="61"/>
      <c r="AV92" s="61"/>
      <c r="AW92" s="61"/>
    </row>
    <row r="93" spans="4:49" ht="15.75" customHeight="1" x14ac:dyDescent="0.25">
      <c r="D93" s="326"/>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71"/>
      <c r="AN93" s="61"/>
      <c r="AO93" s="61"/>
      <c r="AP93" s="61"/>
      <c r="AQ93" s="61"/>
      <c r="AR93" s="61"/>
      <c r="AS93" s="61"/>
      <c r="AT93" s="61"/>
      <c r="AU93" s="61"/>
      <c r="AV93" s="61"/>
      <c r="AW93" s="61"/>
    </row>
    <row r="94" spans="4:49" ht="15.75" customHeight="1" x14ac:dyDescent="0.25">
      <c r="D94" s="326"/>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71"/>
      <c r="AN94" s="61"/>
      <c r="AO94" s="61"/>
      <c r="AP94" s="61"/>
      <c r="AQ94" s="61"/>
      <c r="AR94" s="61"/>
      <c r="AS94" s="61"/>
      <c r="AT94" s="61"/>
      <c r="AU94" s="61"/>
      <c r="AV94" s="61"/>
      <c r="AW94" s="61"/>
    </row>
    <row r="95" spans="4:49" ht="15.75" customHeight="1" x14ac:dyDescent="0.25">
      <c r="D95" s="326"/>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71"/>
      <c r="AN95" s="61"/>
      <c r="AO95" s="61"/>
      <c r="AP95" s="61"/>
      <c r="AQ95" s="61"/>
      <c r="AR95" s="61"/>
      <c r="AS95" s="61"/>
      <c r="AT95" s="61"/>
      <c r="AU95" s="61"/>
      <c r="AV95" s="61"/>
      <c r="AW95" s="61"/>
    </row>
    <row r="96" spans="4:49" ht="15.75" customHeight="1" x14ac:dyDescent="0.25">
      <c r="D96" s="326"/>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71"/>
      <c r="AN96" s="61"/>
      <c r="AO96" s="61"/>
      <c r="AP96" s="61"/>
      <c r="AQ96" s="61"/>
      <c r="AR96" s="61"/>
      <c r="AS96" s="61"/>
      <c r="AT96" s="61"/>
      <c r="AU96" s="61"/>
      <c r="AV96" s="61"/>
      <c r="AW96" s="61"/>
    </row>
    <row r="97" spans="4:49" ht="15.75" customHeight="1" x14ac:dyDescent="0.25">
      <c r="D97" s="326"/>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71"/>
      <c r="AN97" s="61"/>
      <c r="AO97" s="61"/>
      <c r="AP97" s="61"/>
      <c r="AQ97" s="61"/>
      <c r="AR97" s="61"/>
      <c r="AS97" s="61"/>
      <c r="AT97" s="61"/>
      <c r="AU97" s="61"/>
      <c r="AV97" s="61"/>
      <c r="AW97" s="61"/>
    </row>
    <row r="98" spans="4:49" ht="15.75" customHeight="1" x14ac:dyDescent="0.25">
      <c r="D98" s="326"/>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71"/>
      <c r="AN98" s="61"/>
      <c r="AO98" s="61"/>
      <c r="AP98" s="61"/>
      <c r="AQ98" s="61"/>
      <c r="AR98" s="61"/>
      <c r="AS98" s="61"/>
      <c r="AT98" s="61"/>
      <c r="AU98" s="61"/>
      <c r="AV98" s="61"/>
      <c r="AW98" s="61"/>
    </row>
    <row r="99" spans="4:49" ht="15.75" customHeight="1" x14ac:dyDescent="0.25">
      <c r="D99" s="326"/>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71"/>
      <c r="AN99" s="61"/>
      <c r="AO99" s="61"/>
      <c r="AP99" s="61"/>
      <c r="AQ99" s="61"/>
      <c r="AR99" s="61"/>
      <c r="AS99" s="61"/>
      <c r="AT99" s="61"/>
      <c r="AU99" s="61"/>
      <c r="AV99" s="61"/>
      <c r="AW99" s="61"/>
    </row>
    <row r="100" spans="4:49" ht="15.75" customHeight="1" x14ac:dyDescent="0.25">
      <c r="D100" s="326"/>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71"/>
      <c r="AN100" s="61"/>
      <c r="AO100" s="61"/>
      <c r="AP100" s="61"/>
      <c r="AQ100" s="61"/>
      <c r="AR100" s="61"/>
      <c r="AS100" s="61"/>
      <c r="AT100" s="61"/>
      <c r="AU100" s="61"/>
      <c r="AV100" s="61"/>
      <c r="AW100" s="61"/>
    </row>
    <row r="101" spans="4:49" ht="15.75" customHeight="1" x14ac:dyDescent="0.25">
      <c r="D101" s="326"/>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71"/>
      <c r="AN101" s="61"/>
      <c r="AO101" s="61"/>
      <c r="AP101" s="61"/>
      <c r="AQ101" s="61"/>
      <c r="AR101" s="61"/>
      <c r="AS101" s="61"/>
      <c r="AT101" s="61"/>
      <c r="AU101" s="61"/>
      <c r="AV101" s="61"/>
      <c r="AW101" s="61"/>
    </row>
    <row r="102" spans="4:49" ht="15.75" customHeight="1" x14ac:dyDescent="0.25">
      <c r="D102" s="326"/>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71"/>
      <c r="AN102" s="61"/>
      <c r="AO102" s="61"/>
      <c r="AP102" s="61"/>
      <c r="AQ102" s="61"/>
      <c r="AR102" s="61"/>
      <c r="AS102" s="61"/>
      <c r="AT102" s="61"/>
      <c r="AU102" s="61"/>
      <c r="AV102" s="61"/>
      <c r="AW102" s="61"/>
    </row>
    <row r="103" spans="4:49" ht="15.75" customHeight="1" x14ac:dyDescent="0.25">
      <c r="D103" s="326"/>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71"/>
      <c r="AN103" s="61"/>
      <c r="AO103" s="61"/>
      <c r="AP103" s="61"/>
      <c r="AQ103" s="61"/>
      <c r="AR103" s="61"/>
      <c r="AS103" s="61"/>
      <c r="AT103" s="61"/>
      <c r="AU103" s="61"/>
      <c r="AV103" s="61"/>
      <c r="AW103" s="61"/>
    </row>
    <row r="104" spans="4:49" ht="15.75" customHeight="1" x14ac:dyDescent="0.25">
      <c r="D104" s="326"/>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71"/>
      <c r="AN104" s="61"/>
      <c r="AO104" s="61"/>
      <c r="AP104" s="61"/>
      <c r="AQ104" s="61"/>
      <c r="AR104" s="61"/>
      <c r="AS104" s="61"/>
      <c r="AT104" s="61"/>
      <c r="AU104" s="61"/>
      <c r="AV104" s="61"/>
      <c r="AW104" s="61"/>
    </row>
    <row r="105" spans="4:49" ht="15.75" customHeight="1" x14ac:dyDescent="0.25">
      <c r="D105" s="326"/>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71"/>
      <c r="AN105" s="61"/>
      <c r="AO105" s="61"/>
      <c r="AP105" s="61"/>
      <c r="AQ105" s="61"/>
      <c r="AR105" s="61"/>
      <c r="AS105" s="61"/>
      <c r="AT105" s="61"/>
      <c r="AU105" s="61"/>
      <c r="AV105" s="61"/>
      <c r="AW105" s="61"/>
    </row>
    <row r="106" spans="4:49" ht="15.75" customHeight="1" x14ac:dyDescent="0.25">
      <c r="D106" s="326"/>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71"/>
      <c r="AN106" s="61"/>
      <c r="AO106" s="61"/>
      <c r="AP106" s="61"/>
      <c r="AQ106" s="61"/>
      <c r="AR106" s="61"/>
      <c r="AS106" s="61"/>
      <c r="AT106" s="61"/>
      <c r="AU106" s="61"/>
      <c r="AV106" s="61"/>
      <c r="AW106" s="61"/>
    </row>
    <row r="107" spans="4:49" ht="15.75" customHeight="1" x14ac:dyDescent="0.25">
      <c r="D107" s="326"/>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71"/>
      <c r="AN107" s="61"/>
      <c r="AO107" s="61"/>
      <c r="AP107" s="61"/>
      <c r="AQ107" s="61"/>
      <c r="AR107" s="61"/>
      <c r="AS107" s="61"/>
      <c r="AT107" s="61"/>
      <c r="AU107" s="61"/>
      <c r="AV107" s="61"/>
      <c r="AW107" s="61"/>
    </row>
    <row r="108" spans="4:49" ht="15.75" customHeight="1" x14ac:dyDescent="0.25">
      <c r="D108" s="326"/>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71"/>
      <c r="AN108" s="61"/>
      <c r="AO108" s="61"/>
      <c r="AP108" s="61"/>
      <c r="AQ108" s="61"/>
      <c r="AR108" s="61"/>
      <c r="AS108" s="61"/>
      <c r="AT108" s="61"/>
      <c r="AU108" s="61"/>
      <c r="AV108" s="61"/>
      <c r="AW108" s="61"/>
    </row>
    <row r="109" spans="4:49" ht="15.75" customHeight="1" x14ac:dyDescent="0.25">
      <c r="D109" s="326"/>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71"/>
      <c r="AN109" s="61"/>
      <c r="AO109" s="61"/>
      <c r="AP109" s="61"/>
      <c r="AQ109" s="61"/>
      <c r="AR109" s="61"/>
      <c r="AS109" s="61"/>
      <c r="AT109" s="61"/>
      <c r="AU109" s="61"/>
      <c r="AV109" s="61"/>
      <c r="AW109" s="61"/>
    </row>
    <row r="110" spans="4:49" ht="15.75" customHeight="1" x14ac:dyDescent="0.25">
      <c r="D110" s="326"/>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71"/>
      <c r="AN110" s="61"/>
      <c r="AO110" s="61"/>
      <c r="AP110" s="61"/>
      <c r="AQ110" s="61"/>
      <c r="AR110" s="61"/>
      <c r="AS110" s="61"/>
      <c r="AT110" s="61"/>
      <c r="AU110" s="61"/>
      <c r="AV110" s="61"/>
      <c r="AW110" s="61"/>
    </row>
    <row r="111" spans="4:49" ht="15.75" customHeight="1" x14ac:dyDescent="0.25">
      <c r="D111" s="326"/>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71"/>
      <c r="AN111" s="61"/>
      <c r="AO111" s="61"/>
      <c r="AP111" s="61"/>
      <c r="AQ111" s="61"/>
      <c r="AR111" s="61"/>
      <c r="AS111" s="61"/>
      <c r="AT111" s="61"/>
      <c r="AU111" s="61"/>
      <c r="AV111" s="61"/>
      <c r="AW111" s="61"/>
    </row>
    <row r="112" spans="4:49" ht="15.75" customHeight="1" x14ac:dyDescent="0.25">
      <c r="D112" s="326"/>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71"/>
      <c r="AN112" s="61"/>
      <c r="AO112" s="61"/>
      <c r="AP112" s="61"/>
      <c r="AQ112" s="61"/>
      <c r="AR112" s="61"/>
      <c r="AS112" s="61"/>
      <c r="AT112" s="61"/>
      <c r="AU112" s="61"/>
      <c r="AV112" s="61"/>
      <c r="AW112" s="61"/>
    </row>
    <row r="113" spans="4:49" ht="15.75" customHeight="1" x14ac:dyDescent="0.25">
      <c r="D113" s="326"/>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71"/>
      <c r="AN113" s="61"/>
      <c r="AO113" s="61"/>
      <c r="AP113" s="61"/>
      <c r="AQ113" s="61"/>
      <c r="AR113" s="61"/>
      <c r="AS113" s="61"/>
      <c r="AT113" s="61"/>
      <c r="AU113" s="61"/>
      <c r="AV113" s="61"/>
      <c r="AW113" s="61"/>
    </row>
    <row r="114" spans="4:49" ht="15.75" customHeight="1" x14ac:dyDescent="0.25">
      <c r="D114" s="326"/>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71"/>
      <c r="AN114" s="61"/>
      <c r="AO114" s="61"/>
      <c r="AP114" s="61"/>
      <c r="AQ114" s="61"/>
      <c r="AR114" s="61"/>
      <c r="AS114" s="61"/>
      <c r="AT114" s="61"/>
      <c r="AU114" s="61"/>
      <c r="AV114" s="61"/>
      <c r="AW114" s="61"/>
    </row>
    <row r="115" spans="4:49" ht="15.75" customHeight="1" x14ac:dyDescent="0.25">
      <c r="D115" s="326"/>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71"/>
      <c r="AN115" s="61"/>
      <c r="AO115" s="61"/>
      <c r="AP115" s="61"/>
      <c r="AQ115" s="61"/>
      <c r="AR115" s="61"/>
      <c r="AS115" s="61"/>
      <c r="AT115" s="61"/>
      <c r="AU115" s="61"/>
      <c r="AV115" s="61"/>
      <c r="AW115" s="61"/>
    </row>
    <row r="116" spans="4:49" ht="15.75" customHeight="1" x14ac:dyDescent="0.25">
      <c r="D116" s="326"/>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71"/>
      <c r="AN116" s="61"/>
      <c r="AO116" s="61"/>
      <c r="AP116" s="61"/>
      <c r="AQ116" s="61"/>
      <c r="AR116" s="61"/>
      <c r="AS116" s="61"/>
      <c r="AT116" s="61"/>
      <c r="AU116" s="61"/>
      <c r="AV116" s="61"/>
      <c r="AW116" s="61"/>
    </row>
    <row r="117" spans="4:49" ht="15.75" customHeight="1" x14ac:dyDescent="0.25">
      <c r="D117" s="326"/>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71"/>
      <c r="AN117" s="61"/>
      <c r="AO117" s="61"/>
      <c r="AP117" s="61"/>
      <c r="AQ117" s="61"/>
      <c r="AR117" s="61"/>
      <c r="AS117" s="61"/>
      <c r="AT117" s="61"/>
      <c r="AU117" s="61"/>
      <c r="AV117" s="61"/>
      <c r="AW117" s="61"/>
    </row>
    <row r="118" spans="4:49" ht="15.75" customHeight="1" x14ac:dyDescent="0.25">
      <c r="D118" s="326"/>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71"/>
      <c r="AN118" s="61"/>
      <c r="AO118" s="61"/>
      <c r="AP118" s="61"/>
      <c r="AQ118" s="61"/>
      <c r="AR118" s="61"/>
      <c r="AS118" s="61"/>
      <c r="AT118" s="61"/>
      <c r="AU118" s="61"/>
      <c r="AV118" s="61"/>
      <c r="AW118" s="61"/>
    </row>
    <row r="119" spans="4:49" ht="15.75" customHeight="1" x14ac:dyDescent="0.25">
      <c r="D119" s="326"/>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71"/>
      <c r="AN119" s="61"/>
      <c r="AO119" s="61"/>
      <c r="AP119" s="61"/>
      <c r="AQ119" s="61"/>
      <c r="AR119" s="61"/>
      <c r="AS119" s="61"/>
      <c r="AT119" s="61"/>
      <c r="AU119" s="61"/>
      <c r="AV119" s="61"/>
      <c r="AW119" s="61"/>
    </row>
    <row r="120" spans="4:49" ht="15.75" customHeight="1" x14ac:dyDescent="0.25">
      <c r="D120" s="326"/>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71"/>
      <c r="AN120" s="61"/>
      <c r="AO120" s="61"/>
      <c r="AP120" s="61"/>
      <c r="AQ120" s="61"/>
      <c r="AR120" s="61"/>
      <c r="AS120" s="61"/>
      <c r="AT120" s="61"/>
      <c r="AU120" s="61"/>
      <c r="AV120" s="61"/>
      <c r="AW120" s="61"/>
    </row>
    <row r="121" spans="4:49" ht="15.75" customHeight="1" x14ac:dyDescent="0.25">
      <c r="D121" s="326"/>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71"/>
      <c r="AN121" s="61"/>
      <c r="AO121" s="61"/>
      <c r="AP121" s="61"/>
      <c r="AQ121" s="61"/>
      <c r="AR121" s="61"/>
      <c r="AS121" s="61"/>
      <c r="AT121" s="61"/>
      <c r="AU121" s="61"/>
      <c r="AV121" s="61"/>
      <c r="AW121" s="61"/>
    </row>
    <row r="122" spans="4:49" ht="15.75" customHeight="1" x14ac:dyDescent="0.25">
      <c r="D122" s="326"/>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71"/>
      <c r="AN122" s="61"/>
      <c r="AO122" s="61"/>
      <c r="AP122" s="61"/>
      <c r="AQ122" s="61"/>
      <c r="AR122" s="61"/>
      <c r="AS122" s="61"/>
      <c r="AT122" s="61"/>
      <c r="AU122" s="61"/>
      <c r="AV122" s="61"/>
      <c r="AW122" s="61"/>
    </row>
    <row r="123" spans="4:49" ht="15.75" customHeight="1" x14ac:dyDescent="0.25">
      <c r="D123" s="326"/>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71"/>
      <c r="AN123" s="61"/>
      <c r="AO123" s="61"/>
      <c r="AP123" s="61"/>
      <c r="AQ123" s="61"/>
      <c r="AR123" s="61"/>
      <c r="AS123" s="61"/>
      <c r="AT123" s="61"/>
      <c r="AU123" s="61"/>
      <c r="AV123" s="61"/>
      <c r="AW123" s="61"/>
    </row>
    <row r="124" spans="4:49" ht="15.75" customHeight="1" x14ac:dyDescent="0.25">
      <c r="D124" s="326"/>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71"/>
      <c r="AN124" s="61"/>
      <c r="AO124" s="61"/>
      <c r="AP124" s="61"/>
      <c r="AQ124" s="61"/>
      <c r="AR124" s="61"/>
      <c r="AS124" s="61"/>
      <c r="AT124" s="61"/>
      <c r="AU124" s="61"/>
      <c r="AV124" s="61"/>
      <c r="AW124" s="61"/>
    </row>
    <row r="125" spans="4:49" ht="15.75" customHeight="1" x14ac:dyDescent="0.25">
      <c r="D125" s="326"/>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71"/>
      <c r="AN125" s="61"/>
      <c r="AO125" s="61"/>
      <c r="AP125" s="61"/>
      <c r="AQ125" s="61"/>
      <c r="AR125" s="61"/>
      <c r="AS125" s="61"/>
      <c r="AT125" s="61"/>
      <c r="AU125" s="61"/>
      <c r="AV125" s="61"/>
      <c r="AW125" s="61"/>
    </row>
    <row r="126" spans="4:49" ht="15.75" customHeight="1" x14ac:dyDescent="0.25">
      <c r="D126" s="326"/>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71"/>
      <c r="AN126" s="61"/>
      <c r="AO126" s="61"/>
      <c r="AP126" s="61"/>
      <c r="AQ126" s="61"/>
      <c r="AR126" s="61"/>
      <c r="AS126" s="61"/>
      <c r="AT126" s="61"/>
      <c r="AU126" s="61"/>
      <c r="AV126" s="61"/>
      <c r="AW126" s="61"/>
    </row>
    <row r="127" spans="4:49" ht="15.75" customHeight="1" x14ac:dyDescent="0.25">
      <c r="D127" s="326"/>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71"/>
      <c r="AN127" s="61"/>
      <c r="AO127" s="61"/>
      <c r="AP127" s="61"/>
      <c r="AQ127" s="61"/>
      <c r="AR127" s="61"/>
      <c r="AS127" s="61"/>
      <c r="AT127" s="61"/>
      <c r="AU127" s="61"/>
      <c r="AV127" s="61"/>
      <c r="AW127" s="61"/>
    </row>
    <row r="128" spans="4:49" ht="15.75" customHeight="1" x14ac:dyDescent="0.25">
      <c r="D128" s="326"/>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71"/>
      <c r="AN128" s="61"/>
      <c r="AO128" s="61"/>
      <c r="AP128" s="61"/>
      <c r="AQ128" s="61"/>
      <c r="AR128" s="61"/>
      <c r="AS128" s="61"/>
      <c r="AT128" s="61"/>
      <c r="AU128" s="61"/>
      <c r="AV128" s="61"/>
      <c r="AW128" s="61"/>
    </row>
    <row r="129" spans="4:49" ht="15.75" customHeight="1" x14ac:dyDescent="0.25">
      <c r="D129" s="326"/>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71"/>
      <c r="AN129" s="61"/>
      <c r="AO129" s="61"/>
      <c r="AP129" s="61"/>
      <c r="AQ129" s="61"/>
      <c r="AR129" s="61"/>
      <c r="AS129" s="61"/>
      <c r="AT129" s="61"/>
      <c r="AU129" s="61"/>
      <c r="AV129" s="61"/>
      <c r="AW129" s="61"/>
    </row>
    <row r="130" spans="4:49" ht="15.75" customHeight="1" x14ac:dyDescent="0.25">
      <c r="D130" s="326"/>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71"/>
      <c r="AN130" s="61"/>
      <c r="AO130" s="61"/>
      <c r="AP130" s="61"/>
      <c r="AQ130" s="61"/>
      <c r="AR130" s="61"/>
      <c r="AS130" s="61"/>
      <c r="AT130" s="61"/>
      <c r="AU130" s="61"/>
      <c r="AV130" s="61"/>
      <c r="AW130" s="61"/>
    </row>
    <row r="131" spans="4:49" ht="15.75" customHeight="1" x14ac:dyDescent="0.25">
      <c r="D131" s="326"/>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71"/>
      <c r="AN131" s="61"/>
      <c r="AO131" s="61"/>
      <c r="AP131" s="61"/>
      <c r="AQ131" s="61"/>
      <c r="AR131" s="61"/>
      <c r="AS131" s="61"/>
      <c r="AT131" s="61"/>
      <c r="AU131" s="61"/>
      <c r="AV131" s="61"/>
      <c r="AW131" s="61"/>
    </row>
    <row r="132" spans="4:49" ht="15.75" customHeight="1" x14ac:dyDescent="0.25">
      <c r="D132" s="326"/>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71"/>
      <c r="AN132" s="61"/>
      <c r="AO132" s="61"/>
      <c r="AP132" s="61"/>
      <c r="AQ132" s="61"/>
      <c r="AR132" s="61"/>
      <c r="AS132" s="61"/>
      <c r="AT132" s="61"/>
      <c r="AU132" s="61"/>
      <c r="AV132" s="61"/>
      <c r="AW132" s="61"/>
    </row>
    <row r="133" spans="4:49" ht="15.75" customHeight="1" x14ac:dyDescent="0.25">
      <c r="D133" s="326"/>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71"/>
      <c r="AN133" s="61"/>
      <c r="AO133" s="61"/>
      <c r="AP133" s="61"/>
      <c r="AQ133" s="61"/>
      <c r="AR133" s="61"/>
      <c r="AS133" s="61"/>
      <c r="AT133" s="61"/>
      <c r="AU133" s="61"/>
      <c r="AV133" s="61"/>
      <c r="AW133" s="61"/>
    </row>
    <row r="134" spans="4:49" ht="15.75" customHeight="1" x14ac:dyDescent="0.25">
      <c r="D134" s="326"/>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71"/>
      <c r="AN134" s="61"/>
      <c r="AO134" s="61"/>
      <c r="AP134" s="61"/>
      <c r="AQ134" s="61"/>
      <c r="AR134" s="61"/>
      <c r="AS134" s="61"/>
      <c r="AT134" s="61"/>
      <c r="AU134" s="61"/>
      <c r="AV134" s="61"/>
      <c r="AW134" s="61"/>
    </row>
    <row r="135" spans="4:49" ht="15.75" customHeight="1" x14ac:dyDescent="0.25">
      <c r="D135" s="326"/>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71"/>
      <c r="AN135" s="61"/>
      <c r="AO135" s="61"/>
      <c r="AP135" s="61"/>
      <c r="AQ135" s="61"/>
      <c r="AR135" s="61"/>
      <c r="AS135" s="61"/>
      <c r="AT135" s="61"/>
      <c r="AU135" s="61"/>
      <c r="AV135" s="61"/>
      <c r="AW135" s="61"/>
    </row>
    <row r="136" spans="4:49" ht="15.75" customHeight="1" x14ac:dyDescent="0.25">
      <c r="D136" s="326"/>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71"/>
      <c r="AN136" s="61"/>
      <c r="AO136" s="61"/>
      <c r="AP136" s="61"/>
      <c r="AQ136" s="61"/>
      <c r="AR136" s="61"/>
      <c r="AS136" s="61"/>
      <c r="AT136" s="61"/>
      <c r="AU136" s="61"/>
      <c r="AV136" s="61"/>
      <c r="AW136" s="61"/>
    </row>
    <row r="137" spans="4:49" ht="15.75" customHeight="1" x14ac:dyDescent="0.25">
      <c r="D137" s="326"/>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71"/>
      <c r="AN137" s="61"/>
      <c r="AO137" s="61"/>
      <c r="AP137" s="61"/>
      <c r="AQ137" s="61"/>
      <c r="AR137" s="61"/>
      <c r="AS137" s="61"/>
      <c r="AT137" s="61"/>
      <c r="AU137" s="61"/>
      <c r="AV137" s="61"/>
      <c r="AW137" s="61"/>
    </row>
    <row r="138" spans="4:49" ht="15.75" customHeight="1" x14ac:dyDescent="0.25">
      <c r="D138" s="326"/>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71"/>
      <c r="AN138" s="61"/>
      <c r="AO138" s="61"/>
      <c r="AP138" s="61"/>
      <c r="AQ138" s="61"/>
      <c r="AR138" s="61"/>
      <c r="AS138" s="61"/>
      <c r="AT138" s="61"/>
      <c r="AU138" s="61"/>
      <c r="AV138" s="61"/>
      <c r="AW138" s="61"/>
    </row>
    <row r="139" spans="4:49" ht="15.75" customHeight="1" x14ac:dyDescent="0.25">
      <c r="D139" s="326"/>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71"/>
      <c r="AN139" s="61"/>
      <c r="AO139" s="61"/>
      <c r="AP139" s="61"/>
      <c r="AQ139" s="61"/>
      <c r="AR139" s="61"/>
      <c r="AS139" s="61"/>
      <c r="AT139" s="61"/>
      <c r="AU139" s="61"/>
      <c r="AV139" s="61"/>
      <c r="AW139" s="61"/>
    </row>
    <row r="140" spans="4:49" ht="15.75" customHeight="1" x14ac:dyDescent="0.25">
      <c r="D140" s="326"/>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71"/>
      <c r="AN140" s="61"/>
      <c r="AO140" s="61"/>
      <c r="AP140" s="61"/>
      <c r="AQ140" s="61"/>
      <c r="AR140" s="61"/>
      <c r="AS140" s="61"/>
      <c r="AT140" s="61"/>
      <c r="AU140" s="61"/>
      <c r="AV140" s="61"/>
      <c r="AW140" s="61"/>
    </row>
    <row r="141" spans="4:49" ht="15.75" customHeight="1" x14ac:dyDescent="0.25">
      <c r="D141" s="326"/>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71"/>
      <c r="AN141" s="61"/>
      <c r="AO141" s="61"/>
      <c r="AP141" s="61"/>
      <c r="AQ141" s="61"/>
      <c r="AR141" s="61"/>
      <c r="AS141" s="61"/>
      <c r="AT141" s="61"/>
      <c r="AU141" s="61"/>
      <c r="AV141" s="61"/>
      <c r="AW141" s="61"/>
    </row>
    <row r="142" spans="4:49" ht="15.75" customHeight="1" x14ac:dyDescent="0.25">
      <c r="D142" s="326"/>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71"/>
      <c r="AN142" s="61"/>
      <c r="AO142" s="61"/>
      <c r="AP142" s="61"/>
      <c r="AQ142" s="61"/>
      <c r="AR142" s="61"/>
      <c r="AS142" s="61"/>
      <c r="AT142" s="61"/>
      <c r="AU142" s="61"/>
      <c r="AV142" s="61"/>
      <c r="AW142" s="61"/>
    </row>
    <row r="143" spans="4:49" ht="15.75" customHeight="1" x14ac:dyDescent="0.25">
      <c r="D143" s="326"/>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71"/>
      <c r="AN143" s="61"/>
      <c r="AO143" s="61"/>
      <c r="AP143" s="61"/>
      <c r="AQ143" s="61"/>
      <c r="AR143" s="61"/>
      <c r="AS143" s="61"/>
      <c r="AT143" s="61"/>
      <c r="AU143" s="61"/>
      <c r="AV143" s="61"/>
      <c r="AW143" s="61"/>
    </row>
    <row r="144" spans="4:49" ht="15.75" customHeight="1" x14ac:dyDescent="0.25">
      <c r="D144" s="326"/>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71"/>
      <c r="AN144" s="61"/>
      <c r="AO144" s="61"/>
      <c r="AP144" s="61"/>
      <c r="AQ144" s="61"/>
      <c r="AR144" s="61"/>
      <c r="AS144" s="61"/>
      <c r="AT144" s="61"/>
      <c r="AU144" s="61"/>
      <c r="AV144" s="61"/>
      <c r="AW144" s="61"/>
    </row>
    <row r="145" spans="4:49" ht="15.75" customHeight="1" x14ac:dyDescent="0.25">
      <c r="D145" s="326"/>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71"/>
      <c r="AN145" s="61"/>
      <c r="AO145" s="61"/>
      <c r="AP145" s="61"/>
      <c r="AQ145" s="61"/>
      <c r="AR145" s="61"/>
      <c r="AS145" s="61"/>
      <c r="AT145" s="61"/>
      <c r="AU145" s="61"/>
      <c r="AV145" s="61"/>
      <c r="AW145" s="61"/>
    </row>
    <row r="146" spans="4:49" ht="15.75" customHeight="1" x14ac:dyDescent="0.25">
      <c r="D146" s="326"/>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71"/>
      <c r="AN146" s="61"/>
      <c r="AO146" s="61"/>
      <c r="AP146" s="61"/>
      <c r="AQ146" s="61"/>
      <c r="AR146" s="61"/>
      <c r="AS146" s="61"/>
      <c r="AT146" s="61"/>
      <c r="AU146" s="61"/>
      <c r="AV146" s="61"/>
      <c r="AW146" s="61"/>
    </row>
    <row r="147" spans="4:49" ht="15.75" customHeight="1" x14ac:dyDescent="0.25">
      <c r="D147" s="326"/>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71"/>
      <c r="AN147" s="61"/>
      <c r="AO147" s="61"/>
      <c r="AP147" s="61"/>
      <c r="AQ147" s="61"/>
      <c r="AR147" s="61"/>
      <c r="AS147" s="61"/>
      <c r="AT147" s="61"/>
      <c r="AU147" s="61"/>
      <c r="AV147" s="61"/>
      <c r="AW147" s="61"/>
    </row>
    <row r="148" spans="4:49" ht="15.75" customHeight="1" x14ac:dyDescent="0.25">
      <c r="D148" s="326"/>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71"/>
      <c r="AN148" s="61"/>
      <c r="AO148" s="61"/>
      <c r="AP148" s="61"/>
      <c r="AQ148" s="61"/>
      <c r="AR148" s="61"/>
      <c r="AS148" s="61"/>
      <c r="AT148" s="61"/>
      <c r="AU148" s="61"/>
      <c r="AV148" s="61"/>
      <c r="AW148" s="61"/>
    </row>
    <row r="149" spans="4:49" ht="15.75" customHeight="1" x14ac:dyDescent="0.25">
      <c r="D149" s="326"/>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71"/>
      <c r="AN149" s="61"/>
      <c r="AO149" s="61"/>
      <c r="AP149" s="61"/>
      <c r="AQ149" s="61"/>
      <c r="AR149" s="61"/>
      <c r="AS149" s="61"/>
      <c r="AT149" s="61"/>
      <c r="AU149" s="61"/>
      <c r="AV149" s="61"/>
      <c r="AW149" s="61"/>
    </row>
    <row r="150" spans="4:49" ht="15.75" customHeight="1" x14ac:dyDescent="0.25">
      <c r="D150" s="326"/>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71"/>
      <c r="AN150" s="61"/>
      <c r="AO150" s="61"/>
      <c r="AP150" s="61"/>
      <c r="AQ150" s="61"/>
      <c r="AR150" s="61"/>
      <c r="AS150" s="61"/>
      <c r="AT150" s="61"/>
      <c r="AU150" s="61"/>
      <c r="AV150" s="61"/>
      <c r="AW150" s="61"/>
    </row>
    <row r="151" spans="4:49" ht="15.75" customHeight="1" x14ac:dyDescent="0.25">
      <c r="D151" s="326"/>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71"/>
      <c r="AN151" s="61"/>
      <c r="AO151" s="61"/>
      <c r="AP151" s="61"/>
      <c r="AQ151" s="61"/>
      <c r="AR151" s="61"/>
      <c r="AS151" s="61"/>
      <c r="AT151" s="61"/>
      <c r="AU151" s="61"/>
      <c r="AV151" s="61"/>
      <c r="AW151" s="61"/>
    </row>
    <row r="152" spans="4:49" ht="15.75" customHeight="1" x14ac:dyDescent="0.25">
      <c r="D152" s="326"/>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71"/>
      <c r="AN152" s="61"/>
      <c r="AO152" s="61"/>
      <c r="AP152" s="61"/>
      <c r="AQ152" s="61"/>
      <c r="AR152" s="61"/>
      <c r="AS152" s="61"/>
      <c r="AT152" s="61"/>
      <c r="AU152" s="61"/>
      <c r="AV152" s="61"/>
      <c r="AW152" s="61"/>
    </row>
    <row r="153" spans="4:49" ht="15.75" customHeight="1" x14ac:dyDescent="0.25">
      <c r="D153" s="326"/>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71"/>
      <c r="AN153" s="61"/>
      <c r="AO153" s="61"/>
      <c r="AP153" s="61"/>
      <c r="AQ153" s="61"/>
      <c r="AR153" s="61"/>
      <c r="AS153" s="61"/>
      <c r="AT153" s="61"/>
      <c r="AU153" s="61"/>
      <c r="AV153" s="61"/>
      <c r="AW153" s="61"/>
    </row>
    <row r="154" spans="4:49" ht="15.75" customHeight="1" x14ac:dyDescent="0.25">
      <c r="D154" s="326"/>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71"/>
      <c r="AN154" s="61"/>
      <c r="AO154" s="61"/>
      <c r="AP154" s="61"/>
      <c r="AQ154" s="61"/>
      <c r="AR154" s="61"/>
      <c r="AS154" s="61"/>
      <c r="AT154" s="61"/>
      <c r="AU154" s="61"/>
      <c r="AV154" s="61"/>
      <c r="AW154" s="61"/>
    </row>
    <row r="155" spans="4:49" ht="15.75" customHeight="1" x14ac:dyDescent="0.25">
      <c r="D155" s="326"/>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71"/>
      <c r="AN155" s="61"/>
      <c r="AO155" s="61"/>
      <c r="AP155" s="61"/>
      <c r="AQ155" s="61"/>
      <c r="AR155" s="61"/>
      <c r="AS155" s="61"/>
      <c r="AT155" s="61"/>
      <c r="AU155" s="61"/>
      <c r="AV155" s="61"/>
      <c r="AW155" s="61"/>
    </row>
    <row r="156" spans="4:49" ht="15.75" customHeight="1" x14ac:dyDescent="0.25">
      <c r="D156" s="326"/>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71"/>
      <c r="AN156" s="61"/>
      <c r="AO156" s="61"/>
      <c r="AP156" s="61"/>
      <c r="AQ156" s="61"/>
      <c r="AR156" s="61"/>
      <c r="AS156" s="61"/>
      <c r="AT156" s="61"/>
      <c r="AU156" s="61"/>
      <c r="AV156" s="61"/>
      <c r="AW156" s="61"/>
    </row>
    <row r="157" spans="4:49" ht="15.75" customHeight="1" x14ac:dyDescent="0.25">
      <c r="D157" s="326"/>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71"/>
      <c r="AN157" s="61"/>
      <c r="AO157" s="61"/>
      <c r="AP157" s="61"/>
      <c r="AQ157" s="61"/>
      <c r="AR157" s="61"/>
      <c r="AS157" s="61"/>
      <c r="AT157" s="61"/>
      <c r="AU157" s="61"/>
      <c r="AV157" s="61"/>
      <c r="AW157" s="61"/>
    </row>
    <row r="158" spans="4:49" ht="15.75" customHeight="1" x14ac:dyDescent="0.25">
      <c r="D158" s="326"/>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71"/>
      <c r="AN158" s="61"/>
      <c r="AO158" s="61"/>
      <c r="AP158" s="61"/>
      <c r="AQ158" s="61"/>
      <c r="AR158" s="61"/>
      <c r="AS158" s="61"/>
      <c r="AT158" s="61"/>
      <c r="AU158" s="61"/>
      <c r="AV158" s="61"/>
      <c r="AW158" s="61"/>
    </row>
    <row r="159" spans="4:49" ht="15.75" customHeight="1" x14ac:dyDescent="0.25">
      <c r="D159" s="326"/>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71"/>
      <c r="AN159" s="61"/>
      <c r="AO159" s="61"/>
      <c r="AP159" s="61"/>
      <c r="AQ159" s="61"/>
      <c r="AR159" s="61"/>
      <c r="AS159" s="61"/>
      <c r="AT159" s="61"/>
      <c r="AU159" s="61"/>
      <c r="AV159" s="61"/>
      <c r="AW159" s="61"/>
    </row>
    <row r="160" spans="4:49" ht="15.75" customHeight="1" x14ac:dyDescent="0.25">
      <c r="D160" s="326"/>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71"/>
      <c r="AN160" s="61"/>
      <c r="AO160" s="61"/>
      <c r="AP160" s="61"/>
      <c r="AQ160" s="61"/>
      <c r="AR160" s="61"/>
      <c r="AS160" s="61"/>
      <c r="AT160" s="61"/>
      <c r="AU160" s="61"/>
      <c r="AV160" s="61"/>
      <c r="AW160" s="61"/>
    </row>
    <row r="161" spans="4:49" ht="15.75" customHeight="1" x14ac:dyDescent="0.25">
      <c r="D161" s="326"/>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71"/>
      <c r="AN161" s="61"/>
      <c r="AO161" s="61"/>
      <c r="AP161" s="61"/>
      <c r="AQ161" s="61"/>
      <c r="AR161" s="61"/>
      <c r="AS161" s="61"/>
      <c r="AT161" s="61"/>
      <c r="AU161" s="61"/>
      <c r="AV161" s="61"/>
      <c r="AW161" s="61"/>
    </row>
    <row r="162" spans="4:49" ht="15.75" customHeight="1" x14ac:dyDescent="0.25">
      <c r="D162" s="326"/>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71"/>
      <c r="AN162" s="61"/>
      <c r="AO162" s="61"/>
      <c r="AP162" s="61"/>
      <c r="AQ162" s="61"/>
      <c r="AR162" s="61"/>
      <c r="AS162" s="61"/>
      <c r="AT162" s="61"/>
      <c r="AU162" s="61"/>
      <c r="AV162" s="61"/>
      <c r="AW162" s="61"/>
    </row>
    <row r="163" spans="4:49" ht="15.75" customHeight="1" x14ac:dyDescent="0.25">
      <c r="D163" s="326"/>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71"/>
      <c r="AN163" s="61"/>
      <c r="AO163" s="61"/>
      <c r="AP163" s="61"/>
      <c r="AQ163" s="61"/>
      <c r="AR163" s="61"/>
      <c r="AS163" s="61"/>
      <c r="AT163" s="61"/>
      <c r="AU163" s="61"/>
      <c r="AV163" s="61"/>
      <c r="AW163" s="61"/>
    </row>
    <row r="164" spans="4:49" ht="15.75" customHeight="1" x14ac:dyDescent="0.25">
      <c r="D164" s="326"/>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71"/>
      <c r="AN164" s="61"/>
      <c r="AO164" s="61"/>
      <c r="AP164" s="61"/>
      <c r="AQ164" s="61"/>
      <c r="AR164" s="61"/>
      <c r="AS164" s="61"/>
      <c r="AT164" s="61"/>
      <c r="AU164" s="61"/>
      <c r="AV164" s="61"/>
      <c r="AW164" s="61"/>
    </row>
    <row r="165" spans="4:49" ht="15.75" customHeight="1" x14ac:dyDescent="0.25">
      <c r="D165" s="326"/>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71"/>
      <c r="AN165" s="61"/>
      <c r="AO165" s="61"/>
      <c r="AP165" s="61"/>
      <c r="AQ165" s="61"/>
      <c r="AR165" s="61"/>
      <c r="AS165" s="61"/>
      <c r="AT165" s="61"/>
      <c r="AU165" s="61"/>
      <c r="AV165" s="61"/>
      <c r="AW165" s="61"/>
    </row>
    <row r="166" spans="4:49" ht="15.75" customHeight="1" x14ac:dyDescent="0.25">
      <c r="D166" s="326"/>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71"/>
      <c r="AN166" s="61"/>
      <c r="AO166" s="61"/>
      <c r="AP166" s="61"/>
      <c r="AQ166" s="61"/>
      <c r="AR166" s="61"/>
      <c r="AS166" s="61"/>
      <c r="AT166" s="61"/>
      <c r="AU166" s="61"/>
      <c r="AV166" s="61"/>
      <c r="AW166" s="61"/>
    </row>
    <row r="167" spans="4:49" ht="15.75" customHeight="1" x14ac:dyDescent="0.25">
      <c r="D167" s="326"/>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71"/>
      <c r="AN167" s="61"/>
      <c r="AO167" s="61"/>
      <c r="AP167" s="61"/>
      <c r="AQ167" s="61"/>
      <c r="AR167" s="61"/>
      <c r="AS167" s="61"/>
      <c r="AT167" s="61"/>
      <c r="AU167" s="61"/>
      <c r="AV167" s="61"/>
      <c r="AW167" s="61"/>
    </row>
    <row r="168" spans="4:49" ht="15.75" customHeight="1" x14ac:dyDescent="0.25">
      <c r="D168" s="326"/>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71"/>
      <c r="AN168" s="61"/>
      <c r="AO168" s="61"/>
      <c r="AP168" s="61"/>
      <c r="AQ168" s="61"/>
      <c r="AR168" s="61"/>
      <c r="AS168" s="61"/>
      <c r="AT168" s="61"/>
      <c r="AU168" s="61"/>
      <c r="AV168" s="61"/>
      <c r="AW168" s="61"/>
    </row>
    <row r="169" spans="4:49" ht="15.75" customHeight="1" x14ac:dyDescent="0.25">
      <c r="D169" s="326"/>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71"/>
      <c r="AN169" s="61"/>
      <c r="AO169" s="61"/>
      <c r="AP169" s="61"/>
      <c r="AQ169" s="61"/>
      <c r="AR169" s="61"/>
      <c r="AS169" s="61"/>
      <c r="AT169" s="61"/>
      <c r="AU169" s="61"/>
      <c r="AV169" s="61"/>
      <c r="AW169" s="61"/>
    </row>
    <row r="170" spans="4:49" ht="15.75" customHeight="1" x14ac:dyDescent="0.25">
      <c r="D170" s="326"/>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71"/>
      <c r="AN170" s="61"/>
      <c r="AO170" s="61"/>
      <c r="AP170" s="61"/>
      <c r="AQ170" s="61"/>
      <c r="AR170" s="61"/>
      <c r="AS170" s="61"/>
      <c r="AT170" s="61"/>
      <c r="AU170" s="61"/>
      <c r="AV170" s="61"/>
      <c r="AW170" s="61"/>
    </row>
    <row r="171" spans="4:49" ht="15.75" customHeight="1" x14ac:dyDescent="0.25">
      <c r="D171" s="326"/>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71"/>
      <c r="AN171" s="61"/>
      <c r="AO171" s="61"/>
      <c r="AP171" s="61"/>
      <c r="AQ171" s="61"/>
      <c r="AR171" s="61"/>
      <c r="AS171" s="61"/>
      <c r="AT171" s="61"/>
      <c r="AU171" s="61"/>
      <c r="AV171" s="61"/>
      <c r="AW171" s="61"/>
    </row>
    <row r="172" spans="4:49" ht="15.75" customHeight="1" x14ac:dyDescent="0.25">
      <c r="D172" s="326"/>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71"/>
      <c r="AN172" s="61"/>
      <c r="AO172" s="61"/>
      <c r="AP172" s="61"/>
      <c r="AQ172" s="61"/>
      <c r="AR172" s="61"/>
      <c r="AS172" s="61"/>
      <c r="AT172" s="61"/>
      <c r="AU172" s="61"/>
      <c r="AV172" s="61"/>
      <c r="AW172" s="61"/>
    </row>
    <row r="173" spans="4:49" ht="15.75" customHeight="1" x14ac:dyDescent="0.25">
      <c r="D173" s="326"/>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71"/>
      <c r="AN173" s="61"/>
      <c r="AO173" s="61"/>
      <c r="AP173" s="61"/>
      <c r="AQ173" s="61"/>
      <c r="AR173" s="61"/>
      <c r="AS173" s="61"/>
      <c r="AT173" s="61"/>
      <c r="AU173" s="61"/>
      <c r="AV173" s="61"/>
      <c r="AW173" s="61"/>
    </row>
    <row r="174" spans="4:49" ht="15.75" customHeight="1" x14ac:dyDescent="0.25">
      <c r="D174" s="326"/>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71"/>
      <c r="AN174" s="61"/>
      <c r="AO174" s="61"/>
      <c r="AP174" s="61"/>
      <c r="AQ174" s="61"/>
      <c r="AR174" s="61"/>
      <c r="AS174" s="61"/>
      <c r="AT174" s="61"/>
      <c r="AU174" s="61"/>
      <c r="AV174" s="61"/>
      <c r="AW174" s="61"/>
    </row>
    <row r="175" spans="4:49" ht="15.75" customHeight="1" x14ac:dyDescent="0.25">
      <c r="D175" s="326"/>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71"/>
      <c r="AN175" s="61"/>
      <c r="AO175" s="61"/>
      <c r="AP175" s="61"/>
      <c r="AQ175" s="61"/>
      <c r="AR175" s="61"/>
      <c r="AS175" s="61"/>
      <c r="AT175" s="61"/>
      <c r="AU175" s="61"/>
      <c r="AV175" s="61"/>
      <c r="AW175" s="61"/>
    </row>
    <row r="176" spans="4:49" ht="15.75" customHeight="1" x14ac:dyDescent="0.25">
      <c r="D176" s="326"/>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71"/>
      <c r="AN176" s="61"/>
      <c r="AO176" s="61"/>
      <c r="AP176" s="61"/>
      <c r="AQ176" s="61"/>
      <c r="AR176" s="61"/>
      <c r="AS176" s="61"/>
      <c r="AT176" s="61"/>
      <c r="AU176" s="61"/>
      <c r="AV176" s="61"/>
      <c r="AW176" s="61"/>
    </row>
    <row r="177" spans="4:49" ht="15.75" customHeight="1" x14ac:dyDescent="0.25">
      <c r="D177" s="326"/>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71"/>
      <c r="AN177" s="61"/>
      <c r="AO177" s="61"/>
      <c r="AP177" s="61"/>
      <c r="AQ177" s="61"/>
      <c r="AR177" s="61"/>
      <c r="AS177" s="61"/>
      <c r="AT177" s="61"/>
      <c r="AU177" s="61"/>
      <c r="AV177" s="61"/>
      <c r="AW177" s="61"/>
    </row>
    <row r="178" spans="4:49" ht="15.75" customHeight="1" x14ac:dyDescent="0.25">
      <c r="D178" s="326"/>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71"/>
      <c r="AN178" s="61"/>
      <c r="AO178" s="61"/>
      <c r="AP178" s="61"/>
      <c r="AQ178" s="61"/>
      <c r="AR178" s="61"/>
      <c r="AS178" s="61"/>
      <c r="AT178" s="61"/>
      <c r="AU178" s="61"/>
      <c r="AV178" s="61"/>
      <c r="AW178" s="61"/>
    </row>
    <row r="179" spans="4:49" ht="15.75" customHeight="1" x14ac:dyDescent="0.25">
      <c r="D179" s="326"/>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71"/>
      <c r="AN179" s="61"/>
      <c r="AO179" s="61"/>
      <c r="AP179" s="61"/>
      <c r="AQ179" s="61"/>
      <c r="AR179" s="61"/>
      <c r="AS179" s="61"/>
      <c r="AT179" s="61"/>
      <c r="AU179" s="61"/>
      <c r="AV179" s="61"/>
      <c r="AW179" s="61"/>
    </row>
    <row r="180" spans="4:49" ht="15.75" customHeight="1" x14ac:dyDescent="0.25">
      <c r="D180" s="326"/>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71"/>
      <c r="AN180" s="61"/>
      <c r="AO180" s="61"/>
      <c r="AP180" s="61"/>
      <c r="AQ180" s="61"/>
      <c r="AR180" s="61"/>
      <c r="AS180" s="61"/>
      <c r="AT180" s="61"/>
      <c r="AU180" s="61"/>
      <c r="AV180" s="61"/>
      <c r="AW180" s="61"/>
    </row>
    <row r="181" spans="4:49" ht="15.75" customHeight="1" x14ac:dyDescent="0.25">
      <c r="D181" s="326"/>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71"/>
      <c r="AN181" s="61"/>
      <c r="AO181" s="61"/>
      <c r="AP181" s="61"/>
      <c r="AQ181" s="61"/>
      <c r="AR181" s="61"/>
      <c r="AS181" s="61"/>
      <c r="AT181" s="61"/>
      <c r="AU181" s="61"/>
      <c r="AV181" s="61"/>
      <c r="AW181" s="61"/>
    </row>
    <row r="182" spans="4:49" ht="15.75" customHeight="1" x14ac:dyDescent="0.25">
      <c r="D182" s="326"/>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71"/>
      <c r="AN182" s="61"/>
      <c r="AO182" s="61"/>
      <c r="AP182" s="61"/>
      <c r="AQ182" s="61"/>
      <c r="AR182" s="61"/>
      <c r="AS182" s="61"/>
      <c r="AT182" s="61"/>
      <c r="AU182" s="61"/>
      <c r="AV182" s="61"/>
      <c r="AW182" s="61"/>
    </row>
    <row r="183" spans="4:49" ht="15.75" customHeight="1" x14ac:dyDescent="0.25">
      <c r="D183" s="326"/>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71"/>
      <c r="AN183" s="61"/>
      <c r="AO183" s="61"/>
      <c r="AP183" s="61"/>
      <c r="AQ183" s="61"/>
      <c r="AR183" s="61"/>
      <c r="AS183" s="61"/>
      <c r="AT183" s="61"/>
      <c r="AU183" s="61"/>
      <c r="AV183" s="61"/>
      <c r="AW183" s="61"/>
    </row>
    <row r="184" spans="4:49" ht="15.75" customHeight="1" x14ac:dyDescent="0.25">
      <c r="D184" s="326"/>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71"/>
      <c r="AN184" s="61"/>
      <c r="AO184" s="61"/>
      <c r="AP184" s="61"/>
      <c r="AQ184" s="61"/>
      <c r="AR184" s="61"/>
      <c r="AS184" s="61"/>
      <c r="AT184" s="61"/>
      <c r="AU184" s="61"/>
      <c r="AV184" s="61"/>
      <c r="AW184" s="61"/>
    </row>
    <row r="185" spans="4:49" ht="15.75" customHeight="1" x14ac:dyDescent="0.25">
      <c r="D185" s="326"/>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71"/>
      <c r="AN185" s="61"/>
      <c r="AO185" s="61"/>
      <c r="AP185" s="61"/>
      <c r="AQ185" s="61"/>
      <c r="AR185" s="61"/>
      <c r="AS185" s="61"/>
      <c r="AT185" s="61"/>
      <c r="AU185" s="61"/>
      <c r="AV185" s="61"/>
      <c r="AW185" s="61"/>
    </row>
    <row r="186" spans="4:49" ht="15.75" customHeight="1" x14ac:dyDescent="0.25">
      <c r="D186" s="326"/>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71"/>
      <c r="AN186" s="61"/>
      <c r="AO186" s="61"/>
      <c r="AP186" s="61"/>
      <c r="AQ186" s="61"/>
      <c r="AR186" s="61"/>
      <c r="AS186" s="61"/>
      <c r="AT186" s="61"/>
      <c r="AU186" s="61"/>
      <c r="AV186" s="61"/>
      <c r="AW186" s="61"/>
    </row>
    <row r="187" spans="4:49" ht="15.75" customHeight="1" x14ac:dyDescent="0.25">
      <c r="D187" s="326"/>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71"/>
      <c r="AN187" s="61"/>
      <c r="AO187" s="61"/>
      <c r="AP187" s="61"/>
      <c r="AQ187" s="61"/>
      <c r="AR187" s="61"/>
      <c r="AS187" s="61"/>
      <c r="AT187" s="61"/>
      <c r="AU187" s="61"/>
      <c r="AV187" s="61"/>
      <c r="AW187" s="61"/>
    </row>
    <row r="188" spans="4:49" ht="15.75" customHeight="1" x14ac:dyDescent="0.25">
      <c r="D188" s="326"/>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71"/>
      <c r="AN188" s="61"/>
      <c r="AO188" s="61"/>
      <c r="AP188" s="61"/>
      <c r="AQ188" s="61"/>
      <c r="AR188" s="61"/>
      <c r="AS188" s="61"/>
      <c r="AT188" s="61"/>
      <c r="AU188" s="61"/>
      <c r="AV188" s="61"/>
      <c r="AW188" s="61"/>
    </row>
    <row r="189" spans="4:49" ht="15.75" customHeight="1" x14ac:dyDescent="0.25">
      <c r="D189" s="326"/>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71"/>
      <c r="AN189" s="61"/>
      <c r="AO189" s="61"/>
      <c r="AP189" s="61"/>
      <c r="AQ189" s="61"/>
      <c r="AR189" s="61"/>
      <c r="AS189" s="61"/>
      <c r="AT189" s="61"/>
      <c r="AU189" s="61"/>
      <c r="AV189" s="61"/>
      <c r="AW189" s="61"/>
    </row>
    <row r="190" spans="4:49" ht="15.75" customHeight="1" x14ac:dyDescent="0.25">
      <c r="D190" s="326"/>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71"/>
      <c r="AN190" s="61"/>
      <c r="AO190" s="61"/>
      <c r="AP190" s="61"/>
      <c r="AQ190" s="61"/>
      <c r="AR190" s="61"/>
      <c r="AS190" s="61"/>
      <c r="AT190" s="61"/>
      <c r="AU190" s="61"/>
      <c r="AV190" s="61"/>
      <c r="AW190" s="61"/>
    </row>
    <row r="191" spans="4:49" ht="15.75" customHeight="1" x14ac:dyDescent="0.25">
      <c r="D191" s="326"/>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71"/>
      <c r="AN191" s="61"/>
      <c r="AO191" s="61"/>
      <c r="AP191" s="61"/>
      <c r="AQ191" s="61"/>
      <c r="AR191" s="61"/>
      <c r="AS191" s="61"/>
      <c r="AT191" s="61"/>
      <c r="AU191" s="61"/>
      <c r="AV191" s="61"/>
      <c r="AW191" s="61"/>
    </row>
    <row r="192" spans="4:49" ht="15.75" customHeight="1" x14ac:dyDescent="0.25">
      <c r="D192" s="326"/>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71"/>
      <c r="AN192" s="61"/>
      <c r="AO192" s="61"/>
      <c r="AP192" s="61"/>
      <c r="AQ192" s="61"/>
      <c r="AR192" s="61"/>
      <c r="AS192" s="61"/>
      <c r="AT192" s="61"/>
      <c r="AU192" s="61"/>
      <c r="AV192" s="61"/>
      <c r="AW192" s="61"/>
    </row>
    <row r="193" spans="4:49" ht="15.75" customHeight="1" x14ac:dyDescent="0.25">
      <c r="D193" s="326"/>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71"/>
      <c r="AN193" s="61"/>
      <c r="AO193" s="61"/>
      <c r="AP193" s="61"/>
      <c r="AQ193" s="61"/>
      <c r="AR193" s="61"/>
      <c r="AS193" s="61"/>
      <c r="AT193" s="61"/>
      <c r="AU193" s="61"/>
      <c r="AV193" s="61"/>
      <c r="AW193" s="61"/>
    </row>
    <row r="194" spans="4:49" ht="15.75" customHeight="1" x14ac:dyDescent="0.25">
      <c r="D194" s="326"/>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71"/>
      <c r="AN194" s="61"/>
      <c r="AO194" s="61"/>
      <c r="AP194" s="61"/>
      <c r="AQ194" s="61"/>
      <c r="AR194" s="61"/>
      <c r="AS194" s="61"/>
      <c r="AT194" s="61"/>
      <c r="AU194" s="61"/>
      <c r="AV194" s="61"/>
      <c r="AW194" s="61"/>
    </row>
    <row r="195" spans="4:49" ht="15.75" customHeight="1" x14ac:dyDescent="0.25">
      <c r="D195" s="326"/>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71"/>
      <c r="AN195" s="61"/>
      <c r="AO195" s="61"/>
      <c r="AP195" s="61"/>
      <c r="AQ195" s="61"/>
      <c r="AR195" s="61"/>
      <c r="AS195" s="61"/>
      <c r="AT195" s="61"/>
      <c r="AU195" s="61"/>
      <c r="AV195" s="61"/>
      <c r="AW195" s="61"/>
    </row>
    <row r="196" spans="4:49" ht="15.75" customHeight="1" x14ac:dyDescent="0.25">
      <c r="D196" s="326"/>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71"/>
      <c r="AN196" s="61"/>
      <c r="AO196" s="61"/>
      <c r="AP196" s="61"/>
      <c r="AQ196" s="61"/>
      <c r="AR196" s="61"/>
      <c r="AS196" s="61"/>
      <c r="AT196" s="61"/>
      <c r="AU196" s="61"/>
      <c r="AV196" s="61"/>
      <c r="AW196" s="61"/>
    </row>
    <row r="197" spans="4:49" ht="15.75" customHeight="1" x14ac:dyDescent="0.25">
      <c r="D197" s="326"/>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71"/>
      <c r="AN197" s="61"/>
      <c r="AO197" s="61"/>
      <c r="AP197" s="61"/>
      <c r="AQ197" s="61"/>
      <c r="AR197" s="61"/>
      <c r="AS197" s="61"/>
      <c r="AT197" s="61"/>
      <c r="AU197" s="61"/>
      <c r="AV197" s="61"/>
      <c r="AW197" s="61"/>
    </row>
    <row r="198" spans="4:49" ht="15.75" customHeight="1" x14ac:dyDescent="0.25">
      <c r="D198" s="326"/>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71"/>
      <c r="AN198" s="61"/>
      <c r="AO198" s="61"/>
      <c r="AP198" s="61"/>
      <c r="AQ198" s="61"/>
      <c r="AR198" s="61"/>
      <c r="AS198" s="61"/>
      <c r="AT198" s="61"/>
      <c r="AU198" s="61"/>
      <c r="AV198" s="61"/>
      <c r="AW198" s="61"/>
    </row>
    <row r="199" spans="4:49" ht="15.75" customHeight="1" x14ac:dyDescent="0.25">
      <c r="D199" s="326"/>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71"/>
      <c r="AN199" s="61"/>
      <c r="AO199" s="61"/>
      <c r="AP199" s="61"/>
      <c r="AQ199" s="61"/>
      <c r="AR199" s="61"/>
      <c r="AS199" s="61"/>
      <c r="AT199" s="61"/>
      <c r="AU199" s="61"/>
      <c r="AV199" s="61"/>
      <c r="AW199" s="61"/>
    </row>
    <row r="200" spans="4:49" ht="15.75" customHeight="1" x14ac:dyDescent="0.25">
      <c r="D200" s="326"/>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71"/>
      <c r="AN200" s="61"/>
      <c r="AO200" s="61"/>
      <c r="AP200" s="61"/>
      <c r="AQ200" s="61"/>
      <c r="AR200" s="61"/>
      <c r="AS200" s="61"/>
      <c r="AT200" s="61"/>
      <c r="AU200" s="61"/>
      <c r="AV200" s="61"/>
      <c r="AW200" s="61"/>
    </row>
    <row r="201" spans="4:49" ht="15.75" customHeight="1" x14ac:dyDescent="0.25">
      <c r="D201" s="326"/>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71"/>
      <c r="AN201" s="61"/>
      <c r="AO201" s="61"/>
      <c r="AP201" s="61"/>
      <c r="AQ201" s="61"/>
      <c r="AR201" s="61"/>
      <c r="AS201" s="61"/>
      <c r="AT201" s="61"/>
      <c r="AU201" s="61"/>
      <c r="AV201" s="61"/>
      <c r="AW201" s="61"/>
    </row>
    <row r="202" spans="4:49" ht="15.75" customHeight="1" x14ac:dyDescent="0.25">
      <c r="D202" s="326"/>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71"/>
      <c r="AN202" s="61"/>
      <c r="AO202" s="61"/>
      <c r="AP202" s="61"/>
      <c r="AQ202" s="61"/>
      <c r="AR202" s="61"/>
      <c r="AS202" s="61"/>
      <c r="AT202" s="61"/>
      <c r="AU202" s="61"/>
      <c r="AV202" s="61"/>
      <c r="AW202" s="61"/>
    </row>
    <row r="203" spans="4:49" ht="15.75" customHeight="1" x14ac:dyDescent="0.25">
      <c r="D203" s="326"/>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71"/>
      <c r="AN203" s="61"/>
      <c r="AO203" s="61"/>
      <c r="AP203" s="61"/>
      <c r="AQ203" s="61"/>
      <c r="AR203" s="61"/>
      <c r="AS203" s="61"/>
      <c r="AT203" s="61"/>
      <c r="AU203" s="61"/>
      <c r="AV203" s="61"/>
      <c r="AW203" s="61"/>
    </row>
    <row r="204" spans="4:49" ht="15.75" customHeight="1" x14ac:dyDescent="0.25">
      <c r="D204" s="326"/>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71"/>
      <c r="AN204" s="61"/>
      <c r="AO204" s="61"/>
      <c r="AP204" s="61"/>
      <c r="AQ204" s="61"/>
      <c r="AR204" s="61"/>
      <c r="AS204" s="61"/>
      <c r="AT204" s="61"/>
      <c r="AU204" s="61"/>
      <c r="AV204" s="61"/>
      <c r="AW204" s="61"/>
    </row>
    <row r="205" spans="4:49" ht="15.75" customHeight="1" x14ac:dyDescent="0.25">
      <c r="D205" s="326"/>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71"/>
      <c r="AN205" s="61"/>
      <c r="AO205" s="61"/>
      <c r="AP205" s="61"/>
      <c r="AQ205" s="61"/>
      <c r="AR205" s="61"/>
      <c r="AS205" s="61"/>
      <c r="AT205" s="61"/>
      <c r="AU205" s="61"/>
      <c r="AV205" s="61"/>
      <c r="AW205" s="61"/>
    </row>
    <row r="206" spans="4:49" ht="15.75" customHeight="1" x14ac:dyDescent="0.25">
      <c r="D206" s="326"/>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71"/>
      <c r="AN206" s="61"/>
      <c r="AO206" s="61"/>
      <c r="AP206" s="61"/>
      <c r="AQ206" s="61"/>
      <c r="AR206" s="61"/>
      <c r="AS206" s="61"/>
      <c r="AT206" s="61"/>
      <c r="AU206" s="61"/>
      <c r="AV206" s="61"/>
      <c r="AW206" s="61"/>
    </row>
    <row r="207" spans="4:49" ht="15.75" customHeight="1" x14ac:dyDescent="0.25">
      <c r="D207" s="326"/>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71"/>
      <c r="AN207" s="61"/>
      <c r="AO207" s="61"/>
      <c r="AP207" s="61"/>
      <c r="AQ207" s="61"/>
      <c r="AR207" s="61"/>
      <c r="AS207" s="61"/>
      <c r="AT207" s="61"/>
      <c r="AU207" s="61"/>
      <c r="AV207" s="61"/>
      <c r="AW207" s="61"/>
    </row>
    <row r="208" spans="4:49" ht="15.75" customHeight="1" x14ac:dyDescent="0.25">
      <c r="D208" s="326"/>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71"/>
      <c r="AN208" s="61"/>
      <c r="AO208" s="61"/>
      <c r="AP208" s="61"/>
      <c r="AQ208" s="61"/>
      <c r="AR208" s="61"/>
      <c r="AS208" s="61"/>
      <c r="AT208" s="61"/>
      <c r="AU208" s="61"/>
      <c r="AV208" s="61"/>
      <c r="AW208" s="61"/>
    </row>
    <row r="209" spans="4:49" ht="15.75" customHeight="1" x14ac:dyDescent="0.25">
      <c r="D209" s="326"/>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71"/>
      <c r="AN209" s="61"/>
      <c r="AO209" s="61"/>
      <c r="AP209" s="61"/>
      <c r="AQ209" s="61"/>
      <c r="AR209" s="61"/>
      <c r="AS209" s="61"/>
      <c r="AT209" s="61"/>
      <c r="AU209" s="61"/>
      <c r="AV209" s="61"/>
      <c r="AW209" s="61"/>
    </row>
    <row r="210" spans="4:49" ht="15.75" customHeight="1" x14ac:dyDescent="0.25">
      <c r="D210" s="326"/>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71"/>
      <c r="AN210" s="61"/>
      <c r="AO210" s="61"/>
      <c r="AP210" s="61"/>
      <c r="AQ210" s="61"/>
      <c r="AR210" s="61"/>
      <c r="AS210" s="61"/>
      <c r="AT210" s="61"/>
      <c r="AU210" s="61"/>
      <c r="AV210" s="61"/>
      <c r="AW210" s="61"/>
    </row>
    <row r="211" spans="4:49" ht="15.75" customHeight="1" x14ac:dyDescent="0.25">
      <c r="D211" s="326"/>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71"/>
      <c r="AN211" s="61"/>
      <c r="AO211" s="61"/>
      <c r="AP211" s="61"/>
      <c r="AQ211" s="61"/>
      <c r="AR211" s="61"/>
      <c r="AS211" s="61"/>
      <c r="AT211" s="61"/>
      <c r="AU211" s="61"/>
      <c r="AV211" s="61"/>
      <c r="AW211" s="61"/>
    </row>
    <row r="212" spans="4:49" ht="15.75" customHeight="1" x14ac:dyDescent="0.25">
      <c r="D212" s="326"/>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71"/>
      <c r="AN212" s="61"/>
      <c r="AO212" s="61"/>
      <c r="AP212" s="61"/>
      <c r="AQ212" s="61"/>
      <c r="AR212" s="61"/>
      <c r="AS212" s="61"/>
      <c r="AT212" s="61"/>
      <c r="AU212" s="61"/>
      <c r="AV212" s="61"/>
      <c r="AW212" s="61"/>
    </row>
    <row r="213" spans="4:49" ht="15.75" customHeight="1" x14ac:dyDescent="0.25">
      <c r="D213" s="326"/>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71"/>
      <c r="AN213" s="61"/>
      <c r="AO213" s="61"/>
      <c r="AP213" s="61"/>
      <c r="AQ213" s="61"/>
      <c r="AR213" s="61"/>
      <c r="AS213" s="61"/>
      <c r="AT213" s="61"/>
      <c r="AU213" s="61"/>
      <c r="AV213" s="61"/>
      <c r="AW213" s="61"/>
    </row>
    <row r="214" spans="4:49" ht="15.75" customHeight="1" x14ac:dyDescent="0.25">
      <c r="D214" s="326"/>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71"/>
      <c r="AN214" s="61"/>
      <c r="AO214" s="61"/>
      <c r="AP214" s="61"/>
      <c r="AQ214" s="61"/>
      <c r="AR214" s="61"/>
      <c r="AS214" s="61"/>
      <c r="AT214" s="61"/>
      <c r="AU214" s="61"/>
      <c r="AV214" s="61"/>
      <c r="AW214" s="61"/>
    </row>
    <row r="215" spans="4:49" ht="15.75" customHeight="1" x14ac:dyDescent="0.25">
      <c r="D215" s="326"/>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71"/>
      <c r="AN215" s="61"/>
      <c r="AO215" s="61"/>
      <c r="AP215" s="61"/>
      <c r="AQ215" s="61"/>
      <c r="AR215" s="61"/>
      <c r="AS215" s="61"/>
      <c r="AT215" s="61"/>
      <c r="AU215" s="61"/>
      <c r="AV215" s="61"/>
      <c r="AW215" s="61"/>
    </row>
    <row r="216" spans="4:49" ht="15.75" customHeight="1" x14ac:dyDescent="0.25">
      <c r="D216" s="326"/>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71"/>
      <c r="AN216" s="61"/>
      <c r="AO216" s="61"/>
      <c r="AP216" s="61"/>
      <c r="AQ216" s="61"/>
      <c r="AR216" s="61"/>
      <c r="AS216" s="61"/>
      <c r="AT216" s="61"/>
      <c r="AU216" s="61"/>
      <c r="AV216" s="61"/>
      <c r="AW216" s="61"/>
    </row>
    <row r="217" spans="4:49" ht="15.75" customHeight="1" x14ac:dyDescent="0.25">
      <c r="D217" s="326"/>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71"/>
      <c r="AN217" s="61"/>
      <c r="AO217" s="61"/>
      <c r="AP217" s="61"/>
      <c r="AQ217" s="61"/>
      <c r="AR217" s="61"/>
      <c r="AS217" s="61"/>
      <c r="AT217" s="61"/>
      <c r="AU217" s="61"/>
      <c r="AV217" s="61"/>
      <c r="AW217" s="61"/>
    </row>
    <row r="218" spans="4:49" ht="15.75" customHeight="1" x14ac:dyDescent="0.25">
      <c r="D218" s="326"/>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71"/>
      <c r="AN218" s="61"/>
      <c r="AO218" s="61"/>
      <c r="AP218" s="61"/>
      <c r="AQ218" s="61"/>
      <c r="AR218" s="61"/>
      <c r="AS218" s="61"/>
      <c r="AT218" s="61"/>
      <c r="AU218" s="61"/>
      <c r="AV218" s="61"/>
      <c r="AW218" s="61"/>
    </row>
    <row r="219" spans="4:49" ht="15.75" customHeight="1" x14ac:dyDescent="0.25">
      <c r="D219" s="326"/>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71"/>
      <c r="AN219" s="61"/>
      <c r="AO219" s="61"/>
      <c r="AP219" s="61"/>
      <c r="AQ219" s="61"/>
      <c r="AR219" s="61"/>
      <c r="AS219" s="61"/>
      <c r="AT219" s="61"/>
      <c r="AU219" s="61"/>
      <c r="AV219" s="61"/>
      <c r="AW219" s="61"/>
    </row>
    <row r="220" spans="4:49" ht="15.75" customHeight="1" x14ac:dyDescent="0.25">
      <c r="D220" s="326"/>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71"/>
      <c r="AN220" s="61"/>
      <c r="AO220" s="61"/>
      <c r="AP220" s="61"/>
      <c r="AQ220" s="61"/>
      <c r="AR220" s="61"/>
      <c r="AS220" s="61"/>
      <c r="AT220" s="61"/>
      <c r="AU220" s="61"/>
      <c r="AV220" s="61"/>
      <c r="AW220" s="61"/>
    </row>
    <row r="221" spans="4:49" ht="15.75" customHeight="1" x14ac:dyDescent="0.25">
      <c r="D221" s="326"/>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71"/>
      <c r="AN221" s="61"/>
      <c r="AO221" s="61"/>
      <c r="AP221" s="61"/>
      <c r="AQ221" s="61"/>
      <c r="AR221" s="61"/>
      <c r="AS221" s="61"/>
      <c r="AT221" s="61"/>
      <c r="AU221" s="61"/>
      <c r="AV221" s="61"/>
      <c r="AW221" s="61"/>
    </row>
    <row r="222" spans="4:49" ht="15.75" customHeight="1" x14ac:dyDescent="0.25">
      <c r="D222" s="326"/>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71"/>
      <c r="AN222" s="61"/>
      <c r="AO222" s="61"/>
      <c r="AP222" s="61"/>
      <c r="AQ222" s="61"/>
      <c r="AR222" s="61"/>
      <c r="AS222" s="61"/>
      <c r="AT222" s="61"/>
      <c r="AU222" s="61"/>
      <c r="AV222" s="61"/>
      <c r="AW222" s="61"/>
    </row>
    <row r="223" spans="4:49" ht="15.75" customHeight="1" x14ac:dyDescent="0.25">
      <c r="D223" s="326"/>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71"/>
      <c r="AN223" s="61"/>
      <c r="AO223" s="61"/>
      <c r="AP223" s="61"/>
      <c r="AQ223" s="61"/>
      <c r="AR223" s="61"/>
      <c r="AS223" s="61"/>
      <c r="AT223" s="61"/>
      <c r="AU223" s="61"/>
      <c r="AV223" s="61"/>
      <c r="AW223" s="61"/>
    </row>
    <row r="224" spans="4:49" ht="15.75" customHeight="1" x14ac:dyDescent="0.25">
      <c r="D224" s="326"/>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71"/>
      <c r="AN224" s="61"/>
      <c r="AO224" s="61"/>
      <c r="AP224" s="61"/>
      <c r="AQ224" s="61"/>
      <c r="AR224" s="61"/>
      <c r="AS224" s="61"/>
      <c r="AT224" s="61"/>
      <c r="AU224" s="61"/>
      <c r="AV224" s="61"/>
      <c r="AW224" s="61"/>
    </row>
    <row r="225" spans="4:49" ht="15.75" customHeight="1" x14ac:dyDescent="0.25">
      <c r="D225" s="326"/>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71"/>
      <c r="AN225" s="61"/>
      <c r="AO225" s="61"/>
      <c r="AP225" s="61"/>
      <c r="AQ225" s="61"/>
      <c r="AR225" s="61"/>
      <c r="AS225" s="61"/>
      <c r="AT225" s="61"/>
      <c r="AU225" s="61"/>
      <c r="AV225" s="61"/>
      <c r="AW225" s="61"/>
    </row>
    <row r="226" spans="4:49" ht="15.75" customHeight="1" x14ac:dyDescent="0.25">
      <c r="D226" s="326"/>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71"/>
      <c r="AN226" s="61"/>
      <c r="AO226" s="61"/>
      <c r="AP226" s="61"/>
      <c r="AQ226" s="61"/>
      <c r="AR226" s="61"/>
      <c r="AS226" s="61"/>
      <c r="AT226" s="61"/>
      <c r="AU226" s="61"/>
      <c r="AV226" s="61"/>
      <c r="AW226" s="61"/>
    </row>
    <row r="227" spans="4:49" ht="15.75" customHeight="1" x14ac:dyDescent="0.25">
      <c r="D227" s="326"/>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71"/>
      <c r="AN227" s="61"/>
      <c r="AO227" s="61"/>
      <c r="AP227" s="61"/>
      <c r="AQ227" s="61"/>
      <c r="AR227" s="61"/>
      <c r="AS227" s="61"/>
      <c r="AT227" s="61"/>
      <c r="AU227" s="61"/>
      <c r="AV227" s="61"/>
      <c r="AW227" s="61"/>
    </row>
    <row r="228" spans="4:49" ht="15.75" customHeight="1" x14ac:dyDescent="0.25">
      <c r="D228" s="326"/>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71"/>
      <c r="AN228" s="61"/>
      <c r="AO228" s="61"/>
      <c r="AP228" s="61"/>
      <c r="AQ228" s="61"/>
      <c r="AR228" s="61"/>
      <c r="AS228" s="61"/>
      <c r="AT228" s="61"/>
      <c r="AU228" s="61"/>
      <c r="AV228" s="61"/>
      <c r="AW228" s="61"/>
    </row>
    <row r="229" spans="4:49" ht="15.75" customHeight="1" x14ac:dyDescent="0.25">
      <c r="D229" s="326"/>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71"/>
      <c r="AN229" s="61"/>
      <c r="AO229" s="61"/>
      <c r="AP229" s="61"/>
      <c r="AQ229" s="61"/>
      <c r="AR229" s="61"/>
      <c r="AS229" s="61"/>
      <c r="AT229" s="61"/>
      <c r="AU229" s="61"/>
      <c r="AV229" s="61"/>
      <c r="AW229" s="61"/>
    </row>
    <row r="230" spans="4:49" ht="15.75" customHeight="1" x14ac:dyDescent="0.25">
      <c r="D230" s="326"/>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71"/>
      <c r="AN230" s="61"/>
      <c r="AO230" s="61"/>
      <c r="AP230" s="61"/>
      <c r="AQ230" s="61"/>
      <c r="AR230" s="61"/>
      <c r="AS230" s="61"/>
      <c r="AT230" s="61"/>
      <c r="AU230" s="61"/>
      <c r="AV230" s="61"/>
      <c r="AW230" s="61"/>
    </row>
    <row r="231" spans="4:49" ht="15.75" customHeight="1" x14ac:dyDescent="0.25">
      <c r="D231" s="326"/>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71"/>
      <c r="AN231" s="61"/>
      <c r="AO231" s="61"/>
      <c r="AP231" s="61"/>
      <c r="AQ231" s="61"/>
      <c r="AR231" s="61"/>
      <c r="AS231" s="61"/>
      <c r="AT231" s="61"/>
      <c r="AU231" s="61"/>
      <c r="AV231" s="61"/>
      <c r="AW231" s="61"/>
    </row>
    <row r="232" spans="4:49" ht="15.75" customHeight="1" x14ac:dyDescent="0.25">
      <c r="D232" s="326"/>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71"/>
      <c r="AN232" s="61"/>
      <c r="AO232" s="61"/>
      <c r="AP232" s="61"/>
      <c r="AQ232" s="61"/>
      <c r="AR232" s="61"/>
      <c r="AS232" s="61"/>
      <c r="AT232" s="61"/>
      <c r="AU232" s="61"/>
      <c r="AV232" s="61"/>
      <c r="AW232" s="61"/>
    </row>
    <row r="233" spans="4:49" ht="15.75" customHeight="1" x14ac:dyDescent="0.25">
      <c r="D233" s="326"/>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71"/>
      <c r="AN233" s="61"/>
      <c r="AO233" s="61"/>
      <c r="AP233" s="61"/>
      <c r="AQ233" s="61"/>
      <c r="AR233" s="61"/>
      <c r="AS233" s="61"/>
      <c r="AT233" s="61"/>
      <c r="AU233" s="61"/>
      <c r="AV233" s="61"/>
      <c r="AW233" s="61"/>
    </row>
    <row r="234" spans="4:49" ht="15.75" customHeight="1" x14ac:dyDescent="0.25">
      <c r="D234" s="326"/>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71"/>
      <c r="AN234" s="61"/>
      <c r="AO234" s="61"/>
      <c r="AP234" s="61"/>
      <c r="AQ234" s="61"/>
      <c r="AR234" s="61"/>
      <c r="AS234" s="61"/>
      <c r="AT234" s="61"/>
      <c r="AU234" s="61"/>
      <c r="AV234" s="61"/>
      <c r="AW234" s="61"/>
    </row>
    <row r="235" spans="4:49" ht="15.75" customHeight="1" x14ac:dyDescent="0.25">
      <c r="D235" s="326"/>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71"/>
      <c r="AN235" s="61"/>
      <c r="AO235" s="61"/>
      <c r="AP235" s="61"/>
      <c r="AQ235" s="61"/>
      <c r="AR235" s="61"/>
      <c r="AS235" s="61"/>
      <c r="AT235" s="61"/>
      <c r="AU235" s="61"/>
      <c r="AV235" s="61"/>
      <c r="AW235" s="61"/>
    </row>
    <row r="236" spans="4:49" ht="15.75" customHeight="1" x14ac:dyDescent="0.25">
      <c r="D236" s="326"/>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71"/>
      <c r="AN236" s="61"/>
      <c r="AO236" s="61"/>
      <c r="AP236" s="61"/>
      <c r="AQ236" s="61"/>
      <c r="AR236" s="61"/>
      <c r="AS236" s="61"/>
      <c r="AT236" s="61"/>
      <c r="AU236" s="61"/>
      <c r="AV236" s="61"/>
      <c r="AW236" s="61"/>
    </row>
    <row r="237" spans="4:49" ht="15.75" customHeight="1" x14ac:dyDescent="0.25">
      <c r="D237" s="326"/>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71"/>
      <c r="AN237" s="61"/>
      <c r="AO237" s="61"/>
      <c r="AP237" s="61"/>
      <c r="AQ237" s="61"/>
      <c r="AR237" s="61"/>
      <c r="AS237" s="61"/>
      <c r="AT237" s="61"/>
      <c r="AU237" s="61"/>
      <c r="AV237" s="61"/>
      <c r="AW237" s="61"/>
    </row>
    <row r="238" spans="4:49" ht="15.75" customHeight="1" x14ac:dyDescent="0.25">
      <c r="D238" s="326"/>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71"/>
      <c r="AN238" s="61"/>
      <c r="AO238" s="61"/>
      <c r="AP238" s="61"/>
      <c r="AQ238" s="61"/>
      <c r="AR238" s="61"/>
      <c r="AS238" s="61"/>
      <c r="AT238" s="61"/>
      <c r="AU238" s="61"/>
      <c r="AV238" s="61"/>
      <c r="AW238" s="61"/>
    </row>
    <row r="239" spans="4:49" ht="15.75" customHeight="1" x14ac:dyDescent="0.25">
      <c r="D239" s="326"/>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71"/>
      <c r="AN239" s="61"/>
      <c r="AO239" s="61"/>
      <c r="AP239" s="61"/>
      <c r="AQ239" s="61"/>
      <c r="AR239" s="61"/>
      <c r="AS239" s="61"/>
      <c r="AT239" s="61"/>
      <c r="AU239" s="61"/>
      <c r="AV239" s="61"/>
      <c r="AW239" s="61"/>
    </row>
    <row r="240" spans="4:49" ht="15.75" customHeight="1" x14ac:dyDescent="0.25">
      <c r="D240" s="326"/>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71"/>
      <c r="AN240" s="61"/>
      <c r="AO240" s="61"/>
      <c r="AP240" s="61"/>
      <c r="AQ240" s="61"/>
      <c r="AR240" s="61"/>
      <c r="AS240" s="61"/>
      <c r="AT240" s="61"/>
      <c r="AU240" s="61"/>
      <c r="AV240" s="61"/>
      <c r="AW240" s="61"/>
    </row>
    <row r="241" spans="4:49" ht="15.75" customHeight="1" x14ac:dyDescent="0.25">
      <c r="D241" s="326"/>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71"/>
      <c r="AN241" s="61"/>
      <c r="AO241" s="61"/>
      <c r="AP241" s="61"/>
      <c r="AQ241" s="61"/>
      <c r="AR241" s="61"/>
      <c r="AS241" s="61"/>
      <c r="AT241" s="61"/>
      <c r="AU241" s="61"/>
      <c r="AV241" s="61"/>
      <c r="AW241" s="61"/>
    </row>
    <row r="242" spans="4:49" ht="15.75" customHeight="1" x14ac:dyDescent="0.25">
      <c r="D242" s="326"/>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71"/>
      <c r="AN242" s="61"/>
      <c r="AO242" s="61"/>
      <c r="AP242" s="61"/>
      <c r="AQ242" s="61"/>
      <c r="AR242" s="61"/>
      <c r="AS242" s="61"/>
      <c r="AT242" s="61"/>
      <c r="AU242" s="61"/>
      <c r="AV242" s="61"/>
      <c r="AW242" s="61"/>
    </row>
    <row r="243" spans="4:49" ht="15.75" customHeight="1" x14ac:dyDescent="0.25">
      <c r="D243" s="326"/>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71"/>
      <c r="AN243" s="61"/>
      <c r="AO243" s="61"/>
      <c r="AP243" s="61"/>
      <c r="AQ243" s="61"/>
      <c r="AR243" s="61"/>
      <c r="AS243" s="61"/>
      <c r="AT243" s="61"/>
      <c r="AU243" s="61"/>
      <c r="AV243" s="61"/>
      <c r="AW243" s="61"/>
    </row>
    <row r="244" spans="4:49" ht="15.75" customHeight="1" x14ac:dyDescent="0.25">
      <c r="D244" s="326"/>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71"/>
      <c r="AN244" s="61"/>
      <c r="AO244" s="61"/>
      <c r="AP244" s="61"/>
      <c r="AQ244" s="61"/>
      <c r="AR244" s="61"/>
      <c r="AS244" s="61"/>
      <c r="AT244" s="61"/>
      <c r="AU244" s="61"/>
      <c r="AV244" s="61"/>
      <c r="AW244" s="61"/>
    </row>
    <row r="245" spans="4:49" ht="15.75" customHeight="1" x14ac:dyDescent="0.25">
      <c r="D245" s="326"/>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71"/>
      <c r="AN245" s="61"/>
      <c r="AO245" s="61"/>
      <c r="AP245" s="61"/>
      <c r="AQ245" s="61"/>
      <c r="AR245" s="61"/>
      <c r="AS245" s="61"/>
      <c r="AT245" s="61"/>
      <c r="AU245" s="61"/>
      <c r="AV245" s="61"/>
      <c r="AW245" s="61"/>
    </row>
    <row r="246" spans="4:49" ht="15.75" customHeight="1" x14ac:dyDescent="0.25">
      <c r="D246" s="326"/>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71"/>
      <c r="AN246" s="61"/>
      <c r="AO246" s="61"/>
      <c r="AP246" s="61"/>
      <c r="AQ246" s="61"/>
      <c r="AR246" s="61"/>
      <c r="AS246" s="61"/>
      <c r="AT246" s="61"/>
      <c r="AU246" s="61"/>
      <c r="AV246" s="61"/>
      <c r="AW246" s="61"/>
    </row>
    <row r="247" spans="4:49" ht="15.75" customHeight="1" x14ac:dyDescent="0.25">
      <c r="D247" s="326"/>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71"/>
      <c r="AN247" s="61"/>
      <c r="AO247" s="61"/>
      <c r="AP247" s="61"/>
      <c r="AQ247" s="61"/>
      <c r="AR247" s="61"/>
      <c r="AS247" s="61"/>
      <c r="AT247" s="61"/>
      <c r="AU247" s="61"/>
      <c r="AV247" s="61"/>
      <c r="AW247" s="61"/>
    </row>
    <row r="248" spans="4:49" ht="15.75" customHeight="1" x14ac:dyDescent="0.25">
      <c r="D248" s="326"/>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71"/>
      <c r="AN248" s="61"/>
      <c r="AO248" s="61"/>
      <c r="AP248" s="61"/>
      <c r="AQ248" s="61"/>
      <c r="AR248" s="61"/>
      <c r="AS248" s="61"/>
      <c r="AT248" s="61"/>
      <c r="AU248" s="61"/>
      <c r="AV248" s="61"/>
      <c r="AW248" s="61"/>
    </row>
    <row r="249" spans="4:49" ht="15.75" customHeight="1" x14ac:dyDescent="0.25">
      <c r="D249" s="326"/>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71"/>
      <c r="AN249" s="61"/>
      <c r="AO249" s="61"/>
      <c r="AP249" s="61"/>
      <c r="AQ249" s="61"/>
      <c r="AR249" s="61"/>
      <c r="AS249" s="61"/>
      <c r="AT249" s="61"/>
      <c r="AU249" s="61"/>
      <c r="AV249" s="61"/>
      <c r="AW249" s="61"/>
    </row>
    <row r="250" spans="4:49" ht="15.75" customHeight="1" x14ac:dyDescent="0.25">
      <c r="D250" s="326"/>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71"/>
      <c r="AN250" s="61"/>
      <c r="AO250" s="61"/>
      <c r="AP250" s="61"/>
      <c r="AQ250" s="61"/>
      <c r="AR250" s="61"/>
      <c r="AS250" s="61"/>
      <c r="AT250" s="61"/>
      <c r="AU250" s="61"/>
      <c r="AV250" s="61"/>
      <c r="AW250" s="61"/>
    </row>
    <row r="251" spans="4:49" ht="15.75" customHeight="1" x14ac:dyDescent="0.25">
      <c r="D251" s="326"/>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71"/>
      <c r="AN251" s="61"/>
      <c r="AO251" s="61"/>
      <c r="AP251" s="61"/>
      <c r="AQ251" s="61"/>
      <c r="AR251" s="61"/>
      <c r="AS251" s="61"/>
      <c r="AT251" s="61"/>
      <c r="AU251" s="61"/>
      <c r="AV251" s="61"/>
      <c r="AW251" s="61"/>
    </row>
    <row r="252" spans="4:49" ht="15.75" customHeight="1" x14ac:dyDescent="0.25">
      <c r="D252" s="326"/>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71"/>
      <c r="AN252" s="61"/>
      <c r="AO252" s="61"/>
      <c r="AP252" s="61"/>
      <c r="AQ252" s="61"/>
      <c r="AR252" s="61"/>
      <c r="AS252" s="61"/>
      <c r="AT252" s="61"/>
      <c r="AU252" s="61"/>
      <c r="AV252" s="61"/>
      <c r="AW252" s="61"/>
    </row>
    <row r="253" spans="4:49" ht="15.75" customHeight="1" x14ac:dyDescent="0.25">
      <c r="D253" s="326"/>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71"/>
      <c r="AN253" s="61"/>
      <c r="AO253" s="61"/>
      <c r="AP253" s="61"/>
      <c r="AQ253" s="61"/>
      <c r="AR253" s="61"/>
      <c r="AS253" s="61"/>
      <c r="AT253" s="61"/>
      <c r="AU253" s="61"/>
      <c r="AV253" s="61"/>
      <c r="AW253" s="61"/>
    </row>
    <row r="254" spans="4:49" ht="15.75" customHeight="1" x14ac:dyDescent="0.25">
      <c r="D254" s="326"/>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71"/>
      <c r="AN254" s="61"/>
      <c r="AO254" s="61"/>
      <c r="AP254" s="61"/>
      <c r="AQ254" s="61"/>
      <c r="AR254" s="61"/>
      <c r="AS254" s="61"/>
      <c r="AT254" s="61"/>
      <c r="AU254" s="61"/>
      <c r="AV254" s="61"/>
      <c r="AW254" s="61"/>
    </row>
    <row r="255" spans="4:49" ht="15.75" customHeight="1" x14ac:dyDescent="0.25">
      <c r="D255" s="326"/>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71"/>
      <c r="AN255" s="61"/>
      <c r="AO255" s="61"/>
      <c r="AP255" s="61"/>
      <c r="AQ255" s="61"/>
      <c r="AR255" s="61"/>
      <c r="AS255" s="61"/>
      <c r="AT255" s="61"/>
      <c r="AU255" s="61"/>
      <c r="AV255" s="61"/>
      <c r="AW255" s="61"/>
    </row>
    <row r="256" spans="4:49" ht="15.75" customHeight="1" x14ac:dyDescent="0.25">
      <c r="D256" s="326"/>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71"/>
      <c r="AN256" s="61"/>
      <c r="AO256" s="61"/>
      <c r="AP256" s="61"/>
      <c r="AQ256" s="61"/>
      <c r="AR256" s="61"/>
      <c r="AS256" s="61"/>
      <c r="AT256" s="61"/>
      <c r="AU256" s="61"/>
      <c r="AV256" s="61"/>
      <c r="AW256" s="61"/>
    </row>
    <row r="257" spans="4:49" ht="15.75" customHeight="1" x14ac:dyDescent="0.25">
      <c r="D257" s="326"/>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71"/>
      <c r="AN257" s="61"/>
      <c r="AO257" s="61"/>
      <c r="AP257" s="61"/>
      <c r="AQ257" s="61"/>
      <c r="AR257" s="61"/>
      <c r="AS257" s="61"/>
      <c r="AT257" s="61"/>
      <c r="AU257" s="61"/>
      <c r="AV257" s="61"/>
      <c r="AW257" s="61"/>
    </row>
    <row r="258" spans="4:49" ht="15.75" customHeight="1" x14ac:dyDescent="0.25">
      <c r="D258" s="326"/>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71"/>
      <c r="AN258" s="61"/>
      <c r="AO258" s="61"/>
      <c r="AP258" s="61"/>
      <c r="AQ258" s="61"/>
      <c r="AR258" s="61"/>
      <c r="AS258" s="61"/>
      <c r="AT258" s="61"/>
      <c r="AU258" s="61"/>
      <c r="AV258" s="61"/>
      <c r="AW258" s="61"/>
    </row>
    <row r="259" spans="4:49" ht="15.75" customHeight="1" x14ac:dyDescent="0.25">
      <c r="D259" s="326"/>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71"/>
      <c r="AN259" s="61"/>
      <c r="AO259" s="61"/>
      <c r="AP259" s="61"/>
      <c r="AQ259" s="61"/>
      <c r="AR259" s="61"/>
      <c r="AS259" s="61"/>
      <c r="AT259" s="61"/>
      <c r="AU259" s="61"/>
      <c r="AV259" s="61"/>
      <c r="AW259" s="61"/>
    </row>
    <row r="260" spans="4:49" ht="15.75" customHeight="1" x14ac:dyDescent="0.25">
      <c r="D260" s="326"/>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71"/>
      <c r="AN260" s="61"/>
      <c r="AO260" s="61"/>
      <c r="AP260" s="61"/>
      <c r="AQ260" s="61"/>
      <c r="AR260" s="61"/>
      <c r="AS260" s="61"/>
      <c r="AT260" s="61"/>
      <c r="AU260" s="61"/>
      <c r="AV260" s="61"/>
      <c r="AW260" s="61"/>
    </row>
    <row r="261" spans="4:49" ht="15.75" customHeight="1" x14ac:dyDescent="0.25">
      <c r="D261" s="326"/>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71"/>
      <c r="AN261" s="61"/>
      <c r="AO261" s="61"/>
      <c r="AP261" s="61"/>
      <c r="AQ261" s="61"/>
      <c r="AR261" s="61"/>
      <c r="AS261" s="61"/>
      <c r="AT261" s="61"/>
      <c r="AU261" s="61"/>
      <c r="AV261" s="61"/>
      <c r="AW261" s="61"/>
    </row>
    <row r="262" spans="4:49" ht="15.75" customHeight="1" x14ac:dyDescent="0.25">
      <c r="D262" s="326"/>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71"/>
      <c r="AN262" s="61"/>
      <c r="AO262" s="61"/>
      <c r="AP262" s="61"/>
      <c r="AQ262" s="61"/>
      <c r="AR262" s="61"/>
      <c r="AS262" s="61"/>
      <c r="AT262" s="61"/>
      <c r="AU262" s="61"/>
      <c r="AV262" s="61"/>
      <c r="AW262" s="61"/>
    </row>
    <row r="263" spans="4:49" ht="15.75" customHeight="1" x14ac:dyDescent="0.25">
      <c r="D263" s="326"/>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71"/>
      <c r="AN263" s="61"/>
      <c r="AO263" s="61"/>
      <c r="AP263" s="61"/>
      <c r="AQ263" s="61"/>
      <c r="AR263" s="61"/>
      <c r="AS263" s="61"/>
      <c r="AT263" s="61"/>
      <c r="AU263" s="61"/>
      <c r="AV263" s="61"/>
      <c r="AW263" s="61"/>
    </row>
    <row r="264" spans="4:49" ht="15.75" customHeight="1" x14ac:dyDescent="0.25">
      <c r="D264" s="326"/>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71"/>
      <c r="AN264" s="61"/>
      <c r="AO264" s="61"/>
      <c r="AP264" s="61"/>
      <c r="AQ264" s="61"/>
      <c r="AR264" s="61"/>
      <c r="AS264" s="61"/>
      <c r="AT264" s="61"/>
      <c r="AU264" s="61"/>
      <c r="AV264" s="61"/>
      <c r="AW264" s="61"/>
    </row>
    <row r="265" spans="4:49" ht="15.75" customHeight="1" x14ac:dyDescent="0.25">
      <c r="D265" s="326"/>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71"/>
      <c r="AN265" s="61"/>
      <c r="AO265" s="61"/>
      <c r="AP265" s="61"/>
      <c r="AQ265" s="61"/>
      <c r="AR265" s="61"/>
      <c r="AS265" s="61"/>
      <c r="AT265" s="61"/>
      <c r="AU265" s="61"/>
      <c r="AV265" s="61"/>
      <c r="AW265" s="61"/>
    </row>
    <row r="266" spans="4:49" ht="15.75" customHeight="1" x14ac:dyDescent="0.25">
      <c r="D266" s="326"/>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71"/>
      <c r="AN266" s="61"/>
      <c r="AO266" s="61"/>
      <c r="AP266" s="61"/>
      <c r="AQ266" s="61"/>
      <c r="AR266" s="61"/>
      <c r="AS266" s="61"/>
      <c r="AT266" s="61"/>
      <c r="AU266" s="61"/>
      <c r="AV266" s="61"/>
      <c r="AW266" s="61"/>
    </row>
    <row r="267" spans="4:49" ht="15.75" customHeight="1" x14ac:dyDescent="0.25">
      <c r="D267" s="326"/>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71"/>
      <c r="AN267" s="61"/>
      <c r="AO267" s="61"/>
      <c r="AP267" s="61"/>
      <c r="AQ267" s="61"/>
      <c r="AR267" s="61"/>
      <c r="AS267" s="61"/>
      <c r="AT267" s="61"/>
      <c r="AU267" s="61"/>
      <c r="AV267" s="61"/>
      <c r="AW267" s="61"/>
    </row>
    <row r="268" spans="4:49" ht="15.75" customHeight="1" x14ac:dyDescent="0.25">
      <c r="D268" s="326"/>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71"/>
      <c r="AN268" s="61"/>
      <c r="AO268" s="61"/>
      <c r="AP268" s="61"/>
      <c r="AQ268" s="61"/>
      <c r="AR268" s="61"/>
      <c r="AS268" s="61"/>
      <c r="AT268" s="61"/>
      <c r="AU268" s="61"/>
      <c r="AV268" s="61"/>
      <c r="AW268" s="61"/>
    </row>
    <row r="269" spans="4:49" ht="15.75" customHeight="1" x14ac:dyDescent="0.25">
      <c r="D269" s="326"/>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71"/>
      <c r="AN269" s="61"/>
      <c r="AO269" s="61"/>
      <c r="AP269" s="61"/>
      <c r="AQ269" s="61"/>
      <c r="AR269" s="61"/>
      <c r="AS269" s="61"/>
      <c r="AT269" s="61"/>
      <c r="AU269" s="61"/>
      <c r="AV269" s="61"/>
      <c r="AW269" s="61"/>
    </row>
    <row r="270" spans="4:49" ht="15.75" customHeight="1" x14ac:dyDescent="0.25">
      <c r="D270" s="326"/>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71"/>
      <c r="AN270" s="61"/>
      <c r="AO270" s="61"/>
      <c r="AP270" s="61"/>
      <c r="AQ270" s="61"/>
      <c r="AR270" s="61"/>
      <c r="AS270" s="61"/>
      <c r="AT270" s="61"/>
      <c r="AU270" s="61"/>
      <c r="AV270" s="61"/>
      <c r="AW270" s="61"/>
    </row>
    <row r="271" spans="4:49" ht="15.75" customHeight="1" x14ac:dyDescent="0.25">
      <c r="D271" s="326"/>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71"/>
      <c r="AN271" s="61"/>
      <c r="AO271" s="61"/>
      <c r="AP271" s="61"/>
      <c r="AQ271" s="61"/>
      <c r="AR271" s="61"/>
      <c r="AS271" s="61"/>
      <c r="AT271" s="61"/>
      <c r="AU271" s="61"/>
      <c r="AV271" s="61"/>
      <c r="AW271" s="61"/>
    </row>
    <row r="272" spans="4:49" ht="15.75" customHeight="1" x14ac:dyDescent="0.25">
      <c r="D272" s="326"/>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71"/>
      <c r="AN272" s="61"/>
      <c r="AO272" s="61"/>
      <c r="AP272" s="61"/>
      <c r="AQ272" s="61"/>
      <c r="AR272" s="61"/>
      <c r="AS272" s="61"/>
      <c r="AT272" s="61"/>
      <c r="AU272" s="61"/>
      <c r="AV272" s="61"/>
      <c r="AW272" s="61"/>
    </row>
    <row r="273" spans="4:49" ht="15.75" customHeight="1" x14ac:dyDescent="0.25">
      <c r="D273" s="326"/>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71"/>
      <c r="AN273" s="61"/>
      <c r="AO273" s="61"/>
      <c r="AP273" s="61"/>
      <c r="AQ273" s="61"/>
      <c r="AR273" s="61"/>
      <c r="AS273" s="61"/>
      <c r="AT273" s="61"/>
      <c r="AU273" s="61"/>
      <c r="AV273" s="61"/>
      <c r="AW273" s="61"/>
    </row>
    <row r="274" spans="4:49" ht="15.75" customHeight="1" x14ac:dyDescent="0.25">
      <c r="D274" s="326"/>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71"/>
      <c r="AN274" s="61"/>
      <c r="AO274" s="61"/>
      <c r="AP274" s="61"/>
      <c r="AQ274" s="61"/>
      <c r="AR274" s="61"/>
      <c r="AS274" s="61"/>
      <c r="AT274" s="61"/>
      <c r="AU274" s="61"/>
      <c r="AV274" s="61"/>
      <c r="AW274" s="61"/>
    </row>
    <row r="275" spans="4:49" ht="15.75" customHeight="1" x14ac:dyDescent="0.25">
      <c r="D275" s="326"/>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71"/>
      <c r="AN275" s="61"/>
      <c r="AO275" s="61"/>
      <c r="AP275" s="61"/>
      <c r="AQ275" s="61"/>
      <c r="AR275" s="61"/>
      <c r="AS275" s="61"/>
      <c r="AT275" s="61"/>
      <c r="AU275" s="61"/>
      <c r="AV275" s="61"/>
      <c r="AW275" s="61"/>
    </row>
    <row r="276" spans="4:49" ht="15.75" customHeight="1" x14ac:dyDescent="0.25">
      <c r="D276" s="326"/>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71"/>
      <c r="AN276" s="61"/>
      <c r="AO276" s="61"/>
      <c r="AP276" s="61"/>
      <c r="AQ276" s="61"/>
      <c r="AR276" s="61"/>
      <c r="AS276" s="61"/>
      <c r="AT276" s="61"/>
      <c r="AU276" s="61"/>
      <c r="AV276" s="61"/>
      <c r="AW276" s="61"/>
    </row>
    <row r="277" spans="4:49" ht="15.75" customHeight="1" x14ac:dyDescent="0.25">
      <c r="D277" s="326"/>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71"/>
      <c r="AN277" s="61"/>
      <c r="AO277" s="61"/>
      <c r="AP277" s="61"/>
      <c r="AQ277" s="61"/>
      <c r="AR277" s="61"/>
      <c r="AS277" s="61"/>
      <c r="AT277" s="61"/>
      <c r="AU277" s="61"/>
      <c r="AV277" s="61"/>
      <c r="AW277" s="61"/>
    </row>
    <row r="278" spans="4:49" ht="15.75" customHeight="1" x14ac:dyDescent="0.25">
      <c r="D278" s="326"/>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71"/>
      <c r="AN278" s="61"/>
      <c r="AO278" s="61"/>
      <c r="AP278" s="61"/>
      <c r="AQ278" s="61"/>
      <c r="AR278" s="61"/>
      <c r="AS278" s="61"/>
      <c r="AT278" s="61"/>
      <c r="AU278" s="61"/>
      <c r="AV278" s="61"/>
      <c r="AW278" s="61"/>
    </row>
    <row r="279" spans="4:49" ht="15.75" customHeight="1" x14ac:dyDescent="0.25">
      <c r="D279" s="326"/>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71"/>
      <c r="AN279" s="61"/>
      <c r="AO279" s="61"/>
      <c r="AP279" s="61"/>
      <c r="AQ279" s="61"/>
      <c r="AR279" s="61"/>
      <c r="AS279" s="61"/>
      <c r="AT279" s="61"/>
      <c r="AU279" s="61"/>
      <c r="AV279" s="61"/>
      <c r="AW279" s="61"/>
    </row>
    <row r="280" spans="4:49" ht="15.75" customHeight="1" x14ac:dyDescent="0.25">
      <c r="D280" s="326"/>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71"/>
      <c r="AN280" s="61"/>
      <c r="AO280" s="61"/>
      <c r="AP280" s="61"/>
      <c r="AQ280" s="61"/>
      <c r="AR280" s="61"/>
      <c r="AS280" s="61"/>
      <c r="AT280" s="61"/>
      <c r="AU280" s="61"/>
      <c r="AV280" s="61"/>
      <c r="AW280" s="61"/>
    </row>
    <row r="281" spans="4:49" ht="15.75" customHeight="1" x14ac:dyDescent="0.25">
      <c r="D281" s="326"/>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71"/>
      <c r="AN281" s="61"/>
      <c r="AO281" s="61"/>
      <c r="AP281" s="61"/>
      <c r="AQ281" s="61"/>
      <c r="AR281" s="61"/>
      <c r="AS281" s="61"/>
      <c r="AT281" s="61"/>
      <c r="AU281" s="61"/>
      <c r="AV281" s="61"/>
      <c r="AW281" s="61"/>
    </row>
    <row r="282" spans="4:49" ht="15.75" customHeight="1" x14ac:dyDescent="0.25">
      <c r="D282" s="326"/>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71"/>
      <c r="AN282" s="61"/>
      <c r="AO282" s="61"/>
      <c r="AP282" s="61"/>
      <c r="AQ282" s="61"/>
      <c r="AR282" s="61"/>
      <c r="AS282" s="61"/>
      <c r="AT282" s="61"/>
      <c r="AU282" s="61"/>
      <c r="AV282" s="61"/>
      <c r="AW282" s="61"/>
    </row>
    <row r="283" spans="4:49" ht="15.75" customHeight="1" x14ac:dyDescent="0.25">
      <c r="D283" s="326"/>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71"/>
      <c r="AN283" s="61"/>
      <c r="AO283" s="61"/>
      <c r="AP283" s="61"/>
      <c r="AQ283" s="61"/>
      <c r="AR283" s="61"/>
      <c r="AS283" s="61"/>
      <c r="AT283" s="61"/>
      <c r="AU283" s="61"/>
      <c r="AV283" s="61"/>
      <c r="AW283" s="61"/>
    </row>
    <row r="284" spans="4:49" ht="15.75" customHeight="1" x14ac:dyDescent="0.25">
      <c r="D284" s="326"/>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71"/>
      <c r="AN284" s="61"/>
      <c r="AO284" s="61"/>
      <c r="AP284" s="61"/>
      <c r="AQ284" s="61"/>
      <c r="AR284" s="61"/>
      <c r="AS284" s="61"/>
      <c r="AT284" s="61"/>
      <c r="AU284" s="61"/>
      <c r="AV284" s="61"/>
      <c r="AW284" s="61"/>
    </row>
    <row r="285" spans="4:49" ht="15.75" customHeight="1" x14ac:dyDescent="0.25">
      <c r="D285" s="326"/>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71"/>
      <c r="AN285" s="61"/>
      <c r="AO285" s="61"/>
      <c r="AP285" s="61"/>
      <c r="AQ285" s="61"/>
      <c r="AR285" s="61"/>
      <c r="AS285" s="61"/>
      <c r="AT285" s="61"/>
      <c r="AU285" s="61"/>
      <c r="AV285" s="61"/>
      <c r="AW285" s="61"/>
    </row>
    <row r="286" spans="4:49" ht="15.75" customHeight="1" x14ac:dyDescent="0.25">
      <c r="D286" s="326"/>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71"/>
      <c r="AN286" s="61"/>
      <c r="AO286" s="61"/>
      <c r="AP286" s="61"/>
      <c r="AQ286" s="61"/>
      <c r="AR286" s="61"/>
      <c r="AS286" s="61"/>
      <c r="AT286" s="61"/>
      <c r="AU286" s="61"/>
      <c r="AV286" s="61"/>
      <c r="AW286" s="61"/>
    </row>
    <row r="287" spans="4:49" ht="15.75" customHeight="1" x14ac:dyDescent="0.25">
      <c r="D287" s="326"/>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71"/>
      <c r="AN287" s="61"/>
      <c r="AO287" s="61"/>
      <c r="AP287" s="61"/>
      <c r="AQ287" s="61"/>
      <c r="AR287" s="61"/>
      <c r="AS287" s="61"/>
      <c r="AT287" s="61"/>
      <c r="AU287" s="61"/>
      <c r="AV287" s="61"/>
      <c r="AW287" s="61"/>
    </row>
    <row r="288" spans="4:49" ht="15.75" customHeight="1" x14ac:dyDescent="0.25">
      <c r="D288" s="326"/>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71"/>
      <c r="AN288" s="61"/>
      <c r="AO288" s="61"/>
      <c r="AP288" s="61"/>
      <c r="AQ288" s="61"/>
      <c r="AR288" s="61"/>
      <c r="AS288" s="61"/>
      <c r="AT288" s="61"/>
      <c r="AU288" s="61"/>
      <c r="AV288" s="61"/>
      <c r="AW288" s="61"/>
    </row>
    <row r="289" spans="4:49" ht="15.75" customHeight="1" x14ac:dyDescent="0.25">
      <c r="D289" s="326"/>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71"/>
      <c r="AN289" s="61"/>
      <c r="AO289" s="61"/>
      <c r="AP289" s="61"/>
      <c r="AQ289" s="61"/>
      <c r="AR289" s="61"/>
      <c r="AS289" s="61"/>
      <c r="AT289" s="61"/>
      <c r="AU289" s="61"/>
      <c r="AV289" s="61"/>
      <c r="AW289" s="61"/>
    </row>
    <row r="290" spans="4:49" ht="15.75" customHeight="1" x14ac:dyDescent="0.25">
      <c r="D290" s="326"/>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71"/>
      <c r="AN290" s="61"/>
      <c r="AO290" s="61"/>
      <c r="AP290" s="61"/>
      <c r="AQ290" s="61"/>
      <c r="AR290" s="61"/>
      <c r="AS290" s="61"/>
      <c r="AT290" s="61"/>
      <c r="AU290" s="61"/>
      <c r="AV290" s="61"/>
      <c r="AW290" s="61"/>
    </row>
    <row r="291" spans="4:49" ht="15.75" customHeight="1" x14ac:dyDescent="0.25">
      <c r="D291" s="326"/>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71"/>
      <c r="AN291" s="61"/>
      <c r="AO291" s="61"/>
      <c r="AP291" s="61"/>
      <c r="AQ291" s="61"/>
      <c r="AR291" s="61"/>
      <c r="AS291" s="61"/>
      <c r="AT291" s="61"/>
      <c r="AU291" s="61"/>
      <c r="AV291" s="61"/>
      <c r="AW291" s="61"/>
    </row>
    <row r="292" spans="4:49" ht="15.75" customHeight="1" x14ac:dyDescent="0.25">
      <c r="D292" s="326"/>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71"/>
      <c r="AN292" s="61"/>
      <c r="AO292" s="61"/>
      <c r="AP292" s="61"/>
      <c r="AQ292" s="61"/>
      <c r="AR292" s="61"/>
      <c r="AS292" s="61"/>
      <c r="AT292" s="61"/>
      <c r="AU292" s="61"/>
      <c r="AV292" s="61"/>
      <c r="AW292" s="61"/>
    </row>
    <row r="293" spans="4:49" ht="15.75" customHeight="1" x14ac:dyDescent="0.25">
      <c r="D293" s="326"/>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71"/>
      <c r="AN293" s="61"/>
      <c r="AO293" s="61"/>
      <c r="AP293" s="61"/>
      <c r="AQ293" s="61"/>
      <c r="AR293" s="61"/>
      <c r="AS293" s="61"/>
      <c r="AT293" s="61"/>
      <c r="AU293" s="61"/>
      <c r="AV293" s="61"/>
      <c r="AW293" s="61"/>
    </row>
    <row r="294" spans="4:49" ht="15.75" customHeight="1" x14ac:dyDescent="0.25">
      <c r="D294" s="326"/>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71"/>
      <c r="AN294" s="61"/>
      <c r="AO294" s="61"/>
      <c r="AP294" s="61"/>
      <c r="AQ294" s="61"/>
      <c r="AR294" s="61"/>
      <c r="AS294" s="61"/>
      <c r="AT294" s="61"/>
      <c r="AU294" s="61"/>
      <c r="AV294" s="61"/>
      <c r="AW294" s="61"/>
    </row>
    <row r="295" spans="4:49" ht="15.75" customHeight="1" x14ac:dyDescent="0.25">
      <c r="D295" s="326"/>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71"/>
      <c r="AN295" s="61"/>
      <c r="AO295" s="61"/>
      <c r="AP295" s="61"/>
      <c r="AQ295" s="61"/>
      <c r="AR295" s="61"/>
      <c r="AS295" s="61"/>
      <c r="AT295" s="61"/>
      <c r="AU295" s="61"/>
      <c r="AV295" s="61"/>
      <c r="AW295" s="61"/>
    </row>
    <row r="296" spans="4:49" ht="15.75" customHeight="1" x14ac:dyDescent="0.25">
      <c r="D296" s="326"/>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71"/>
      <c r="AN296" s="61"/>
      <c r="AO296" s="61"/>
      <c r="AP296" s="61"/>
      <c r="AQ296" s="61"/>
      <c r="AR296" s="61"/>
      <c r="AS296" s="61"/>
      <c r="AT296" s="61"/>
      <c r="AU296" s="61"/>
      <c r="AV296" s="61"/>
      <c r="AW296" s="61"/>
    </row>
    <row r="297" spans="4:49" ht="15.75" customHeight="1" x14ac:dyDescent="0.25">
      <c r="D297" s="326"/>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71"/>
      <c r="AN297" s="61"/>
      <c r="AO297" s="61"/>
      <c r="AP297" s="61"/>
      <c r="AQ297" s="61"/>
      <c r="AR297" s="61"/>
      <c r="AS297" s="61"/>
      <c r="AT297" s="61"/>
      <c r="AU297" s="61"/>
      <c r="AV297" s="61"/>
      <c r="AW297" s="61"/>
    </row>
    <row r="298" spans="4:49" ht="15.75" customHeight="1" x14ac:dyDescent="0.25">
      <c r="D298" s="326"/>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71"/>
      <c r="AN298" s="61"/>
      <c r="AO298" s="61"/>
      <c r="AP298" s="61"/>
      <c r="AQ298" s="61"/>
      <c r="AR298" s="61"/>
      <c r="AS298" s="61"/>
      <c r="AT298" s="61"/>
      <c r="AU298" s="61"/>
      <c r="AV298" s="61"/>
      <c r="AW298" s="61"/>
    </row>
    <row r="299" spans="4:49" ht="15.75" customHeight="1" x14ac:dyDescent="0.25">
      <c r="D299" s="326"/>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71"/>
      <c r="AN299" s="61"/>
      <c r="AO299" s="61"/>
      <c r="AP299" s="61"/>
      <c r="AQ299" s="61"/>
      <c r="AR299" s="61"/>
      <c r="AS299" s="61"/>
      <c r="AT299" s="61"/>
      <c r="AU299" s="61"/>
      <c r="AV299" s="61"/>
      <c r="AW299" s="61"/>
    </row>
    <row r="300" spans="4:49" ht="15.75" customHeight="1" x14ac:dyDescent="0.25">
      <c r="D300" s="326"/>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71"/>
      <c r="AN300" s="61"/>
      <c r="AO300" s="61"/>
      <c r="AP300" s="61"/>
      <c r="AQ300" s="61"/>
      <c r="AR300" s="61"/>
      <c r="AS300" s="61"/>
      <c r="AT300" s="61"/>
      <c r="AU300" s="61"/>
      <c r="AV300" s="61"/>
      <c r="AW300" s="61"/>
    </row>
    <row r="301" spans="4:49" ht="15.75" customHeight="1" x14ac:dyDescent="0.25">
      <c r="D301" s="326"/>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71"/>
      <c r="AN301" s="61"/>
      <c r="AO301" s="61"/>
      <c r="AP301" s="61"/>
      <c r="AQ301" s="61"/>
      <c r="AR301" s="61"/>
      <c r="AS301" s="61"/>
      <c r="AT301" s="61"/>
      <c r="AU301" s="61"/>
      <c r="AV301" s="61"/>
      <c r="AW301" s="61"/>
    </row>
    <row r="302" spans="4:49" ht="15.75" customHeight="1" x14ac:dyDescent="0.25">
      <c r="D302" s="326"/>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71"/>
      <c r="AN302" s="61"/>
      <c r="AO302" s="61"/>
      <c r="AP302" s="61"/>
      <c r="AQ302" s="61"/>
      <c r="AR302" s="61"/>
      <c r="AS302" s="61"/>
      <c r="AT302" s="61"/>
      <c r="AU302" s="61"/>
      <c r="AV302" s="61"/>
      <c r="AW302" s="61"/>
    </row>
    <row r="303" spans="4:49" ht="15.75" customHeight="1" x14ac:dyDescent="0.25">
      <c r="D303" s="326"/>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71"/>
      <c r="AN303" s="61"/>
      <c r="AO303" s="61"/>
      <c r="AP303" s="61"/>
      <c r="AQ303" s="61"/>
      <c r="AR303" s="61"/>
      <c r="AS303" s="61"/>
      <c r="AT303" s="61"/>
      <c r="AU303" s="61"/>
      <c r="AV303" s="61"/>
      <c r="AW303" s="61"/>
    </row>
    <row r="304" spans="4:49" ht="15.75" customHeight="1" x14ac:dyDescent="0.25">
      <c r="D304" s="326"/>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71"/>
      <c r="AN304" s="61"/>
      <c r="AO304" s="61"/>
      <c r="AP304" s="61"/>
      <c r="AQ304" s="61"/>
      <c r="AR304" s="61"/>
      <c r="AS304" s="61"/>
      <c r="AT304" s="61"/>
      <c r="AU304" s="61"/>
      <c r="AV304" s="61"/>
      <c r="AW304" s="61"/>
    </row>
    <row r="305" spans="4:49" ht="15.75" customHeight="1" x14ac:dyDescent="0.25">
      <c r="D305" s="326"/>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71"/>
      <c r="AN305" s="61"/>
      <c r="AO305" s="61"/>
      <c r="AP305" s="61"/>
      <c r="AQ305" s="61"/>
      <c r="AR305" s="61"/>
      <c r="AS305" s="61"/>
      <c r="AT305" s="61"/>
      <c r="AU305" s="61"/>
      <c r="AV305" s="61"/>
      <c r="AW305" s="61"/>
    </row>
    <row r="306" spans="4:49" ht="15.75" customHeight="1" x14ac:dyDescent="0.25">
      <c r="D306" s="326"/>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71"/>
      <c r="AN306" s="61"/>
      <c r="AO306" s="61"/>
      <c r="AP306" s="61"/>
      <c r="AQ306" s="61"/>
      <c r="AR306" s="61"/>
      <c r="AS306" s="61"/>
      <c r="AT306" s="61"/>
      <c r="AU306" s="61"/>
      <c r="AV306" s="61"/>
      <c r="AW306" s="61"/>
    </row>
    <row r="307" spans="4:49" ht="15.75" customHeight="1" x14ac:dyDescent="0.25">
      <c r="D307" s="326"/>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71"/>
      <c r="AN307" s="61"/>
      <c r="AO307" s="61"/>
      <c r="AP307" s="61"/>
      <c r="AQ307" s="61"/>
      <c r="AR307" s="61"/>
      <c r="AS307" s="61"/>
      <c r="AT307" s="61"/>
      <c r="AU307" s="61"/>
      <c r="AV307" s="61"/>
      <c r="AW307" s="61"/>
    </row>
    <row r="308" spans="4:49" ht="15.75" customHeight="1" x14ac:dyDescent="0.25">
      <c r="D308" s="326"/>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71"/>
      <c r="AN308" s="61"/>
      <c r="AO308" s="61"/>
      <c r="AP308" s="61"/>
      <c r="AQ308" s="61"/>
      <c r="AR308" s="61"/>
      <c r="AS308" s="61"/>
      <c r="AT308" s="61"/>
      <c r="AU308" s="61"/>
      <c r="AV308" s="61"/>
      <c r="AW308" s="61"/>
    </row>
    <row r="309" spans="4:49" ht="15.75" customHeight="1" x14ac:dyDescent="0.25">
      <c r="D309" s="326"/>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71"/>
      <c r="AN309" s="61"/>
      <c r="AO309" s="61"/>
      <c r="AP309" s="61"/>
      <c r="AQ309" s="61"/>
      <c r="AR309" s="61"/>
      <c r="AS309" s="61"/>
      <c r="AT309" s="61"/>
      <c r="AU309" s="61"/>
      <c r="AV309" s="61"/>
      <c r="AW309" s="61"/>
    </row>
    <row r="310" spans="4:49" ht="15.75" customHeight="1" x14ac:dyDescent="0.25">
      <c r="D310" s="326"/>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71"/>
      <c r="AN310" s="61"/>
      <c r="AO310" s="61"/>
      <c r="AP310" s="61"/>
      <c r="AQ310" s="61"/>
      <c r="AR310" s="61"/>
      <c r="AS310" s="61"/>
      <c r="AT310" s="61"/>
      <c r="AU310" s="61"/>
      <c r="AV310" s="61"/>
      <c r="AW310" s="61"/>
    </row>
    <row r="311" spans="4:49" ht="15.75" customHeight="1" x14ac:dyDescent="0.25">
      <c r="D311" s="326"/>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71"/>
      <c r="AN311" s="61"/>
      <c r="AO311" s="61"/>
      <c r="AP311" s="61"/>
      <c r="AQ311" s="61"/>
      <c r="AR311" s="61"/>
      <c r="AS311" s="61"/>
      <c r="AT311" s="61"/>
      <c r="AU311" s="61"/>
      <c r="AV311" s="61"/>
      <c r="AW311" s="61"/>
    </row>
    <row r="312" spans="4:49" ht="15.75" customHeight="1" x14ac:dyDescent="0.25">
      <c r="D312" s="326"/>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71"/>
      <c r="AN312" s="61"/>
      <c r="AO312" s="61"/>
      <c r="AP312" s="61"/>
      <c r="AQ312" s="61"/>
      <c r="AR312" s="61"/>
      <c r="AS312" s="61"/>
      <c r="AT312" s="61"/>
      <c r="AU312" s="61"/>
      <c r="AV312" s="61"/>
      <c r="AW312" s="61"/>
    </row>
    <row r="313" spans="4:49" ht="15.75" customHeight="1" x14ac:dyDescent="0.25">
      <c r="D313" s="326"/>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71"/>
      <c r="AN313" s="61"/>
      <c r="AO313" s="61"/>
      <c r="AP313" s="61"/>
      <c r="AQ313" s="61"/>
      <c r="AR313" s="61"/>
      <c r="AS313" s="61"/>
      <c r="AT313" s="61"/>
      <c r="AU313" s="61"/>
      <c r="AV313" s="61"/>
      <c r="AW313" s="61"/>
    </row>
    <row r="314" spans="4:49" ht="15.75" customHeight="1" x14ac:dyDescent="0.25">
      <c r="D314" s="326"/>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71"/>
      <c r="AN314" s="61"/>
      <c r="AO314" s="61"/>
      <c r="AP314" s="61"/>
      <c r="AQ314" s="61"/>
      <c r="AR314" s="61"/>
      <c r="AS314" s="61"/>
      <c r="AT314" s="61"/>
      <c r="AU314" s="61"/>
      <c r="AV314" s="61"/>
      <c r="AW314" s="61"/>
    </row>
    <row r="315" spans="4:49" ht="15.75" customHeight="1" x14ac:dyDescent="0.25">
      <c r="D315" s="326"/>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71"/>
      <c r="AN315" s="61"/>
      <c r="AO315" s="61"/>
      <c r="AP315" s="61"/>
      <c r="AQ315" s="61"/>
      <c r="AR315" s="61"/>
      <c r="AS315" s="61"/>
      <c r="AT315" s="61"/>
      <c r="AU315" s="61"/>
      <c r="AV315" s="61"/>
      <c r="AW315" s="61"/>
    </row>
    <row r="316" spans="4:49" ht="15.75" customHeight="1" x14ac:dyDescent="0.25">
      <c r="D316" s="326"/>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71"/>
      <c r="AN316" s="61"/>
      <c r="AO316" s="61"/>
      <c r="AP316" s="61"/>
      <c r="AQ316" s="61"/>
      <c r="AR316" s="61"/>
      <c r="AS316" s="61"/>
      <c r="AT316" s="61"/>
      <c r="AU316" s="61"/>
      <c r="AV316" s="61"/>
      <c r="AW316" s="61"/>
    </row>
    <row r="317" spans="4:49" ht="15.75" customHeight="1" x14ac:dyDescent="0.25">
      <c r="D317" s="326"/>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71"/>
      <c r="AN317" s="61"/>
      <c r="AO317" s="61"/>
      <c r="AP317" s="61"/>
      <c r="AQ317" s="61"/>
      <c r="AR317" s="61"/>
      <c r="AS317" s="61"/>
      <c r="AT317" s="61"/>
      <c r="AU317" s="61"/>
      <c r="AV317" s="61"/>
      <c r="AW317" s="61"/>
    </row>
    <row r="318" spans="4:49" ht="15.75" customHeight="1" x14ac:dyDescent="0.25">
      <c r="D318" s="326"/>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71"/>
      <c r="AN318" s="61"/>
      <c r="AO318" s="61"/>
      <c r="AP318" s="61"/>
      <c r="AQ318" s="61"/>
      <c r="AR318" s="61"/>
      <c r="AS318" s="61"/>
      <c r="AT318" s="61"/>
      <c r="AU318" s="61"/>
      <c r="AV318" s="61"/>
      <c r="AW318" s="61"/>
    </row>
    <row r="319" spans="4:49" ht="15.75" customHeight="1" x14ac:dyDescent="0.25">
      <c r="D319" s="326"/>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71"/>
      <c r="AN319" s="61"/>
      <c r="AO319" s="61"/>
      <c r="AP319" s="61"/>
      <c r="AQ319" s="61"/>
      <c r="AR319" s="61"/>
      <c r="AS319" s="61"/>
      <c r="AT319" s="61"/>
      <c r="AU319" s="61"/>
      <c r="AV319" s="61"/>
      <c r="AW319" s="61"/>
    </row>
    <row r="320" spans="4:49" ht="15.75" customHeight="1" x14ac:dyDescent="0.25">
      <c r="D320" s="326"/>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71"/>
      <c r="AN320" s="61"/>
      <c r="AO320" s="61"/>
      <c r="AP320" s="61"/>
      <c r="AQ320" s="61"/>
      <c r="AR320" s="61"/>
      <c r="AS320" s="61"/>
      <c r="AT320" s="61"/>
      <c r="AU320" s="61"/>
      <c r="AV320" s="61"/>
      <c r="AW320" s="61"/>
    </row>
    <row r="321" spans="4:49" ht="15.75" customHeight="1" x14ac:dyDescent="0.25">
      <c r="D321" s="326"/>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71"/>
      <c r="AN321" s="61"/>
      <c r="AO321" s="61"/>
      <c r="AP321" s="61"/>
      <c r="AQ321" s="61"/>
      <c r="AR321" s="61"/>
      <c r="AS321" s="61"/>
      <c r="AT321" s="61"/>
      <c r="AU321" s="61"/>
      <c r="AV321" s="61"/>
      <c r="AW321" s="61"/>
    </row>
    <row r="322" spans="4:49" ht="15.75" customHeight="1" x14ac:dyDescent="0.25">
      <c r="D322" s="326"/>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71"/>
      <c r="AN322" s="61"/>
      <c r="AO322" s="61"/>
      <c r="AP322" s="61"/>
      <c r="AQ322" s="61"/>
      <c r="AR322" s="61"/>
      <c r="AS322" s="61"/>
      <c r="AT322" s="61"/>
      <c r="AU322" s="61"/>
      <c r="AV322" s="61"/>
      <c r="AW322" s="61"/>
    </row>
    <row r="323" spans="4:49" ht="15.75" customHeight="1" x14ac:dyDescent="0.25">
      <c r="D323" s="326"/>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71"/>
      <c r="AN323" s="61"/>
      <c r="AO323" s="61"/>
      <c r="AP323" s="61"/>
      <c r="AQ323" s="61"/>
      <c r="AR323" s="61"/>
      <c r="AS323" s="61"/>
      <c r="AT323" s="61"/>
      <c r="AU323" s="61"/>
      <c r="AV323" s="61"/>
      <c r="AW323" s="61"/>
    </row>
    <row r="324" spans="4:49" ht="15.75" customHeight="1" x14ac:dyDescent="0.25">
      <c r="D324" s="326"/>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71"/>
      <c r="AN324" s="61"/>
      <c r="AO324" s="61"/>
      <c r="AP324" s="61"/>
      <c r="AQ324" s="61"/>
      <c r="AR324" s="61"/>
      <c r="AS324" s="61"/>
      <c r="AT324" s="61"/>
      <c r="AU324" s="61"/>
      <c r="AV324" s="61"/>
      <c r="AW324" s="61"/>
    </row>
    <row r="325" spans="4:49" ht="15.75" customHeight="1" x14ac:dyDescent="0.25">
      <c r="D325" s="326"/>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71"/>
      <c r="AN325" s="61"/>
      <c r="AO325" s="61"/>
      <c r="AP325" s="61"/>
      <c r="AQ325" s="61"/>
      <c r="AR325" s="61"/>
      <c r="AS325" s="61"/>
      <c r="AT325" s="61"/>
      <c r="AU325" s="61"/>
      <c r="AV325" s="61"/>
      <c r="AW325" s="61"/>
    </row>
    <row r="326" spans="4:49" ht="15.75" customHeight="1" x14ac:dyDescent="0.25">
      <c r="D326" s="326"/>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71"/>
      <c r="AN326" s="61"/>
      <c r="AO326" s="61"/>
      <c r="AP326" s="61"/>
      <c r="AQ326" s="61"/>
      <c r="AR326" s="61"/>
      <c r="AS326" s="61"/>
      <c r="AT326" s="61"/>
      <c r="AU326" s="61"/>
      <c r="AV326" s="61"/>
      <c r="AW326" s="61"/>
    </row>
    <row r="327" spans="4:49" ht="15.75" customHeight="1" x14ac:dyDescent="0.25">
      <c r="D327" s="326"/>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71"/>
      <c r="AN327" s="61"/>
      <c r="AO327" s="61"/>
      <c r="AP327" s="61"/>
      <c r="AQ327" s="61"/>
      <c r="AR327" s="61"/>
      <c r="AS327" s="61"/>
      <c r="AT327" s="61"/>
      <c r="AU327" s="61"/>
      <c r="AV327" s="61"/>
      <c r="AW327" s="61"/>
    </row>
    <row r="328" spans="4:49" ht="15.75" customHeight="1" x14ac:dyDescent="0.25">
      <c r="D328" s="326"/>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71"/>
      <c r="AN328" s="61"/>
      <c r="AO328" s="61"/>
      <c r="AP328" s="61"/>
      <c r="AQ328" s="61"/>
      <c r="AR328" s="61"/>
      <c r="AS328" s="61"/>
      <c r="AT328" s="61"/>
      <c r="AU328" s="61"/>
      <c r="AV328" s="61"/>
      <c r="AW328" s="61"/>
    </row>
    <row r="329" spans="4:49" ht="15.75" customHeight="1" x14ac:dyDescent="0.25">
      <c r="D329" s="326"/>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71"/>
      <c r="AN329" s="61"/>
      <c r="AO329" s="61"/>
      <c r="AP329" s="61"/>
      <c r="AQ329" s="61"/>
      <c r="AR329" s="61"/>
      <c r="AS329" s="61"/>
      <c r="AT329" s="61"/>
      <c r="AU329" s="61"/>
      <c r="AV329" s="61"/>
      <c r="AW329" s="61"/>
    </row>
    <row r="330" spans="4:49" ht="15.75" customHeight="1" x14ac:dyDescent="0.25">
      <c r="D330" s="326"/>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71"/>
      <c r="AN330" s="61"/>
      <c r="AO330" s="61"/>
      <c r="AP330" s="61"/>
      <c r="AQ330" s="61"/>
      <c r="AR330" s="61"/>
      <c r="AS330" s="61"/>
      <c r="AT330" s="61"/>
      <c r="AU330" s="61"/>
      <c r="AV330" s="61"/>
      <c r="AW330" s="61"/>
    </row>
    <row r="331" spans="4:49" ht="15.75" customHeight="1" x14ac:dyDescent="0.25">
      <c r="D331" s="326"/>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71"/>
      <c r="AN331" s="61"/>
      <c r="AO331" s="61"/>
      <c r="AP331" s="61"/>
      <c r="AQ331" s="61"/>
      <c r="AR331" s="61"/>
      <c r="AS331" s="61"/>
      <c r="AT331" s="61"/>
      <c r="AU331" s="61"/>
      <c r="AV331" s="61"/>
      <c r="AW331" s="61"/>
    </row>
    <row r="332" spans="4:49" ht="15.75" customHeight="1" x14ac:dyDescent="0.25">
      <c r="D332" s="326"/>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71"/>
      <c r="AN332" s="61"/>
      <c r="AO332" s="61"/>
      <c r="AP332" s="61"/>
      <c r="AQ332" s="61"/>
      <c r="AR332" s="61"/>
      <c r="AS332" s="61"/>
      <c r="AT332" s="61"/>
      <c r="AU332" s="61"/>
      <c r="AV332" s="61"/>
      <c r="AW332" s="61"/>
    </row>
    <row r="333" spans="4:49" ht="15.75" customHeight="1" x14ac:dyDescent="0.25">
      <c r="D333" s="326"/>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71"/>
      <c r="AN333" s="61"/>
      <c r="AO333" s="61"/>
      <c r="AP333" s="61"/>
      <c r="AQ333" s="61"/>
      <c r="AR333" s="61"/>
      <c r="AS333" s="61"/>
      <c r="AT333" s="61"/>
      <c r="AU333" s="61"/>
      <c r="AV333" s="61"/>
      <c r="AW333" s="61"/>
    </row>
    <row r="334" spans="4:49" ht="15.75" customHeight="1" x14ac:dyDescent="0.25">
      <c r="D334" s="326"/>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71"/>
      <c r="AN334" s="61"/>
      <c r="AO334" s="61"/>
      <c r="AP334" s="61"/>
      <c r="AQ334" s="61"/>
      <c r="AR334" s="61"/>
      <c r="AS334" s="61"/>
      <c r="AT334" s="61"/>
      <c r="AU334" s="61"/>
      <c r="AV334" s="61"/>
      <c r="AW334" s="61"/>
    </row>
    <row r="335" spans="4:49" ht="15.75" customHeight="1" x14ac:dyDescent="0.25">
      <c r="D335" s="326"/>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71"/>
      <c r="AN335" s="61"/>
      <c r="AO335" s="61"/>
      <c r="AP335" s="61"/>
      <c r="AQ335" s="61"/>
      <c r="AR335" s="61"/>
      <c r="AS335" s="61"/>
      <c r="AT335" s="61"/>
      <c r="AU335" s="61"/>
      <c r="AV335" s="61"/>
      <c r="AW335" s="61"/>
    </row>
    <row r="336" spans="4:49" ht="15.75" customHeight="1" x14ac:dyDescent="0.25">
      <c r="D336" s="326"/>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71"/>
      <c r="AN336" s="61"/>
      <c r="AO336" s="61"/>
      <c r="AP336" s="61"/>
      <c r="AQ336" s="61"/>
      <c r="AR336" s="61"/>
      <c r="AS336" s="61"/>
      <c r="AT336" s="61"/>
      <c r="AU336" s="61"/>
      <c r="AV336" s="61"/>
      <c r="AW336" s="61"/>
    </row>
    <row r="337" spans="4:49" ht="15.75" customHeight="1" x14ac:dyDescent="0.25">
      <c r="D337" s="326"/>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71"/>
      <c r="AN337" s="61"/>
      <c r="AO337" s="61"/>
      <c r="AP337" s="61"/>
      <c r="AQ337" s="61"/>
      <c r="AR337" s="61"/>
      <c r="AS337" s="61"/>
      <c r="AT337" s="61"/>
      <c r="AU337" s="61"/>
      <c r="AV337" s="61"/>
      <c r="AW337" s="61"/>
    </row>
    <row r="338" spans="4:49" ht="15.75" customHeight="1" x14ac:dyDescent="0.25">
      <c r="D338" s="326"/>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71"/>
      <c r="AN338" s="61"/>
      <c r="AO338" s="61"/>
      <c r="AP338" s="61"/>
      <c r="AQ338" s="61"/>
      <c r="AR338" s="61"/>
      <c r="AS338" s="61"/>
      <c r="AT338" s="61"/>
      <c r="AU338" s="61"/>
      <c r="AV338" s="61"/>
      <c r="AW338" s="61"/>
    </row>
    <row r="339" spans="4:49" ht="15.75" customHeight="1" x14ac:dyDescent="0.25">
      <c r="D339" s="326"/>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71"/>
      <c r="AN339" s="61"/>
      <c r="AO339" s="61"/>
      <c r="AP339" s="61"/>
      <c r="AQ339" s="61"/>
      <c r="AR339" s="61"/>
      <c r="AS339" s="61"/>
      <c r="AT339" s="61"/>
      <c r="AU339" s="61"/>
      <c r="AV339" s="61"/>
      <c r="AW339" s="61"/>
    </row>
    <row r="340" spans="4:49" ht="15.75" customHeight="1" x14ac:dyDescent="0.25">
      <c r="D340" s="326"/>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71"/>
      <c r="AN340" s="61"/>
      <c r="AO340" s="61"/>
      <c r="AP340" s="61"/>
      <c r="AQ340" s="61"/>
      <c r="AR340" s="61"/>
      <c r="AS340" s="61"/>
      <c r="AT340" s="61"/>
      <c r="AU340" s="61"/>
      <c r="AV340" s="61"/>
      <c r="AW340" s="61"/>
    </row>
  </sheetData>
  <mergeCells count="1">
    <mergeCell ref="D1:AM1"/>
  </mergeCells>
  <pageMargins left="0.7" right="0.7" top="0.75" bottom="0.75" header="0" footer="0"/>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F7F7F"/>
  </sheetPr>
  <dimension ref="A1:CS510"/>
  <sheetViews>
    <sheetView showGridLines="0" zoomScale="70" zoomScaleNormal="70" workbookViewId="0">
      <pane xSplit="4" ySplit="13" topLeftCell="E14" activePane="bottomRight" state="frozen"/>
      <selection pane="topRight" activeCell="C1" sqref="C1"/>
      <selection pane="bottomLeft" activeCell="A14" sqref="A14"/>
      <selection pane="bottomRight" activeCell="C15" sqref="C15"/>
    </sheetView>
  </sheetViews>
  <sheetFormatPr defaultColWidth="14.42578125" defaultRowHeight="15" customHeight="1" x14ac:dyDescent="0.25"/>
  <cols>
    <col min="2" max="2" width="17.7109375" customWidth="1"/>
    <col min="3" max="3" width="19.28515625" bestFit="1" customWidth="1"/>
    <col min="4" max="8" width="19.7109375" customWidth="1"/>
    <col min="9" max="9" width="12.7109375" customWidth="1"/>
    <col min="10" max="13" width="11.42578125" customWidth="1"/>
    <col min="14" max="14" width="12.85546875" customWidth="1"/>
    <col min="15" max="16" width="15.85546875" customWidth="1"/>
    <col min="17" max="17" width="11.42578125" customWidth="1"/>
    <col min="18" max="18" width="12.85546875" customWidth="1"/>
    <col min="19" max="19" width="15.85546875" customWidth="1"/>
    <col min="20" max="21" width="11.42578125" customWidth="1"/>
    <col min="22" max="22" width="14.140625" customWidth="1"/>
    <col min="23" max="27" width="11.42578125" customWidth="1"/>
    <col min="28" max="28" width="14.42578125" bestFit="1" customWidth="1"/>
    <col min="29" max="29" width="18.7109375" customWidth="1"/>
    <col min="30" max="30" width="18.28515625" customWidth="1"/>
    <col min="31" max="31" width="19" bestFit="1" customWidth="1"/>
    <col min="32" max="32" width="12.85546875" customWidth="1"/>
    <col min="33" max="35" width="15.140625" customWidth="1"/>
    <col min="36" max="36" width="15.85546875" customWidth="1"/>
    <col min="37" max="37" width="14.7109375" customWidth="1"/>
    <col min="38" max="38" width="17.7109375" customWidth="1"/>
    <col min="39" max="39" width="21" customWidth="1"/>
    <col min="40" max="40" width="14.42578125" bestFit="1" customWidth="1"/>
    <col min="41" max="43" width="14.140625" customWidth="1"/>
    <col min="44" max="44" width="12.5703125" customWidth="1"/>
    <col min="45" max="45" width="18" customWidth="1"/>
    <col min="46" max="46" width="21.7109375" bestFit="1" customWidth="1"/>
    <col min="47" max="47" width="14.42578125" bestFit="1" customWidth="1"/>
    <col min="48" max="49" width="12" bestFit="1" customWidth="1"/>
    <col min="50" max="50" width="20" customWidth="1"/>
    <col min="51" max="51" width="14.5703125" customWidth="1"/>
    <col min="52" max="52" width="14.42578125" bestFit="1" customWidth="1"/>
    <col min="53" max="53" width="12" bestFit="1" customWidth="1"/>
    <col min="54" max="54" width="15.42578125" customWidth="1"/>
    <col min="55" max="55" width="17" customWidth="1"/>
    <col min="56" max="56" width="18.85546875" customWidth="1"/>
    <col min="57" max="57" width="16.42578125" customWidth="1"/>
    <col min="58" max="58" width="13.5703125" customWidth="1"/>
    <col min="59" max="59" width="15" customWidth="1"/>
    <col min="60" max="60" width="16" customWidth="1"/>
    <col min="61" max="61" width="13.7109375" customWidth="1"/>
    <col min="62" max="62" width="15.7109375" customWidth="1"/>
    <col min="63" max="63" width="15.85546875" customWidth="1"/>
    <col min="64" max="64" width="15.28515625" customWidth="1"/>
    <col min="65" max="65" width="15.5703125" customWidth="1"/>
    <col min="66" max="66" width="16.140625" customWidth="1"/>
    <col min="67" max="68" width="12.85546875" customWidth="1"/>
    <col min="69" max="69" width="16.28515625" customWidth="1"/>
    <col min="82" max="82" width="12" bestFit="1" customWidth="1"/>
  </cols>
  <sheetData>
    <row r="1" spans="1:97" x14ac:dyDescent="0.25">
      <c r="A1" s="133"/>
      <c r="B1" s="133"/>
      <c r="C1" s="133"/>
      <c r="D1" s="133"/>
      <c r="E1" s="133"/>
      <c r="F1" s="133"/>
      <c r="G1" s="133"/>
      <c r="H1" s="133"/>
      <c r="I1" s="133"/>
      <c r="J1" s="133"/>
      <c r="K1" s="133"/>
      <c r="L1" s="133"/>
      <c r="M1" s="133"/>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c r="BX1" s="133"/>
      <c r="BY1" s="133"/>
      <c r="BZ1" s="133"/>
      <c r="CA1" s="133"/>
      <c r="CB1" s="133"/>
      <c r="CC1" s="133"/>
      <c r="CD1" s="133"/>
      <c r="CE1" s="133"/>
      <c r="CF1" s="133"/>
      <c r="CG1" s="133"/>
      <c r="CH1" s="133"/>
      <c r="CI1" s="133"/>
      <c r="CJ1" s="133"/>
      <c r="CK1" s="133"/>
      <c r="CL1" s="133"/>
      <c r="CM1" s="133"/>
      <c r="CN1" s="133"/>
      <c r="CO1" s="133"/>
      <c r="CP1" s="133"/>
      <c r="CQ1" s="133"/>
      <c r="CR1" s="133"/>
    </row>
    <row r="2" spans="1:97" ht="69.599999999999994" customHeight="1" x14ac:dyDescent="0.25">
      <c r="A2" s="292" t="s">
        <v>0</v>
      </c>
      <c r="B2" s="292" t="s">
        <v>1</v>
      </c>
      <c r="C2" s="292" t="s">
        <v>2</v>
      </c>
      <c r="D2" s="293" t="s">
        <v>156</v>
      </c>
      <c r="E2" s="167" t="s">
        <v>160</v>
      </c>
      <c r="F2" s="167" t="s">
        <v>161</v>
      </c>
      <c r="G2" s="167" t="s">
        <v>162</v>
      </c>
      <c r="H2" s="167" t="s">
        <v>163</v>
      </c>
      <c r="I2" s="167" t="s">
        <v>164</v>
      </c>
      <c r="J2" s="167" t="s">
        <v>165</v>
      </c>
      <c r="K2" s="167" t="s">
        <v>166</v>
      </c>
      <c r="L2" s="167" t="s">
        <v>167</v>
      </c>
      <c r="M2" s="167" t="s">
        <v>168</v>
      </c>
      <c r="N2" s="167" t="s">
        <v>169</v>
      </c>
      <c r="O2" s="167" t="s">
        <v>170</v>
      </c>
      <c r="P2" s="167" t="s">
        <v>171</v>
      </c>
      <c r="Q2" s="167" t="s">
        <v>172</v>
      </c>
      <c r="R2" s="167" t="s">
        <v>173</v>
      </c>
      <c r="S2" s="167" t="s">
        <v>174</v>
      </c>
      <c r="T2" s="167" t="s">
        <v>175</v>
      </c>
      <c r="U2" s="167" t="s">
        <v>176</v>
      </c>
      <c r="V2" s="167" t="s">
        <v>177</v>
      </c>
      <c r="W2" s="167" t="s">
        <v>178</v>
      </c>
      <c r="X2" s="167" t="s">
        <v>179</v>
      </c>
      <c r="Y2" s="167" t="s">
        <v>180</v>
      </c>
      <c r="Z2" s="167" t="s">
        <v>181</v>
      </c>
      <c r="AA2" s="167" t="s">
        <v>182</v>
      </c>
      <c r="AB2" s="167" t="s">
        <v>183</v>
      </c>
      <c r="AC2" s="167" t="s">
        <v>184</v>
      </c>
      <c r="AD2" s="168" t="s">
        <v>185</v>
      </c>
      <c r="AE2" s="167" t="s">
        <v>186</v>
      </c>
      <c r="AF2" s="167" t="s">
        <v>187</v>
      </c>
      <c r="AG2" s="167" t="s">
        <v>188</v>
      </c>
      <c r="AH2" s="167" t="s">
        <v>189</v>
      </c>
      <c r="AI2" s="167" t="s">
        <v>190</v>
      </c>
      <c r="AJ2" s="169" t="s">
        <v>191</v>
      </c>
      <c r="AK2" s="169" t="s">
        <v>192</v>
      </c>
      <c r="AL2" s="169" t="s">
        <v>193</v>
      </c>
      <c r="AM2" s="169" t="s">
        <v>194</v>
      </c>
      <c r="AN2" s="169" t="s">
        <v>195</v>
      </c>
      <c r="AO2" s="169" t="s">
        <v>196</v>
      </c>
      <c r="AP2" s="169" t="s">
        <v>197</v>
      </c>
      <c r="AQ2" s="169" t="s">
        <v>198</v>
      </c>
      <c r="AR2" s="169" t="s">
        <v>199</v>
      </c>
      <c r="AS2" s="169" t="s">
        <v>200</v>
      </c>
      <c r="AT2" s="169" t="s">
        <v>201</v>
      </c>
      <c r="AU2" s="169" t="s">
        <v>202</v>
      </c>
      <c r="AV2" s="169" t="s">
        <v>203</v>
      </c>
      <c r="AW2" s="169" t="s">
        <v>204</v>
      </c>
      <c r="AX2" s="169" t="s">
        <v>205</v>
      </c>
      <c r="AY2" s="169" t="s">
        <v>206</v>
      </c>
      <c r="AZ2" s="169" t="s">
        <v>207</v>
      </c>
      <c r="BA2" s="169" t="s">
        <v>208</v>
      </c>
      <c r="BB2" s="169" t="s">
        <v>209</v>
      </c>
      <c r="BC2" s="169" t="s">
        <v>210</v>
      </c>
      <c r="BD2" s="169" t="s">
        <v>211</v>
      </c>
      <c r="BE2" s="169" t="s">
        <v>212</v>
      </c>
      <c r="BF2" s="169" t="s">
        <v>213</v>
      </c>
      <c r="BG2" s="169" t="s">
        <v>214</v>
      </c>
      <c r="BH2" s="169" t="s">
        <v>215</v>
      </c>
      <c r="BI2" s="169" t="s">
        <v>216</v>
      </c>
      <c r="BJ2" s="169" t="s">
        <v>217</v>
      </c>
      <c r="BK2" s="169" t="s">
        <v>218</v>
      </c>
      <c r="BL2" s="169" t="s">
        <v>219</v>
      </c>
      <c r="BM2" s="169" t="s">
        <v>220</v>
      </c>
      <c r="BN2" s="169" t="s">
        <v>221</v>
      </c>
      <c r="BO2" s="169" t="s">
        <v>222</v>
      </c>
      <c r="BP2" s="170" t="s">
        <v>223</v>
      </c>
      <c r="BQ2" s="170" t="s">
        <v>224</v>
      </c>
      <c r="BR2" s="170" t="s">
        <v>225</v>
      </c>
      <c r="BS2" s="170" t="s">
        <v>226</v>
      </c>
      <c r="BT2" s="170" t="s">
        <v>227</v>
      </c>
      <c r="BU2" s="170" t="s">
        <v>228</v>
      </c>
      <c r="BV2" s="170" t="s">
        <v>229</v>
      </c>
      <c r="BW2" s="170" t="s">
        <v>230</v>
      </c>
      <c r="BX2" s="170" t="s">
        <v>231</v>
      </c>
      <c r="BY2" s="170" t="s">
        <v>232</v>
      </c>
      <c r="BZ2" s="170" t="s">
        <v>233</v>
      </c>
      <c r="CA2" s="170" t="s">
        <v>234</v>
      </c>
      <c r="CB2" s="170" t="s">
        <v>235</v>
      </c>
      <c r="CC2" s="170" t="s">
        <v>236</v>
      </c>
      <c r="CD2" s="170" t="s">
        <v>237</v>
      </c>
      <c r="CE2" s="170" t="s">
        <v>238</v>
      </c>
      <c r="CF2" s="170" t="s">
        <v>239</v>
      </c>
      <c r="CG2" s="170" t="s">
        <v>240</v>
      </c>
      <c r="CH2" s="170" t="s">
        <v>241</v>
      </c>
      <c r="CI2" s="170" t="s">
        <v>242</v>
      </c>
      <c r="CJ2" s="170" t="s">
        <v>243</v>
      </c>
      <c r="CK2" s="170" t="s">
        <v>244</v>
      </c>
      <c r="CL2" s="170" t="s">
        <v>245</v>
      </c>
      <c r="CM2" s="170" t="s">
        <v>246</v>
      </c>
      <c r="CN2" s="170" t="s">
        <v>247</v>
      </c>
      <c r="CO2" s="171" t="s">
        <v>248</v>
      </c>
      <c r="CP2" s="172" t="s">
        <v>249</v>
      </c>
      <c r="CQ2" s="172" t="s">
        <v>250</v>
      </c>
      <c r="CR2" s="172" t="s">
        <v>251</v>
      </c>
    </row>
    <row r="3" spans="1:97" x14ac:dyDescent="0.25">
      <c r="A3" s="133"/>
      <c r="B3" s="133"/>
      <c r="C3" s="133"/>
      <c r="D3" s="287" t="s">
        <v>252</v>
      </c>
      <c r="E3" s="173">
        <v>2019</v>
      </c>
      <c r="F3" s="173">
        <v>2019</v>
      </c>
      <c r="G3" s="173">
        <v>2019</v>
      </c>
      <c r="H3" s="173">
        <v>2019</v>
      </c>
      <c r="I3" s="173">
        <v>2022</v>
      </c>
      <c r="J3" s="173" t="s">
        <v>253</v>
      </c>
      <c r="K3" s="173">
        <v>2022</v>
      </c>
      <c r="L3" s="173">
        <v>2022</v>
      </c>
      <c r="M3" s="173">
        <v>2022</v>
      </c>
      <c r="N3" s="173" t="s">
        <v>253</v>
      </c>
      <c r="O3" s="173">
        <v>2020</v>
      </c>
      <c r="P3" s="173">
        <v>2020</v>
      </c>
      <c r="Q3" s="173">
        <v>2022</v>
      </c>
      <c r="R3" s="173" t="s">
        <v>254</v>
      </c>
      <c r="S3" s="173" t="s">
        <v>254</v>
      </c>
      <c r="T3" s="173">
        <v>2022</v>
      </c>
      <c r="U3" s="173">
        <v>2022</v>
      </c>
      <c r="V3" s="173" t="s">
        <v>255</v>
      </c>
      <c r="W3" s="173">
        <v>2021</v>
      </c>
      <c r="X3" s="173">
        <v>2021</v>
      </c>
      <c r="Y3" s="173">
        <v>2021</v>
      </c>
      <c r="Z3" s="173" t="s">
        <v>256</v>
      </c>
      <c r="AA3" s="173">
        <v>2021</v>
      </c>
      <c r="AB3" s="173">
        <v>2014</v>
      </c>
      <c r="AC3" s="173">
        <v>2021</v>
      </c>
      <c r="AD3" s="173">
        <v>2021</v>
      </c>
      <c r="AE3" s="173">
        <v>2020</v>
      </c>
      <c r="AF3" s="173">
        <v>2021</v>
      </c>
      <c r="AG3" s="173">
        <v>2021</v>
      </c>
      <c r="AH3" s="173">
        <v>2021</v>
      </c>
      <c r="AI3" s="173">
        <v>2021</v>
      </c>
      <c r="AJ3" s="173">
        <v>2016</v>
      </c>
      <c r="AK3" s="173">
        <v>2019</v>
      </c>
      <c r="AL3" s="173">
        <v>2019</v>
      </c>
      <c r="AM3" s="173">
        <v>2019</v>
      </c>
      <c r="AN3" s="173">
        <v>2020</v>
      </c>
      <c r="AO3" s="173">
        <v>2019</v>
      </c>
      <c r="AP3" s="173">
        <v>2019</v>
      </c>
      <c r="AQ3" s="173">
        <v>2020</v>
      </c>
      <c r="AR3" s="173">
        <v>2016</v>
      </c>
      <c r="AS3" s="173">
        <v>2019</v>
      </c>
      <c r="AT3" s="173">
        <v>2020</v>
      </c>
      <c r="AU3" s="173">
        <v>2020</v>
      </c>
      <c r="AV3" s="173" t="s">
        <v>253</v>
      </c>
      <c r="AW3" s="173">
        <v>2021</v>
      </c>
      <c r="AX3" s="173" t="s">
        <v>257</v>
      </c>
      <c r="AY3" s="173">
        <v>2022</v>
      </c>
      <c r="AZ3" s="173">
        <v>2020</v>
      </c>
      <c r="BA3" s="173">
        <v>2019</v>
      </c>
      <c r="BB3" s="173">
        <v>2019</v>
      </c>
      <c r="BC3" s="173">
        <v>2019</v>
      </c>
      <c r="BD3" s="173" t="s">
        <v>257</v>
      </c>
      <c r="BE3" s="173" t="s">
        <v>257</v>
      </c>
      <c r="BF3" s="173" t="s">
        <v>257</v>
      </c>
      <c r="BG3" s="173">
        <v>2021</v>
      </c>
      <c r="BH3" s="173">
        <v>2021</v>
      </c>
      <c r="BI3" s="173">
        <v>2019</v>
      </c>
      <c r="BJ3" s="173">
        <v>2019</v>
      </c>
      <c r="BK3" s="173">
        <v>2021</v>
      </c>
      <c r="BL3" s="173">
        <v>2021</v>
      </c>
      <c r="BM3" s="173">
        <v>2021</v>
      </c>
      <c r="BN3" s="173">
        <v>2021</v>
      </c>
      <c r="BO3" s="173">
        <v>2021</v>
      </c>
      <c r="BP3" s="173">
        <v>2020</v>
      </c>
      <c r="BQ3" s="173">
        <v>2020</v>
      </c>
      <c r="BR3" s="173" t="s">
        <v>258</v>
      </c>
      <c r="BS3" s="173">
        <v>2022</v>
      </c>
      <c r="BT3" s="173" t="s">
        <v>259</v>
      </c>
      <c r="BU3" s="173" t="s">
        <v>259</v>
      </c>
      <c r="BV3" s="173" t="s">
        <v>259</v>
      </c>
      <c r="BW3" s="173">
        <v>2022</v>
      </c>
      <c r="BX3" s="173">
        <v>2022</v>
      </c>
      <c r="BY3" s="173">
        <v>2022</v>
      </c>
      <c r="BZ3" s="173">
        <v>2014</v>
      </c>
      <c r="CA3" s="173">
        <v>2019</v>
      </c>
      <c r="CB3" s="173">
        <v>2019</v>
      </c>
      <c r="CC3" s="173">
        <v>2019</v>
      </c>
      <c r="CD3" s="173">
        <v>2019</v>
      </c>
      <c r="CE3" s="173">
        <v>2019</v>
      </c>
      <c r="CF3" s="173">
        <v>2019</v>
      </c>
      <c r="CG3" s="173">
        <v>2019</v>
      </c>
      <c r="CH3" s="173">
        <v>2021</v>
      </c>
      <c r="CI3" s="173">
        <v>2022</v>
      </c>
      <c r="CJ3" s="173">
        <v>2022</v>
      </c>
      <c r="CK3" s="173">
        <v>2022</v>
      </c>
      <c r="CL3" s="173">
        <v>2021</v>
      </c>
      <c r="CM3" s="173">
        <v>2020</v>
      </c>
      <c r="CN3" s="173">
        <v>2020</v>
      </c>
      <c r="CO3" s="173">
        <v>2014</v>
      </c>
      <c r="CP3" s="173">
        <v>2021</v>
      </c>
      <c r="CQ3" s="173">
        <v>2021</v>
      </c>
      <c r="CR3" s="173">
        <v>2021</v>
      </c>
    </row>
    <row r="4" spans="1:97" ht="25.5" x14ac:dyDescent="0.25">
      <c r="A4" s="133"/>
      <c r="B4" s="133"/>
      <c r="C4" s="133"/>
      <c r="D4" s="288" t="s">
        <v>260</v>
      </c>
      <c r="E4" s="112" t="s">
        <v>140</v>
      </c>
      <c r="F4" s="112" t="s">
        <v>140</v>
      </c>
      <c r="G4" s="112" t="s">
        <v>140</v>
      </c>
      <c r="H4" s="112" t="s">
        <v>140</v>
      </c>
      <c r="I4" s="112" t="s">
        <v>140</v>
      </c>
      <c r="J4" s="112" t="s">
        <v>140</v>
      </c>
      <c r="K4" s="112" t="s">
        <v>140</v>
      </c>
      <c r="L4" s="112" t="s">
        <v>140</v>
      </c>
      <c r="M4" s="112" t="s">
        <v>140</v>
      </c>
      <c r="N4" s="112" t="s">
        <v>140</v>
      </c>
      <c r="O4" s="112" t="s">
        <v>140</v>
      </c>
      <c r="P4" s="112" t="s">
        <v>140</v>
      </c>
      <c r="Q4" s="112" t="s">
        <v>140</v>
      </c>
      <c r="R4" s="112" t="s">
        <v>140</v>
      </c>
      <c r="S4" s="112" t="s">
        <v>140</v>
      </c>
      <c r="T4" s="112" t="s">
        <v>140</v>
      </c>
      <c r="U4" s="112" t="s">
        <v>140</v>
      </c>
      <c r="V4" s="112" t="s">
        <v>140</v>
      </c>
      <c r="W4" s="112" t="s">
        <v>140</v>
      </c>
      <c r="X4" s="112" t="s">
        <v>140</v>
      </c>
      <c r="Y4" s="112" t="s">
        <v>140</v>
      </c>
      <c r="Z4" s="112" t="s">
        <v>140</v>
      </c>
      <c r="AA4" s="112" t="s">
        <v>140</v>
      </c>
      <c r="AB4" s="112" t="s">
        <v>140</v>
      </c>
      <c r="AC4" s="112" t="s">
        <v>140</v>
      </c>
      <c r="AD4" s="112" t="s">
        <v>140</v>
      </c>
      <c r="AE4" s="112" t="s">
        <v>140</v>
      </c>
      <c r="AF4" s="112" t="s">
        <v>140</v>
      </c>
      <c r="AG4" s="112" t="s">
        <v>140</v>
      </c>
      <c r="AH4" s="112" t="s">
        <v>140</v>
      </c>
      <c r="AI4" s="112" t="s">
        <v>140</v>
      </c>
      <c r="AJ4" s="107" t="s">
        <v>142</v>
      </c>
      <c r="AK4" s="107" t="s">
        <v>142</v>
      </c>
      <c r="AL4" s="107" t="s">
        <v>142</v>
      </c>
      <c r="AM4" s="107" t="s">
        <v>142</v>
      </c>
      <c r="AN4" s="107" t="s">
        <v>142</v>
      </c>
      <c r="AO4" s="107" t="s">
        <v>142</v>
      </c>
      <c r="AP4" s="107" t="s">
        <v>142</v>
      </c>
      <c r="AQ4" s="107" t="s">
        <v>142</v>
      </c>
      <c r="AR4" s="107" t="s">
        <v>142</v>
      </c>
      <c r="AS4" s="107" t="s">
        <v>142</v>
      </c>
      <c r="AT4" s="107" t="s">
        <v>142</v>
      </c>
      <c r="AU4" s="107" t="s">
        <v>142</v>
      </c>
      <c r="AV4" s="107" t="s">
        <v>142</v>
      </c>
      <c r="AW4" s="107" t="s">
        <v>142</v>
      </c>
      <c r="AX4" s="107" t="s">
        <v>142</v>
      </c>
      <c r="AY4" s="107" t="s">
        <v>142</v>
      </c>
      <c r="AZ4" s="107" t="s">
        <v>142</v>
      </c>
      <c r="BA4" s="107" t="s">
        <v>142</v>
      </c>
      <c r="BB4" s="107" t="s">
        <v>142</v>
      </c>
      <c r="BC4" s="107" t="s">
        <v>142</v>
      </c>
      <c r="BD4" s="107" t="s">
        <v>142</v>
      </c>
      <c r="BE4" s="107" t="s">
        <v>142</v>
      </c>
      <c r="BF4" s="107" t="s">
        <v>142</v>
      </c>
      <c r="BG4" s="107" t="s">
        <v>142</v>
      </c>
      <c r="BH4" s="107" t="s">
        <v>142</v>
      </c>
      <c r="BI4" s="107" t="s">
        <v>142</v>
      </c>
      <c r="BJ4" s="107" t="s">
        <v>142</v>
      </c>
      <c r="BK4" s="107" t="s">
        <v>142</v>
      </c>
      <c r="BL4" s="107" t="s">
        <v>142</v>
      </c>
      <c r="BM4" s="107" t="s">
        <v>142</v>
      </c>
      <c r="BN4" s="107" t="s">
        <v>142</v>
      </c>
      <c r="BO4" s="107" t="s">
        <v>142</v>
      </c>
      <c r="BP4" s="108" t="s">
        <v>144</v>
      </c>
      <c r="BQ4" s="108" t="s">
        <v>144</v>
      </c>
      <c r="BR4" s="108" t="s">
        <v>144</v>
      </c>
      <c r="BS4" s="108" t="s">
        <v>144</v>
      </c>
      <c r="BT4" s="108" t="s">
        <v>144</v>
      </c>
      <c r="BU4" s="108" t="s">
        <v>144</v>
      </c>
      <c r="BV4" s="108" t="s">
        <v>144</v>
      </c>
      <c r="BW4" s="108" t="s">
        <v>144</v>
      </c>
      <c r="BX4" s="108" t="s">
        <v>144</v>
      </c>
      <c r="BY4" s="108" t="s">
        <v>144</v>
      </c>
      <c r="BZ4" s="108" t="s">
        <v>144</v>
      </c>
      <c r="CA4" s="108" t="s">
        <v>144</v>
      </c>
      <c r="CB4" s="108" t="s">
        <v>144</v>
      </c>
      <c r="CC4" s="108" t="s">
        <v>144</v>
      </c>
      <c r="CD4" s="108" t="s">
        <v>142</v>
      </c>
      <c r="CE4" s="108" t="s">
        <v>144</v>
      </c>
      <c r="CF4" s="108" t="s">
        <v>144</v>
      </c>
      <c r="CG4" s="108" t="s">
        <v>144</v>
      </c>
      <c r="CH4" s="108" t="s">
        <v>144</v>
      </c>
      <c r="CI4" s="108" t="s">
        <v>144</v>
      </c>
      <c r="CJ4" s="108" t="s">
        <v>144</v>
      </c>
      <c r="CK4" s="108" t="s">
        <v>144</v>
      </c>
      <c r="CL4" s="108" t="s">
        <v>144</v>
      </c>
      <c r="CM4" s="108" t="s">
        <v>144</v>
      </c>
      <c r="CN4" s="108" t="s">
        <v>144</v>
      </c>
      <c r="CO4" s="108" t="s">
        <v>144</v>
      </c>
      <c r="CP4" s="178" t="s">
        <v>261</v>
      </c>
      <c r="CQ4" s="178" t="s">
        <v>261</v>
      </c>
      <c r="CR4" s="178" t="s">
        <v>261</v>
      </c>
    </row>
    <row r="5" spans="1:97" ht="16.5" x14ac:dyDescent="0.25">
      <c r="A5" s="133"/>
      <c r="B5" s="133"/>
      <c r="C5" s="133"/>
      <c r="D5" s="287" t="s">
        <v>262</v>
      </c>
      <c r="E5" s="174" t="s">
        <v>263</v>
      </c>
      <c r="F5" s="174" t="s">
        <v>264</v>
      </c>
      <c r="G5" s="174" t="s">
        <v>265</v>
      </c>
      <c r="H5" s="174" t="s">
        <v>264</v>
      </c>
      <c r="I5" s="174" t="s">
        <v>266</v>
      </c>
      <c r="J5" s="174" t="s">
        <v>267</v>
      </c>
      <c r="K5" s="174" t="s">
        <v>268</v>
      </c>
      <c r="L5" s="174" t="s">
        <v>269</v>
      </c>
      <c r="M5" s="174" t="s">
        <v>270</v>
      </c>
      <c r="N5" s="174" t="s">
        <v>271</v>
      </c>
      <c r="O5" s="174" t="s">
        <v>272</v>
      </c>
      <c r="P5" s="174" t="s">
        <v>273</v>
      </c>
      <c r="Q5" s="174" t="s">
        <v>274</v>
      </c>
      <c r="R5" s="174" t="s">
        <v>275</v>
      </c>
      <c r="S5" s="174" t="s">
        <v>276</v>
      </c>
      <c r="T5" s="174" t="s">
        <v>277</v>
      </c>
      <c r="U5" s="174" t="s">
        <v>278</v>
      </c>
      <c r="V5" s="174" t="s">
        <v>279</v>
      </c>
      <c r="W5" s="174" t="s">
        <v>280</v>
      </c>
      <c r="X5" s="174" t="s">
        <v>281</v>
      </c>
      <c r="Y5" s="174" t="s">
        <v>282</v>
      </c>
      <c r="Z5" s="174" t="s">
        <v>283</v>
      </c>
      <c r="AA5" s="174" t="s">
        <v>284</v>
      </c>
      <c r="AB5" s="174" t="s">
        <v>285</v>
      </c>
      <c r="AC5" s="174" t="s">
        <v>286</v>
      </c>
      <c r="AD5" s="174" t="s">
        <v>287</v>
      </c>
      <c r="AE5" s="174" t="s">
        <v>288</v>
      </c>
      <c r="AF5" s="174" t="s">
        <v>289</v>
      </c>
      <c r="AG5" s="174" t="s">
        <v>290</v>
      </c>
      <c r="AH5" s="174" t="s">
        <v>291</v>
      </c>
      <c r="AI5" s="174" t="s">
        <v>292</v>
      </c>
      <c r="AJ5" s="175" t="s">
        <v>293</v>
      </c>
      <c r="AK5" s="175" t="s">
        <v>294</v>
      </c>
      <c r="AL5" s="175" t="s">
        <v>295</v>
      </c>
      <c r="AM5" s="175" t="s">
        <v>296</v>
      </c>
      <c r="AN5" s="175" t="s">
        <v>297</v>
      </c>
      <c r="AO5" s="175" t="s">
        <v>298</v>
      </c>
      <c r="AP5" s="175" t="s">
        <v>299</v>
      </c>
      <c r="AQ5" s="175" t="s">
        <v>300</v>
      </c>
      <c r="AR5" s="175" t="s">
        <v>301</v>
      </c>
      <c r="AS5" s="175" t="s">
        <v>302</v>
      </c>
      <c r="AT5" s="175" t="s">
        <v>303</v>
      </c>
      <c r="AU5" s="175" t="s">
        <v>304</v>
      </c>
      <c r="AV5" s="175" t="s">
        <v>305</v>
      </c>
      <c r="AW5" s="175" t="s">
        <v>306</v>
      </c>
      <c r="AX5" s="175" t="s">
        <v>307</v>
      </c>
      <c r="AY5" s="175" t="s">
        <v>308</v>
      </c>
      <c r="AZ5" s="175" t="s">
        <v>309</v>
      </c>
      <c r="BA5" s="175" t="s">
        <v>310</v>
      </c>
      <c r="BB5" s="175" t="s">
        <v>311</v>
      </c>
      <c r="BC5" s="175" t="s">
        <v>312</v>
      </c>
      <c r="BD5" s="175" t="s">
        <v>313</v>
      </c>
      <c r="BE5" s="175" t="s">
        <v>314</v>
      </c>
      <c r="BF5" s="175" t="s">
        <v>315</v>
      </c>
      <c r="BG5" s="175" t="s">
        <v>316</v>
      </c>
      <c r="BH5" s="175" t="s">
        <v>316</v>
      </c>
      <c r="BI5" s="175" t="s">
        <v>317</v>
      </c>
      <c r="BJ5" s="175" t="s">
        <v>318</v>
      </c>
      <c r="BK5" s="175" t="s">
        <v>319</v>
      </c>
      <c r="BL5" s="175" t="s">
        <v>320</v>
      </c>
      <c r="BM5" s="175" t="s">
        <v>321</v>
      </c>
      <c r="BN5" s="175" t="s">
        <v>322</v>
      </c>
      <c r="BO5" s="175" t="s">
        <v>323</v>
      </c>
      <c r="BP5" s="176" t="s">
        <v>324</v>
      </c>
      <c r="BQ5" s="176" t="s">
        <v>325</v>
      </c>
      <c r="BR5" s="176" t="s">
        <v>326</v>
      </c>
      <c r="BS5" s="176" t="s">
        <v>327</v>
      </c>
      <c r="BT5" s="176" t="s">
        <v>328</v>
      </c>
      <c r="BU5" s="176" t="s">
        <v>329</v>
      </c>
      <c r="BV5" s="176" t="s">
        <v>330</v>
      </c>
      <c r="BW5" s="176" t="s">
        <v>331</v>
      </c>
      <c r="BX5" s="176" t="s">
        <v>332</v>
      </c>
      <c r="BY5" s="176" t="s">
        <v>333</v>
      </c>
      <c r="BZ5" s="176" t="s">
        <v>334</v>
      </c>
      <c r="CA5" s="176" t="s">
        <v>335</v>
      </c>
      <c r="CB5" s="176" t="s">
        <v>336</v>
      </c>
      <c r="CC5" s="176" t="s">
        <v>337</v>
      </c>
      <c r="CD5" s="176" t="s">
        <v>338</v>
      </c>
      <c r="CE5" s="176" t="s">
        <v>339</v>
      </c>
      <c r="CF5" s="176" t="s">
        <v>340</v>
      </c>
      <c r="CG5" s="176" t="s">
        <v>341</v>
      </c>
      <c r="CH5" s="176" t="s">
        <v>342</v>
      </c>
      <c r="CI5" s="176" t="s">
        <v>343</v>
      </c>
      <c r="CJ5" s="176" t="s">
        <v>344</v>
      </c>
      <c r="CK5" s="176" t="s">
        <v>345</v>
      </c>
      <c r="CL5" s="176" t="s">
        <v>346</v>
      </c>
      <c r="CM5" s="176" t="s">
        <v>347</v>
      </c>
      <c r="CN5" s="176" t="s">
        <v>348</v>
      </c>
      <c r="CO5" s="176" t="s">
        <v>349</v>
      </c>
      <c r="CP5" s="179" t="s">
        <v>350</v>
      </c>
      <c r="CQ5" s="179" t="s">
        <v>351</v>
      </c>
      <c r="CR5" s="179" t="s">
        <v>352</v>
      </c>
      <c r="CS5" s="83"/>
    </row>
    <row r="6" spans="1:97" ht="25.5" x14ac:dyDescent="0.25">
      <c r="A6" s="133"/>
      <c r="B6" s="133"/>
      <c r="C6" s="133"/>
      <c r="D6" s="289" t="s">
        <v>353</v>
      </c>
      <c r="E6" s="180" t="s">
        <v>354</v>
      </c>
      <c r="F6" s="177" t="s">
        <v>354</v>
      </c>
      <c r="G6" s="177" t="s">
        <v>355</v>
      </c>
      <c r="H6" s="177" t="s">
        <v>355</v>
      </c>
      <c r="I6" s="177" t="s">
        <v>356</v>
      </c>
      <c r="J6" s="177" t="s">
        <v>356</v>
      </c>
      <c r="K6" s="177" t="s">
        <v>356</v>
      </c>
      <c r="L6" s="177" t="s">
        <v>356</v>
      </c>
      <c r="M6" s="177" t="s">
        <v>356</v>
      </c>
      <c r="N6" s="177" t="s">
        <v>356</v>
      </c>
      <c r="O6" s="177" t="s">
        <v>356</v>
      </c>
      <c r="P6" s="177" t="s">
        <v>356</v>
      </c>
      <c r="Q6" s="177" t="s">
        <v>356</v>
      </c>
      <c r="R6" s="177" t="s">
        <v>357</v>
      </c>
      <c r="S6" s="177" t="s">
        <v>358</v>
      </c>
      <c r="T6" s="177" t="s">
        <v>356</v>
      </c>
      <c r="U6" s="177" t="s">
        <v>356</v>
      </c>
      <c r="V6" s="177" t="s">
        <v>359</v>
      </c>
      <c r="W6" s="177" t="s">
        <v>360</v>
      </c>
      <c r="X6" s="177" t="s">
        <v>361</v>
      </c>
      <c r="Y6" s="177" t="s">
        <v>362</v>
      </c>
      <c r="Z6" s="177" t="s">
        <v>363</v>
      </c>
      <c r="AA6" s="177" t="s">
        <v>363</v>
      </c>
      <c r="AB6" s="177" t="s">
        <v>363</v>
      </c>
      <c r="AC6" s="177" t="s">
        <v>363</v>
      </c>
      <c r="AD6" s="177" t="s">
        <v>363</v>
      </c>
      <c r="AE6" s="177" t="s">
        <v>364</v>
      </c>
      <c r="AF6" s="177" t="s">
        <v>364</v>
      </c>
      <c r="AG6" s="177" t="s">
        <v>364</v>
      </c>
      <c r="AH6" s="177" t="s">
        <v>365</v>
      </c>
      <c r="AI6" s="177" t="s">
        <v>365</v>
      </c>
      <c r="AJ6" s="177" t="s">
        <v>365</v>
      </c>
      <c r="AK6" s="177" t="s">
        <v>364</v>
      </c>
      <c r="AL6" s="177" t="s">
        <v>364</v>
      </c>
      <c r="AM6" s="177" t="s">
        <v>364</v>
      </c>
      <c r="AN6" s="177" t="s">
        <v>366</v>
      </c>
      <c r="AO6" s="177" t="s">
        <v>366</v>
      </c>
      <c r="AP6" s="177" t="s">
        <v>366</v>
      </c>
      <c r="AQ6" s="177" t="s">
        <v>366</v>
      </c>
      <c r="AR6" s="177" t="s">
        <v>364</v>
      </c>
      <c r="AS6" s="177" t="s">
        <v>364</v>
      </c>
      <c r="AT6" s="177" t="s">
        <v>367</v>
      </c>
      <c r="AU6" s="177" t="s">
        <v>368</v>
      </c>
      <c r="AV6" s="177" t="s">
        <v>364</v>
      </c>
      <c r="AW6" s="177" t="s">
        <v>369</v>
      </c>
      <c r="AX6" s="177" t="s">
        <v>370</v>
      </c>
      <c r="AY6" s="177" t="s">
        <v>364</v>
      </c>
      <c r="AZ6" s="177" t="s">
        <v>371</v>
      </c>
      <c r="BA6" s="177" t="s">
        <v>364</v>
      </c>
      <c r="BB6" s="177" t="s">
        <v>364</v>
      </c>
      <c r="BC6" s="177" t="s">
        <v>364</v>
      </c>
      <c r="BD6" s="177" t="s">
        <v>372</v>
      </c>
      <c r="BE6" s="177" t="s">
        <v>373</v>
      </c>
      <c r="BF6" s="177" t="s">
        <v>373</v>
      </c>
      <c r="BG6" s="177" t="s">
        <v>364</v>
      </c>
      <c r="BH6" s="177" t="s">
        <v>364</v>
      </c>
      <c r="BI6" s="177" t="s">
        <v>374</v>
      </c>
      <c r="BJ6" s="177" t="s">
        <v>374</v>
      </c>
      <c r="BK6" s="177" t="s">
        <v>374</v>
      </c>
      <c r="BL6" s="177" t="s">
        <v>374</v>
      </c>
      <c r="BM6" s="177" t="s">
        <v>374</v>
      </c>
      <c r="BN6" s="177" t="s">
        <v>364</v>
      </c>
      <c r="BO6" s="177" t="s">
        <v>364</v>
      </c>
      <c r="BP6" s="177" t="s">
        <v>365</v>
      </c>
      <c r="BQ6" s="177" t="s">
        <v>365</v>
      </c>
      <c r="BR6" s="177" t="s">
        <v>365</v>
      </c>
      <c r="BS6" s="177" t="s">
        <v>375</v>
      </c>
      <c r="BT6" s="177" t="s">
        <v>364</v>
      </c>
      <c r="BU6" s="177" t="s">
        <v>364</v>
      </c>
      <c r="BV6" s="177" t="s">
        <v>364</v>
      </c>
      <c r="BW6" s="177" t="s">
        <v>375</v>
      </c>
      <c r="BX6" s="177" t="s">
        <v>375</v>
      </c>
      <c r="BY6" s="177" t="s">
        <v>376</v>
      </c>
      <c r="BZ6" s="177" t="s">
        <v>377</v>
      </c>
      <c r="CA6" s="177" t="s">
        <v>364</v>
      </c>
      <c r="CB6" s="177" t="s">
        <v>364</v>
      </c>
      <c r="CC6" s="177" t="s">
        <v>364</v>
      </c>
      <c r="CD6" s="177" t="s">
        <v>364</v>
      </c>
      <c r="CE6" s="177" t="s">
        <v>364</v>
      </c>
      <c r="CF6" s="177" t="s">
        <v>364</v>
      </c>
      <c r="CG6" s="177" t="s">
        <v>364</v>
      </c>
      <c r="CH6" s="177" t="s">
        <v>364</v>
      </c>
      <c r="CI6" s="177" t="s">
        <v>372</v>
      </c>
      <c r="CJ6" s="177" t="s">
        <v>372</v>
      </c>
      <c r="CK6" s="177" t="s">
        <v>372</v>
      </c>
      <c r="CL6" s="177" t="s">
        <v>364</v>
      </c>
      <c r="CM6" s="177" t="s">
        <v>364</v>
      </c>
      <c r="CN6" s="177" t="s">
        <v>364</v>
      </c>
      <c r="CO6" s="177" t="s">
        <v>364</v>
      </c>
      <c r="CP6" s="177" t="s">
        <v>378</v>
      </c>
      <c r="CQ6" s="177" t="s">
        <v>249</v>
      </c>
      <c r="CR6" s="177" t="s">
        <v>251</v>
      </c>
    </row>
    <row r="7" spans="1:97" hidden="1" x14ac:dyDescent="0.25">
      <c r="A7" s="290"/>
      <c r="B7" s="290"/>
      <c r="C7" s="291"/>
      <c r="D7" s="129" t="s">
        <v>379</v>
      </c>
      <c r="E7" s="165"/>
      <c r="F7" s="165"/>
      <c r="G7" s="165"/>
      <c r="H7" s="165"/>
      <c r="I7" s="117"/>
      <c r="J7" s="77">
        <f>+J8/COUNTA($J$2:$BQ$2)</f>
        <v>-6.6666666666666666E-2</v>
      </c>
      <c r="K7" s="77"/>
      <c r="L7" s="75">
        <f>+L8/COUNTA($J$2:$BQ$2)</f>
        <v>0.15</v>
      </c>
      <c r="M7" s="75"/>
      <c r="N7" s="77"/>
      <c r="O7" s="77"/>
      <c r="P7" s="77"/>
      <c r="Q7" s="77">
        <f>+Q8/COUNTA($J$2:$BQ$2)</f>
        <v>0.15</v>
      </c>
      <c r="R7" s="77"/>
      <c r="S7" s="77"/>
      <c r="T7" s="75"/>
      <c r="U7" s="75"/>
      <c r="V7" s="77"/>
      <c r="W7" s="77"/>
      <c r="X7" s="77"/>
      <c r="Y7" s="77"/>
      <c r="Z7" s="77"/>
      <c r="AA7" s="77"/>
      <c r="AB7" s="77"/>
      <c r="AC7" s="77"/>
      <c r="AD7" s="77"/>
      <c r="AE7" s="77">
        <f>+AE8/COUNTA($J$2:$BQ$2)</f>
        <v>0.15</v>
      </c>
      <c r="AF7" s="77">
        <f>+AF8/COUNTA($J$2:$BQ$2)</f>
        <v>0.15</v>
      </c>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f>+BF8/COUNTA($J$2:$BQ$2)</f>
        <v>0.15</v>
      </c>
      <c r="BG7" s="77">
        <f>+BG8/COUNTA($J$2:$BQ$2)</f>
        <v>0.15</v>
      </c>
      <c r="BH7" s="77">
        <f>+BH8/COUNTA($J$2:$BQ$2)</f>
        <v>0.15</v>
      </c>
      <c r="BI7" s="77">
        <f>+BI8/COUNTA($J$2:$BQ$2)</f>
        <v>0.15</v>
      </c>
      <c r="BJ7" s="77">
        <f>+BJ8/COUNTA($J$2:$BQ$2)</f>
        <v>0.15</v>
      </c>
      <c r="BK7" s="77"/>
      <c r="BL7" s="77"/>
      <c r="BM7" s="77"/>
      <c r="BN7" s="77"/>
      <c r="BO7" s="58"/>
      <c r="BP7" s="58"/>
      <c r="BQ7" s="58"/>
      <c r="BR7" s="58"/>
      <c r="BS7" s="58"/>
      <c r="BT7" s="58"/>
      <c r="BU7" s="58"/>
      <c r="BV7" s="58"/>
      <c r="BW7" s="58"/>
      <c r="BX7" s="58"/>
      <c r="BY7" s="58"/>
      <c r="BZ7" s="58"/>
      <c r="CA7" s="58"/>
      <c r="CB7" s="58"/>
      <c r="CC7" s="58"/>
      <c r="CD7" s="77"/>
      <c r="CE7" s="58"/>
      <c r="CF7" s="58"/>
      <c r="CG7" s="58"/>
      <c r="CH7" s="58"/>
      <c r="CI7" s="58"/>
      <c r="CJ7" s="58"/>
      <c r="CK7" s="58"/>
      <c r="CL7" s="58"/>
      <c r="CM7" s="58"/>
      <c r="CN7" s="58"/>
      <c r="CO7" s="58"/>
      <c r="CP7" s="77"/>
      <c r="CQ7" s="77"/>
      <c r="CR7" s="77"/>
    </row>
    <row r="8" spans="1:97" hidden="1" x14ac:dyDescent="0.25">
      <c r="A8" s="82"/>
      <c r="B8" s="82"/>
      <c r="C8" s="129"/>
      <c r="D8" s="129" t="s">
        <v>380</v>
      </c>
      <c r="E8" s="58"/>
      <c r="F8" s="58"/>
      <c r="G8" s="58"/>
      <c r="H8" s="58"/>
      <c r="I8" s="58"/>
      <c r="J8" s="58">
        <f>IF(J2="-","",COUNTA($J$2:$BQ$2)-COUNT(J$14:J$77))</f>
        <v>-4</v>
      </c>
      <c r="K8" s="58"/>
      <c r="L8" s="58">
        <f>IF(L2="-","",COUNTA($J$2:$BQ$2)-COUNT(L$14:L$64))</f>
        <v>9</v>
      </c>
      <c r="M8" s="58"/>
      <c r="N8" s="58"/>
      <c r="O8" s="58"/>
      <c r="P8" s="58"/>
      <c r="Q8" s="58">
        <f>IF(Q2="-","",COUNTA($J$2:$BQ$2)-COUNT(Q$14:Q$64))</f>
        <v>9</v>
      </c>
      <c r="R8" s="58"/>
      <c r="S8" s="58"/>
      <c r="T8" s="58"/>
      <c r="U8" s="58"/>
      <c r="V8" s="58"/>
      <c r="W8" s="58"/>
      <c r="X8" s="58"/>
      <c r="Y8" s="58"/>
      <c r="Z8" s="58"/>
      <c r="AA8" s="58"/>
      <c r="AB8" s="58"/>
      <c r="AC8" s="58"/>
      <c r="AD8" s="58"/>
      <c r="AE8" s="58">
        <f>IF(AE2="-","",COUNTA($J$2:$BQ$2)-COUNT(AE$14:AE$64))</f>
        <v>9</v>
      </c>
      <c r="AF8" s="58">
        <f>IF(AF2="-","",COUNTA($J$2:$BQ$2)-COUNT(AF$14:AF$64))</f>
        <v>9</v>
      </c>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f>IF(BF2="-","",COUNTA($J$2:$BQ$2)-COUNT(BF$14:BF$64))</f>
        <v>9</v>
      </c>
      <c r="BG8" s="58">
        <f>IF(BG2="-","",COUNTA($J$2:$BQ$2)-COUNT(BG$14:BG$64))</f>
        <v>9</v>
      </c>
      <c r="BH8" s="58">
        <f>IF(BH2="-","",COUNTA($J$2:$BQ$2)-COUNT(BH$14:BH$64))</f>
        <v>9</v>
      </c>
      <c r="BI8" s="58">
        <f>IF(BI2="-","",COUNTA($J$2:$BQ$2)-COUNT(BI$14:BI$64))</f>
        <v>9</v>
      </c>
      <c r="BJ8" s="58">
        <f>IF(BJ2="-","",COUNTA($J$2:$BQ$2)-COUNT(BJ$14:BJ$64))</f>
        <v>9</v>
      </c>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77"/>
      <c r="CQ8" s="77"/>
      <c r="CR8" s="77"/>
    </row>
    <row r="9" spans="1:97" hidden="1" x14ac:dyDescent="0.25">
      <c r="A9" s="82"/>
      <c r="B9" s="82"/>
      <c r="C9" s="129"/>
      <c r="D9" s="129" t="s">
        <v>381</v>
      </c>
      <c r="E9" s="165">
        <v>5</v>
      </c>
      <c r="F9" s="165">
        <v>4</v>
      </c>
      <c r="G9" s="166">
        <v>2E-3</v>
      </c>
      <c r="H9" s="166">
        <v>1E-3</v>
      </c>
      <c r="I9" s="127">
        <f t="shared" ref="I9:BQ9" si="0">MAX(I$14:I$77)</f>
        <v>47.23444618719958</v>
      </c>
      <c r="J9" s="127">
        <f t="shared" si="0"/>
        <v>45.031775405161667</v>
      </c>
      <c r="K9" s="127">
        <f t="shared" si="0"/>
        <v>31.024112089776057</v>
      </c>
      <c r="L9" s="127">
        <f t="shared" si="0"/>
        <v>9.3516802480361356</v>
      </c>
      <c r="M9" s="127">
        <f t="shared" ref="M9:S9" si="1">MAX(M$14:M$77)</f>
        <v>72.582766622646446</v>
      </c>
      <c r="N9" s="127">
        <f t="shared" si="1"/>
        <v>16.627131222604284</v>
      </c>
      <c r="O9" s="127">
        <f t="shared" si="1"/>
        <v>53129.1611003</v>
      </c>
      <c r="P9" s="127">
        <f t="shared" si="1"/>
        <v>85139.725436499997</v>
      </c>
      <c r="Q9" s="127">
        <f t="shared" si="1"/>
        <v>32.524188645690252</v>
      </c>
      <c r="R9" s="127">
        <f t="shared" si="1"/>
        <v>50</v>
      </c>
      <c r="S9" s="127">
        <f t="shared" si="1"/>
        <v>651</v>
      </c>
      <c r="T9" s="127">
        <f t="shared" si="0"/>
        <v>88.159318275804921</v>
      </c>
      <c r="U9" s="127">
        <f t="shared" si="0"/>
        <v>89.484302989187924</v>
      </c>
      <c r="V9" s="127">
        <f t="shared" si="0"/>
        <v>5984.1082818480463</v>
      </c>
      <c r="W9" s="127">
        <f t="shared" si="0"/>
        <v>233.69960425027054</v>
      </c>
      <c r="X9" s="127">
        <f t="shared" si="0"/>
        <v>11247.278604017691</v>
      </c>
      <c r="Y9" s="127">
        <f t="shared" si="0"/>
        <v>5.7612774102848441</v>
      </c>
      <c r="Z9" s="127">
        <f t="shared" si="0"/>
        <v>5.21</v>
      </c>
      <c r="AA9" s="127">
        <f t="shared" si="0"/>
        <v>45.093881784628238</v>
      </c>
      <c r="AB9" s="127">
        <f t="shared" si="0"/>
        <v>6.927738989162803</v>
      </c>
      <c r="AC9" s="127">
        <f t="shared" si="0"/>
        <v>37.5</v>
      </c>
      <c r="AD9" s="127">
        <f t="shared" si="0"/>
        <v>14.399999999999999</v>
      </c>
      <c r="AE9" s="127">
        <f t="shared" si="0"/>
        <v>60</v>
      </c>
      <c r="AF9" s="127">
        <f t="shared" si="0"/>
        <v>0.91202408075332642</v>
      </c>
      <c r="AG9" s="127">
        <f t="shared" si="0"/>
        <v>0.45573297142982483</v>
      </c>
      <c r="AH9" s="127">
        <f t="shared" si="0"/>
        <v>0</v>
      </c>
      <c r="AI9" s="127">
        <f t="shared" si="0"/>
        <v>0</v>
      </c>
      <c r="AJ9" s="127">
        <f t="shared" si="0"/>
        <v>0.71099999999999997</v>
      </c>
      <c r="AK9" s="127">
        <f t="shared" si="0"/>
        <v>53.92</v>
      </c>
      <c r="AL9" s="127">
        <f t="shared" si="0"/>
        <v>70.819999999999993</v>
      </c>
      <c r="AM9" s="127">
        <f t="shared" si="0"/>
        <v>47.942074291306966</v>
      </c>
      <c r="AN9" s="127">
        <f t="shared" si="0"/>
        <v>0.83399999999999996</v>
      </c>
      <c r="AO9" s="127">
        <f t="shared" si="0"/>
        <v>1.26</v>
      </c>
      <c r="AP9" s="127">
        <f t="shared" si="0"/>
        <v>2.0299999999999998</v>
      </c>
      <c r="AQ9" s="127">
        <f t="shared" si="0"/>
        <v>2.16</v>
      </c>
      <c r="AR9" s="127">
        <f t="shared" si="0"/>
        <v>6.5710870000000003</v>
      </c>
      <c r="AS9" s="127">
        <f t="shared" si="0"/>
        <v>29.87987019401087</v>
      </c>
      <c r="AT9" s="127">
        <f t="shared" si="0"/>
        <v>40</v>
      </c>
      <c r="AU9" s="127">
        <f t="shared" si="0"/>
        <v>1.4145194292068499</v>
      </c>
      <c r="AV9" s="127">
        <f t="shared" si="0"/>
        <v>6.7324662208557129</v>
      </c>
      <c r="AW9" s="127">
        <f t="shared" si="0"/>
        <v>0.65</v>
      </c>
      <c r="AX9" s="127">
        <f t="shared" si="0"/>
        <v>14105.739418878211</v>
      </c>
      <c r="AY9" s="127">
        <f t="shared" si="0"/>
        <v>910703</v>
      </c>
      <c r="AZ9" s="127">
        <f t="shared" si="0"/>
        <v>63.8</v>
      </c>
      <c r="BA9" s="127">
        <f t="shared" si="0"/>
        <v>15.9</v>
      </c>
      <c r="BB9" s="127">
        <f t="shared" si="0"/>
        <v>25.3</v>
      </c>
      <c r="BC9" s="127">
        <f t="shared" si="0"/>
        <v>52.5</v>
      </c>
      <c r="BD9" s="127">
        <f t="shared" si="0"/>
        <v>3847.7991288074504</v>
      </c>
      <c r="BE9" s="127">
        <f t="shared" si="0"/>
        <v>1761.2470242635618</v>
      </c>
      <c r="BF9" s="127">
        <f t="shared" si="0"/>
        <v>15981.165042110333</v>
      </c>
      <c r="BG9" s="127">
        <f t="shared" si="0"/>
        <v>52.03</v>
      </c>
      <c r="BH9" s="127">
        <f t="shared" si="0"/>
        <v>20</v>
      </c>
      <c r="BI9" s="127">
        <f t="shared" si="0"/>
        <v>19.2</v>
      </c>
      <c r="BJ9" s="127">
        <f t="shared" si="0"/>
        <v>56.7</v>
      </c>
      <c r="BK9" s="127">
        <f t="shared" si="0"/>
        <v>27.1</v>
      </c>
      <c r="BL9" s="127">
        <f t="shared" si="0"/>
        <v>2.11</v>
      </c>
      <c r="BM9" s="127">
        <f t="shared" si="0"/>
        <v>6.6000000000000005</v>
      </c>
      <c r="BN9" s="127">
        <f t="shared" si="0"/>
        <v>59.76</v>
      </c>
      <c r="BO9" s="127">
        <f t="shared" si="0"/>
        <v>93.199999999999989</v>
      </c>
      <c r="BP9" s="127">
        <f t="shared" si="0"/>
        <v>-0.78787827491760254</v>
      </c>
      <c r="BQ9" s="127">
        <f t="shared" si="0"/>
        <v>26</v>
      </c>
      <c r="BR9" s="127">
        <f t="shared" ref="BR9:CR9" si="2">MAX(BR$14:BR$77)</f>
        <v>3.7833333015441895</v>
      </c>
      <c r="BS9" s="127">
        <f t="shared" si="2"/>
        <v>225.28014003641766</v>
      </c>
      <c r="BT9" s="127">
        <f t="shared" si="2"/>
        <v>33.646869494041425</v>
      </c>
      <c r="BU9" s="127">
        <f t="shared" si="2"/>
        <v>23.908985114956831</v>
      </c>
      <c r="BV9" s="127">
        <f t="shared" si="2"/>
        <v>90.473263675476332</v>
      </c>
      <c r="BW9" s="127">
        <f t="shared" si="2"/>
        <v>79.663448086194705</v>
      </c>
      <c r="BX9" s="127">
        <f t="shared" si="2"/>
        <v>903.10571200248182</v>
      </c>
      <c r="BY9" s="127">
        <f t="shared" si="2"/>
        <v>85.376157852330664</v>
      </c>
      <c r="BZ9" s="127">
        <f>MAX(BZ$14:BZ$77)</f>
        <v>100</v>
      </c>
      <c r="CA9" s="127">
        <f t="shared" si="2"/>
        <v>87.4</v>
      </c>
      <c r="CB9" s="127">
        <f t="shared" si="2"/>
        <v>97.602279999999993</v>
      </c>
      <c r="CC9" s="127">
        <f t="shared" si="2"/>
        <v>98.4</v>
      </c>
      <c r="CD9" s="127">
        <f>MAX(CD$14:CD$77)</f>
        <v>98.7</v>
      </c>
      <c r="CE9" s="127">
        <f t="shared" si="2"/>
        <v>93.1</v>
      </c>
      <c r="CF9" s="127">
        <f t="shared" si="2"/>
        <v>67.2</v>
      </c>
      <c r="CG9" s="127">
        <f t="shared" si="2"/>
        <v>95.6</v>
      </c>
      <c r="CH9" s="127">
        <f t="shared" si="2"/>
        <v>75.214401858734149</v>
      </c>
      <c r="CI9" s="127">
        <f t="shared" si="2"/>
        <v>17.880664442704287</v>
      </c>
      <c r="CJ9" s="127">
        <f t="shared" si="2"/>
        <v>18.674432751494471</v>
      </c>
      <c r="CK9" s="127">
        <f t="shared" si="2"/>
        <v>64.780597454942324</v>
      </c>
      <c r="CL9" s="127">
        <f t="shared" si="2"/>
        <v>88.7</v>
      </c>
      <c r="CM9" s="127">
        <f t="shared" si="2"/>
        <v>603.78150000000005</v>
      </c>
      <c r="CN9" s="127">
        <f t="shared" si="2"/>
        <v>86.44</v>
      </c>
      <c r="CO9" s="127">
        <f t="shared" si="2"/>
        <v>46.666666666666664</v>
      </c>
      <c r="CP9" s="127">
        <f t="shared" si="2"/>
        <v>16461516.96465933</v>
      </c>
      <c r="CQ9" s="127">
        <f t="shared" si="2"/>
        <v>11247.278604017691</v>
      </c>
      <c r="CR9" s="127">
        <f t="shared" si="2"/>
        <v>6116.110004248897</v>
      </c>
    </row>
    <row r="10" spans="1:97" hidden="1" x14ac:dyDescent="0.25">
      <c r="A10" s="82"/>
      <c r="B10" s="82"/>
      <c r="C10" s="129"/>
      <c r="D10" s="129" t="s">
        <v>382</v>
      </c>
      <c r="E10" s="165">
        <v>1</v>
      </c>
      <c r="F10" s="165">
        <v>1</v>
      </c>
      <c r="G10" s="166">
        <v>0</v>
      </c>
      <c r="H10" s="166">
        <v>0</v>
      </c>
      <c r="I10" s="128">
        <f t="shared" ref="I10:BQ10" si="3">MIN(I$14:I$77)</f>
        <v>0</v>
      </c>
      <c r="J10" s="128">
        <f t="shared" si="3"/>
        <v>2.1776549392049111E-2</v>
      </c>
      <c r="K10" s="128">
        <f t="shared" si="3"/>
        <v>0</v>
      </c>
      <c r="L10" s="128">
        <f t="shared" si="3"/>
        <v>0</v>
      </c>
      <c r="M10" s="128">
        <f t="shared" ref="M10:S10" si="4">MIN(M$14:M$77)</f>
        <v>0</v>
      </c>
      <c r="N10" s="128">
        <f t="shared" si="4"/>
        <v>0</v>
      </c>
      <c r="O10" s="128">
        <f t="shared" si="4"/>
        <v>147.08322648399999</v>
      </c>
      <c r="P10" s="128">
        <f t="shared" si="4"/>
        <v>270.0670085708</v>
      </c>
      <c r="Q10" s="128">
        <f t="shared" si="4"/>
        <v>0</v>
      </c>
      <c r="R10" s="128">
        <f t="shared" si="4"/>
        <v>1</v>
      </c>
      <c r="S10" s="128">
        <f t="shared" si="4"/>
        <v>0</v>
      </c>
      <c r="T10" s="128">
        <f t="shared" si="3"/>
        <v>0</v>
      </c>
      <c r="U10" s="128">
        <f t="shared" si="3"/>
        <v>8.0238948668647438</v>
      </c>
      <c r="V10" s="128">
        <f t="shared" si="3"/>
        <v>209.66825463867275</v>
      </c>
      <c r="W10" s="128">
        <f t="shared" si="3"/>
        <v>0.792912789373314</v>
      </c>
      <c r="X10" s="128">
        <f t="shared" si="3"/>
        <v>109.99131047460362</v>
      </c>
      <c r="Y10" s="128">
        <f t="shared" si="3"/>
        <v>3.7672455020696249</v>
      </c>
      <c r="Z10" s="327">
        <f>MIN(Z$14:Z$77)</f>
        <v>-0.47</v>
      </c>
      <c r="AA10" s="128">
        <f t="shared" si="3"/>
        <v>4.7116564665852945</v>
      </c>
      <c r="AB10" s="128">
        <f t="shared" si="3"/>
        <v>0</v>
      </c>
      <c r="AC10" s="128">
        <f t="shared" si="3"/>
        <v>0.4</v>
      </c>
      <c r="AD10" s="128">
        <f t="shared" si="3"/>
        <v>8.3000000000000007</v>
      </c>
      <c r="AE10" s="128">
        <f t="shared" si="3"/>
        <v>60</v>
      </c>
      <c r="AF10" s="128">
        <f t="shared" si="3"/>
        <v>0.91202408075332642</v>
      </c>
      <c r="AG10" s="128">
        <f t="shared" si="3"/>
        <v>0.45573297142982483</v>
      </c>
      <c r="AH10" s="128">
        <f t="shared" si="3"/>
        <v>0</v>
      </c>
      <c r="AI10" s="128">
        <f t="shared" si="3"/>
        <v>0</v>
      </c>
      <c r="AJ10" s="128">
        <f t="shared" si="3"/>
        <v>0.53500000000000003</v>
      </c>
      <c r="AK10" s="128">
        <f t="shared" si="3"/>
        <v>0.03</v>
      </c>
      <c r="AL10" s="128">
        <f t="shared" si="3"/>
        <v>2.58</v>
      </c>
      <c r="AM10" s="128">
        <f t="shared" si="3"/>
        <v>15.763914723652146</v>
      </c>
      <c r="AN10" s="128">
        <f t="shared" si="3"/>
        <v>0.34899999999999998</v>
      </c>
      <c r="AO10" s="128">
        <f t="shared" si="3"/>
        <v>0.94</v>
      </c>
      <c r="AP10" s="128">
        <f t="shared" si="3"/>
        <v>0.94</v>
      </c>
      <c r="AQ10" s="128">
        <f t="shared" si="3"/>
        <v>0.95</v>
      </c>
      <c r="AR10" s="128">
        <f t="shared" si="3"/>
        <v>0.49115900000000001</v>
      </c>
      <c r="AS10" s="128">
        <f t="shared" si="3"/>
        <v>1.1266220618335669</v>
      </c>
      <c r="AT10" s="128">
        <f t="shared" si="3"/>
        <v>40</v>
      </c>
      <c r="AU10" s="128">
        <f t="shared" si="3"/>
        <v>1.4145194292068481</v>
      </c>
      <c r="AV10" s="128">
        <f t="shared" si="3"/>
        <v>6.7324662208557102</v>
      </c>
      <c r="AW10" s="128">
        <f t="shared" si="3"/>
        <v>0.01</v>
      </c>
      <c r="AX10" s="128">
        <f t="shared" si="3"/>
        <v>0</v>
      </c>
      <c r="AY10" s="128">
        <f t="shared" si="3"/>
        <v>910703</v>
      </c>
      <c r="AZ10" s="128">
        <f t="shared" si="3"/>
        <v>8.5</v>
      </c>
      <c r="BA10" s="128">
        <f t="shared" si="3"/>
        <v>1.7</v>
      </c>
      <c r="BB10" s="128">
        <f t="shared" si="3"/>
        <v>1.6</v>
      </c>
      <c r="BC10" s="128">
        <f t="shared" si="3"/>
        <v>4.2999999999999972</v>
      </c>
      <c r="BD10" s="128">
        <f t="shared" si="3"/>
        <v>0</v>
      </c>
      <c r="BE10" s="128">
        <f t="shared" si="3"/>
        <v>0</v>
      </c>
      <c r="BF10" s="128">
        <f t="shared" si="3"/>
        <v>0</v>
      </c>
      <c r="BG10" s="128">
        <f t="shared" si="3"/>
        <v>1.53</v>
      </c>
      <c r="BH10" s="128">
        <f t="shared" si="3"/>
        <v>4.9999574848008166</v>
      </c>
      <c r="BI10" s="128">
        <f t="shared" si="3"/>
        <v>1.2</v>
      </c>
      <c r="BJ10" s="128">
        <f t="shared" si="3"/>
        <v>1.8</v>
      </c>
      <c r="BK10" s="128">
        <f t="shared" si="3"/>
        <v>6</v>
      </c>
      <c r="BL10" s="128">
        <f t="shared" si="3"/>
        <v>0.82</v>
      </c>
      <c r="BM10" s="128">
        <f t="shared" si="3"/>
        <v>2.7</v>
      </c>
      <c r="BN10" s="128">
        <f t="shared" si="3"/>
        <v>0</v>
      </c>
      <c r="BO10" s="128">
        <f t="shared" si="3"/>
        <v>17.8</v>
      </c>
      <c r="BP10" s="128">
        <f t="shared" si="3"/>
        <v>-0.78787827491760254</v>
      </c>
      <c r="BQ10" s="128">
        <f t="shared" si="3"/>
        <v>26</v>
      </c>
      <c r="BR10" s="128">
        <f t="shared" ref="BR10:CR10" si="5">MIN(BR$14:BR$77)</f>
        <v>3.7833333015441895</v>
      </c>
      <c r="BS10" s="128">
        <f t="shared" si="5"/>
        <v>1.5920403949813171</v>
      </c>
      <c r="BT10" s="128">
        <f t="shared" si="5"/>
        <v>1.4436585602170333</v>
      </c>
      <c r="BU10" s="128">
        <f t="shared" si="5"/>
        <v>0.56832833386528669</v>
      </c>
      <c r="BV10" s="128">
        <f t="shared" si="5"/>
        <v>0</v>
      </c>
      <c r="BW10" s="128">
        <f t="shared" si="5"/>
        <v>0.21400884648876345</v>
      </c>
      <c r="BX10" s="128">
        <f t="shared" si="5"/>
        <v>0</v>
      </c>
      <c r="BY10" s="128">
        <f t="shared" si="5"/>
        <v>17.220913280962922</v>
      </c>
      <c r="BZ10" s="128">
        <f>MIN(BZ$14:BZ$77)</f>
        <v>18.681318681318686</v>
      </c>
      <c r="CA10" s="128">
        <f t="shared" si="5"/>
        <v>38.9</v>
      </c>
      <c r="CB10" s="128">
        <f t="shared" si="5"/>
        <v>31.925270000000001</v>
      </c>
      <c r="CC10" s="128">
        <f t="shared" si="5"/>
        <v>62.2</v>
      </c>
      <c r="CD10" s="128">
        <f>MIN(CD$14:CD$77)</f>
        <v>64.400000000000006</v>
      </c>
      <c r="CE10" s="128">
        <f t="shared" si="5"/>
        <v>18.7</v>
      </c>
      <c r="CF10" s="128">
        <f t="shared" si="5"/>
        <v>11.7</v>
      </c>
      <c r="CG10" s="128">
        <f t="shared" si="5"/>
        <v>21</v>
      </c>
      <c r="CH10" s="128">
        <f t="shared" si="5"/>
        <v>7.0094553515580245</v>
      </c>
      <c r="CI10" s="128">
        <f t="shared" si="5"/>
        <v>0.94159001465517556</v>
      </c>
      <c r="CJ10" s="128">
        <f t="shared" si="5"/>
        <v>1.1056089204338191</v>
      </c>
      <c r="CK10" s="128">
        <f t="shared" si="5"/>
        <v>5.5121246709025487</v>
      </c>
      <c r="CL10" s="128">
        <f t="shared" si="5"/>
        <v>53.6</v>
      </c>
      <c r="CM10" s="128">
        <f t="shared" si="5"/>
        <v>14.388100000000001</v>
      </c>
      <c r="CN10" s="128">
        <f t="shared" si="5"/>
        <v>60.84</v>
      </c>
      <c r="CO10" s="128">
        <f t="shared" si="5"/>
        <v>3.8095238095238098</v>
      </c>
      <c r="CP10" s="128">
        <f t="shared" si="5"/>
        <v>492652.17971687764</v>
      </c>
      <c r="CQ10" s="128">
        <f t="shared" si="5"/>
        <v>109.99131047460362</v>
      </c>
      <c r="CR10" s="128">
        <f t="shared" si="5"/>
        <v>684.36999996049144</v>
      </c>
    </row>
    <row r="11" spans="1:97" hidden="1" x14ac:dyDescent="0.25">
      <c r="A11" s="82"/>
      <c r="B11" s="82"/>
      <c r="C11" s="129"/>
      <c r="D11" s="129" t="s">
        <v>383</v>
      </c>
      <c r="E11" s="165"/>
      <c r="F11" s="165"/>
      <c r="G11" s="165"/>
      <c r="H11" s="165"/>
      <c r="I11" s="128">
        <f>AVERAGE(I$14:I$77)</f>
        <v>10.688687372828584</v>
      </c>
      <c r="J11" s="128">
        <f t="shared" ref="J11:BR11" si="6">AVERAGE(J$14:J$77)</f>
        <v>11.429701964946352</v>
      </c>
      <c r="K11" s="128">
        <f t="shared" si="6"/>
        <v>4.2440862666499379</v>
      </c>
      <c r="L11" s="128">
        <f t="shared" si="6"/>
        <v>2.6303213873162896</v>
      </c>
      <c r="M11" s="128">
        <f t="shared" ref="M11:S11" si="7">AVERAGE(M$14:M$77)</f>
        <v>10.080094278679622</v>
      </c>
      <c r="N11" s="128">
        <f t="shared" si="7"/>
        <v>1.7432191328967628</v>
      </c>
      <c r="O11" s="128">
        <f t="shared" si="7"/>
        <v>13218.0062953774</v>
      </c>
      <c r="P11" s="128">
        <f t="shared" si="7"/>
        <v>22955.860534200161</v>
      </c>
      <c r="Q11" s="128">
        <f t="shared" si="7"/>
        <v>3.9139350757324549</v>
      </c>
      <c r="R11" s="128">
        <f t="shared" si="7"/>
        <v>11.859375</v>
      </c>
      <c r="S11" s="128">
        <f t="shared" si="7"/>
        <v>82.372727272727275</v>
      </c>
      <c r="T11" s="128">
        <f t="shared" si="6"/>
        <v>31.699550178032389</v>
      </c>
      <c r="U11" s="128">
        <f t="shared" si="6"/>
        <v>34.563600035539622</v>
      </c>
      <c r="V11" s="128">
        <f t="shared" si="6"/>
        <v>696.96403175403179</v>
      </c>
      <c r="W11" s="128">
        <f t="shared" si="6"/>
        <v>22.658292091272127</v>
      </c>
      <c r="X11" s="128">
        <f t="shared" si="6"/>
        <v>1307.6027643807363</v>
      </c>
      <c r="Y11" s="128">
        <f t="shared" si="6"/>
        <v>4.4851263663186618</v>
      </c>
      <c r="Z11" s="128">
        <f t="shared" si="6"/>
        <v>1.2292187500000002</v>
      </c>
      <c r="AA11" s="128">
        <f t="shared" si="6"/>
        <v>12.42313984040792</v>
      </c>
      <c r="AB11" s="128">
        <f t="shared" si="6"/>
        <v>0.90079911555929715</v>
      </c>
      <c r="AC11" s="128">
        <f t="shared" si="6"/>
        <v>8.2421875</v>
      </c>
      <c r="AD11" s="128">
        <f t="shared" si="6"/>
        <v>10.53125</v>
      </c>
      <c r="AE11" s="128">
        <f t="shared" si="6"/>
        <v>60</v>
      </c>
      <c r="AF11" s="128">
        <f t="shared" si="6"/>
        <v>0.91202408075332642</v>
      </c>
      <c r="AG11" s="128">
        <f t="shared" si="6"/>
        <v>0.45573297142982483</v>
      </c>
      <c r="AH11" s="128">
        <f t="shared" si="6"/>
        <v>0</v>
      </c>
      <c r="AI11" s="128">
        <f t="shared" si="6"/>
        <v>0</v>
      </c>
      <c r="AJ11" s="128">
        <f t="shared" si="6"/>
        <v>0.6246718750000001</v>
      </c>
      <c r="AK11" s="128">
        <f t="shared" si="6"/>
        <v>15.0346875</v>
      </c>
      <c r="AL11" s="128">
        <f t="shared" si="6"/>
        <v>27.453749999999999</v>
      </c>
      <c r="AM11" s="128">
        <f t="shared" si="6"/>
        <v>29.922960096781807</v>
      </c>
      <c r="AN11" s="128">
        <f t="shared" si="6"/>
        <v>0.45093749999999994</v>
      </c>
      <c r="AO11" s="128">
        <f t="shared" si="6"/>
        <v>1.0653125000000001</v>
      </c>
      <c r="AP11" s="128">
        <f t="shared" si="6"/>
        <v>1.2914062499999996</v>
      </c>
      <c r="AQ11" s="128">
        <f t="shared" si="6"/>
        <v>1.2648437499999998</v>
      </c>
      <c r="AR11" s="128">
        <f t="shared" si="6"/>
        <v>2.6184995156250004</v>
      </c>
      <c r="AS11" s="128">
        <f t="shared" si="6"/>
        <v>6.3083191681824262</v>
      </c>
      <c r="AT11" s="128">
        <f t="shared" si="6"/>
        <v>40</v>
      </c>
      <c r="AU11" s="128">
        <f t="shared" si="6"/>
        <v>1.4145194292068484</v>
      </c>
      <c r="AV11" s="128">
        <f t="shared" si="6"/>
        <v>6.7324662208557129</v>
      </c>
      <c r="AW11" s="128">
        <f t="shared" si="6"/>
        <v>8.6249999999999952E-2</v>
      </c>
      <c r="AX11" s="128">
        <f t="shared" si="6"/>
        <v>1876.5335211265169</v>
      </c>
      <c r="AY11" s="128">
        <f t="shared" si="6"/>
        <v>910703</v>
      </c>
      <c r="AZ11" s="128">
        <f t="shared" si="6"/>
        <v>28.503125000000008</v>
      </c>
      <c r="BA11" s="128">
        <f t="shared" si="6"/>
        <v>4.9062500000000009</v>
      </c>
      <c r="BB11" s="128">
        <f t="shared" si="6"/>
        <v>8.1359374999999989</v>
      </c>
      <c r="BC11" s="128">
        <f t="shared" si="6"/>
        <v>27.095312500000006</v>
      </c>
      <c r="BD11" s="128">
        <f t="shared" si="6"/>
        <v>436.96442153505643</v>
      </c>
      <c r="BE11" s="128">
        <f t="shared" si="6"/>
        <v>146.75832214561254</v>
      </c>
      <c r="BF11" s="128">
        <f t="shared" si="6"/>
        <v>1178.0004245144253</v>
      </c>
      <c r="BG11" s="128">
        <f t="shared" si="6"/>
        <v>13.746562499999991</v>
      </c>
      <c r="BH11" s="128">
        <f t="shared" si="6"/>
        <v>7.6562530306432599</v>
      </c>
      <c r="BI11" s="128">
        <f t="shared" si="6"/>
        <v>6.8578125000000005</v>
      </c>
      <c r="BJ11" s="128">
        <f t="shared" si="6"/>
        <v>26.215624999999999</v>
      </c>
      <c r="BK11" s="128">
        <f t="shared" si="6"/>
        <v>11.501562499999999</v>
      </c>
      <c r="BL11" s="128">
        <f t="shared" si="6"/>
        <v>1.5040625000000005</v>
      </c>
      <c r="BM11" s="128">
        <f t="shared" si="6"/>
        <v>5.0015625000000012</v>
      </c>
      <c r="BN11" s="128">
        <f t="shared" si="6"/>
        <v>2.9251562499999992</v>
      </c>
      <c r="BO11" s="128">
        <f t="shared" si="6"/>
        <v>74.492187499999986</v>
      </c>
      <c r="BP11" s="128">
        <f t="shared" si="6"/>
        <v>-0.78787827491760254</v>
      </c>
      <c r="BQ11" s="128">
        <f t="shared" si="6"/>
        <v>26</v>
      </c>
      <c r="BR11" s="128">
        <f t="shared" si="6"/>
        <v>3.7833333015441895</v>
      </c>
      <c r="BS11" s="128">
        <f t="shared" ref="BS11:CR11" si="8">AVERAGE(BS$14:BS$77)</f>
        <v>82.688682969927243</v>
      </c>
      <c r="BT11" s="128">
        <f t="shared" si="8"/>
        <v>11.796435333091731</v>
      </c>
      <c r="BU11" s="128">
        <f t="shared" si="8"/>
        <v>3.4964778779124339</v>
      </c>
      <c r="BV11" s="128">
        <f t="shared" si="8"/>
        <v>27.070492369927226</v>
      </c>
      <c r="BW11" s="128">
        <f t="shared" si="8"/>
        <v>8.6051119147825883</v>
      </c>
      <c r="BX11" s="128">
        <f t="shared" si="8"/>
        <v>60.552422813429999</v>
      </c>
      <c r="BY11" s="128">
        <f t="shared" si="8"/>
        <v>56.118378784607707</v>
      </c>
      <c r="BZ11" s="128">
        <f>AVERAGE(BZ$14:BZ$77)</f>
        <v>80.692057979689679</v>
      </c>
      <c r="CA11" s="128">
        <f t="shared" si="8"/>
        <v>65.303125000000009</v>
      </c>
      <c r="CB11" s="128">
        <f t="shared" si="8"/>
        <v>87.295313906249973</v>
      </c>
      <c r="CC11" s="128">
        <f t="shared" si="8"/>
        <v>87.032812499999991</v>
      </c>
      <c r="CD11" s="128">
        <f>AVERAGE(CD$14:CD$77)</f>
        <v>92.926562500000003</v>
      </c>
      <c r="CE11" s="128">
        <f t="shared" si="8"/>
        <v>57.323437500000004</v>
      </c>
      <c r="CF11" s="128">
        <f t="shared" si="8"/>
        <v>35.4375</v>
      </c>
      <c r="CG11" s="128">
        <f t="shared" si="8"/>
        <v>62.137500000000003</v>
      </c>
      <c r="CH11" s="128">
        <f t="shared" si="8"/>
        <v>46.847027644542905</v>
      </c>
      <c r="CI11" s="128">
        <f t="shared" si="8"/>
        <v>7.4213860328641568</v>
      </c>
      <c r="CJ11" s="128">
        <f t="shared" si="8"/>
        <v>9.9529427728769289</v>
      </c>
      <c r="CK11" s="128">
        <f t="shared" si="8"/>
        <v>18.734393157613333</v>
      </c>
      <c r="CL11" s="128">
        <f t="shared" si="8"/>
        <v>73.335937499999986</v>
      </c>
      <c r="CM11" s="128">
        <f t="shared" si="8"/>
        <v>62.5104578125</v>
      </c>
      <c r="CN11" s="128">
        <f t="shared" si="8"/>
        <v>73.597343749999993</v>
      </c>
      <c r="CO11" s="128">
        <f t="shared" si="8"/>
        <v>20.335315469671308</v>
      </c>
      <c r="CP11" s="128">
        <f t="shared" si="8"/>
        <v>2593401.4155322514</v>
      </c>
      <c r="CQ11" s="128">
        <f t="shared" si="8"/>
        <v>1307.6027643807363</v>
      </c>
      <c r="CR11" s="128">
        <f t="shared" si="8"/>
        <v>2305.7615625972626</v>
      </c>
    </row>
    <row r="12" spans="1:97" hidden="1" x14ac:dyDescent="0.25">
      <c r="A12" s="82"/>
      <c r="B12" s="82"/>
      <c r="C12" s="129"/>
      <c r="D12" s="129" t="s">
        <v>384</v>
      </c>
      <c r="E12" s="165"/>
      <c r="F12" s="165"/>
      <c r="G12" s="165"/>
      <c r="H12" s="165"/>
      <c r="I12" s="77">
        <f>ABS(SKEW(I$14:I$77))</f>
        <v>1.0742136338581256</v>
      </c>
      <c r="J12" s="77">
        <f t="shared" ref="J12:BR12" si="9">ABS(SKEW(J$14:J$77))</f>
        <v>1.4937328344576071</v>
      </c>
      <c r="K12" s="77">
        <f t="shared" si="9"/>
        <v>2.0973229126850921</v>
      </c>
      <c r="L12" s="77">
        <f t="shared" si="9"/>
        <v>0.7395623336104965</v>
      </c>
      <c r="M12" s="77">
        <f t="shared" ref="M12:S12" si="10">ABS(SKEW(M$14:M$77))</f>
        <v>1.9691029242282172</v>
      </c>
      <c r="N12" s="77">
        <f t="shared" si="10"/>
        <v>2.5355709642642514</v>
      </c>
      <c r="O12" s="77">
        <f t="shared" si="10"/>
        <v>1.984168651451895</v>
      </c>
      <c r="P12" s="77">
        <f t="shared" si="10"/>
        <v>1.7868989041782846</v>
      </c>
      <c r="Q12" s="77">
        <f t="shared" si="10"/>
        <v>2.2414561498744487</v>
      </c>
      <c r="R12" s="77">
        <f t="shared" si="10"/>
        <v>1.625821022086021</v>
      </c>
      <c r="S12" s="77">
        <f t="shared" si="10"/>
        <v>2.6364154242871951</v>
      </c>
      <c r="T12" s="77">
        <f t="shared" si="9"/>
        <v>0.67768920089450246</v>
      </c>
      <c r="U12" s="77">
        <f t="shared" si="9"/>
        <v>1.1558760114420523</v>
      </c>
      <c r="V12" s="77">
        <f t="shared" si="9"/>
        <v>6.2247475949553648</v>
      </c>
      <c r="W12" s="77">
        <f t="shared" si="9"/>
        <v>4.92075779640611</v>
      </c>
      <c r="X12" s="77">
        <f t="shared" si="9"/>
        <v>5.5687011203279075</v>
      </c>
      <c r="Y12" s="77">
        <f t="shared" si="9"/>
        <v>0.97683788439574515</v>
      </c>
      <c r="Z12" s="77">
        <f t="shared" si="9"/>
        <v>1.5526324355321668</v>
      </c>
      <c r="AA12" s="77">
        <f t="shared" si="9"/>
        <v>2.5374467344905898</v>
      </c>
      <c r="AB12" s="77">
        <f t="shared" si="9"/>
        <v>2.9449296238460483</v>
      </c>
      <c r="AC12" s="77">
        <f t="shared" si="9"/>
        <v>1.762174923826092</v>
      </c>
      <c r="AD12" s="77">
        <f>ABS(SKEW(AD$14:AD$77))</f>
        <v>0.55383926299848696</v>
      </c>
      <c r="AE12" s="77" t="e">
        <f>ABS(SKEW(AE$14:AE$77))</f>
        <v>#DIV/0!</v>
      </c>
      <c r="AF12" s="77" t="e">
        <f t="shared" si="9"/>
        <v>#DIV/0!</v>
      </c>
      <c r="AG12" s="77" t="e">
        <f t="shared" si="9"/>
        <v>#DIV/0!</v>
      </c>
      <c r="AH12" s="77" t="e">
        <f t="shared" si="9"/>
        <v>#DIV/0!</v>
      </c>
      <c r="AI12" s="77" t="e">
        <f t="shared" si="9"/>
        <v>#DIV/0!</v>
      </c>
      <c r="AJ12" s="77">
        <f t="shared" si="9"/>
        <v>0.48274791247218818</v>
      </c>
      <c r="AK12" s="77">
        <f t="shared" si="9"/>
        <v>1.4978435957284855</v>
      </c>
      <c r="AL12" s="77">
        <f t="shared" si="9"/>
        <v>0.75796724354376455</v>
      </c>
      <c r="AM12" s="77">
        <f t="shared" si="9"/>
        <v>0.18400039914074864</v>
      </c>
      <c r="AN12" s="77">
        <f t="shared" si="9"/>
        <v>2.793139480476313</v>
      </c>
      <c r="AO12" s="77">
        <f t="shared" si="9"/>
        <v>0.91996331608138182</v>
      </c>
      <c r="AP12" s="77">
        <f t="shared" si="9"/>
        <v>1.6194740215505752</v>
      </c>
      <c r="AQ12" s="77">
        <f t="shared" si="9"/>
        <v>1.6376118264791149</v>
      </c>
      <c r="AR12" s="77">
        <f t="shared" si="9"/>
        <v>0.83897816864733032</v>
      </c>
      <c r="AS12" s="77">
        <f t="shared" si="9"/>
        <v>2.6510102438314935</v>
      </c>
      <c r="AT12" s="77" t="e">
        <f t="shared" si="9"/>
        <v>#DIV/0!</v>
      </c>
      <c r="AU12" s="77">
        <f t="shared" si="9"/>
        <v>1.0721108546203642</v>
      </c>
      <c r="AV12" s="77">
        <f t="shared" si="9"/>
        <v>1.0758322587555895</v>
      </c>
      <c r="AW12" s="77">
        <f t="shared" si="9"/>
        <v>3.0810568940061676</v>
      </c>
      <c r="AX12" s="77">
        <f t="shared" si="9"/>
        <v>2.3571429121460383</v>
      </c>
      <c r="AY12" s="77" t="e">
        <f t="shared" si="9"/>
        <v>#DIV/0!</v>
      </c>
      <c r="AZ12" s="77">
        <f t="shared" si="9"/>
        <v>0.98490884500592302</v>
      </c>
      <c r="BA12" s="77">
        <f t="shared" si="9"/>
        <v>1.6791042066685455</v>
      </c>
      <c r="BB12" s="77">
        <f t="shared" si="9"/>
        <v>1.3502136174352879</v>
      </c>
      <c r="BC12" s="77">
        <f t="shared" si="9"/>
        <v>0.28261665172352479</v>
      </c>
      <c r="BD12" s="77">
        <f t="shared" si="9"/>
        <v>3.1631905441546597</v>
      </c>
      <c r="BE12" s="77">
        <f t="shared" si="9"/>
        <v>3.2431027755595445</v>
      </c>
      <c r="BF12" s="77">
        <f t="shared" si="9"/>
        <v>4.244377074748372</v>
      </c>
      <c r="BG12" s="77">
        <f t="shared" si="9"/>
        <v>1.3533577093061695</v>
      </c>
      <c r="BH12" s="77">
        <f t="shared" si="9"/>
        <v>1.5050150650033496</v>
      </c>
      <c r="BI12" s="77">
        <f t="shared" si="9"/>
        <v>1.0203194448093116</v>
      </c>
      <c r="BJ12" s="77">
        <f t="shared" si="9"/>
        <v>0.26560974866088255</v>
      </c>
      <c r="BK12" s="77">
        <f t="shared" si="9"/>
        <v>1.3214094663979281</v>
      </c>
      <c r="BL12" s="77">
        <f t="shared" si="9"/>
        <v>0.22352750001131683</v>
      </c>
      <c r="BM12" s="77">
        <f t="shared" si="9"/>
        <v>0.68941895422050792</v>
      </c>
      <c r="BN12" s="77">
        <f t="shared" si="9"/>
        <v>4.4570926337882053</v>
      </c>
      <c r="BO12" s="77">
        <f t="shared" si="9"/>
        <v>1.1482829589511923</v>
      </c>
      <c r="BP12" s="77" t="e">
        <f t="shared" si="9"/>
        <v>#DIV/0!</v>
      </c>
      <c r="BQ12" s="77" t="e">
        <f t="shared" si="9"/>
        <v>#DIV/0!</v>
      </c>
      <c r="BR12" s="77" t="e">
        <f t="shared" si="9"/>
        <v>#DIV/0!</v>
      </c>
      <c r="BS12" s="77">
        <f t="shared" ref="BS12:CR12" si="11">ABS(SKEW(BS$14:BS$77))</f>
        <v>0.77666600700096122</v>
      </c>
      <c r="BT12" s="77">
        <f t="shared" si="11"/>
        <v>0.99805526336745509</v>
      </c>
      <c r="BU12" s="77">
        <f t="shared" si="11"/>
        <v>2.80640654489796</v>
      </c>
      <c r="BV12" s="77">
        <f t="shared" si="11"/>
        <v>0.88693270976071847</v>
      </c>
      <c r="BW12" s="77">
        <f t="shared" si="11"/>
        <v>3.5807356068831644</v>
      </c>
      <c r="BX12" s="77">
        <f t="shared" si="11"/>
        <v>3.6227618265822716</v>
      </c>
      <c r="BY12" s="77">
        <f t="shared" si="11"/>
        <v>0.38111377081376935</v>
      </c>
      <c r="BZ12" s="77">
        <f>ABS(SKEW(BZ$14:BZ$77))</f>
        <v>1.5343189345476616</v>
      </c>
      <c r="CA12" s="77">
        <f t="shared" si="11"/>
        <v>0.2582411279839828</v>
      </c>
      <c r="CB12" s="77">
        <f t="shared" si="11"/>
        <v>2.374140665299842</v>
      </c>
      <c r="CC12" s="77">
        <f t="shared" si="11"/>
        <v>1.3010472772222343</v>
      </c>
      <c r="CD12" s="77">
        <f>ABS(SKEW(CD$14:CD$77))</f>
        <v>2.1495603690268834</v>
      </c>
      <c r="CE12" s="77">
        <f t="shared" si="11"/>
        <v>0.24213595341606495</v>
      </c>
      <c r="CF12" s="77">
        <f t="shared" si="11"/>
        <v>0.35988887948915582</v>
      </c>
      <c r="CG12" s="77">
        <f t="shared" si="11"/>
        <v>0.19605471956312945</v>
      </c>
      <c r="CH12" s="77">
        <f t="shared" si="11"/>
        <v>0.27644217099355789</v>
      </c>
      <c r="CI12" s="77">
        <f t="shared" si="11"/>
        <v>0.92307953968958312</v>
      </c>
      <c r="CJ12" s="77">
        <f t="shared" si="11"/>
        <v>0.18872809342809865</v>
      </c>
      <c r="CK12" s="77">
        <f t="shared" si="11"/>
        <v>1.7641971685190467</v>
      </c>
      <c r="CL12" s="77">
        <f t="shared" si="11"/>
        <v>6.4340286416792611E-2</v>
      </c>
      <c r="CM12" s="77">
        <f t="shared" si="11"/>
        <v>5.7602468536211031</v>
      </c>
      <c r="CN12" s="77">
        <f t="shared" si="11"/>
        <v>2.5855127688809553E-2</v>
      </c>
      <c r="CO12" s="77">
        <f t="shared" si="11"/>
        <v>0.66324037982688089</v>
      </c>
      <c r="CP12" s="77">
        <f t="shared" si="11"/>
        <v>3.9885646998799293</v>
      </c>
      <c r="CQ12" s="77">
        <f t="shared" si="11"/>
        <v>5.5687011203279075</v>
      </c>
      <c r="CR12" s="77">
        <f t="shared" si="11"/>
        <v>0.92450968422692825</v>
      </c>
    </row>
    <row r="13" spans="1:97" ht="26.25" hidden="1" x14ac:dyDescent="0.25">
      <c r="A13" s="164" t="s">
        <v>385</v>
      </c>
      <c r="B13" s="131" t="s">
        <v>386</v>
      </c>
      <c r="C13" s="131" t="s">
        <v>387</v>
      </c>
      <c r="D13" s="130" t="s">
        <v>388</v>
      </c>
      <c r="E13" s="117"/>
      <c r="F13" s="117"/>
      <c r="G13" s="117"/>
      <c r="H13" s="117"/>
      <c r="I13" s="117">
        <f>KURT(I$14:I$77)</f>
        <v>0.82926411738926742</v>
      </c>
      <c r="J13" s="117">
        <f t="shared" ref="J13:BR13" si="12">KURT(J$14:J$77)</f>
        <v>2.04966895132746</v>
      </c>
      <c r="K13" s="117">
        <f t="shared" si="12"/>
        <v>3.2767173240273486</v>
      </c>
      <c r="L13" s="117">
        <f t="shared" si="12"/>
        <v>-0.40378987428173874</v>
      </c>
      <c r="M13" s="117">
        <f t="shared" ref="M13:S13" si="13">KURT(M$14:M$77)</f>
        <v>2.3385621559475842</v>
      </c>
      <c r="N13" s="117">
        <f t="shared" si="13"/>
        <v>6.6055972497757081</v>
      </c>
      <c r="O13" s="117">
        <f t="shared" si="13"/>
        <v>3.9394901603244783</v>
      </c>
      <c r="P13" s="117">
        <f t="shared" si="13"/>
        <v>3.0193613461600002</v>
      </c>
      <c r="Q13" s="117">
        <f t="shared" si="13"/>
        <v>3.8976955941189484</v>
      </c>
      <c r="R13" s="117">
        <f t="shared" si="13"/>
        <v>3.5579415466842468</v>
      </c>
      <c r="S13" s="117">
        <f t="shared" si="13"/>
        <v>8.9191884929665832</v>
      </c>
      <c r="T13" s="117">
        <f t="shared" si="12"/>
        <v>-0.41899995632526377</v>
      </c>
      <c r="U13" s="117">
        <f t="shared" si="12"/>
        <v>1.3455130202053862</v>
      </c>
      <c r="V13" s="117">
        <f t="shared" si="12"/>
        <v>44.950028451560478</v>
      </c>
      <c r="W13" s="117">
        <f t="shared" si="12"/>
        <v>30.564378972487212</v>
      </c>
      <c r="X13" s="117">
        <f t="shared" si="12"/>
        <v>35.630587685790367</v>
      </c>
      <c r="Y13" s="117">
        <f t="shared" si="12"/>
        <v>0.53110913658629721</v>
      </c>
      <c r="Z13" s="117">
        <f t="shared" si="12"/>
        <v>5.4214388706756589</v>
      </c>
      <c r="AA13" s="117">
        <f t="shared" si="12"/>
        <v>8.0443561415220231</v>
      </c>
      <c r="AB13" s="117">
        <f t="shared" si="12"/>
        <v>9.5293750502354619</v>
      </c>
      <c r="AC13" s="117">
        <f t="shared" si="12"/>
        <v>3.0177756875074486</v>
      </c>
      <c r="AD13" s="117">
        <f t="shared" si="12"/>
        <v>-0.15808194895266148</v>
      </c>
      <c r="AE13" s="117" t="e">
        <f t="shared" si="12"/>
        <v>#DIV/0!</v>
      </c>
      <c r="AF13" s="117" t="e">
        <f t="shared" si="12"/>
        <v>#DIV/0!</v>
      </c>
      <c r="AG13" s="117" t="e">
        <f t="shared" si="12"/>
        <v>#DIV/0!</v>
      </c>
      <c r="AH13" s="117" t="e">
        <f t="shared" si="12"/>
        <v>#DIV/0!</v>
      </c>
      <c r="AI13" s="117" t="e">
        <f t="shared" si="12"/>
        <v>#DIV/0!</v>
      </c>
      <c r="AJ13" s="117">
        <f t="shared" si="12"/>
        <v>2.3225444212461595</v>
      </c>
      <c r="AK13" s="117">
        <f t="shared" si="12"/>
        <v>2.3718919650279737</v>
      </c>
      <c r="AL13" s="117">
        <f t="shared" si="12"/>
        <v>0.48489429968131237</v>
      </c>
      <c r="AM13" s="117">
        <f t="shared" si="12"/>
        <v>-0.21412651943074179</v>
      </c>
      <c r="AN13" s="117">
        <f t="shared" si="12"/>
        <v>10.913059291425512</v>
      </c>
      <c r="AO13" s="117">
        <f t="shared" si="12"/>
        <v>1.6428973454649505</v>
      </c>
      <c r="AP13" s="117">
        <f t="shared" si="12"/>
        <v>4.7894920305511528</v>
      </c>
      <c r="AQ13" s="117">
        <f t="shared" si="12"/>
        <v>3.3069576679328128</v>
      </c>
      <c r="AR13" s="117">
        <f t="shared" si="12"/>
        <v>0.38908709477890024</v>
      </c>
      <c r="AS13" s="117">
        <f t="shared" si="12"/>
        <v>8.2722251945646512</v>
      </c>
      <c r="AT13" s="117" t="e">
        <f t="shared" si="12"/>
        <v>#DIV/0!</v>
      </c>
      <c r="AU13" s="117">
        <f t="shared" si="12"/>
        <v>-1.9585416498232053</v>
      </c>
      <c r="AV13" s="117">
        <f t="shared" si="12"/>
        <v>-1.9535640693666911</v>
      </c>
      <c r="AW13" s="117">
        <f t="shared" si="12"/>
        <v>11.051949907899491</v>
      </c>
      <c r="AX13" s="117">
        <f t="shared" si="12"/>
        <v>5.3293796132986886</v>
      </c>
      <c r="AY13" s="117" t="e">
        <f t="shared" si="12"/>
        <v>#DIV/0!</v>
      </c>
      <c r="AZ13" s="117">
        <f t="shared" si="12"/>
        <v>0.77849201209701402</v>
      </c>
      <c r="BA13" s="117">
        <f t="shared" si="12"/>
        <v>4.8626168273421007</v>
      </c>
      <c r="BB13" s="117">
        <f t="shared" si="12"/>
        <v>2.8295715943692059</v>
      </c>
      <c r="BC13" s="117">
        <f t="shared" si="12"/>
        <v>-0.38610342645214635</v>
      </c>
      <c r="BD13" s="117">
        <f t="shared" si="12"/>
        <v>13.289294437594336</v>
      </c>
      <c r="BE13" s="117">
        <f t="shared" si="12"/>
        <v>12.221844285693951</v>
      </c>
      <c r="BF13" s="117">
        <f t="shared" si="12"/>
        <v>22.237851677824462</v>
      </c>
      <c r="BG13" s="117">
        <f t="shared" si="12"/>
        <v>2.4322127983130928</v>
      </c>
      <c r="BH13" s="117">
        <f t="shared" si="12"/>
        <v>2.4026759392586632</v>
      </c>
      <c r="BI13" s="117">
        <f t="shared" si="12"/>
        <v>2.1821724432168486</v>
      </c>
      <c r="BJ13" s="117">
        <f t="shared" si="12"/>
        <v>-0.34258071709139681</v>
      </c>
      <c r="BK13" s="117">
        <f t="shared" si="12"/>
        <v>1.4082491576836418</v>
      </c>
      <c r="BL13" s="117">
        <f t="shared" si="12"/>
        <v>1.1229176472394355</v>
      </c>
      <c r="BM13" s="117">
        <f t="shared" si="12"/>
        <v>0.58002086909855599</v>
      </c>
      <c r="BN13" s="117">
        <f t="shared" si="12"/>
        <v>18.940775069472128</v>
      </c>
      <c r="BO13" s="117">
        <f t="shared" si="12"/>
        <v>1.1932850211737138</v>
      </c>
      <c r="BP13" s="117" t="e">
        <f t="shared" si="12"/>
        <v>#DIV/0!</v>
      </c>
      <c r="BQ13" s="117" t="e">
        <f t="shared" si="12"/>
        <v>#DIV/0!</v>
      </c>
      <c r="BR13" s="117" t="e">
        <f t="shared" si="12"/>
        <v>#DIV/0!</v>
      </c>
      <c r="BS13" s="117">
        <f t="shared" ref="BS13:CR13" si="14">KURT(BS$14:BS$77)</f>
        <v>-0.43605135438057863</v>
      </c>
      <c r="BT13" s="117">
        <f t="shared" si="14"/>
        <v>-0.14696949314737084</v>
      </c>
      <c r="BU13" s="117">
        <f t="shared" si="14"/>
        <v>6.1790307479560544</v>
      </c>
      <c r="BV13" s="117">
        <f t="shared" si="14"/>
        <v>-0.52451774430589726</v>
      </c>
      <c r="BW13" s="117">
        <f t="shared" si="14"/>
        <v>14.46885950291253</v>
      </c>
      <c r="BX13" s="117">
        <f t="shared" si="14"/>
        <v>14.014746487114671</v>
      </c>
      <c r="BY13" s="117">
        <f t="shared" si="14"/>
        <v>-0.56654188337432432</v>
      </c>
      <c r="BZ13" s="117">
        <f>KURT(BZ$14:BZ$77)</f>
        <v>2.3368578229212442</v>
      </c>
      <c r="CA13" s="117">
        <f t="shared" si="14"/>
        <v>-0.57734435060056555</v>
      </c>
      <c r="CB13" s="117">
        <f t="shared" si="14"/>
        <v>5.5291389755720486</v>
      </c>
      <c r="CC13" s="117">
        <f t="shared" si="14"/>
        <v>2.2202328629639378</v>
      </c>
      <c r="CD13" s="117">
        <f>KURT(CD$14:CD$77)</f>
        <v>5.985992323907003</v>
      </c>
      <c r="CE13" s="117">
        <f t="shared" si="14"/>
        <v>-0.46117209228479528</v>
      </c>
      <c r="CF13" s="117">
        <f t="shared" si="14"/>
        <v>-0.498849420638249</v>
      </c>
      <c r="CG13" s="117">
        <f t="shared" si="14"/>
        <v>-0.96047088176541484</v>
      </c>
      <c r="CH13" s="117">
        <f t="shared" si="14"/>
        <v>-0.46666433704309096</v>
      </c>
      <c r="CI13" s="117">
        <f t="shared" si="14"/>
        <v>2.1161942266639331</v>
      </c>
      <c r="CJ13" s="117">
        <f t="shared" si="14"/>
        <v>0.67727297173653023</v>
      </c>
      <c r="CK13" s="117">
        <f t="shared" si="14"/>
        <v>4.584696766985445</v>
      </c>
      <c r="CL13" s="117">
        <f t="shared" si="14"/>
        <v>0.22754524595057513</v>
      </c>
      <c r="CM13" s="117">
        <f t="shared" si="14"/>
        <v>39.595822767469294</v>
      </c>
      <c r="CN13" s="117">
        <f t="shared" si="14"/>
        <v>-0.57490793686099106</v>
      </c>
      <c r="CO13" s="117">
        <f t="shared" si="14"/>
        <v>-0.23115234935243434</v>
      </c>
      <c r="CP13" s="117">
        <f t="shared" si="14"/>
        <v>21.554240752786132</v>
      </c>
      <c r="CQ13" s="117">
        <f t="shared" si="14"/>
        <v>35.630587685790367</v>
      </c>
      <c r="CR13" s="117">
        <f t="shared" si="14"/>
        <v>0.67190837001544956</v>
      </c>
    </row>
    <row r="14" spans="1:97" x14ac:dyDescent="0.25">
      <c r="A14" s="162" t="s">
        <v>47</v>
      </c>
      <c r="B14" s="269" t="s">
        <v>48</v>
      </c>
      <c r="C14" s="269" t="s">
        <v>49</v>
      </c>
      <c r="D14" s="163">
        <v>1004</v>
      </c>
      <c r="E14" s="137">
        <v>338452.875</v>
      </c>
      <c r="F14" s="137">
        <v>31470.7109375</v>
      </c>
      <c r="G14" s="136">
        <v>2.1015927770847522E-3</v>
      </c>
      <c r="H14" s="136">
        <v>1.9541455748003949E-4</v>
      </c>
      <c r="I14" s="97">
        <v>0</v>
      </c>
      <c r="J14" s="97">
        <v>1.5584265350941069</v>
      </c>
      <c r="K14" s="97">
        <v>0</v>
      </c>
      <c r="L14" s="97">
        <v>2.955752987121365</v>
      </c>
      <c r="M14" s="97">
        <v>72.582766622646446</v>
      </c>
      <c r="N14" s="97">
        <v>11.999884320224623</v>
      </c>
      <c r="O14" s="91"/>
      <c r="P14" s="91"/>
      <c r="Q14" s="97">
        <v>29.396972562660462</v>
      </c>
      <c r="R14" s="97">
        <v>5</v>
      </c>
      <c r="S14" s="132" t="s">
        <v>389</v>
      </c>
      <c r="T14" s="97">
        <v>33.498659094607703</v>
      </c>
      <c r="U14" s="97">
        <v>21.418620568209484</v>
      </c>
      <c r="V14" s="97">
        <v>492.21401365064173</v>
      </c>
      <c r="W14" s="97">
        <v>37.290561686358402</v>
      </c>
      <c r="X14" s="95">
        <v>510.31929693157554</v>
      </c>
      <c r="Y14" s="93">
        <v>4.1362709759916978</v>
      </c>
      <c r="Z14" s="94">
        <v>0.5</v>
      </c>
      <c r="AA14" s="99">
        <v>8.2314233539354174</v>
      </c>
      <c r="AB14" s="156">
        <v>0.4012597282841141</v>
      </c>
      <c r="AC14" s="97">
        <v>2.5</v>
      </c>
      <c r="AD14" s="97">
        <v>9.9</v>
      </c>
      <c r="AE14" s="100">
        <v>60</v>
      </c>
      <c r="AF14" s="101">
        <v>0.91202408075332642</v>
      </c>
      <c r="AG14" s="102">
        <v>0.45573297142982483</v>
      </c>
      <c r="AH14" s="102">
        <v>0</v>
      </c>
      <c r="AI14" s="102">
        <v>0</v>
      </c>
      <c r="AJ14" s="99">
        <v>0.60599999999999998</v>
      </c>
      <c r="AK14" s="82">
        <v>12.07</v>
      </c>
      <c r="AL14" s="82">
        <v>25.7</v>
      </c>
      <c r="AM14" s="157">
        <v>31.947717509030582</v>
      </c>
      <c r="AN14" s="86">
        <v>0.379</v>
      </c>
      <c r="AO14" s="82">
        <v>1.1599999999999999</v>
      </c>
      <c r="AP14" s="82">
        <v>1.36</v>
      </c>
      <c r="AQ14" s="103">
        <v>1.07</v>
      </c>
      <c r="AR14" s="158">
        <v>1.978691</v>
      </c>
      <c r="AS14" s="158">
        <v>6.0879320822193232</v>
      </c>
      <c r="AT14" s="82">
        <v>40</v>
      </c>
      <c r="AU14" s="160">
        <v>1.4145194292068481</v>
      </c>
      <c r="AV14" s="91">
        <v>6.7324662208557129</v>
      </c>
      <c r="AW14" s="104">
        <v>0.11</v>
      </c>
      <c r="AX14" s="109">
        <v>14105.739418878211</v>
      </c>
      <c r="AY14" s="106"/>
      <c r="AZ14" s="86">
        <v>18.100000000000001</v>
      </c>
      <c r="BA14" s="159">
        <v>6.1</v>
      </c>
      <c r="BB14" s="159">
        <v>6.4</v>
      </c>
      <c r="BC14" s="97">
        <v>38.1</v>
      </c>
      <c r="BD14" s="97">
        <v>533.28891641296627</v>
      </c>
      <c r="BE14" s="91">
        <v>32.088035663340435</v>
      </c>
      <c r="BF14" s="98">
        <v>814.37221545581235</v>
      </c>
      <c r="BG14" s="97">
        <v>27.67</v>
      </c>
      <c r="BH14" s="98">
        <v>10.000032264413321</v>
      </c>
      <c r="BI14" s="97">
        <v>15</v>
      </c>
      <c r="BJ14" s="97">
        <v>41.4</v>
      </c>
      <c r="BK14" s="97">
        <v>8.5</v>
      </c>
      <c r="BL14" s="111">
        <v>2.11</v>
      </c>
      <c r="BM14" s="111">
        <v>6</v>
      </c>
      <c r="BN14" s="99">
        <v>0.13</v>
      </c>
      <c r="BO14" s="105">
        <v>93.199999999999989</v>
      </c>
      <c r="BP14" s="101">
        <v>-0.78787827491760254</v>
      </c>
      <c r="BQ14" s="91">
        <v>26</v>
      </c>
      <c r="BR14" s="91">
        <v>3.7833333015441895</v>
      </c>
      <c r="BS14" s="91">
        <v>225.28014003641766</v>
      </c>
      <c r="BT14" s="91">
        <v>28.55806158787794</v>
      </c>
      <c r="BU14" s="91">
        <v>23.908985114956831</v>
      </c>
      <c r="BV14" s="91">
        <v>41.79057246074386</v>
      </c>
      <c r="BW14" s="91">
        <v>40.233145463617674</v>
      </c>
      <c r="BX14" s="91">
        <v>903.10571200248182</v>
      </c>
      <c r="BY14" s="91">
        <v>48.552730038462727</v>
      </c>
      <c r="BZ14" s="91">
        <v>46.938775510204081</v>
      </c>
      <c r="CA14" s="91">
        <v>81.900000000000006</v>
      </c>
      <c r="CB14" s="91">
        <v>86.641260000000003</v>
      </c>
      <c r="CC14" s="91">
        <v>88.8</v>
      </c>
      <c r="CD14" s="91">
        <v>94.2</v>
      </c>
      <c r="CE14" s="91">
        <v>36.9</v>
      </c>
      <c r="CF14" s="91">
        <v>23.2</v>
      </c>
      <c r="CG14" s="91">
        <v>49.7</v>
      </c>
      <c r="CH14" s="91">
        <v>39.358928874896755</v>
      </c>
      <c r="CI14" s="91">
        <v>11.770335109037084</v>
      </c>
      <c r="CJ14" s="91">
        <v>12.947368619940793</v>
      </c>
      <c r="CK14" s="91">
        <v>16.624134583295973</v>
      </c>
      <c r="CL14" s="91">
        <v>87.6</v>
      </c>
      <c r="CM14" s="91">
        <v>53.148499999999999</v>
      </c>
      <c r="CN14" s="91">
        <v>79.17</v>
      </c>
      <c r="CO14" s="91">
        <v>20.408163265306122</v>
      </c>
      <c r="CP14" s="91">
        <v>934552.83117252681</v>
      </c>
      <c r="CQ14" s="91">
        <v>510.31929693157554</v>
      </c>
      <c r="CR14" s="91">
        <v>1831.3099990373933</v>
      </c>
    </row>
    <row r="15" spans="1:97" x14ac:dyDescent="0.25">
      <c r="A15" s="83" t="s">
        <v>47</v>
      </c>
      <c r="B15" s="269" t="s">
        <v>48</v>
      </c>
      <c r="C15" s="269" t="s">
        <v>48</v>
      </c>
      <c r="D15" s="88">
        <v>1006</v>
      </c>
      <c r="E15" s="137">
        <v>338452.875</v>
      </c>
      <c r="F15" s="137">
        <v>31470.7109375</v>
      </c>
      <c r="G15" s="136">
        <v>2.1015927770847522E-3</v>
      </c>
      <c r="H15" s="136">
        <v>1.9541455748003949E-4</v>
      </c>
      <c r="I15" s="97">
        <v>7.9994604931217697E-2</v>
      </c>
      <c r="J15" s="97">
        <v>9.0057998958060903</v>
      </c>
      <c r="K15" s="97">
        <v>0</v>
      </c>
      <c r="L15" s="97">
        <v>5.1894042770972891E-2</v>
      </c>
      <c r="M15" s="97">
        <v>13.225864733434744</v>
      </c>
      <c r="N15" s="97">
        <v>1.8542676447136976</v>
      </c>
      <c r="O15" s="91"/>
      <c r="P15" s="91"/>
      <c r="Q15" s="97">
        <v>2.7460966237431479</v>
      </c>
      <c r="R15" s="97">
        <v>2</v>
      </c>
      <c r="S15" s="132" t="s">
        <v>389</v>
      </c>
      <c r="T15" s="97">
        <v>22.337285523291545</v>
      </c>
      <c r="U15" s="97">
        <v>17.509220369177211</v>
      </c>
      <c r="V15" s="97">
        <v>925.10066696018635</v>
      </c>
      <c r="W15" s="97">
        <v>84.400955304059934</v>
      </c>
      <c r="X15" s="95">
        <v>824.62418674519927</v>
      </c>
      <c r="Y15" s="93">
        <v>4.5248825614739339</v>
      </c>
      <c r="Z15" s="96">
        <v>-0.13</v>
      </c>
      <c r="AA15" s="99">
        <v>19.469575787083141</v>
      </c>
      <c r="AB15" s="156">
        <v>2.0431094290229832</v>
      </c>
      <c r="AC15" s="97">
        <v>1.4</v>
      </c>
      <c r="AD15" s="97">
        <v>9.8000000000000007</v>
      </c>
      <c r="AE15" s="100">
        <v>60</v>
      </c>
      <c r="AF15" s="101">
        <v>0.91202408075332642</v>
      </c>
      <c r="AG15" s="102">
        <v>0.45573297142982483</v>
      </c>
      <c r="AH15" s="102">
        <v>0</v>
      </c>
      <c r="AI15" s="102">
        <v>0</v>
      </c>
      <c r="AJ15" s="99">
        <v>0.63700000000000001</v>
      </c>
      <c r="AK15" s="82">
        <v>13.57</v>
      </c>
      <c r="AL15" s="82">
        <v>27.37</v>
      </c>
      <c r="AM15" s="157">
        <v>32.157250777550324</v>
      </c>
      <c r="AN15" s="86">
        <v>0.45700000000000002</v>
      </c>
      <c r="AO15" s="82">
        <v>1.05</v>
      </c>
      <c r="AP15" s="82">
        <v>1.29</v>
      </c>
      <c r="AQ15" s="103">
        <v>1.1599999999999999</v>
      </c>
      <c r="AR15" s="158">
        <v>2.182429</v>
      </c>
      <c r="AS15" s="158">
        <v>8.3576629578794073</v>
      </c>
      <c r="AT15" s="82">
        <v>40</v>
      </c>
      <c r="AU15" s="160">
        <v>1.4145194292068481</v>
      </c>
      <c r="AV15" s="91">
        <v>6.7324662208557129</v>
      </c>
      <c r="AW15" s="104">
        <v>0.14000000000000001</v>
      </c>
      <c r="AX15" s="109">
        <v>3297.0344625117082</v>
      </c>
      <c r="AY15" s="106"/>
      <c r="AZ15" s="86">
        <v>27.8</v>
      </c>
      <c r="BA15" s="159">
        <v>9.6999999999999993</v>
      </c>
      <c r="BB15" s="159">
        <v>17.2</v>
      </c>
      <c r="BC15" s="97">
        <v>26.700000000000003</v>
      </c>
      <c r="BD15" s="97">
        <v>56.482878731476028</v>
      </c>
      <c r="BE15" s="91">
        <v>0</v>
      </c>
      <c r="BF15" s="98">
        <v>380.91910532959184</v>
      </c>
      <c r="BG15" s="97">
        <v>17.510000000000002</v>
      </c>
      <c r="BH15" s="98">
        <v>5.0000195712504416</v>
      </c>
      <c r="BI15" s="97">
        <v>4</v>
      </c>
      <c r="BJ15" s="97">
        <v>29</v>
      </c>
      <c r="BK15" s="97">
        <v>11.3</v>
      </c>
      <c r="BL15" s="111">
        <v>1.36</v>
      </c>
      <c r="BM15" s="111">
        <v>5.8000000000000007</v>
      </c>
      <c r="BN15" s="99">
        <v>0</v>
      </c>
      <c r="BO15" s="105">
        <v>81.8</v>
      </c>
      <c r="BP15" s="101">
        <v>-0.78787827491760254</v>
      </c>
      <c r="BQ15" s="91">
        <v>26</v>
      </c>
      <c r="BR15" s="91">
        <v>3.7833333015441895</v>
      </c>
      <c r="BS15" s="91">
        <v>62.27130744136111</v>
      </c>
      <c r="BT15" s="91">
        <v>13.395859431660842</v>
      </c>
      <c r="BU15" s="91">
        <v>23.908985114956831</v>
      </c>
      <c r="BV15" s="91">
        <v>75.288570707707834</v>
      </c>
      <c r="BW15" s="91">
        <v>15.199140041855996</v>
      </c>
      <c r="BX15" s="91">
        <v>2.61303267195232</v>
      </c>
      <c r="BY15" s="91">
        <v>66.081335372071365</v>
      </c>
      <c r="BZ15" s="91">
        <v>94.444444444444443</v>
      </c>
      <c r="CA15" s="91">
        <v>69.7</v>
      </c>
      <c r="CB15" s="91">
        <v>93.839029999999994</v>
      </c>
      <c r="CC15" s="91">
        <v>90.7</v>
      </c>
      <c r="CD15" s="91">
        <v>84.9</v>
      </c>
      <c r="CE15" s="91">
        <v>50</v>
      </c>
      <c r="CF15" s="91">
        <v>34</v>
      </c>
      <c r="CG15" s="91">
        <v>54</v>
      </c>
      <c r="CH15" s="91">
        <v>48.566682939295795</v>
      </c>
      <c r="CI15" s="91">
        <v>8.8843110846378881</v>
      </c>
      <c r="CJ15" s="91">
        <v>12.629657914436214</v>
      </c>
      <c r="CK15" s="91">
        <v>26.334915706424347</v>
      </c>
      <c r="CL15" s="91">
        <v>87.4</v>
      </c>
      <c r="CM15" s="91">
        <v>36.389300000000006</v>
      </c>
      <c r="CN15" s="91">
        <v>82.59</v>
      </c>
      <c r="CO15" s="91">
        <v>11.111111111111111</v>
      </c>
      <c r="CP15" s="91">
        <v>2296182.5408471134</v>
      </c>
      <c r="CQ15" s="91">
        <v>824.62418674519927</v>
      </c>
      <c r="CR15" s="91">
        <v>2784.5200004503517</v>
      </c>
    </row>
    <row r="16" spans="1:97" x14ac:dyDescent="0.25">
      <c r="A16" s="83" t="s">
        <v>47</v>
      </c>
      <c r="B16" s="269" t="s">
        <v>48</v>
      </c>
      <c r="C16" s="86" t="s">
        <v>56</v>
      </c>
      <c r="D16" s="88">
        <v>1009</v>
      </c>
      <c r="E16" s="137">
        <v>338452.875</v>
      </c>
      <c r="F16" s="137">
        <v>31470.7109375</v>
      </c>
      <c r="G16" s="136">
        <v>2.1015927770847522E-3</v>
      </c>
      <c r="H16" s="136">
        <v>1.9541455748003949E-4</v>
      </c>
      <c r="I16" s="97">
        <v>0</v>
      </c>
      <c r="J16" s="97">
        <v>7.5553388679580964</v>
      </c>
      <c r="K16" s="97">
        <v>0</v>
      </c>
      <c r="L16" s="97">
        <v>0</v>
      </c>
      <c r="M16" s="97">
        <v>27.311518434421302</v>
      </c>
      <c r="N16" s="97">
        <v>7.4578837162329057</v>
      </c>
      <c r="O16" s="91"/>
      <c r="P16" s="91"/>
      <c r="Q16" s="97">
        <v>22.478328571556784</v>
      </c>
      <c r="R16" s="97">
        <v>1</v>
      </c>
      <c r="S16" s="132" t="s">
        <v>389</v>
      </c>
      <c r="T16" s="97">
        <v>12.900010496073126</v>
      </c>
      <c r="U16" s="97">
        <v>13.72678553788546</v>
      </c>
      <c r="V16" s="97">
        <v>424.30856084860108</v>
      </c>
      <c r="W16" s="97">
        <v>22.049742628368314</v>
      </c>
      <c r="X16" s="95">
        <v>542.33506134331753</v>
      </c>
      <c r="Y16" s="93">
        <v>4.7670656224595742</v>
      </c>
      <c r="Z16" s="96">
        <v>0.42</v>
      </c>
      <c r="AA16" s="99">
        <v>6.3620279516819354</v>
      </c>
      <c r="AB16" s="156">
        <v>0.2280148611722006</v>
      </c>
      <c r="AC16" s="97">
        <v>6</v>
      </c>
      <c r="AD16" s="97">
        <v>12.100000000000001</v>
      </c>
      <c r="AE16" s="100">
        <v>60</v>
      </c>
      <c r="AF16" s="101">
        <v>0.91202408075332642</v>
      </c>
      <c r="AG16" s="102">
        <v>0.45573297142982483</v>
      </c>
      <c r="AH16" s="102">
        <v>0</v>
      </c>
      <c r="AI16" s="102">
        <v>0</v>
      </c>
      <c r="AJ16" s="99">
        <v>0.60599999999999998</v>
      </c>
      <c r="AK16" s="82">
        <v>8.5</v>
      </c>
      <c r="AL16" s="82">
        <v>15.48</v>
      </c>
      <c r="AM16" s="157">
        <v>30.597269722037208</v>
      </c>
      <c r="AN16" s="86">
        <v>0.46</v>
      </c>
      <c r="AO16" s="82">
        <v>1.05</v>
      </c>
      <c r="AP16" s="82">
        <v>1.26</v>
      </c>
      <c r="AQ16" s="103">
        <v>1.1399999999999999</v>
      </c>
      <c r="AR16" s="158">
        <v>4.129264</v>
      </c>
      <c r="AS16" s="158">
        <v>6.1326279780345567</v>
      </c>
      <c r="AT16" s="82">
        <v>40</v>
      </c>
      <c r="AU16" s="160">
        <v>1.4145194292068481</v>
      </c>
      <c r="AV16" s="91">
        <v>6.7324662208557129</v>
      </c>
      <c r="AW16" s="104">
        <v>0.06</v>
      </c>
      <c r="AX16" s="109">
        <v>10249.296955806769</v>
      </c>
      <c r="AY16" s="106"/>
      <c r="AZ16" s="86">
        <v>39.6</v>
      </c>
      <c r="BA16" s="159">
        <v>8.4</v>
      </c>
      <c r="BB16" s="159">
        <v>16</v>
      </c>
      <c r="BC16" s="97">
        <v>29.299999999999997</v>
      </c>
      <c r="BD16" s="97">
        <v>466.16605139009454</v>
      </c>
      <c r="BE16" s="91">
        <v>129.36335711781081</v>
      </c>
      <c r="BF16" s="98">
        <v>180.47337583135595</v>
      </c>
      <c r="BG16" s="97">
        <v>6.27</v>
      </c>
      <c r="BH16" s="98">
        <v>4.9999836781416587</v>
      </c>
      <c r="BI16" s="97">
        <v>9.4</v>
      </c>
      <c r="BJ16" s="97">
        <v>31.3</v>
      </c>
      <c r="BK16" s="97">
        <v>6.1</v>
      </c>
      <c r="BL16" s="111">
        <v>1.46</v>
      </c>
      <c r="BM16" s="111">
        <v>4.8</v>
      </c>
      <c r="BN16" s="99">
        <v>0</v>
      </c>
      <c r="BO16" s="105">
        <v>90.8</v>
      </c>
      <c r="BP16" s="101">
        <v>-0.78787827491760254</v>
      </c>
      <c r="BQ16" s="91">
        <v>26</v>
      </c>
      <c r="BR16" s="91">
        <v>3.7833333015441895</v>
      </c>
      <c r="BS16" s="91">
        <v>181.81633741453149</v>
      </c>
      <c r="BT16" s="91">
        <v>19.232110881142301</v>
      </c>
      <c r="BU16" s="91">
        <v>23.908985114956831</v>
      </c>
      <c r="BV16" s="91">
        <v>82.733472682056046</v>
      </c>
      <c r="BW16" s="91">
        <v>4.6049831042046847</v>
      </c>
      <c r="BX16" s="91">
        <v>736.79729667274955</v>
      </c>
      <c r="BY16" s="91">
        <v>35.074629517652966</v>
      </c>
      <c r="BZ16" s="91">
        <v>80.597014925373131</v>
      </c>
      <c r="CA16" s="91">
        <v>46</v>
      </c>
      <c r="CB16" s="91">
        <v>96.247169999999997</v>
      </c>
      <c r="CC16" s="91">
        <v>90.5</v>
      </c>
      <c r="CD16" s="91">
        <v>95.7</v>
      </c>
      <c r="CE16" s="91">
        <v>35.299999999999997</v>
      </c>
      <c r="CF16" s="91">
        <v>21.9</v>
      </c>
      <c r="CG16" s="91">
        <v>35.6</v>
      </c>
      <c r="CH16" s="91">
        <v>32.460746079151221</v>
      </c>
      <c r="CI16" s="91">
        <v>8.126440772125914</v>
      </c>
      <c r="CJ16" s="91">
        <v>11.756250983675489</v>
      </c>
      <c r="CK16" s="91">
        <v>11.847483229166734</v>
      </c>
      <c r="CL16" s="91">
        <v>71.599999999999994</v>
      </c>
      <c r="CM16" s="91">
        <v>41.8506</v>
      </c>
      <c r="CN16" s="91">
        <v>75.77</v>
      </c>
      <c r="CO16" s="91">
        <v>17.910447761194028</v>
      </c>
      <c r="CP16" s="91">
        <v>1845826.5334869267</v>
      </c>
      <c r="CQ16" s="91">
        <v>542.33506134331753</v>
      </c>
      <c r="CR16" s="91">
        <v>3403.4799979831146</v>
      </c>
    </row>
    <row r="17" spans="1:96" x14ac:dyDescent="0.25">
      <c r="A17" s="83" t="s">
        <v>47</v>
      </c>
      <c r="B17" s="269" t="s">
        <v>48</v>
      </c>
      <c r="C17" s="86" t="s">
        <v>57</v>
      </c>
      <c r="D17" s="88">
        <v>1042</v>
      </c>
      <c r="E17" s="137">
        <v>338452.875</v>
      </c>
      <c r="F17" s="137">
        <v>31470.7109375</v>
      </c>
      <c r="G17" s="136">
        <v>2.1015927770847522E-3</v>
      </c>
      <c r="H17" s="136">
        <v>1.9541455748003949E-4</v>
      </c>
      <c r="I17" s="97">
        <v>0</v>
      </c>
      <c r="J17" s="97">
        <v>7.0975357942452009</v>
      </c>
      <c r="K17" s="97">
        <v>0</v>
      </c>
      <c r="L17" s="97">
        <v>0</v>
      </c>
      <c r="M17" s="97">
        <v>57.036263109998821</v>
      </c>
      <c r="N17" s="97">
        <v>7.4490328050078203</v>
      </c>
      <c r="O17" s="91"/>
      <c r="P17" s="91"/>
      <c r="Q17" s="97">
        <v>3.9513891417101781</v>
      </c>
      <c r="R17" s="97">
        <v>3</v>
      </c>
      <c r="S17" s="132" t="s">
        <v>389</v>
      </c>
      <c r="T17" s="97">
        <v>51.680769419146287</v>
      </c>
      <c r="U17" s="97">
        <v>27.397273442468673</v>
      </c>
      <c r="V17" s="97">
        <v>823.28522111832433</v>
      </c>
      <c r="W17" s="97">
        <v>10.856181564602181</v>
      </c>
      <c r="X17" s="95">
        <v>951.4233370766475</v>
      </c>
      <c r="Y17" s="93">
        <v>4.3168921012526953</v>
      </c>
      <c r="Z17" s="96">
        <v>-0.17</v>
      </c>
      <c r="AA17" s="99">
        <v>12.616072696595362</v>
      </c>
      <c r="AB17" s="156">
        <v>9.649438240793029E-2</v>
      </c>
      <c r="AC17" s="97">
        <v>1.1000000000000001</v>
      </c>
      <c r="AD17" s="97">
        <v>9.3000000000000007</v>
      </c>
      <c r="AE17" s="100">
        <v>60</v>
      </c>
      <c r="AF17" s="101">
        <v>0.91202408075332642</v>
      </c>
      <c r="AG17" s="102">
        <v>0.45573297142982483</v>
      </c>
      <c r="AH17" s="102">
        <v>0</v>
      </c>
      <c r="AI17" s="102">
        <v>0</v>
      </c>
      <c r="AJ17" s="99">
        <v>0.63700000000000001</v>
      </c>
      <c r="AK17" s="82">
        <v>9.82</v>
      </c>
      <c r="AL17" s="82">
        <v>21.55</v>
      </c>
      <c r="AM17" s="157">
        <v>27.687061407271418</v>
      </c>
      <c r="AN17" s="86">
        <v>0.42899999999999999</v>
      </c>
      <c r="AO17" s="82">
        <v>1.05</v>
      </c>
      <c r="AP17" s="82">
        <v>1.35</v>
      </c>
      <c r="AQ17" s="103">
        <v>1.1200000000000001</v>
      </c>
      <c r="AR17" s="158">
        <v>2.4163570000000001</v>
      </c>
      <c r="AS17" s="158">
        <v>6.7449587523390457</v>
      </c>
      <c r="AT17" s="82">
        <v>40</v>
      </c>
      <c r="AU17" s="160">
        <v>1.4145194292068481</v>
      </c>
      <c r="AV17" s="91">
        <v>6.7324662208557129</v>
      </c>
      <c r="AW17" s="104">
        <v>0.03</v>
      </c>
      <c r="AX17" s="109">
        <v>867.90289518649843</v>
      </c>
      <c r="AY17" s="106"/>
      <c r="AZ17" s="86">
        <v>23.4</v>
      </c>
      <c r="BA17" s="159">
        <v>2.7</v>
      </c>
      <c r="BB17" s="159">
        <v>2.5</v>
      </c>
      <c r="BC17" s="97">
        <v>22.599999999999994</v>
      </c>
      <c r="BD17" s="97">
        <v>0.22307222393018181</v>
      </c>
      <c r="BE17" s="91">
        <v>0</v>
      </c>
      <c r="BF17" s="98">
        <v>1.3481702100903039</v>
      </c>
      <c r="BG17" s="97">
        <v>9.14</v>
      </c>
      <c r="BH17" s="98">
        <v>5.0000148465314052</v>
      </c>
      <c r="BI17" s="97">
        <v>3.5</v>
      </c>
      <c r="BJ17" s="97">
        <v>10.3</v>
      </c>
      <c r="BK17" s="97">
        <v>13.9</v>
      </c>
      <c r="BL17" s="111">
        <v>1.94</v>
      </c>
      <c r="BM17" s="111">
        <v>6.6000000000000005</v>
      </c>
      <c r="BN17" s="99">
        <v>0</v>
      </c>
      <c r="BO17" s="105">
        <v>82</v>
      </c>
      <c r="BP17" s="101">
        <v>-0.78787827491760254</v>
      </c>
      <c r="BQ17" s="91">
        <v>26</v>
      </c>
      <c r="BR17" s="91">
        <v>3.7833333015441895</v>
      </c>
      <c r="BS17" s="91">
        <v>38.519148859722968</v>
      </c>
      <c r="BT17" s="91">
        <v>33.646869494041425</v>
      </c>
      <c r="BU17" s="91">
        <v>23.908985114956831</v>
      </c>
      <c r="BV17" s="91">
        <v>90.473263675476332</v>
      </c>
      <c r="BW17" s="91">
        <v>19.332926073949089</v>
      </c>
      <c r="BX17" s="91">
        <v>0</v>
      </c>
      <c r="BY17" s="91">
        <v>74.091487896789815</v>
      </c>
      <c r="BZ17" s="91">
        <v>100</v>
      </c>
      <c r="CA17" s="91">
        <v>50.5</v>
      </c>
      <c r="CB17" s="91">
        <v>93.764880000000005</v>
      </c>
      <c r="CC17" s="91">
        <v>85.4</v>
      </c>
      <c r="CD17" s="91">
        <v>95.2</v>
      </c>
      <c r="CE17" s="91">
        <v>66.900000000000006</v>
      </c>
      <c r="CF17" s="91">
        <v>44.1</v>
      </c>
      <c r="CG17" s="91">
        <v>54.8</v>
      </c>
      <c r="CH17" s="91">
        <v>63.127511443794873</v>
      </c>
      <c r="CI17" s="91">
        <v>11.004896380555635</v>
      </c>
      <c r="CJ17" s="91">
        <v>13.830477883671271</v>
      </c>
      <c r="CK17" s="91">
        <v>19.713926318677238</v>
      </c>
      <c r="CL17" s="91">
        <v>86.1</v>
      </c>
      <c r="CM17" s="91">
        <v>91.361999999999995</v>
      </c>
      <c r="CN17" s="91">
        <v>81.180000000000007</v>
      </c>
      <c r="CO17" s="91">
        <v>26.47058823529412</v>
      </c>
      <c r="CP17" s="91">
        <v>672427.95789290068</v>
      </c>
      <c r="CQ17" s="91">
        <v>951.4233370766475</v>
      </c>
      <c r="CR17" s="91">
        <v>706.76000018983063</v>
      </c>
    </row>
    <row r="18" spans="1:96" x14ac:dyDescent="0.25">
      <c r="A18" s="83" t="s">
        <v>47</v>
      </c>
      <c r="B18" s="269" t="s">
        <v>48</v>
      </c>
      <c r="C18" s="86" t="s">
        <v>58</v>
      </c>
      <c r="D18" s="88">
        <v>1078</v>
      </c>
      <c r="E18" s="137">
        <v>338452.875</v>
      </c>
      <c r="F18" s="137">
        <v>31470.7109375</v>
      </c>
      <c r="G18" s="136">
        <v>2.1015927770847522E-3</v>
      </c>
      <c r="H18" s="136">
        <v>1.9541455748003949E-4</v>
      </c>
      <c r="I18" s="97">
        <v>0</v>
      </c>
      <c r="J18" s="97">
        <v>4.431331271338327</v>
      </c>
      <c r="K18" s="97">
        <v>0</v>
      </c>
      <c r="L18" s="97">
        <v>0</v>
      </c>
      <c r="M18" s="97">
        <v>59.259097080520263</v>
      </c>
      <c r="N18" s="97">
        <v>6.8168455216281245</v>
      </c>
      <c r="O18" s="91"/>
      <c r="P18" s="91"/>
      <c r="Q18" s="97">
        <v>29.272023611467361</v>
      </c>
      <c r="R18" s="97">
        <v>5</v>
      </c>
      <c r="S18" s="132" t="s">
        <v>389</v>
      </c>
      <c r="T18" s="97">
        <v>34.683934233687133</v>
      </c>
      <c r="U18" s="97">
        <v>17.930085325105839</v>
      </c>
      <c r="V18" s="97">
        <v>436.232284425172</v>
      </c>
      <c r="W18" s="97">
        <v>30.372571664928511</v>
      </c>
      <c r="X18" s="95">
        <v>498.77621592300909</v>
      </c>
      <c r="Y18" s="93">
        <v>4.4329652313962278</v>
      </c>
      <c r="Z18" s="96">
        <v>0.49</v>
      </c>
      <c r="AA18" s="99">
        <v>7.7265830671534532</v>
      </c>
      <c r="AB18" s="156">
        <v>0.14839118694417189</v>
      </c>
      <c r="AC18" s="97">
        <v>3.4</v>
      </c>
      <c r="AD18" s="97">
        <v>10.4</v>
      </c>
      <c r="AE18" s="100">
        <v>60</v>
      </c>
      <c r="AF18" s="101">
        <v>0.91202408075332642</v>
      </c>
      <c r="AG18" s="102">
        <v>0.45573297142982483</v>
      </c>
      <c r="AH18" s="102">
        <v>0</v>
      </c>
      <c r="AI18" s="102">
        <v>0</v>
      </c>
      <c r="AJ18" s="99">
        <v>0.60599999999999998</v>
      </c>
      <c r="AK18" s="82">
        <v>24.37</v>
      </c>
      <c r="AL18" s="82">
        <v>37.229999999999997</v>
      </c>
      <c r="AM18" s="157">
        <v>30.485512895468219</v>
      </c>
      <c r="AN18" s="86">
        <v>0.47</v>
      </c>
      <c r="AO18" s="82">
        <v>1.04</v>
      </c>
      <c r="AP18" s="82">
        <v>1.3</v>
      </c>
      <c r="AQ18" s="103">
        <v>1.22</v>
      </c>
      <c r="AR18" s="158">
        <v>2.0095689999999999</v>
      </c>
      <c r="AS18" s="158">
        <v>6.6207586877860978</v>
      </c>
      <c r="AT18" s="82">
        <v>40</v>
      </c>
      <c r="AU18" s="160">
        <v>1.4145194292068481</v>
      </c>
      <c r="AV18" s="91">
        <v>6.7324662208557129</v>
      </c>
      <c r="AW18" s="104">
        <v>0.23</v>
      </c>
      <c r="AX18" s="109">
        <v>13734.156072998543</v>
      </c>
      <c r="AY18" s="106"/>
      <c r="AZ18" s="86">
        <v>16.8</v>
      </c>
      <c r="BA18" s="159">
        <v>2.7</v>
      </c>
      <c r="BB18" s="159">
        <v>7.6</v>
      </c>
      <c r="BC18" s="97">
        <v>39.5</v>
      </c>
      <c r="BD18" s="97">
        <v>525.45067637629336</v>
      </c>
      <c r="BE18" s="91">
        <v>0.19313194246947302</v>
      </c>
      <c r="BF18" s="98">
        <v>102.13920728885559</v>
      </c>
      <c r="BG18" s="97">
        <v>13.3</v>
      </c>
      <c r="BH18" s="98">
        <v>10</v>
      </c>
      <c r="BI18" s="97">
        <v>9.4</v>
      </c>
      <c r="BJ18" s="97">
        <v>25.2</v>
      </c>
      <c r="BK18" s="97">
        <v>6.2</v>
      </c>
      <c r="BL18" s="111">
        <v>1.62</v>
      </c>
      <c r="BM18" s="111">
        <v>5.6</v>
      </c>
      <c r="BN18" s="99">
        <v>0.09</v>
      </c>
      <c r="BO18" s="105">
        <v>91.6</v>
      </c>
      <c r="BP18" s="101">
        <v>-0.78787827491760254</v>
      </c>
      <c r="BQ18" s="91">
        <v>26</v>
      </c>
      <c r="BR18" s="91">
        <v>3.7833333015441895</v>
      </c>
      <c r="BS18" s="91">
        <v>193.40784524442938</v>
      </c>
      <c r="BT18" s="91">
        <v>26.923444021206254</v>
      </c>
      <c r="BU18" s="91">
        <v>23.908985114956831</v>
      </c>
      <c r="BV18" s="91">
        <v>77.988815689480774</v>
      </c>
      <c r="BW18" s="91">
        <v>9.8959813416467881</v>
      </c>
      <c r="BX18" s="91">
        <v>541.47822435425826</v>
      </c>
      <c r="BY18" s="91">
        <v>55.102334178476006</v>
      </c>
      <c r="BZ18" s="91">
        <v>70.512820512820511</v>
      </c>
      <c r="CA18" s="91">
        <v>81.599999999999994</v>
      </c>
      <c r="CB18" s="91">
        <v>96.831469999999996</v>
      </c>
      <c r="CC18" s="91">
        <v>82.2</v>
      </c>
      <c r="CD18" s="91">
        <v>92.4</v>
      </c>
      <c r="CE18" s="91">
        <v>38.4</v>
      </c>
      <c r="CF18" s="91">
        <v>20.9</v>
      </c>
      <c r="CG18" s="91">
        <v>42.7</v>
      </c>
      <c r="CH18" s="91">
        <v>41.318407754712489</v>
      </c>
      <c r="CI18" s="91">
        <v>6.9085152762439845</v>
      </c>
      <c r="CJ18" s="91">
        <v>13.941508305213086</v>
      </c>
      <c r="CK18" s="91">
        <v>26.215983898234761</v>
      </c>
      <c r="CL18" s="91">
        <v>82.2</v>
      </c>
      <c r="CM18" s="91">
        <v>56.177200000000006</v>
      </c>
      <c r="CN18" s="91">
        <v>78.650000000000006</v>
      </c>
      <c r="CO18" s="91">
        <v>14.102564102564102</v>
      </c>
      <c r="CP18" s="91">
        <v>1606712.8110969218</v>
      </c>
      <c r="CQ18" s="91">
        <v>498.77621592300909</v>
      </c>
      <c r="CR18" s="91">
        <v>3221.309997958951</v>
      </c>
    </row>
    <row r="19" spans="1:96" x14ac:dyDescent="0.25">
      <c r="A19" s="83" t="s">
        <v>47</v>
      </c>
      <c r="B19" s="269" t="s">
        <v>48</v>
      </c>
      <c r="C19" s="86" t="s">
        <v>59</v>
      </c>
      <c r="D19" s="88">
        <v>1079</v>
      </c>
      <c r="E19" s="137">
        <v>338452.875</v>
      </c>
      <c r="F19" s="137">
        <v>31470.7109375</v>
      </c>
      <c r="G19" s="136">
        <v>2.1015927770847522E-3</v>
      </c>
      <c r="H19" s="136">
        <v>1.9541455748003949E-4</v>
      </c>
      <c r="I19" s="97">
        <v>3.5016528854643687E-2</v>
      </c>
      <c r="J19" s="97">
        <v>3.4595682942479327</v>
      </c>
      <c r="K19" s="97">
        <v>0</v>
      </c>
      <c r="L19" s="97">
        <v>2.5747378310039822E-2</v>
      </c>
      <c r="M19" s="97">
        <v>58.671831553264475</v>
      </c>
      <c r="N19" s="97">
        <v>5.1736271309434994</v>
      </c>
      <c r="O19" s="91"/>
      <c r="P19" s="91"/>
      <c r="Q19" s="97">
        <v>12.063604257562046</v>
      </c>
      <c r="R19" s="97">
        <v>1</v>
      </c>
      <c r="S19" s="132" t="s">
        <v>389</v>
      </c>
      <c r="T19" s="97">
        <v>36.488715277881859</v>
      </c>
      <c r="U19" s="97">
        <v>31.557354901040739</v>
      </c>
      <c r="V19" s="97">
        <v>564.72617627366878</v>
      </c>
      <c r="W19" s="97">
        <v>55.324873096356562</v>
      </c>
      <c r="X19" s="95">
        <v>872.77410805434283</v>
      </c>
      <c r="Y19" s="93">
        <v>4.3486261826079486</v>
      </c>
      <c r="Z19" s="96">
        <v>0.02</v>
      </c>
      <c r="AA19" s="99">
        <v>8.8277694592160518</v>
      </c>
      <c r="AB19" s="156">
        <v>5.2605109422973325E-3</v>
      </c>
      <c r="AC19" s="97">
        <v>1.4</v>
      </c>
      <c r="AD19" s="97">
        <v>9.6</v>
      </c>
      <c r="AE19" s="100">
        <v>60</v>
      </c>
      <c r="AF19" s="101">
        <v>0.91202408075332642</v>
      </c>
      <c r="AG19" s="102">
        <v>0.45573297142982483</v>
      </c>
      <c r="AH19" s="102">
        <v>0</v>
      </c>
      <c r="AI19" s="102">
        <v>0</v>
      </c>
      <c r="AJ19" s="99">
        <v>0.63700000000000001</v>
      </c>
      <c r="AK19" s="82">
        <v>17.61</v>
      </c>
      <c r="AL19" s="82">
        <v>32.21</v>
      </c>
      <c r="AM19" s="157">
        <v>36.685426475752763</v>
      </c>
      <c r="AN19" s="86">
        <v>0.72299999999999998</v>
      </c>
      <c r="AO19" s="82">
        <v>1.0900000000000001</v>
      </c>
      <c r="AP19" s="82">
        <v>1.25</v>
      </c>
      <c r="AQ19" s="103">
        <v>1.17</v>
      </c>
      <c r="AR19" s="158">
        <v>2.427184</v>
      </c>
      <c r="AS19" s="158">
        <v>5.5646211944963646</v>
      </c>
      <c r="AT19" s="82">
        <v>40</v>
      </c>
      <c r="AU19" s="160">
        <v>1.4145194292068481</v>
      </c>
      <c r="AV19" s="91">
        <v>6.7324662208557129</v>
      </c>
      <c r="AW19" s="104">
        <v>0.06</v>
      </c>
      <c r="AX19" s="109">
        <v>6872.1598242975006</v>
      </c>
      <c r="AY19" s="106"/>
      <c r="AZ19" s="86">
        <v>42.6</v>
      </c>
      <c r="BA19" s="159">
        <v>5.3</v>
      </c>
      <c r="BB19" s="159">
        <v>3.6</v>
      </c>
      <c r="BC19" s="97">
        <v>38.5</v>
      </c>
      <c r="BD19" s="97">
        <v>106.58481764538492</v>
      </c>
      <c r="BE19" s="91">
        <v>0</v>
      </c>
      <c r="BF19" s="98">
        <v>154.80245559711906</v>
      </c>
      <c r="BG19" s="97">
        <v>23.14</v>
      </c>
      <c r="BH19" s="98">
        <v>10.000031294105129</v>
      </c>
      <c r="BI19" s="97">
        <v>4</v>
      </c>
      <c r="BJ19" s="97">
        <v>1.8</v>
      </c>
      <c r="BK19" s="97">
        <v>9.6</v>
      </c>
      <c r="BL19" s="111">
        <v>2.11</v>
      </c>
      <c r="BM19" s="111">
        <v>6.5</v>
      </c>
      <c r="BN19" s="99">
        <v>0</v>
      </c>
      <c r="BO19" s="105">
        <v>88</v>
      </c>
      <c r="BP19" s="101">
        <v>-0.78787827491760254</v>
      </c>
      <c r="BQ19" s="91">
        <v>26</v>
      </c>
      <c r="BR19" s="91">
        <v>3.7833333015441895</v>
      </c>
      <c r="BS19" s="91">
        <v>91.633695378647303</v>
      </c>
      <c r="BT19" s="91">
        <v>15.882137025833154</v>
      </c>
      <c r="BU19" s="91">
        <v>23.908985114956831</v>
      </c>
      <c r="BV19" s="91">
        <v>80.272871394942911</v>
      </c>
      <c r="BW19" s="91">
        <v>7.6217410262403691</v>
      </c>
      <c r="BX19" s="91">
        <v>152.43482052480738</v>
      </c>
      <c r="BY19" s="91">
        <v>80.262560662265329</v>
      </c>
      <c r="BZ19" s="91">
        <v>100</v>
      </c>
      <c r="CA19" s="91">
        <v>59.9</v>
      </c>
      <c r="CB19" s="91">
        <v>74.795240000000007</v>
      </c>
      <c r="CC19" s="91">
        <v>94.7</v>
      </c>
      <c r="CD19" s="91">
        <v>93.3</v>
      </c>
      <c r="CE19" s="91">
        <v>59.2</v>
      </c>
      <c r="CF19" s="91">
        <v>37.9</v>
      </c>
      <c r="CG19" s="91">
        <v>64.3</v>
      </c>
      <c r="CH19" s="91">
        <v>64.599937401364286</v>
      </c>
      <c r="CI19" s="91">
        <v>10.311767270795794</v>
      </c>
      <c r="CJ19" s="91">
        <v>13.808801388717846</v>
      </c>
      <c r="CK19" s="91">
        <v>33.700190282717131</v>
      </c>
      <c r="CL19" s="91">
        <v>88.7</v>
      </c>
      <c r="CM19" s="91">
        <v>24.819099999999999</v>
      </c>
      <c r="CN19" s="91">
        <v>79.58</v>
      </c>
      <c r="CO19" s="91">
        <v>12.962962962962962</v>
      </c>
      <c r="CP19" s="91">
        <v>1115230.7551169652</v>
      </c>
      <c r="CQ19" s="91">
        <v>872.77410805434283</v>
      </c>
      <c r="CR19" s="91">
        <v>1277.7999998225496</v>
      </c>
    </row>
    <row r="20" spans="1:96" x14ac:dyDescent="0.25">
      <c r="A20" s="83" t="s">
        <v>60</v>
      </c>
      <c r="B20" s="86" t="s">
        <v>61</v>
      </c>
      <c r="C20" s="86" t="s">
        <v>62</v>
      </c>
      <c r="D20" s="88">
        <v>2003</v>
      </c>
      <c r="E20" s="137">
        <v>338452.875</v>
      </c>
      <c r="F20" s="137">
        <v>31470.7109375</v>
      </c>
      <c r="G20" s="136">
        <v>2.1015927770847522E-3</v>
      </c>
      <c r="H20" s="136">
        <v>1.9541455748003949E-4</v>
      </c>
      <c r="I20" s="97">
        <v>0</v>
      </c>
      <c r="J20" s="97">
        <v>2.1776549392049111E-2</v>
      </c>
      <c r="K20" s="97">
        <v>0.11090718316032139</v>
      </c>
      <c r="L20" s="97">
        <v>0</v>
      </c>
      <c r="M20" s="97">
        <v>4.4458306042674894E-2</v>
      </c>
      <c r="N20" s="97">
        <v>2.1776549392049111E-3</v>
      </c>
      <c r="O20" s="91">
        <v>53129.1611003</v>
      </c>
      <c r="P20" s="91">
        <v>85139.725436499997</v>
      </c>
      <c r="Q20" s="97">
        <v>0</v>
      </c>
      <c r="R20" s="97">
        <v>2</v>
      </c>
      <c r="S20" s="97">
        <v>0</v>
      </c>
      <c r="T20" s="97">
        <v>0</v>
      </c>
      <c r="U20" s="97">
        <v>51.138761126765949</v>
      </c>
      <c r="V20" s="97">
        <v>650.76338479664435</v>
      </c>
      <c r="W20" s="97">
        <v>28.113140609586786</v>
      </c>
      <c r="X20" s="95">
        <v>109.99131047460362</v>
      </c>
      <c r="Y20" s="93">
        <v>4.848006291977728</v>
      </c>
      <c r="Z20" s="96">
        <v>2.64</v>
      </c>
      <c r="AA20" s="99">
        <v>12.498473067831746</v>
      </c>
      <c r="AB20" s="156">
        <v>0.83858729434420842</v>
      </c>
      <c r="AC20" s="97">
        <v>37.5</v>
      </c>
      <c r="AD20" s="97">
        <v>13.200000000000001</v>
      </c>
      <c r="AE20" s="100">
        <v>60</v>
      </c>
      <c r="AF20" s="101">
        <v>0.91202408075332642</v>
      </c>
      <c r="AG20" s="102">
        <v>0.45573297142982483</v>
      </c>
      <c r="AH20" s="102">
        <v>0</v>
      </c>
      <c r="AI20" s="102">
        <v>0</v>
      </c>
      <c r="AJ20" s="99">
        <v>0.57399999999999995</v>
      </c>
      <c r="AK20" s="82">
        <v>50.28</v>
      </c>
      <c r="AL20" s="82">
        <v>63.2</v>
      </c>
      <c r="AM20" s="157">
        <v>27.487147009811615</v>
      </c>
      <c r="AN20" s="86">
        <v>0.45900000000000002</v>
      </c>
      <c r="AO20" s="82">
        <v>1.03</v>
      </c>
      <c r="AP20" s="82">
        <v>1.0900000000000001</v>
      </c>
      <c r="AQ20" s="103">
        <v>1.37</v>
      </c>
      <c r="AR20" s="158">
        <v>2.9268290000000001</v>
      </c>
      <c r="AS20" s="158">
        <v>3.3119625504507941</v>
      </c>
      <c r="AT20" s="82">
        <v>40</v>
      </c>
      <c r="AU20" s="160">
        <v>1.4145194292068499</v>
      </c>
      <c r="AV20" s="91">
        <v>6.7324662208557102</v>
      </c>
      <c r="AW20" s="104">
        <v>0.31</v>
      </c>
      <c r="AX20" s="109">
        <v>11312.197329910636</v>
      </c>
      <c r="AY20" s="106"/>
      <c r="AZ20" s="86">
        <v>59.3</v>
      </c>
      <c r="BA20" s="159">
        <v>3.3</v>
      </c>
      <c r="BB20" s="159">
        <v>5.8</v>
      </c>
      <c r="BC20" s="97">
        <v>29.700000000000003</v>
      </c>
      <c r="BD20" s="97">
        <v>815.96107060972884</v>
      </c>
      <c r="BE20" s="91">
        <v>894.52371627185539</v>
      </c>
      <c r="BF20" s="98">
        <v>1156.1752544600581</v>
      </c>
      <c r="BG20" s="97">
        <v>31.37</v>
      </c>
      <c r="BH20" s="98">
        <v>15.000062526313156</v>
      </c>
      <c r="BI20" s="97">
        <v>8.3000000000000007</v>
      </c>
      <c r="BJ20" s="97">
        <v>24.6</v>
      </c>
      <c r="BK20" s="97">
        <v>6.8</v>
      </c>
      <c r="BL20" s="111">
        <v>1.48</v>
      </c>
      <c r="BM20" s="111">
        <v>3.1</v>
      </c>
      <c r="BN20" s="99">
        <v>44.39</v>
      </c>
      <c r="BO20" s="105">
        <v>91.100000000000009</v>
      </c>
      <c r="BP20" s="101">
        <v>-0.78787827491760254</v>
      </c>
      <c r="BQ20" s="91">
        <v>26</v>
      </c>
      <c r="BR20" s="91">
        <v>3.7833333015441895</v>
      </c>
      <c r="BS20" s="91" t="s">
        <v>389</v>
      </c>
      <c r="BT20" s="91">
        <v>32.59986459038592</v>
      </c>
      <c r="BU20" s="91">
        <v>1.8699535659648707</v>
      </c>
      <c r="BV20" s="91">
        <v>36.047774158523346</v>
      </c>
      <c r="BW20" s="91">
        <v>50.745741172539326</v>
      </c>
      <c r="BX20" s="91">
        <v>0</v>
      </c>
      <c r="BY20" s="91">
        <v>19.582921218421976</v>
      </c>
      <c r="BZ20" s="91">
        <v>77.41935483870968</v>
      </c>
      <c r="CA20" s="91">
        <v>38.9</v>
      </c>
      <c r="CB20" s="91">
        <v>41.363669999999999</v>
      </c>
      <c r="CC20" s="91">
        <v>94.5</v>
      </c>
      <c r="CD20" s="91">
        <v>83.5</v>
      </c>
      <c r="CE20" s="91">
        <v>18.7</v>
      </c>
      <c r="CF20" s="91">
        <v>12.9</v>
      </c>
      <c r="CG20" s="91">
        <v>29.6</v>
      </c>
      <c r="CH20" s="91">
        <v>10.846682633318139</v>
      </c>
      <c r="CI20" s="91">
        <v>15.223722351761797</v>
      </c>
      <c r="CJ20" s="91">
        <v>18.674432751494471</v>
      </c>
      <c r="CK20" s="91">
        <v>39.632857991699396</v>
      </c>
      <c r="CL20" s="91">
        <v>53.6</v>
      </c>
      <c r="CM20" s="91">
        <v>42.2316</v>
      </c>
      <c r="CN20" s="91">
        <v>71.709999999999994</v>
      </c>
      <c r="CO20" s="91">
        <v>9.67741935483871</v>
      </c>
      <c r="CP20" s="91">
        <v>492652.17971687764</v>
      </c>
      <c r="CQ20" s="91">
        <v>109.99131047460362</v>
      </c>
      <c r="CR20" s="91">
        <v>4479.0100017094373</v>
      </c>
    </row>
    <row r="21" spans="1:96" ht="15.75" customHeight="1" x14ac:dyDescent="0.25">
      <c r="A21" s="83" t="s">
        <v>60</v>
      </c>
      <c r="B21" s="86" t="s">
        <v>61</v>
      </c>
      <c r="C21" s="86" t="s">
        <v>63</v>
      </c>
      <c r="D21" s="88">
        <v>2012</v>
      </c>
      <c r="E21" s="137">
        <v>338452.875</v>
      </c>
      <c r="F21" s="137">
        <v>31470.7109375</v>
      </c>
      <c r="G21" s="136">
        <v>2.1015927770847522E-3</v>
      </c>
      <c r="H21" s="136">
        <v>1.9541455748003949E-4</v>
      </c>
      <c r="I21" s="97">
        <v>9.8248665272942048</v>
      </c>
      <c r="J21" s="97">
        <v>10.171819113059662</v>
      </c>
      <c r="K21" s="97">
        <v>12.55372185446198</v>
      </c>
      <c r="L21" s="97">
        <v>6.0340739937926378</v>
      </c>
      <c r="M21" s="97">
        <v>4.5676287117116576E-2</v>
      </c>
      <c r="N21" s="97">
        <v>0</v>
      </c>
      <c r="O21" s="91"/>
      <c r="P21" s="91"/>
      <c r="Q21" s="97">
        <v>0</v>
      </c>
      <c r="R21" s="97">
        <v>11</v>
      </c>
      <c r="S21" s="132" t="s">
        <v>389</v>
      </c>
      <c r="T21" s="97">
        <v>9.3932765661656958</v>
      </c>
      <c r="U21" s="97">
        <v>18.388834712311869</v>
      </c>
      <c r="V21" s="97">
        <v>407.24519927253556</v>
      </c>
      <c r="W21" s="97">
        <v>6.9683036472659374</v>
      </c>
      <c r="X21" s="95">
        <v>1758.3644410112543</v>
      </c>
      <c r="Y21" s="93">
        <v>5.2705566698890598</v>
      </c>
      <c r="Z21" s="96">
        <v>1.68</v>
      </c>
      <c r="AA21" s="99">
        <v>9.1253639589350009</v>
      </c>
      <c r="AB21" s="156">
        <v>0.12595907746536075</v>
      </c>
      <c r="AC21" s="97">
        <v>3.2</v>
      </c>
      <c r="AD21" s="97">
        <v>13.700000000000001</v>
      </c>
      <c r="AE21" s="100">
        <v>60</v>
      </c>
      <c r="AF21" s="101">
        <v>0.91202408075332642</v>
      </c>
      <c r="AG21" s="102">
        <v>0.45573297142982483</v>
      </c>
      <c r="AH21" s="102">
        <v>0</v>
      </c>
      <c r="AI21" s="102">
        <v>0</v>
      </c>
      <c r="AJ21" s="99">
        <v>0.63900000000000001</v>
      </c>
      <c r="AK21" s="82">
        <v>4.57</v>
      </c>
      <c r="AL21" s="82">
        <v>10.31</v>
      </c>
      <c r="AM21" s="157">
        <v>30.340426763066251</v>
      </c>
      <c r="AN21" s="86">
        <v>0.54300000000000004</v>
      </c>
      <c r="AO21" s="82">
        <v>1.1000000000000001</v>
      </c>
      <c r="AP21" s="82">
        <v>1.25</v>
      </c>
      <c r="AQ21" s="103">
        <v>2.16</v>
      </c>
      <c r="AR21" s="158">
        <v>2.9619179999999998</v>
      </c>
      <c r="AS21" s="158">
        <v>8.5662056614254034</v>
      </c>
      <c r="AT21" s="82">
        <v>40</v>
      </c>
      <c r="AU21" s="160">
        <v>1.4145194292068499</v>
      </c>
      <c r="AV21" s="91">
        <v>6.7324662208557102</v>
      </c>
      <c r="AW21" s="104">
        <v>0.05</v>
      </c>
      <c r="AX21" s="109">
        <v>563.59826366526295</v>
      </c>
      <c r="AY21" s="106"/>
      <c r="AZ21" s="86">
        <v>33.4</v>
      </c>
      <c r="BA21" s="159">
        <v>5.4</v>
      </c>
      <c r="BB21" s="159">
        <v>7.9</v>
      </c>
      <c r="BC21" s="97">
        <v>15.400000000000006</v>
      </c>
      <c r="BD21" s="97">
        <v>11.371989393983529</v>
      </c>
      <c r="BE21" s="91">
        <v>17.43130679258363</v>
      </c>
      <c r="BF21" s="98">
        <v>117.70115473200664</v>
      </c>
      <c r="BG21" s="97">
        <v>3.42</v>
      </c>
      <c r="BH21" s="98">
        <v>4.9999923131913322</v>
      </c>
      <c r="BI21" s="97">
        <v>9.3000000000000007</v>
      </c>
      <c r="BJ21" s="97">
        <v>20.8</v>
      </c>
      <c r="BK21" s="97">
        <v>21.6</v>
      </c>
      <c r="BL21" s="111">
        <v>1.18</v>
      </c>
      <c r="BM21" s="111">
        <v>4.9000000000000004</v>
      </c>
      <c r="BN21" s="99">
        <v>0</v>
      </c>
      <c r="BO21" s="105">
        <v>78.099999999999994</v>
      </c>
      <c r="BP21" s="101">
        <v>-0.78787827491760254</v>
      </c>
      <c r="BQ21" s="91">
        <v>26</v>
      </c>
      <c r="BR21" s="91">
        <v>3.7833333015441895</v>
      </c>
      <c r="BS21" s="91" t="s">
        <v>389</v>
      </c>
      <c r="BT21" s="91">
        <v>27.513015618742493</v>
      </c>
      <c r="BU21" s="91">
        <v>1.8699535659648707</v>
      </c>
      <c r="BV21" s="91">
        <v>0</v>
      </c>
      <c r="BW21" s="91">
        <v>1.1185563338344455</v>
      </c>
      <c r="BX21" s="91">
        <v>0</v>
      </c>
      <c r="BY21" s="91">
        <v>53.324314253972361</v>
      </c>
      <c r="BZ21" s="91">
        <v>89.380530973451329</v>
      </c>
      <c r="CA21" s="91">
        <v>54</v>
      </c>
      <c r="CB21" s="91">
        <v>93.908209999999997</v>
      </c>
      <c r="CC21" s="91">
        <v>90.1</v>
      </c>
      <c r="CD21" s="91">
        <v>91.5</v>
      </c>
      <c r="CE21" s="91">
        <v>51.3</v>
      </c>
      <c r="CF21" s="91">
        <v>24.4</v>
      </c>
      <c r="CG21" s="91">
        <v>51.9</v>
      </c>
      <c r="CH21" s="91">
        <v>46.896980638761235</v>
      </c>
      <c r="CI21" s="91">
        <v>5.3509316510458609</v>
      </c>
      <c r="CJ21" s="91">
        <v>7.8298943368411189</v>
      </c>
      <c r="CK21" s="91">
        <v>14.471923563173267</v>
      </c>
      <c r="CL21" s="91">
        <v>66.8</v>
      </c>
      <c r="CM21" s="91">
        <v>26.808700000000002</v>
      </c>
      <c r="CN21" s="91">
        <v>74.55</v>
      </c>
      <c r="CO21" s="91">
        <v>15.929203539823009</v>
      </c>
      <c r="CP21" s="91">
        <v>3307835.1872688308</v>
      </c>
      <c r="CQ21" s="91">
        <v>1758.3644410112543</v>
      </c>
      <c r="CR21" s="91">
        <v>1881.2000004768404</v>
      </c>
    </row>
    <row r="22" spans="1:96" ht="15.75" customHeight="1" x14ac:dyDescent="0.25">
      <c r="A22" s="83" t="s">
        <v>60</v>
      </c>
      <c r="B22" s="86" t="s">
        <v>61</v>
      </c>
      <c r="C22" s="86" t="s">
        <v>64</v>
      </c>
      <c r="D22" s="88">
        <v>2013</v>
      </c>
      <c r="E22" s="137">
        <v>338452.875</v>
      </c>
      <c r="F22" s="137">
        <v>31470.7109375</v>
      </c>
      <c r="G22" s="136">
        <v>2.1015927770847522E-3</v>
      </c>
      <c r="H22" s="136">
        <v>1.9541455748003949E-4</v>
      </c>
      <c r="I22" s="97">
        <v>12.051846758127423</v>
      </c>
      <c r="J22" s="97">
        <v>3.679886524325541</v>
      </c>
      <c r="K22" s="97">
        <v>0</v>
      </c>
      <c r="L22" s="97">
        <v>1.0074028155274506</v>
      </c>
      <c r="M22" s="97">
        <v>0.50515759583391306</v>
      </c>
      <c r="N22" s="97">
        <v>5.1423183223477045</v>
      </c>
      <c r="O22" s="91"/>
      <c r="P22" s="91"/>
      <c r="Q22" s="97">
        <v>5.8275404286529343E-3</v>
      </c>
      <c r="R22" s="97">
        <v>6</v>
      </c>
      <c r="S22" s="132" t="s">
        <v>389</v>
      </c>
      <c r="T22" s="97">
        <v>6.9042937232442512</v>
      </c>
      <c r="U22" s="97">
        <v>22.153737288512026</v>
      </c>
      <c r="V22" s="97">
        <v>677.19742653130481</v>
      </c>
      <c r="W22" s="97">
        <v>29.754873340104737</v>
      </c>
      <c r="X22" s="95">
        <v>1552.4052743488621</v>
      </c>
      <c r="Y22" s="93">
        <v>4.7698279044699037</v>
      </c>
      <c r="Z22" s="96">
        <v>0.61</v>
      </c>
      <c r="AA22" s="99">
        <v>16.024212979269485</v>
      </c>
      <c r="AB22" s="156">
        <v>0.94410710605700776</v>
      </c>
      <c r="AC22" s="97">
        <v>2.6</v>
      </c>
      <c r="AD22" s="97">
        <v>10.9</v>
      </c>
      <c r="AE22" s="100">
        <v>60</v>
      </c>
      <c r="AF22" s="101">
        <v>0.91202408075332642</v>
      </c>
      <c r="AG22" s="102">
        <v>0.45573297142982483</v>
      </c>
      <c r="AH22" s="102">
        <v>0</v>
      </c>
      <c r="AI22" s="102">
        <v>0</v>
      </c>
      <c r="AJ22" s="99">
        <v>0.63900000000000001</v>
      </c>
      <c r="AK22" s="82">
        <v>15.28</v>
      </c>
      <c r="AL22" s="82">
        <v>29.31</v>
      </c>
      <c r="AM22" s="157">
        <v>27.725339621349349</v>
      </c>
      <c r="AN22" s="86">
        <v>0.47299999999999998</v>
      </c>
      <c r="AO22" s="82">
        <v>1.0900000000000001</v>
      </c>
      <c r="AP22" s="82">
        <v>1.36</v>
      </c>
      <c r="AQ22" s="103">
        <v>1.35</v>
      </c>
      <c r="AR22" s="158">
        <v>3.6842109999999999</v>
      </c>
      <c r="AS22" s="158">
        <v>4.3171789148314073</v>
      </c>
      <c r="AT22" s="82">
        <v>40</v>
      </c>
      <c r="AU22" s="160">
        <v>1.4145194292068499</v>
      </c>
      <c r="AV22" s="91">
        <v>6.7324662208557102</v>
      </c>
      <c r="AW22" s="104">
        <v>0.06</v>
      </c>
      <c r="AX22" s="109">
        <v>351.3122677045115</v>
      </c>
      <c r="AY22" s="106"/>
      <c r="AZ22" s="86">
        <v>47.3</v>
      </c>
      <c r="BA22" s="159">
        <v>2.6</v>
      </c>
      <c r="BB22" s="159">
        <v>6.1</v>
      </c>
      <c r="BC22" s="97">
        <v>29.400000000000006</v>
      </c>
      <c r="BD22" s="97">
        <v>65.281278581376725</v>
      </c>
      <c r="BE22" s="91">
        <v>9.6546773951811549</v>
      </c>
      <c r="BF22" s="98">
        <v>46.256549144804097</v>
      </c>
      <c r="BG22" s="97">
        <v>9.7200000000000006</v>
      </c>
      <c r="BH22" s="98">
        <v>4.9999862121508771</v>
      </c>
      <c r="BI22" s="97">
        <v>4.4000000000000004</v>
      </c>
      <c r="BJ22" s="97">
        <v>13.3</v>
      </c>
      <c r="BK22" s="97">
        <v>21.2</v>
      </c>
      <c r="BL22" s="111">
        <v>1.91</v>
      </c>
      <c r="BM22" s="111">
        <v>5.9</v>
      </c>
      <c r="BN22" s="99">
        <v>0.05</v>
      </c>
      <c r="BO22" s="105">
        <v>83.899999999999991</v>
      </c>
      <c r="BP22" s="101">
        <v>-0.78787827491760254</v>
      </c>
      <c r="BQ22" s="91">
        <v>26</v>
      </c>
      <c r="BR22" s="91">
        <v>3.7833333015441895</v>
      </c>
      <c r="BS22" s="91">
        <v>60.505134933050172</v>
      </c>
      <c r="BT22" s="91">
        <v>26.755955608574634</v>
      </c>
      <c r="BU22" s="91">
        <v>1.8699535659648707</v>
      </c>
      <c r="BV22" s="91">
        <v>72.287275565964094</v>
      </c>
      <c r="BW22" s="91">
        <v>1.9967086057175547</v>
      </c>
      <c r="BX22" s="91">
        <v>0</v>
      </c>
      <c r="BY22" s="91">
        <v>85.376157852330664</v>
      </c>
      <c r="BZ22" s="91">
        <v>77.41935483870968</v>
      </c>
      <c r="CA22" s="91">
        <v>77.400000000000006</v>
      </c>
      <c r="CB22" s="91">
        <v>88.385260000000002</v>
      </c>
      <c r="CC22" s="91">
        <v>94.7</v>
      </c>
      <c r="CD22" s="91">
        <v>89.9</v>
      </c>
      <c r="CE22" s="91">
        <v>59.2</v>
      </c>
      <c r="CF22" s="91">
        <v>28.6</v>
      </c>
      <c r="CG22" s="91">
        <v>70.099999999999994</v>
      </c>
      <c r="CH22" s="91">
        <v>74.131415185280005</v>
      </c>
      <c r="CI22" s="91">
        <v>7.3604160367627509</v>
      </c>
      <c r="CJ22" s="91">
        <v>6.3033350102063981</v>
      </c>
      <c r="CK22" s="91">
        <v>19.322061403045939</v>
      </c>
      <c r="CL22" s="91">
        <v>77.8</v>
      </c>
      <c r="CM22" s="91">
        <v>19.118199999999998</v>
      </c>
      <c r="CN22" s="91">
        <v>79.77</v>
      </c>
      <c r="CO22" s="91">
        <v>25.806451612903224</v>
      </c>
      <c r="CP22" s="91">
        <v>2554203.4453080446</v>
      </c>
      <c r="CQ22" s="91">
        <v>1552.4052743488621</v>
      </c>
      <c r="CR22" s="91">
        <v>1645.3199995596349</v>
      </c>
    </row>
    <row r="23" spans="1:96" ht="15.75" customHeight="1" x14ac:dyDescent="0.25">
      <c r="A23" s="83" t="s">
        <v>60</v>
      </c>
      <c r="B23" s="86" t="s">
        <v>61</v>
      </c>
      <c r="C23" s="86" t="s">
        <v>61</v>
      </c>
      <c r="D23" s="88">
        <v>2015</v>
      </c>
      <c r="E23" s="137">
        <v>338452.875</v>
      </c>
      <c r="F23" s="137">
        <v>31470.7109375</v>
      </c>
      <c r="G23" s="136">
        <v>2.1015927770847522E-3</v>
      </c>
      <c r="H23" s="136">
        <v>1.9541455748003949E-4</v>
      </c>
      <c r="I23" s="97">
        <v>0</v>
      </c>
      <c r="J23" s="97">
        <v>5.799149992332107</v>
      </c>
      <c r="K23" s="97">
        <v>15.412322931858776</v>
      </c>
      <c r="L23" s="97">
        <v>0.19265860548989855</v>
      </c>
      <c r="M23" s="97">
        <v>12.468493945057437</v>
      </c>
      <c r="N23" s="97">
        <v>3.2412303445515107</v>
      </c>
      <c r="O23" s="91">
        <v>354.41589810300002</v>
      </c>
      <c r="P23" s="91">
        <v>1270.4534611300001</v>
      </c>
      <c r="Q23" s="97">
        <v>3.2604154165439305</v>
      </c>
      <c r="R23" s="97">
        <v>1</v>
      </c>
      <c r="S23" s="97">
        <v>0</v>
      </c>
      <c r="T23" s="97">
        <v>9.564502477156859</v>
      </c>
      <c r="U23" s="97">
        <v>31.486270967694974</v>
      </c>
      <c r="V23" s="97">
        <v>1459.3335386635504</v>
      </c>
      <c r="W23" s="97">
        <v>17.867243260407644</v>
      </c>
      <c r="X23" s="95">
        <v>1637.3345456679845</v>
      </c>
      <c r="Y23" s="93">
        <v>4.9714637072507166</v>
      </c>
      <c r="Z23" s="96">
        <v>1.4</v>
      </c>
      <c r="AA23" s="99">
        <v>34.348367638617709</v>
      </c>
      <c r="AB23" s="156">
        <v>6.927738989162803</v>
      </c>
      <c r="AC23" s="97">
        <v>2.4</v>
      </c>
      <c r="AD23" s="97">
        <v>10</v>
      </c>
      <c r="AE23" s="100">
        <v>60</v>
      </c>
      <c r="AF23" s="101">
        <v>0.91202408075332642</v>
      </c>
      <c r="AG23" s="102">
        <v>0.45573297142982483</v>
      </c>
      <c r="AH23" s="102">
        <v>0</v>
      </c>
      <c r="AI23" s="102">
        <v>0</v>
      </c>
      <c r="AJ23" s="99">
        <v>0.65400000000000003</v>
      </c>
      <c r="AK23" s="82">
        <v>3.52</v>
      </c>
      <c r="AL23" s="82">
        <v>13.69</v>
      </c>
      <c r="AM23" s="157">
        <v>20.773585131031023</v>
      </c>
      <c r="AN23" s="86">
        <v>0.42899999999999999</v>
      </c>
      <c r="AO23" s="82">
        <v>1.08</v>
      </c>
      <c r="AP23" s="82">
        <v>1.22</v>
      </c>
      <c r="AQ23" s="103">
        <v>1.1399999999999999</v>
      </c>
      <c r="AR23" s="158">
        <v>2.8716900000000001</v>
      </c>
      <c r="AS23" s="158">
        <v>2.6823798630420859</v>
      </c>
      <c r="AT23" s="82">
        <v>40</v>
      </c>
      <c r="AU23" s="160">
        <v>1.4145194292068499</v>
      </c>
      <c r="AV23" s="91">
        <v>6.7324662208557102</v>
      </c>
      <c r="AW23" s="104">
        <v>7.0000000000000007E-2</v>
      </c>
      <c r="AX23" s="109">
        <v>847.55808611466409</v>
      </c>
      <c r="AY23" s="106"/>
      <c r="AZ23" s="86">
        <v>28.8</v>
      </c>
      <c r="BA23" s="159">
        <v>5.7</v>
      </c>
      <c r="BB23" s="159">
        <v>6.9</v>
      </c>
      <c r="BC23" s="97">
        <v>21</v>
      </c>
      <c r="BD23" s="97">
        <v>447.41634949554333</v>
      </c>
      <c r="BE23" s="91">
        <v>311.97844536746601</v>
      </c>
      <c r="BF23" s="98">
        <v>362.86900828924075</v>
      </c>
      <c r="BG23" s="97">
        <v>3.21</v>
      </c>
      <c r="BH23" s="98">
        <v>4.9999958960971531</v>
      </c>
      <c r="BI23" s="97">
        <v>6.1</v>
      </c>
      <c r="BJ23" s="97">
        <v>7</v>
      </c>
      <c r="BK23" s="97">
        <v>18.5</v>
      </c>
      <c r="BL23" s="111">
        <v>1.23</v>
      </c>
      <c r="BM23" s="111">
        <v>3.8</v>
      </c>
      <c r="BN23" s="99">
        <v>0.42</v>
      </c>
      <c r="BO23" s="105">
        <v>50.2</v>
      </c>
      <c r="BP23" s="101">
        <v>-0.78787827491760254</v>
      </c>
      <c r="BQ23" s="91">
        <v>26</v>
      </c>
      <c r="BR23" s="91">
        <v>3.7833333015441895</v>
      </c>
      <c r="BS23" s="91">
        <v>29.369308039122217</v>
      </c>
      <c r="BT23" s="91">
        <v>10.92048828769383</v>
      </c>
      <c r="BU23" s="91">
        <v>1.8699535659648707</v>
      </c>
      <c r="BV23" s="91">
        <v>71.071260028315237</v>
      </c>
      <c r="BW23" s="91">
        <v>5.664800516078774</v>
      </c>
      <c r="BX23" s="91">
        <v>102.66005833220309</v>
      </c>
      <c r="BY23" s="91">
        <v>41.822401252507703</v>
      </c>
      <c r="BZ23" s="91">
        <v>87.832699619771859</v>
      </c>
      <c r="CA23" s="91">
        <v>69.7</v>
      </c>
      <c r="CB23" s="91">
        <v>71.629580000000004</v>
      </c>
      <c r="CC23" s="91">
        <v>89</v>
      </c>
      <c r="CD23" s="91">
        <v>97.3</v>
      </c>
      <c r="CE23" s="91">
        <v>79.099999999999994</v>
      </c>
      <c r="CF23" s="91">
        <v>58.8</v>
      </c>
      <c r="CG23" s="91">
        <v>81.2</v>
      </c>
      <c r="CH23" s="91">
        <v>36.050138942376869</v>
      </c>
      <c r="CI23" s="91">
        <v>4.7399351256985662</v>
      </c>
      <c r="CJ23" s="91">
        <v>6.4856185500412087</v>
      </c>
      <c r="CK23" s="91">
        <v>22.476498969273557</v>
      </c>
      <c r="CL23" s="91">
        <v>82.4</v>
      </c>
      <c r="CM23" s="91">
        <v>188.94740000000002</v>
      </c>
      <c r="CN23" s="91">
        <v>82.9</v>
      </c>
      <c r="CO23" s="91">
        <v>12.547528517110266</v>
      </c>
      <c r="CP23" s="91">
        <v>8649907.4170255587</v>
      </c>
      <c r="CQ23" s="91">
        <v>1637.3345456679845</v>
      </c>
      <c r="CR23" s="91">
        <v>5282.919999404673</v>
      </c>
    </row>
    <row r="24" spans="1:96" ht="15.75" customHeight="1" x14ac:dyDescent="0.25">
      <c r="A24" s="83" t="s">
        <v>65</v>
      </c>
      <c r="B24" s="86" t="s">
        <v>61</v>
      </c>
      <c r="C24" s="86" t="s">
        <v>66</v>
      </c>
      <c r="D24" s="88">
        <v>2019</v>
      </c>
      <c r="E24" s="137">
        <v>338452.875</v>
      </c>
      <c r="F24" s="137">
        <v>31470.7109375</v>
      </c>
      <c r="G24" s="136">
        <v>2.1015927770847522E-3</v>
      </c>
      <c r="H24" s="136">
        <v>1.9541455748003949E-4</v>
      </c>
      <c r="I24" s="97">
        <v>15.835176015920757</v>
      </c>
      <c r="J24" s="97">
        <v>7.767126182100716</v>
      </c>
      <c r="K24" s="97">
        <v>5.8594096844220385</v>
      </c>
      <c r="L24" s="97">
        <v>1.7204017413361601</v>
      </c>
      <c r="M24" s="97">
        <v>0.26058937177894032</v>
      </c>
      <c r="N24" s="97">
        <v>2.3343468017068005</v>
      </c>
      <c r="O24" s="91"/>
      <c r="P24" s="91"/>
      <c r="Q24" s="97">
        <v>0</v>
      </c>
      <c r="R24" s="97">
        <v>20</v>
      </c>
      <c r="S24" s="97">
        <v>0</v>
      </c>
      <c r="T24" s="97">
        <v>15.55228596575323</v>
      </c>
      <c r="U24" s="97">
        <v>24.000989941890204</v>
      </c>
      <c r="V24" s="97">
        <v>691.71795109476409</v>
      </c>
      <c r="W24" s="97">
        <v>11.285704314191484</v>
      </c>
      <c r="X24" s="95">
        <v>1975.599362872136</v>
      </c>
      <c r="Y24" s="93">
        <v>5.1133553283496527</v>
      </c>
      <c r="Z24" s="96">
        <v>1.58</v>
      </c>
      <c r="AA24" s="99">
        <v>11.383792609563722</v>
      </c>
      <c r="AB24" s="156">
        <v>0.20567937708391193</v>
      </c>
      <c r="AC24" s="97">
        <v>3.1</v>
      </c>
      <c r="AD24" s="97">
        <v>11.5</v>
      </c>
      <c r="AE24" s="100">
        <v>60</v>
      </c>
      <c r="AF24" s="101">
        <v>0.91202408075332642</v>
      </c>
      <c r="AG24" s="102">
        <v>0.45573297142982483</v>
      </c>
      <c r="AH24" s="102">
        <v>0</v>
      </c>
      <c r="AI24" s="102">
        <v>0</v>
      </c>
      <c r="AJ24" s="99">
        <v>0.63900000000000001</v>
      </c>
      <c r="AK24" s="82">
        <v>5.4</v>
      </c>
      <c r="AL24" s="82">
        <v>13.52</v>
      </c>
      <c r="AM24" s="157">
        <v>23.992562660524456</v>
      </c>
      <c r="AN24" s="86">
        <v>0.377</v>
      </c>
      <c r="AO24" s="82">
        <v>1.05</v>
      </c>
      <c r="AP24" s="82">
        <v>1.3</v>
      </c>
      <c r="AQ24" s="103">
        <v>1.39</v>
      </c>
      <c r="AR24" s="158">
        <v>2.639202</v>
      </c>
      <c r="AS24" s="158">
        <v>6.5326401281362241</v>
      </c>
      <c r="AT24" s="82">
        <v>40</v>
      </c>
      <c r="AU24" s="160">
        <v>1.4145194292068499</v>
      </c>
      <c r="AV24" s="91">
        <v>6.7324662208557102</v>
      </c>
      <c r="AW24" s="104">
        <v>0.05</v>
      </c>
      <c r="AX24" s="109">
        <v>1.6873710630518242</v>
      </c>
      <c r="AY24" s="106"/>
      <c r="AZ24" s="86">
        <v>20.399999999999999</v>
      </c>
      <c r="BA24" s="159">
        <v>4.3</v>
      </c>
      <c r="BB24" s="159">
        <v>7</v>
      </c>
      <c r="BC24" s="97">
        <v>7.7999999999999972</v>
      </c>
      <c r="BD24" s="97">
        <v>0</v>
      </c>
      <c r="BE24" s="91">
        <v>0.1151688422021519</v>
      </c>
      <c r="BF24" s="98">
        <v>2.5501672201905063</v>
      </c>
      <c r="BG24" s="97">
        <v>1.95</v>
      </c>
      <c r="BH24" s="98">
        <v>4.9999942789957252</v>
      </c>
      <c r="BI24" s="97">
        <v>4</v>
      </c>
      <c r="BJ24" s="97">
        <v>20.8</v>
      </c>
      <c r="BK24" s="97">
        <v>22.2</v>
      </c>
      <c r="BL24" s="111">
        <v>1.34</v>
      </c>
      <c r="BM24" s="111">
        <v>5.2</v>
      </c>
      <c r="BN24" s="99">
        <v>0.06</v>
      </c>
      <c r="BO24" s="105">
        <v>82.2</v>
      </c>
      <c r="BP24" s="101">
        <v>-0.78787827491760254</v>
      </c>
      <c r="BQ24" s="91">
        <v>26</v>
      </c>
      <c r="BR24" s="91">
        <v>3.7833333015441895</v>
      </c>
      <c r="BS24" s="91" t="s">
        <v>389</v>
      </c>
      <c r="BT24" s="91">
        <v>19.393260714649294</v>
      </c>
      <c r="BU24" s="91">
        <v>1.8699535659648707</v>
      </c>
      <c r="BV24" s="91">
        <v>54.57429931253305</v>
      </c>
      <c r="BW24" s="91">
        <v>1.9305552640099473</v>
      </c>
      <c r="BX24" s="91">
        <v>0</v>
      </c>
      <c r="BY24" s="91">
        <v>78.167212263271395</v>
      </c>
      <c r="BZ24" s="91">
        <v>94.634146341463421</v>
      </c>
      <c r="CA24" s="91">
        <v>74.2</v>
      </c>
      <c r="CB24" s="91">
        <v>89.345500000000001</v>
      </c>
      <c r="CC24" s="91">
        <v>93.3</v>
      </c>
      <c r="CD24" s="91">
        <v>94.5</v>
      </c>
      <c r="CE24" s="91">
        <v>62.9</v>
      </c>
      <c r="CF24" s="91">
        <v>31.1</v>
      </c>
      <c r="CG24" s="91">
        <v>64.099999999999994</v>
      </c>
      <c r="CH24" s="91">
        <v>66.773416378636369</v>
      </c>
      <c r="CI24" s="91">
        <v>6.0812490816313343</v>
      </c>
      <c r="CJ24" s="91">
        <v>7.7061330955063729</v>
      </c>
      <c r="CK24" s="91">
        <v>31.016021262642813</v>
      </c>
      <c r="CL24" s="91">
        <v>78.5</v>
      </c>
      <c r="CM24" s="91">
        <v>52.735299999999995</v>
      </c>
      <c r="CN24" s="91">
        <v>76.010000000000005</v>
      </c>
      <c r="CO24" s="91">
        <v>9.2682926829268286</v>
      </c>
      <c r="CP24" s="91">
        <v>6215828.2768216934</v>
      </c>
      <c r="CQ24" s="91">
        <v>1975.599362872136</v>
      </c>
      <c r="CR24" s="91">
        <v>3146.3000007172973</v>
      </c>
    </row>
    <row r="25" spans="1:96" ht="15.75" customHeight="1" x14ac:dyDescent="0.25">
      <c r="A25" s="83" t="s">
        <v>60</v>
      </c>
      <c r="B25" s="86" t="s">
        <v>61</v>
      </c>
      <c r="C25" s="86" t="s">
        <v>67</v>
      </c>
      <c r="D25" s="88">
        <v>2022</v>
      </c>
      <c r="E25" s="137">
        <v>338452.875</v>
      </c>
      <c r="F25" s="137">
        <v>31470.7109375</v>
      </c>
      <c r="G25" s="136">
        <v>2.1015927770847522E-3</v>
      </c>
      <c r="H25" s="136">
        <v>1.9541455748003949E-4</v>
      </c>
      <c r="I25" s="97">
        <v>0</v>
      </c>
      <c r="J25" s="97">
        <v>11.65418696328204</v>
      </c>
      <c r="K25" s="97">
        <v>3.9466122721146601</v>
      </c>
      <c r="L25" s="97">
        <v>0.12428516970196374</v>
      </c>
      <c r="M25" s="97">
        <v>21.704011499817817</v>
      </c>
      <c r="N25" s="97">
        <v>16.627131222604284</v>
      </c>
      <c r="O25" s="91">
        <v>147.08322648399999</v>
      </c>
      <c r="P25" s="91">
        <v>270.0670085708</v>
      </c>
      <c r="Q25" s="97">
        <v>12.021012539724946</v>
      </c>
      <c r="R25" s="97">
        <v>10</v>
      </c>
      <c r="S25" s="97">
        <v>0</v>
      </c>
      <c r="T25" s="97">
        <v>11.701494155811696</v>
      </c>
      <c r="U25" s="97">
        <v>37.112702140341334</v>
      </c>
      <c r="V25" s="97">
        <v>1154.314035790781</v>
      </c>
      <c r="W25" s="97">
        <v>12.925180459075538</v>
      </c>
      <c r="X25" s="95">
        <v>1156.5589294761446</v>
      </c>
      <c r="Y25" s="93">
        <v>5.5053924232006421</v>
      </c>
      <c r="Z25" s="96">
        <v>2.5499999999999998</v>
      </c>
      <c r="AA25" s="99">
        <v>10.150100841423232</v>
      </c>
      <c r="AB25" s="156">
        <v>1.8755253159753367</v>
      </c>
      <c r="AC25" s="97">
        <v>11.6</v>
      </c>
      <c r="AD25" s="97">
        <v>13.299999999999997</v>
      </c>
      <c r="AE25" s="100">
        <v>60</v>
      </c>
      <c r="AF25" s="101">
        <v>0.91202408075332642</v>
      </c>
      <c r="AG25" s="102">
        <v>0.45573297142982483</v>
      </c>
      <c r="AH25" s="102">
        <v>0</v>
      </c>
      <c r="AI25" s="102">
        <v>0</v>
      </c>
      <c r="AJ25" s="99">
        <v>0.57399999999999995</v>
      </c>
      <c r="AK25" s="82">
        <v>7.73</v>
      </c>
      <c r="AL25" s="82">
        <v>16.579999999999998</v>
      </c>
      <c r="AM25" s="157">
        <v>34.581682500904989</v>
      </c>
      <c r="AN25" s="86">
        <v>0.41699999999999998</v>
      </c>
      <c r="AO25" s="82">
        <v>1.0900000000000001</v>
      </c>
      <c r="AP25" s="82">
        <v>1.08</v>
      </c>
      <c r="AQ25" s="103">
        <v>1.81</v>
      </c>
      <c r="AR25" s="158">
        <v>2.7972030000000001</v>
      </c>
      <c r="AS25" s="158">
        <v>7.2410560776550339</v>
      </c>
      <c r="AT25" s="82">
        <v>40</v>
      </c>
      <c r="AU25" s="160">
        <v>1.4145194292068499</v>
      </c>
      <c r="AV25" s="91">
        <v>6.7324662208557102</v>
      </c>
      <c r="AW25" s="104">
        <v>0.65</v>
      </c>
      <c r="AX25" s="109">
        <v>4126.2108366553757</v>
      </c>
      <c r="AY25" s="106">
        <v>910703</v>
      </c>
      <c r="AZ25" s="86">
        <v>41.8</v>
      </c>
      <c r="BA25" s="159">
        <v>6.1</v>
      </c>
      <c r="BB25" s="159">
        <v>11.1</v>
      </c>
      <c r="BC25" s="97">
        <v>32.700000000000003</v>
      </c>
      <c r="BD25" s="97">
        <v>1801.5440376255774</v>
      </c>
      <c r="BE25" s="91">
        <v>1761.2470242635618</v>
      </c>
      <c r="BF25" s="98">
        <v>5208.6267266103396</v>
      </c>
      <c r="BG25" s="97">
        <v>1.53</v>
      </c>
      <c r="BH25" s="98">
        <v>10.000010678904216</v>
      </c>
      <c r="BI25" s="97">
        <v>6.9</v>
      </c>
      <c r="BJ25" s="97">
        <v>52.9</v>
      </c>
      <c r="BK25" s="97">
        <v>14.3</v>
      </c>
      <c r="BL25" s="111">
        <v>1.46</v>
      </c>
      <c r="BM25" s="111">
        <v>3.1</v>
      </c>
      <c r="BN25" s="99">
        <v>0.64</v>
      </c>
      <c r="BO25" s="105">
        <v>17.8</v>
      </c>
      <c r="BP25" s="101">
        <v>-0.78787827491760254</v>
      </c>
      <c r="BQ25" s="91">
        <v>26</v>
      </c>
      <c r="BR25" s="91">
        <v>3.7833333015441895</v>
      </c>
      <c r="BS25" s="91">
        <v>110.03253091841017</v>
      </c>
      <c r="BT25" s="91">
        <v>31.24713364111658</v>
      </c>
      <c r="BU25" s="91">
        <v>1.8699535659648707</v>
      </c>
      <c r="BV25" s="91">
        <v>57.151112395261485</v>
      </c>
      <c r="BW25" s="91">
        <v>24.878803729280968</v>
      </c>
      <c r="BX25" s="91">
        <v>298.40685086724733</v>
      </c>
      <c r="BY25" s="91">
        <v>34.017697707866844</v>
      </c>
      <c r="BZ25" s="91">
        <v>54.666666666666671</v>
      </c>
      <c r="CA25" s="91">
        <v>42.6</v>
      </c>
      <c r="CB25" s="91">
        <v>88.440070000000006</v>
      </c>
      <c r="CC25" s="91">
        <v>79.599999999999994</v>
      </c>
      <c r="CD25" s="91">
        <v>87.3</v>
      </c>
      <c r="CE25" s="91">
        <v>33.799999999999997</v>
      </c>
      <c r="CF25" s="91">
        <v>33.1</v>
      </c>
      <c r="CG25" s="91">
        <v>37</v>
      </c>
      <c r="CH25" s="91">
        <v>25.461043010197159</v>
      </c>
      <c r="CI25" s="91">
        <v>4.337308878884409</v>
      </c>
      <c r="CJ25" s="91">
        <v>6.5927094959043018</v>
      </c>
      <c r="CK25" s="91">
        <v>7.1150535868619151</v>
      </c>
      <c r="CL25" s="91">
        <v>66.400000000000006</v>
      </c>
      <c r="CM25" s="91">
        <v>39.113700000000001</v>
      </c>
      <c r="CN25" s="91">
        <v>76.53</v>
      </c>
      <c r="CO25" s="91">
        <v>46.666666666666664</v>
      </c>
      <c r="CP25" s="91">
        <v>2881971.367281341</v>
      </c>
      <c r="CQ25" s="91">
        <v>1156.5589294761446</v>
      </c>
      <c r="CR25" s="91">
        <v>2491.8499990196869</v>
      </c>
    </row>
    <row r="26" spans="1:96" ht="15.75" customHeight="1" x14ac:dyDescent="0.25">
      <c r="A26" s="83" t="s">
        <v>65</v>
      </c>
      <c r="B26" s="86" t="s">
        <v>61</v>
      </c>
      <c r="C26" s="86" t="s">
        <v>68</v>
      </c>
      <c r="D26" s="88">
        <v>2030</v>
      </c>
      <c r="E26" s="137">
        <v>338452.875</v>
      </c>
      <c r="F26" s="137">
        <v>31470.7109375</v>
      </c>
      <c r="G26" s="136">
        <v>2.1015927770847522E-3</v>
      </c>
      <c r="H26" s="136">
        <v>1.9541455748003949E-4</v>
      </c>
      <c r="I26" s="97">
        <v>5.055015683874637</v>
      </c>
      <c r="J26" s="97">
        <v>8.6019930787084427</v>
      </c>
      <c r="K26" s="97">
        <v>15.092869431046605</v>
      </c>
      <c r="L26" s="97">
        <v>0.18801243992831357</v>
      </c>
      <c r="M26" s="97">
        <v>24.484839077133373</v>
      </c>
      <c r="N26" s="97">
        <v>0</v>
      </c>
      <c r="O26" s="91"/>
      <c r="P26" s="91"/>
      <c r="Q26" s="97">
        <v>1.5066810341646864</v>
      </c>
      <c r="R26" s="97">
        <v>6</v>
      </c>
      <c r="S26" s="132" t="s">
        <v>389</v>
      </c>
      <c r="T26" s="97">
        <v>19.548396013590903</v>
      </c>
      <c r="U26" s="97">
        <v>21.512488641501314</v>
      </c>
      <c r="V26" s="97">
        <v>737.11158211066129</v>
      </c>
      <c r="W26" s="97">
        <v>19.893117173014623</v>
      </c>
      <c r="X26" s="95">
        <v>1657.2470468026702</v>
      </c>
      <c r="Y26" s="93">
        <v>5.1766373147497884</v>
      </c>
      <c r="Z26" s="96">
        <v>1.46</v>
      </c>
      <c r="AA26" s="99">
        <v>17.290561277010582</v>
      </c>
      <c r="AB26" s="156">
        <v>1.07820478064984</v>
      </c>
      <c r="AC26" s="97">
        <v>1.8</v>
      </c>
      <c r="AD26" s="97">
        <v>10.6</v>
      </c>
      <c r="AE26" s="100">
        <v>60</v>
      </c>
      <c r="AF26" s="101">
        <v>0.91202408075332642</v>
      </c>
      <c r="AG26" s="102">
        <v>0.45573297142982483</v>
      </c>
      <c r="AH26" s="102">
        <v>0</v>
      </c>
      <c r="AI26" s="102">
        <v>0</v>
      </c>
      <c r="AJ26" s="99">
        <v>0.629</v>
      </c>
      <c r="AK26" s="82">
        <v>3.37</v>
      </c>
      <c r="AL26" s="82">
        <v>8.1</v>
      </c>
      <c r="AM26" s="157">
        <v>20.736749460003114</v>
      </c>
      <c r="AN26" s="86">
        <v>0.38200000000000001</v>
      </c>
      <c r="AO26" s="82">
        <v>1.04</v>
      </c>
      <c r="AP26" s="82">
        <v>1.22</v>
      </c>
      <c r="AQ26" s="103">
        <v>1.26</v>
      </c>
      <c r="AR26" s="158">
        <v>3.3226149999999999</v>
      </c>
      <c r="AS26" s="158">
        <v>7.5536151343812179</v>
      </c>
      <c r="AT26" s="82">
        <v>40</v>
      </c>
      <c r="AU26" s="160">
        <v>1.4145194292068499</v>
      </c>
      <c r="AV26" s="91">
        <v>6.7324662208557102</v>
      </c>
      <c r="AW26" s="104">
        <v>0.06</v>
      </c>
      <c r="AX26" s="109">
        <v>290.55366284659607</v>
      </c>
      <c r="AY26" s="106"/>
      <c r="AZ26" s="86">
        <v>24.6</v>
      </c>
      <c r="BA26" s="159">
        <v>4.2</v>
      </c>
      <c r="BB26" s="159">
        <v>8.6999999999999993</v>
      </c>
      <c r="BC26" s="97">
        <v>41.2</v>
      </c>
      <c r="BD26" s="97">
        <v>341.97679927960399</v>
      </c>
      <c r="BE26" s="91">
        <v>62.733884027480848</v>
      </c>
      <c r="BF26" s="98">
        <v>68.600401085857641</v>
      </c>
      <c r="BG26" s="97">
        <v>2.44</v>
      </c>
      <c r="BH26" s="98">
        <v>5.0000092749637197</v>
      </c>
      <c r="BI26" s="97">
        <v>2.5</v>
      </c>
      <c r="BJ26" s="97">
        <v>28</v>
      </c>
      <c r="BK26" s="97">
        <v>27.1</v>
      </c>
      <c r="BL26" s="111">
        <v>1.34</v>
      </c>
      <c r="BM26" s="111">
        <v>5.4</v>
      </c>
      <c r="BN26" s="99">
        <v>0.04</v>
      </c>
      <c r="BO26" s="105">
        <v>85.199999999999989</v>
      </c>
      <c r="BP26" s="101">
        <v>-0.78787827491760254</v>
      </c>
      <c r="BQ26" s="91">
        <v>26</v>
      </c>
      <c r="BR26" s="91">
        <v>3.7833333015441895</v>
      </c>
      <c r="BS26" s="91">
        <v>31.855818435271821</v>
      </c>
      <c r="BT26" s="91">
        <v>7.2331000265792502</v>
      </c>
      <c r="BU26" s="91">
        <v>1.8699535659648707</v>
      </c>
      <c r="BV26" s="91">
        <v>55.037128712871286</v>
      </c>
      <c r="BW26" s="91">
        <v>6.8849073217477876</v>
      </c>
      <c r="BX26" s="91">
        <v>121.85676675659801</v>
      </c>
      <c r="BY26" s="91">
        <v>58.086756333341086</v>
      </c>
      <c r="BZ26" s="91">
        <v>100</v>
      </c>
      <c r="CA26" s="91">
        <v>77.3</v>
      </c>
      <c r="CB26" s="91">
        <v>90.282470000000004</v>
      </c>
      <c r="CC26" s="91">
        <v>72</v>
      </c>
      <c r="CD26" s="91">
        <v>96.7</v>
      </c>
      <c r="CE26" s="91">
        <v>71.7</v>
      </c>
      <c r="CF26" s="91">
        <v>48.7</v>
      </c>
      <c r="CG26" s="91">
        <v>56.2</v>
      </c>
      <c r="CH26" s="91">
        <v>53.779837636938119</v>
      </c>
      <c r="CI26" s="91">
        <v>6.7630505549911888</v>
      </c>
      <c r="CJ26" s="91">
        <v>9.0783291233665508</v>
      </c>
      <c r="CK26" s="91">
        <v>11.913119887721583</v>
      </c>
      <c r="CL26" s="91">
        <v>82.3</v>
      </c>
      <c r="CM26" s="91">
        <v>102.20739999999999</v>
      </c>
      <c r="CN26" s="91">
        <v>82.06</v>
      </c>
      <c r="CO26" s="91">
        <v>22.916666666666664</v>
      </c>
      <c r="CP26" s="91">
        <v>1641271.185206224</v>
      </c>
      <c r="CQ26" s="91">
        <v>1657.2470468026702</v>
      </c>
      <c r="CR26" s="91">
        <v>990.35999996061628</v>
      </c>
    </row>
    <row r="27" spans="1:96" ht="15.75" customHeight="1" x14ac:dyDescent="0.25">
      <c r="A27" s="83" t="s">
        <v>60</v>
      </c>
      <c r="B27" s="86" t="s">
        <v>61</v>
      </c>
      <c r="C27" s="86" t="s">
        <v>69</v>
      </c>
      <c r="D27" s="88">
        <v>2046</v>
      </c>
      <c r="E27" s="137">
        <v>338452.875</v>
      </c>
      <c r="F27" s="137">
        <v>31470.7109375</v>
      </c>
      <c r="G27" s="136">
        <v>2.1015927770847522E-3</v>
      </c>
      <c r="H27" s="136">
        <v>1.9541455748003949E-4</v>
      </c>
      <c r="I27" s="97">
        <v>0</v>
      </c>
      <c r="J27" s="97">
        <v>0.28730805577717861</v>
      </c>
      <c r="K27" s="97">
        <v>9.0393957532143854E-3</v>
      </c>
      <c r="L27" s="97">
        <v>0</v>
      </c>
      <c r="M27" s="97">
        <v>0</v>
      </c>
      <c r="N27" s="97">
        <v>0</v>
      </c>
      <c r="O27" s="91">
        <v>378</v>
      </c>
      <c r="P27" s="91">
        <v>1401</v>
      </c>
      <c r="Q27" s="97">
        <v>0</v>
      </c>
      <c r="R27" s="97">
        <v>8</v>
      </c>
      <c r="S27" s="97">
        <v>0</v>
      </c>
      <c r="T27" s="97">
        <v>0</v>
      </c>
      <c r="U27" s="97">
        <v>52.382897778599272</v>
      </c>
      <c r="V27" s="97">
        <v>510.66291612070376</v>
      </c>
      <c r="W27" s="97">
        <v>15.511120475788367</v>
      </c>
      <c r="X27" s="95">
        <v>256.78575759619429</v>
      </c>
      <c r="Y27" s="93">
        <v>4.5885927409710598</v>
      </c>
      <c r="Z27" s="96">
        <v>1.54</v>
      </c>
      <c r="AA27" s="99">
        <v>13.60516498718807</v>
      </c>
      <c r="AB27" s="156">
        <v>0.45341520459034956</v>
      </c>
      <c r="AC27" s="97">
        <v>8.9</v>
      </c>
      <c r="AD27" s="97">
        <v>11.4</v>
      </c>
      <c r="AE27" s="100">
        <v>60</v>
      </c>
      <c r="AF27" s="101">
        <v>0.91202408075332642</v>
      </c>
      <c r="AG27" s="102">
        <v>0.45573297142982483</v>
      </c>
      <c r="AH27" s="102">
        <v>0</v>
      </c>
      <c r="AI27" s="102">
        <v>0</v>
      </c>
      <c r="AJ27" s="99">
        <v>0.59299999999999997</v>
      </c>
      <c r="AK27" s="82">
        <v>32.79</v>
      </c>
      <c r="AL27" s="82">
        <v>52.65</v>
      </c>
      <c r="AM27" s="157">
        <v>31.662788282336379</v>
      </c>
      <c r="AN27" s="86">
        <v>0.50800000000000001</v>
      </c>
      <c r="AO27" s="82">
        <v>0.97</v>
      </c>
      <c r="AP27" s="82">
        <v>1.22</v>
      </c>
      <c r="AQ27" s="103">
        <v>1.1100000000000001</v>
      </c>
      <c r="AR27" s="158">
        <v>3.9867110000000001</v>
      </c>
      <c r="AS27" s="158">
        <v>1.8292611779327621</v>
      </c>
      <c r="AT27" s="82">
        <v>40</v>
      </c>
      <c r="AU27" s="160">
        <v>1.4145194292068499</v>
      </c>
      <c r="AV27" s="91">
        <v>6.7324662208557102</v>
      </c>
      <c r="AW27" s="104">
        <v>0.1</v>
      </c>
      <c r="AX27" s="109">
        <v>132.37754899594859</v>
      </c>
      <c r="AY27" s="106"/>
      <c r="AZ27" s="86">
        <v>27.4</v>
      </c>
      <c r="BA27" s="159">
        <v>2.8</v>
      </c>
      <c r="BB27" s="159">
        <v>9.1999999999999993</v>
      </c>
      <c r="BC27" s="97">
        <v>30.299999999999997</v>
      </c>
      <c r="BD27" s="97">
        <v>100.88130562107108</v>
      </c>
      <c r="BE27" s="91">
        <v>35.440444294546118</v>
      </c>
      <c r="BF27" s="98">
        <v>0</v>
      </c>
      <c r="BG27" s="97">
        <v>19.86</v>
      </c>
      <c r="BH27" s="98">
        <v>9.9999424521705595</v>
      </c>
      <c r="BI27" s="97">
        <v>9.1999999999999993</v>
      </c>
      <c r="BJ27" s="97">
        <v>31.7</v>
      </c>
      <c r="BK27" s="97">
        <v>8.9</v>
      </c>
      <c r="BL27" s="111">
        <v>1.7</v>
      </c>
      <c r="BM27" s="111">
        <v>4.4000000000000004</v>
      </c>
      <c r="BN27" s="99">
        <v>51.63</v>
      </c>
      <c r="BO27" s="105">
        <v>58.6</v>
      </c>
      <c r="BP27" s="101">
        <v>-0.78787827491760254</v>
      </c>
      <c r="BQ27" s="91">
        <v>26</v>
      </c>
      <c r="BR27" s="91">
        <v>3.7833333015441895</v>
      </c>
      <c r="BS27" s="91" t="s">
        <v>389</v>
      </c>
      <c r="BT27" s="91">
        <v>4.3009388480081201</v>
      </c>
      <c r="BU27" s="91">
        <v>1.8699535659648707</v>
      </c>
      <c r="BV27" s="91">
        <v>41.666666666666671</v>
      </c>
      <c r="BW27" s="91">
        <v>45.470955915324801</v>
      </c>
      <c r="BX27" s="91">
        <v>0</v>
      </c>
      <c r="BY27" s="91">
        <v>24.659968891901347</v>
      </c>
      <c r="BZ27" s="91">
        <v>19.047619047619051</v>
      </c>
      <c r="CA27" s="91">
        <v>55.2</v>
      </c>
      <c r="CB27" s="91">
        <v>66.956969999999998</v>
      </c>
      <c r="CC27" s="91">
        <v>75</v>
      </c>
      <c r="CD27" s="91">
        <v>74.8</v>
      </c>
      <c r="CE27" s="91">
        <v>27.1</v>
      </c>
      <c r="CF27" s="91">
        <v>15.2</v>
      </c>
      <c r="CG27" s="91">
        <v>38.5</v>
      </c>
      <c r="CH27" s="91">
        <v>14.998690526547723</v>
      </c>
      <c r="CI27" s="91">
        <v>13.032174281027668</v>
      </c>
      <c r="CJ27" s="91">
        <v>15.440293441652347</v>
      </c>
      <c r="CK27" s="91">
        <v>19.357634306028643</v>
      </c>
      <c r="CL27" s="91">
        <v>67.2</v>
      </c>
      <c r="CM27" s="91">
        <v>51.261000000000003</v>
      </c>
      <c r="CN27" s="91">
        <v>72.3</v>
      </c>
      <c r="CO27" s="91">
        <v>11.904761904761903</v>
      </c>
      <c r="CP27" s="91">
        <v>705945.13253198471</v>
      </c>
      <c r="CQ27" s="91">
        <v>256.78575759619429</v>
      </c>
      <c r="CR27" s="91">
        <v>2749.1599968021246</v>
      </c>
    </row>
    <row r="28" spans="1:96" ht="15.75" customHeight="1" x14ac:dyDescent="0.25">
      <c r="A28" s="83" t="s">
        <v>47</v>
      </c>
      <c r="B28" s="86" t="s">
        <v>61</v>
      </c>
      <c r="C28" s="86" t="s">
        <v>70</v>
      </c>
      <c r="D28" s="88">
        <v>2051</v>
      </c>
      <c r="E28" s="137">
        <v>338452.875</v>
      </c>
      <c r="F28" s="137">
        <v>31470.7109375</v>
      </c>
      <c r="G28" s="136">
        <v>2.1015927770847522E-3</v>
      </c>
      <c r="H28" s="136">
        <v>1.9541455748003949E-4</v>
      </c>
      <c r="I28" s="97">
        <v>3.4927052780826355</v>
      </c>
      <c r="J28" s="97">
        <v>10.657226522203711</v>
      </c>
      <c r="K28" s="97">
        <v>0</v>
      </c>
      <c r="L28" s="97">
        <v>1.2752796121754835</v>
      </c>
      <c r="M28" s="97">
        <v>54.722539130699168</v>
      </c>
      <c r="N28" s="97">
        <v>5.0874995388800528</v>
      </c>
      <c r="O28" s="91"/>
      <c r="P28" s="91"/>
      <c r="Q28" s="97">
        <v>15.436558467910059</v>
      </c>
      <c r="R28" s="97">
        <v>6</v>
      </c>
      <c r="S28" s="132" t="s">
        <v>389</v>
      </c>
      <c r="T28" s="97">
        <v>16.556664720017711</v>
      </c>
      <c r="U28" s="97">
        <v>21.473152869820471</v>
      </c>
      <c r="V28" s="97">
        <v>464.53732782121205</v>
      </c>
      <c r="W28" s="97">
        <v>12.138155544593456</v>
      </c>
      <c r="X28" s="95">
        <v>1372.7088884319105</v>
      </c>
      <c r="Y28" s="93">
        <v>4.7331054171605</v>
      </c>
      <c r="Z28" s="96">
        <v>1.48</v>
      </c>
      <c r="AA28" s="99">
        <v>9.238097306749566</v>
      </c>
      <c r="AB28" s="156">
        <v>0</v>
      </c>
      <c r="AC28" s="97">
        <v>4</v>
      </c>
      <c r="AD28" s="97">
        <v>11.9</v>
      </c>
      <c r="AE28" s="100">
        <v>60</v>
      </c>
      <c r="AF28" s="101">
        <v>0.91202408075332642</v>
      </c>
      <c r="AG28" s="102">
        <v>0.45573297142982483</v>
      </c>
      <c r="AH28" s="102">
        <v>0</v>
      </c>
      <c r="AI28" s="102">
        <v>0</v>
      </c>
      <c r="AJ28" s="99">
        <v>0.629</v>
      </c>
      <c r="AK28" s="82">
        <v>20.46</v>
      </c>
      <c r="AL28" s="82">
        <v>32.520000000000003</v>
      </c>
      <c r="AM28" s="157">
        <v>35.593531688967914</v>
      </c>
      <c r="AN28" s="86">
        <v>0.49</v>
      </c>
      <c r="AO28" s="82">
        <v>1.05</v>
      </c>
      <c r="AP28" s="82">
        <v>1.52</v>
      </c>
      <c r="AQ28" s="103">
        <v>1.02</v>
      </c>
      <c r="AR28" s="158">
        <v>4.1493779999999996</v>
      </c>
      <c r="AS28" s="158">
        <v>2.7127645444385968</v>
      </c>
      <c r="AT28" s="82">
        <v>40</v>
      </c>
      <c r="AU28" s="160">
        <v>1.4145194292068499</v>
      </c>
      <c r="AV28" s="91">
        <v>6.7324662208557102</v>
      </c>
      <c r="AW28" s="104">
        <v>7.0000000000000007E-2</v>
      </c>
      <c r="AX28" s="109">
        <v>1606.3028906357588</v>
      </c>
      <c r="AY28" s="106"/>
      <c r="AZ28" s="86">
        <v>23.3</v>
      </c>
      <c r="BA28" s="159">
        <v>6.7</v>
      </c>
      <c r="BB28" s="159">
        <v>9.8000000000000007</v>
      </c>
      <c r="BC28" s="97">
        <v>11.5</v>
      </c>
      <c r="BD28" s="97">
        <v>2.6282478463918326</v>
      </c>
      <c r="BE28" s="91">
        <v>3.3513182361430358</v>
      </c>
      <c r="BF28" s="98">
        <v>14.171288541404838</v>
      </c>
      <c r="BG28" s="97">
        <v>8.4499999999999993</v>
      </c>
      <c r="BH28" s="98">
        <v>10.000025667285248</v>
      </c>
      <c r="BI28" s="97">
        <v>5.3</v>
      </c>
      <c r="BJ28" s="97">
        <v>16</v>
      </c>
      <c r="BK28" s="97">
        <v>20.399999999999999</v>
      </c>
      <c r="BL28" s="111">
        <v>1.23</v>
      </c>
      <c r="BM28" s="111">
        <v>5.2</v>
      </c>
      <c r="BN28" s="99">
        <v>0.01</v>
      </c>
      <c r="BO28" s="105">
        <v>89.800000000000011</v>
      </c>
      <c r="BP28" s="101">
        <v>-0.78787827491760254</v>
      </c>
      <c r="BQ28" s="91">
        <v>26</v>
      </c>
      <c r="BR28" s="91">
        <v>3.7833333015441895</v>
      </c>
      <c r="BS28" s="91">
        <v>24.177367275031902</v>
      </c>
      <c r="BT28" s="91">
        <v>15.469590738627097</v>
      </c>
      <c r="BU28" s="91">
        <v>1.8699535659648707</v>
      </c>
      <c r="BV28" s="91">
        <v>68.051827857473384</v>
      </c>
      <c r="BW28" s="91">
        <v>21.1406209068336</v>
      </c>
      <c r="BX28" s="91">
        <v>165.88812577611057</v>
      </c>
      <c r="BY28" s="91">
        <v>60.547837757555854</v>
      </c>
      <c r="BZ28" s="91">
        <v>100</v>
      </c>
      <c r="CA28" s="91">
        <v>78.3</v>
      </c>
      <c r="CB28" s="91">
        <v>88.370509999999996</v>
      </c>
      <c r="CC28" s="91">
        <v>83.4</v>
      </c>
      <c r="CD28" s="91">
        <v>97.2</v>
      </c>
      <c r="CE28" s="91">
        <v>49.8</v>
      </c>
      <c r="CF28" s="91">
        <v>21.8</v>
      </c>
      <c r="CG28" s="91">
        <v>58.3</v>
      </c>
      <c r="CH28" s="91">
        <v>54.493088694621115</v>
      </c>
      <c r="CI28" s="91">
        <v>4.9564135140423273</v>
      </c>
      <c r="CJ28" s="91">
        <v>7.4346202710634914</v>
      </c>
      <c r="CK28" s="91">
        <v>6.1883073500983778</v>
      </c>
      <c r="CL28" s="91">
        <v>72.900000000000006</v>
      </c>
      <c r="CM28" s="91">
        <v>104.44789999999999</v>
      </c>
      <c r="CN28" s="91">
        <v>76.959999999999994</v>
      </c>
      <c r="CO28" s="91">
        <v>32.258064516129032</v>
      </c>
      <c r="CP28" s="91">
        <v>1977236.1551825735</v>
      </c>
      <c r="CQ28" s="91">
        <v>1372.7088884319105</v>
      </c>
      <c r="CR28" s="91">
        <v>1440.3899995440649</v>
      </c>
    </row>
    <row r="29" spans="1:96" ht="15.75" customHeight="1" x14ac:dyDescent="0.25">
      <c r="A29" s="83" t="s">
        <v>47</v>
      </c>
      <c r="B29" s="86" t="s">
        <v>61</v>
      </c>
      <c r="C29" s="86" t="s">
        <v>71</v>
      </c>
      <c r="D29" s="88">
        <v>2075</v>
      </c>
      <c r="E29" s="137">
        <v>338452.875</v>
      </c>
      <c r="F29" s="137">
        <v>31470.7109375</v>
      </c>
      <c r="G29" s="136">
        <v>2.1015927770847522E-3</v>
      </c>
      <c r="H29" s="136">
        <v>1.9541455748003949E-4</v>
      </c>
      <c r="I29" s="97">
        <v>2.1870182004839087</v>
      </c>
      <c r="J29" s="97">
        <v>6.555161317021291</v>
      </c>
      <c r="K29" s="97">
        <v>0</v>
      </c>
      <c r="L29" s="97">
        <v>0.28633674004947751</v>
      </c>
      <c r="M29" s="97">
        <v>45.64083515745471</v>
      </c>
      <c r="N29" s="97">
        <v>5.7376326561854922</v>
      </c>
      <c r="O29" s="91"/>
      <c r="P29" s="91"/>
      <c r="Q29" s="97">
        <v>20.156470992438059</v>
      </c>
      <c r="R29" s="97">
        <v>9</v>
      </c>
      <c r="S29" s="132" t="s">
        <v>389</v>
      </c>
      <c r="T29" s="97">
        <v>12.05664179265214</v>
      </c>
      <c r="U29" s="97">
        <v>16.679312263624606</v>
      </c>
      <c r="V29" s="97">
        <v>625.10984117969792</v>
      </c>
      <c r="W29" s="97">
        <v>9.5006039960125417</v>
      </c>
      <c r="X29" s="95">
        <v>998.05839093490624</v>
      </c>
      <c r="Y29" s="93">
        <v>5.233185389228816</v>
      </c>
      <c r="Z29" s="96">
        <v>1.86</v>
      </c>
      <c r="AA29" s="99">
        <v>9.907267903824696</v>
      </c>
      <c r="AB29" s="156">
        <v>0.10732768606561362</v>
      </c>
      <c r="AC29" s="97">
        <v>5.5</v>
      </c>
      <c r="AD29" s="97">
        <v>12.3</v>
      </c>
      <c r="AE29" s="100">
        <v>60</v>
      </c>
      <c r="AF29" s="101">
        <v>0.91202408075332642</v>
      </c>
      <c r="AG29" s="102">
        <v>0.45573297142982483</v>
      </c>
      <c r="AH29" s="102">
        <v>0</v>
      </c>
      <c r="AI29" s="102">
        <v>0</v>
      </c>
      <c r="AJ29" s="99">
        <v>0.629</v>
      </c>
      <c r="AK29" s="82">
        <v>13.36</v>
      </c>
      <c r="AL29" s="82">
        <v>23.26</v>
      </c>
      <c r="AM29" s="157">
        <v>35.580902491555257</v>
      </c>
      <c r="AN29" s="86">
        <v>0.48099999999999998</v>
      </c>
      <c r="AO29" s="82">
        <v>1.0900000000000001</v>
      </c>
      <c r="AP29" s="82">
        <v>1.57</v>
      </c>
      <c r="AQ29" s="103">
        <v>1</v>
      </c>
      <c r="AR29" s="158">
        <v>3.9250150000000001</v>
      </c>
      <c r="AS29" s="158">
        <v>3.0798132832792513</v>
      </c>
      <c r="AT29" s="82">
        <v>40</v>
      </c>
      <c r="AU29" s="160">
        <v>1.4145194292068499</v>
      </c>
      <c r="AV29" s="91">
        <v>6.7324662208557102</v>
      </c>
      <c r="AW29" s="104">
        <v>0.04</v>
      </c>
      <c r="AX29" s="109">
        <v>1184.2033853342593</v>
      </c>
      <c r="AY29" s="106"/>
      <c r="AZ29" s="86">
        <v>36.1</v>
      </c>
      <c r="BA29" s="159">
        <v>9</v>
      </c>
      <c r="BB29" s="159">
        <v>15.4</v>
      </c>
      <c r="BC29" s="97">
        <v>38.5</v>
      </c>
      <c r="BD29" s="97">
        <v>245.97321988131299</v>
      </c>
      <c r="BE29" s="91">
        <v>55.337528372200566</v>
      </c>
      <c r="BF29" s="98">
        <v>157.43455693962562</v>
      </c>
      <c r="BG29" s="97">
        <v>6.72</v>
      </c>
      <c r="BH29" s="98">
        <v>5.0000028595465098</v>
      </c>
      <c r="BI29" s="97">
        <v>3.9</v>
      </c>
      <c r="BJ29" s="97">
        <v>42.7</v>
      </c>
      <c r="BK29" s="97">
        <v>21.5</v>
      </c>
      <c r="BL29" s="111">
        <v>1.33</v>
      </c>
      <c r="BM29" s="111">
        <v>4.9000000000000004</v>
      </c>
      <c r="BN29" s="99">
        <v>0.01</v>
      </c>
      <c r="BO29" s="105">
        <v>84.8</v>
      </c>
      <c r="BP29" s="101">
        <v>-0.78787827491760254</v>
      </c>
      <c r="BQ29" s="91">
        <v>26</v>
      </c>
      <c r="BR29" s="91">
        <v>3.7833333015441895</v>
      </c>
      <c r="BS29" s="91">
        <v>64.015135649075205</v>
      </c>
      <c r="BT29" s="91">
        <v>8.9694696921544939</v>
      </c>
      <c r="BU29" s="91">
        <v>1.8699535659648707</v>
      </c>
      <c r="BV29" s="91">
        <v>74.615120981561461</v>
      </c>
      <c r="BW29" s="91">
        <v>3.8056782816645378</v>
      </c>
      <c r="BX29" s="91">
        <v>227.79702857392019</v>
      </c>
      <c r="BY29" s="91">
        <v>35.363021486298145</v>
      </c>
      <c r="BZ29" s="91">
        <v>87.628865979381445</v>
      </c>
      <c r="CA29" s="91">
        <v>65.3</v>
      </c>
      <c r="CB29" s="91">
        <v>88.929739999999995</v>
      </c>
      <c r="CC29" s="91">
        <v>80.2</v>
      </c>
      <c r="CD29" s="91">
        <v>95.7</v>
      </c>
      <c r="CE29" s="91">
        <v>47.1</v>
      </c>
      <c r="CF29" s="91">
        <v>26.3</v>
      </c>
      <c r="CG29" s="91">
        <v>51.5</v>
      </c>
      <c r="CH29" s="91">
        <v>31.066016979711414</v>
      </c>
      <c r="CI29" s="91">
        <v>4.648364186890257</v>
      </c>
      <c r="CJ29" s="91">
        <v>8.1278414729835475</v>
      </c>
      <c r="CK29" s="91">
        <v>6.1314767649226836</v>
      </c>
      <c r="CL29" s="91">
        <v>76.8</v>
      </c>
      <c r="CM29" s="91">
        <v>22.969100000000001</v>
      </c>
      <c r="CN29" s="91">
        <v>77.23</v>
      </c>
      <c r="CO29" s="91">
        <v>11.340206185567011</v>
      </c>
      <c r="CP29" s="91">
        <v>3678713.4812343209</v>
      </c>
      <c r="CQ29" s="91">
        <v>998.05839093490624</v>
      </c>
      <c r="CR29" s="91">
        <v>3685.8699998387651</v>
      </c>
    </row>
    <row r="30" spans="1:96" ht="15.75" customHeight="1" x14ac:dyDescent="0.25">
      <c r="A30" s="83" t="s">
        <v>60</v>
      </c>
      <c r="B30" s="86" t="s">
        <v>61</v>
      </c>
      <c r="C30" s="86" t="s">
        <v>72</v>
      </c>
      <c r="D30" s="88">
        <v>2084</v>
      </c>
      <c r="E30" s="137">
        <v>338452.875</v>
      </c>
      <c r="F30" s="137">
        <v>31470.7109375</v>
      </c>
      <c r="G30" s="136">
        <v>2.1015927770847522E-3</v>
      </c>
      <c r="H30" s="136">
        <v>1.9541455748003949E-4</v>
      </c>
      <c r="I30" s="97">
        <v>0</v>
      </c>
      <c r="J30" s="97">
        <v>0.94284598966626731</v>
      </c>
      <c r="K30" s="97">
        <v>1.971905825389271E-2</v>
      </c>
      <c r="L30" s="97">
        <v>8.0933796098520243E-3</v>
      </c>
      <c r="M30" s="97">
        <v>0</v>
      </c>
      <c r="N30" s="97">
        <v>0</v>
      </c>
      <c r="O30" s="91">
        <v>12081.371252000001</v>
      </c>
      <c r="P30" s="91">
        <v>26698.0567648</v>
      </c>
      <c r="Q30" s="97">
        <v>0</v>
      </c>
      <c r="R30" s="97">
        <v>2</v>
      </c>
      <c r="S30" s="97">
        <v>0</v>
      </c>
      <c r="T30" s="97">
        <v>0</v>
      </c>
      <c r="U30" s="97">
        <v>42.755665498386328</v>
      </c>
      <c r="V30" s="97">
        <v>770.90376861512868</v>
      </c>
      <c r="W30" s="97">
        <v>7.3412484094029793</v>
      </c>
      <c r="X30" s="95">
        <v>112.4724538357415</v>
      </c>
      <c r="Y30" s="93">
        <v>4.6381132486614369</v>
      </c>
      <c r="Z30" s="96">
        <v>1.58</v>
      </c>
      <c r="AA30" s="99">
        <v>14.218326399573805</v>
      </c>
      <c r="AB30" s="156">
        <v>3.3153580495589772</v>
      </c>
      <c r="AC30" s="97">
        <v>8.4</v>
      </c>
      <c r="AD30" s="97">
        <v>10.5</v>
      </c>
      <c r="AE30" s="100">
        <v>60</v>
      </c>
      <c r="AF30" s="101">
        <v>0.91202408075332642</v>
      </c>
      <c r="AG30" s="102">
        <v>0.45573297142982483</v>
      </c>
      <c r="AH30" s="102">
        <v>0</v>
      </c>
      <c r="AI30" s="102">
        <v>0</v>
      </c>
      <c r="AJ30" s="99">
        <v>0.59299999999999997</v>
      </c>
      <c r="AK30" s="82">
        <v>10.72</v>
      </c>
      <c r="AL30" s="82">
        <v>28.53</v>
      </c>
      <c r="AM30" s="157">
        <v>40.624681777526291</v>
      </c>
      <c r="AN30" s="86">
        <v>0.432</v>
      </c>
      <c r="AO30" s="82">
        <v>1</v>
      </c>
      <c r="AP30" s="82">
        <v>0.94</v>
      </c>
      <c r="AQ30" s="103">
        <v>1.22</v>
      </c>
      <c r="AR30" s="158">
        <v>5.9602649999999997</v>
      </c>
      <c r="AS30" s="158">
        <v>3.5596340408109035</v>
      </c>
      <c r="AT30" s="82">
        <v>40</v>
      </c>
      <c r="AU30" s="160">
        <v>1.4145194292068499</v>
      </c>
      <c r="AV30" s="91">
        <v>6.7324662208557102</v>
      </c>
      <c r="AW30" s="104">
        <v>0.23</v>
      </c>
      <c r="AX30" s="109">
        <v>203.83370103628499</v>
      </c>
      <c r="AY30" s="106"/>
      <c r="AZ30" s="86">
        <v>63.8</v>
      </c>
      <c r="BA30" s="159">
        <v>5</v>
      </c>
      <c r="BB30" s="159">
        <v>12.7</v>
      </c>
      <c r="BC30" s="97">
        <v>37.799999999999997</v>
      </c>
      <c r="BD30" s="97">
        <v>132.90567046132028</v>
      </c>
      <c r="BE30" s="91">
        <v>751.03600356179697</v>
      </c>
      <c r="BF30" s="98">
        <v>198.02673943170271</v>
      </c>
      <c r="BG30" s="97">
        <v>3.63</v>
      </c>
      <c r="BH30" s="98">
        <v>4.9999574848008166</v>
      </c>
      <c r="BI30" s="97">
        <v>4.5999999999999996</v>
      </c>
      <c r="BJ30" s="97">
        <v>22.8</v>
      </c>
      <c r="BK30" s="97">
        <v>6</v>
      </c>
      <c r="BL30" s="111">
        <v>1.72</v>
      </c>
      <c r="BM30" s="111">
        <v>3.9</v>
      </c>
      <c r="BN30" s="99">
        <v>59.76</v>
      </c>
      <c r="BO30" s="105">
        <v>87</v>
      </c>
      <c r="BP30" s="101">
        <v>-0.78787827491760254</v>
      </c>
      <c r="BQ30" s="91">
        <v>26</v>
      </c>
      <c r="BR30" s="91">
        <v>3.7833333015441895</v>
      </c>
      <c r="BS30" s="91" t="s">
        <v>389</v>
      </c>
      <c r="BT30" s="91">
        <v>6.9249793899422913</v>
      </c>
      <c r="BU30" s="91">
        <v>1.8699535659648707</v>
      </c>
      <c r="BV30" s="91">
        <v>16.666666666666664</v>
      </c>
      <c r="BW30" s="91">
        <v>79.663448086194705</v>
      </c>
      <c r="BX30" s="91">
        <v>0</v>
      </c>
      <c r="BY30" s="91">
        <v>17.220913280962922</v>
      </c>
      <c r="BZ30" s="91">
        <v>19.607843137254903</v>
      </c>
      <c r="CA30" s="91">
        <v>51.3</v>
      </c>
      <c r="CB30" s="91">
        <v>39.061340000000001</v>
      </c>
      <c r="CC30" s="91">
        <v>88.6</v>
      </c>
      <c r="CD30" s="91">
        <v>77.900000000000006</v>
      </c>
      <c r="CE30" s="91">
        <v>28.8</v>
      </c>
      <c r="CF30" s="91">
        <v>12</v>
      </c>
      <c r="CG30" s="91">
        <v>54</v>
      </c>
      <c r="CH30" s="91">
        <v>7.0094553515580245</v>
      </c>
      <c r="CI30" s="91">
        <v>17.880664442704287</v>
      </c>
      <c r="CJ30" s="91">
        <v>15.118610585701186</v>
      </c>
      <c r="CK30" s="91">
        <v>54.160105075326655</v>
      </c>
      <c r="CL30" s="91">
        <v>68.099999999999994</v>
      </c>
      <c r="CM30" s="91">
        <v>27.400300000000001</v>
      </c>
      <c r="CN30" s="91">
        <v>77.62</v>
      </c>
      <c r="CO30" s="91">
        <v>5.8823529411764701</v>
      </c>
      <c r="CP30" s="91">
        <v>687893.90010720084</v>
      </c>
      <c r="CQ30" s="91">
        <v>112.4724538357415</v>
      </c>
      <c r="CR30" s="91">
        <v>6116.110004248897</v>
      </c>
    </row>
    <row r="31" spans="1:96" ht="15.75" customHeight="1" x14ac:dyDescent="0.25">
      <c r="A31" s="83" t="s">
        <v>65</v>
      </c>
      <c r="B31" s="86" t="s">
        <v>73</v>
      </c>
      <c r="C31" s="86" t="s">
        <v>73</v>
      </c>
      <c r="D31" s="88">
        <v>3026</v>
      </c>
      <c r="E31" s="137">
        <v>338452.875</v>
      </c>
      <c r="F31" s="137">
        <v>31470.7109375</v>
      </c>
      <c r="G31" s="136">
        <v>2.1015927770847522E-3</v>
      </c>
      <c r="H31" s="136">
        <v>1.9541455748003949E-4</v>
      </c>
      <c r="I31" s="97">
        <v>15.569797675615272</v>
      </c>
      <c r="J31" s="97">
        <v>12.18052075827017</v>
      </c>
      <c r="K31" s="97">
        <v>0</v>
      </c>
      <c r="L31" s="97">
        <v>4.3115605357128803</v>
      </c>
      <c r="M31" s="97">
        <v>0</v>
      </c>
      <c r="N31" s="97">
        <v>0</v>
      </c>
      <c r="O31" s="91"/>
      <c r="P31" s="91"/>
      <c r="Q31" s="97">
        <v>0</v>
      </c>
      <c r="R31" s="97">
        <v>1</v>
      </c>
      <c r="S31" s="97">
        <v>10</v>
      </c>
      <c r="T31" s="97">
        <v>23.019300680384237</v>
      </c>
      <c r="U31" s="97">
        <v>26.934525476688208</v>
      </c>
      <c r="V31" s="97">
        <v>5984.1082818480463</v>
      </c>
      <c r="W31" s="97">
        <v>233.69960425027054</v>
      </c>
      <c r="X31" s="95">
        <v>11247.278604017691</v>
      </c>
      <c r="Y31" s="93">
        <v>4.3228291686003502</v>
      </c>
      <c r="Z31" s="96">
        <v>3.48</v>
      </c>
      <c r="AA31" s="99">
        <v>45.093881784628238</v>
      </c>
      <c r="AB31" s="156">
        <v>5.2559856893580053</v>
      </c>
      <c r="AC31" s="97">
        <v>0.4</v>
      </c>
      <c r="AD31" s="97">
        <v>8.3000000000000007</v>
      </c>
      <c r="AE31" s="100">
        <v>60</v>
      </c>
      <c r="AF31" s="101">
        <v>0.91202408075332642</v>
      </c>
      <c r="AG31" s="102">
        <v>0.45573297142982483</v>
      </c>
      <c r="AH31" s="102">
        <v>0</v>
      </c>
      <c r="AI31" s="102">
        <v>0</v>
      </c>
      <c r="AJ31" s="99">
        <v>0.71099999999999997</v>
      </c>
      <c r="AK31" s="82">
        <v>1.66</v>
      </c>
      <c r="AL31" s="82">
        <v>10.02</v>
      </c>
      <c r="AM31" s="157">
        <v>20.516483196569173</v>
      </c>
      <c r="AN31" s="86">
        <v>0.38</v>
      </c>
      <c r="AO31" s="82">
        <v>1.05</v>
      </c>
      <c r="AP31" s="82">
        <v>1.1399999999999999</v>
      </c>
      <c r="AQ31" s="103">
        <v>1.25</v>
      </c>
      <c r="AR31" s="158">
        <v>4.76</v>
      </c>
      <c r="AS31" s="158">
        <v>1.1266220618335669</v>
      </c>
      <c r="AT31" s="82">
        <v>40</v>
      </c>
      <c r="AU31" s="160">
        <v>1.4145194292068499</v>
      </c>
      <c r="AV31" s="91">
        <v>6.7324662208557102</v>
      </c>
      <c r="AW31" s="104">
        <v>0.39</v>
      </c>
      <c r="AX31" s="109">
        <v>3180.0027318697489</v>
      </c>
      <c r="AY31" s="106"/>
      <c r="AZ31" s="86">
        <v>22.9</v>
      </c>
      <c r="BA31" s="159">
        <v>6.6</v>
      </c>
      <c r="BB31" s="159">
        <v>18</v>
      </c>
      <c r="BC31" s="97">
        <v>13.299999999999997</v>
      </c>
      <c r="BD31" s="97">
        <v>27.135510513742673</v>
      </c>
      <c r="BE31" s="91">
        <v>4.8397569767321391</v>
      </c>
      <c r="BF31" s="98">
        <v>263.23235992817666</v>
      </c>
      <c r="BG31" s="97">
        <v>3.06</v>
      </c>
      <c r="BH31" s="98">
        <v>5.0000015723453384</v>
      </c>
      <c r="BI31" s="97">
        <v>5.6</v>
      </c>
      <c r="BJ31" s="97">
        <v>20.3</v>
      </c>
      <c r="BK31" s="97">
        <v>11.6</v>
      </c>
      <c r="BL31" s="111">
        <v>0.82</v>
      </c>
      <c r="BM31" s="111">
        <v>2.7</v>
      </c>
      <c r="BN31" s="99">
        <v>0.17</v>
      </c>
      <c r="BO31" s="105">
        <v>71.099999999999994</v>
      </c>
      <c r="BP31" s="101">
        <v>-0.78787827491760254</v>
      </c>
      <c r="BQ31" s="91">
        <v>26</v>
      </c>
      <c r="BR31" s="91">
        <v>3.7833333015441895</v>
      </c>
      <c r="BS31" s="91" t="s">
        <v>389</v>
      </c>
      <c r="BT31" s="91">
        <v>9.3101632438125339</v>
      </c>
      <c r="BU31" s="91">
        <v>0.71256547657037461</v>
      </c>
      <c r="BV31" s="91">
        <v>2.5735294117647056</v>
      </c>
      <c r="BW31" s="91">
        <v>3.2074808241156951</v>
      </c>
      <c r="BX31" s="91">
        <v>0</v>
      </c>
      <c r="BY31" s="91">
        <v>61.754441104805679</v>
      </c>
      <c r="BZ31" s="91">
        <v>97.872340425531917</v>
      </c>
      <c r="CA31" s="91">
        <v>57.7</v>
      </c>
      <c r="CB31" s="91">
        <v>31.925270000000001</v>
      </c>
      <c r="CC31" s="91">
        <v>91.8</v>
      </c>
      <c r="CD31" s="91">
        <v>97.2</v>
      </c>
      <c r="CE31" s="91">
        <v>79.900000000000006</v>
      </c>
      <c r="CF31" s="91">
        <v>61.1</v>
      </c>
      <c r="CG31" s="91">
        <v>84.6</v>
      </c>
      <c r="CH31" s="91">
        <v>49.757447390544264</v>
      </c>
      <c r="CI31" s="91">
        <v>0.94159001465517556</v>
      </c>
      <c r="CJ31" s="91">
        <v>1.1056089204338191</v>
      </c>
      <c r="CK31" s="91">
        <v>6.12318478389576</v>
      </c>
      <c r="CL31" s="91">
        <v>83</v>
      </c>
      <c r="CM31" s="91">
        <v>603.78150000000005</v>
      </c>
      <c r="CN31" s="91">
        <v>86.44</v>
      </c>
      <c r="CO31" s="91">
        <v>11.914893617021278</v>
      </c>
      <c r="CP31" s="91">
        <v>16461516.96465933</v>
      </c>
      <c r="CQ31" s="91">
        <v>11247.278604017691</v>
      </c>
      <c r="CR31" s="91">
        <v>1463.5999999839105</v>
      </c>
    </row>
    <row r="32" spans="1:96" ht="15.75" customHeight="1" x14ac:dyDescent="0.25">
      <c r="A32" s="83" t="s">
        <v>65</v>
      </c>
      <c r="B32" s="86" t="s">
        <v>73</v>
      </c>
      <c r="C32" s="86" t="s">
        <v>74</v>
      </c>
      <c r="D32" s="88">
        <v>3029</v>
      </c>
      <c r="E32" s="137">
        <v>338452.875</v>
      </c>
      <c r="F32" s="137">
        <v>31470.7109375</v>
      </c>
      <c r="G32" s="136">
        <v>2.1015927770847522E-3</v>
      </c>
      <c r="H32" s="136">
        <v>1.9541455748003949E-4</v>
      </c>
      <c r="I32" s="97">
        <v>22.104032255900371</v>
      </c>
      <c r="J32" s="97">
        <v>16.196670405137585</v>
      </c>
      <c r="K32" s="97">
        <v>0</v>
      </c>
      <c r="L32" s="97">
        <v>5.1533957524631084</v>
      </c>
      <c r="M32" s="97">
        <v>0</v>
      </c>
      <c r="N32" s="97">
        <v>0</v>
      </c>
      <c r="O32" s="91"/>
      <c r="P32" s="91"/>
      <c r="Q32" s="97">
        <v>0</v>
      </c>
      <c r="R32" s="97">
        <v>15</v>
      </c>
      <c r="S32" s="97">
        <v>277</v>
      </c>
      <c r="T32" s="97">
        <v>20.196610363969459</v>
      </c>
      <c r="U32" s="97">
        <v>32.341770716494786</v>
      </c>
      <c r="V32" s="97">
        <v>1200.0258918790414</v>
      </c>
      <c r="W32" s="97">
        <v>28.924743652334797</v>
      </c>
      <c r="X32" s="95">
        <v>1006.2573336857696</v>
      </c>
      <c r="Y32" s="93">
        <v>4.5528019344366859</v>
      </c>
      <c r="Z32" s="96">
        <v>0.84</v>
      </c>
      <c r="AA32" s="99">
        <v>9.4518316717780948</v>
      </c>
      <c r="AB32" s="156">
        <v>0.42447220065884911</v>
      </c>
      <c r="AC32" s="97">
        <v>2.6</v>
      </c>
      <c r="AD32" s="97">
        <v>10.4</v>
      </c>
      <c r="AE32" s="100">
        <v>60</v>
      </c>
      <c r="AF32" s="101">
        <v>0.91202408075332642</v>
      </c>
      <c r="AG32" s="102">
        <v>0.45573297142982483</v>
      </c>
      <c r="AH32" s="102">
        <v>0</v>
      </c>
      <c r="AI32" s="102">
        <v>0</v>
      </c>
      <c r="AJ32" s="99">
        <v>0.627</v>
      </c>
      <c r="AK32" s="82">
        <v>3.18</v>
      </c>
      <c r="AL32" s="82">
        <v>7.73</v>
      </c>
      <c r="AM32" s="157">
        <v>33.888207520988615</v>
      </c>
      <c r="AN32" s="86">
        <v>0.42</v>
      </c>
      <c r="AO32" s="82">
        <v>1.03</v>
      </c>
      <c r="AP32" s="82">
        <v>1.29</v>
      </c>
      <c r="AQ32" s="103">
        <v>1.27</v>
      </c>
      <c r="AR32" s="158">
        <v>1.093356</v>
      </c>
      <c r="AS32" s="158">
        <v>16.272017717605479</v>
      </c>
      <c r="AT32" s="82">
        <v>40</v>
      </c>
      <c r="AU32" s="160">
        <v>1.4145194292068499</v>
      </c>
      <c r="AV32" s="91">
        <v>6.7324662208557102</v>
      </c>
      <c r="AW32" s="104">
        <v>0.1</v>
      </c>
      <c r="AX32" s="109">
        <v>129.99853325900798</v>
      </c>
      <c r="AY32" s="106"/>
      <c r="AZ32" s="86">
        <v>19.3</v>
      </c>
      <c r="BA32" s="159">
        <v>1.9</v>
      </c>
      <c r="BB32" s="159">
        <v>6.1</v>
      </c>
      <c r="BC32" s="97">
        <v>17.900000000000006</v>
      </c>
      <c r="BD32" s="97">
        <v>290.72473654084934</v>
      </c>
      <c r="BE32" s="91">
        <v>13.995360555971764</v>
      </c>
      <c r="BF32" s="98">
        <v>1724.4488198745557</v>
      </c>
      <c r="BG32" s="97">
        <v>6.32</v>
      </c>
      <c r="BH32" s="98">
        <v>5.0000244122744917</v>
      </c>
      <c r="BI32" s="97">
        <v>7</v>
      </c>
      <c r="BJ32" s="97">
        <v>39.9</v>
      </c>
      <c r="BK32" s="97">
        <v>10.9</v>
      </c>
      <c r="BL32" s="111">
        <v>1.63</v>
      </c>
      <c r="BM32" s="111">
        <v>5.3</v>
      </c>
      <c r="BN32" s="99">
        <v>0.17</v>
      </c>
      <c r="BO32" s="105">
        <v>65.599999999999994</v>
      </c>
      <c r="BP32" s="101">
        <v>-0.78787827491760254</v>
      </c>
      <c r="BQ32" s="91">
        <v>26</v>
      </c>
      <c r="BR32" s="91">
        <v>3.7833333015441895</v>
      </c>
      <c r="BS32" s="91" t="s">
        <v>389</v>
      </c>
      <c r="BT32" s="91">
        <v>16.238307912699081</v>
      </c>
      <c r="BU32" s="91">
        <v>0.71256547657037461</v>
      </c>
      <c r="BV32" s="91">
        <v>12.088628217660476</v>
      </c>
      <c r="BW32" s="91">
        <v>8.4232726284623514</v>
      </c>
      <c r="BX32" s="91">
        <v>0</v>
      </c>
      <c r="BY32" s="91">
        <v>45.898989721267625</v>
      </c>
      <c r="BZ32" s="91">
        <v>90.109890109890102</v>
      </c>
      <c r="CA32" s="91">
        <v>62</v>
      </c>
      <c r="CB32" s="91">
        <v>94.558890000000005</v>
      </c>
      <c r="CC32" s="91">
        <v>92</v>
      </c>
      <c r="CD32" s="91">
        <v>94.9</v>
      </c>
      <c r="CE32" s="91">
        <v>65.7</v>
      </c>
      <c r="CF32" s="91">
        <v>35</v>
      </c>
      <c r="CG32" s="91">
        <v>90.8</v>
      </c>
      <c r="CH32" s="91">
        <v>44.6353867473292</v>
      </c>
      <c r="CI32" s="91">
        <v>8.3748630156550963</v>
      </c>
      <c r="CJ32" s="91">
        <v>9.7787417870654885</v>
      </c>
      <c r="CK32" s="91">
        <v>23.034192811263274</v>
      </c>
      <c r="CL32" s="91">
        <v>74.599999999999994</v>
      </c>
      <c r="CM32" s="91">
        <v>45.583600000000004</v>
      </c>
      <c r="CN32" s="91">
        <v>76.28</v>
      </c>
      <c r="CO32" s="91">
        <v>18.681318681318682</v>
      </c>
      <c r="CP32" s="91">
        <v>2065705.4291707438</v>
      </c>
      <c r="CQ32" s="91">
        <v>1006.2573336857696</v>
      </c>
      <c r="CR32" s="91">
        <v>2052.8599991459191</v>
      </c>
    </row>
    <row r="33" spans="1:96" ht="15.75" customHeight="1" x14ac:dyDescent="0.25">
      <c r="A33" s="83" t="s">
        <v>65</v>
      </c>
      <c r="B33" s="86" t="s">
        <v>73</v>
      </c>
      <c r="C33" s="86" t="s">
        <v>75</v>
      </c>
      <c r="D33" s="88">
        <v>3033</v>
      </c>
      <c r="E33" s="137">
        <v>338452.875</v>
      </c>
      <c r="F33" s="137">
        <v>31470.7109375</v>
      </c>
      <c r="G33" s="136">
        <v>2.1015927770847522E-3</v>
      </c>
      <c r="H33" s="136">
        <v>1.9541455748003949E-4</v>
      </c>
      <c r="I33" s="97">
        <v>0.3622625035543709</v>
      </c>
      <c r="J33" s="97">
        <v>3.2605321190287704</v>
      </c>
      <c r="K33" s="97">
        <v>0</v>
      </c>
      <c r="L33" s="97">
        <v>0.36332735450226089</v>
      </c>
      <c r="M33" s="97">
        <v>0</v>
      </c>
      <c r="N33" s="97">
        <v>0</v>
      </c>
      <c r="O33" s="91"/>
      <c r="P33" s="91"/>
      <c r="Q33" s="97">
        <v>0</v>
      </c>
      <c r="R33" s="97">
        <v>8</v>
      </c>
      <c r="S33" s="97">
        <v>0</v>
      </c>
      <c r="T33" s="97">
        <v>68.231746378829598</v>
      </c>
      <c r="U33" s="97">
        <v>47.114880535306384</v>
      </c>
      <c r="V33" s="97">
        <v>534.02903484721787</v>
      </c>
      <c r="W33" s="97">
        <v>18.225049527824211</v>
      </c>
      <c r="X33" s="95">
        <v>2998.0862858808841</v>
      </c>
      <c r="Y33" s="93">
        <v>4.1186751171868385</v>
      </c>
      <c r="Z33" s="96">
        <v>5.21</v>
      </c>
      <c r="AA33" s="99">
        <v>18.802120700917992</v>
      </c>
      <c r="AB33" s="156">
        <v>4.0650843421839697</v>
      </c>
      <c r="AC33" s="97">
        <v>2</v>
      </c>
      <c r="AD33" s="97">
        <v>8.7999999999999989</v>
      </c>
      <c r="AE33" s="100">
        <v>60</v>
      </c>
      <c r="AF33" s="101">
        <v>0.91202408075332642</v>
      </c>
      <c r="AG33" s="102">
        <v>0.45573297142982483</v>
      </c>
      <c r="AH33" s="102">
        <v>0</v>
      </c>
      <c r="AI33" s="102">
        <v>0</v>
      </c>
      <c r="AJ33" s="99">
        <v>0.63800000000000001</v>
      </c>
      <c r="AK33" s="82">
        <v>1.93</v>
      </c>
      <c r="AL33" s="82">
        <v>6.93</v>
      </c>
      <c r="AM33" s="157">
        <v>18.36681912229119</v>
      </c>
      <c r="AN33" s="86">
        <v>0.34899999999999998</v>
      </c>
      <c r="AO33" s="82">
        <v>1.1499999999999999</v>
      </c>
      <c r="AP33" s="82">
        <v>0.95</v>
      </c>
      <c r="AQ33" s="103">
        <v>1.1100000000000001</v>
      </c>
      <c r="AR33" s="158">
        <v>5.2229299999999999</v>
      </c>
      <c r="AS33" s="158">
        <v>5.1110745615472153</v>
      </c>
      <c r="AT33" s="82">
        <v>40</v>
      </c>
      <c r="AU33" s="160">
        <v>1.4145194292068499</v>
      </c>
      <c r="AV33" s="91">
        <v>6.7324662208557102</v>
      </c>
      <c r="AW33" s="104">
        <v>0.16</v>
      </c>
      <c r="AX33" s="109">
        <v>17.676195141787336</v>
      </c>
      <c r="AY33" s="106"/>
      <c r="AZ33" s="86">
        <v>28.3</v>
      </c>
      <c r="BA33" s="159">
        <v>3</v>
      </c>
      <c r="BB33" s="159">
        <v>6.4</v>
      </c>
      <c r="BC33" s="97">
        <v>16.200000000000003</v>
      </c>
      <c r="BD33" s="97">
        <v>22.19473736739538</v>
      </c>
      <c r="BE33" s="91">
        <v>0</v>
      </c>
      <c r="BF33" s="98">
        <v>142.65783606476802</v>
      </c>
      <c r="BG33" s="97">
        <v>21.62</v>
      </c>
      <c r="BH33" s="98">
        <v>4.9999941671530612</v>
      </c>
      <c r="BI33" s="97">
        <v>9.6</v>
      </c>
      <c r="BJ33" s="97">
        <v>24.3</v>
      </c>
      <c r="BK33" s="97">
        <v>9.3000000000000007</v>
      </c>
      <c r="BL33" s="111">
        <v>0.92</v>
      </c>
      <c r="BM33" s="111">
        <v>3.3000000000000003</v>
      </c>
      <c r="BN33" s="99">
        <v>0.45</v>
      </c>
      <c r="BO33" s="105">
        <v>83.7</v>
      </c>
      <c r="BP33" s="101">
        <v>-0.78787827491760254</v>
      </c>
      <c r="BQ33" s="91">
        <v>26</v>
      </c>
      <c r="BR33" s="91">
        <v>3.7833333015441895</v>
      </c>
      <c r="BS33" s="91" t="s">
        <v>389</v>
      </c>
      <c r="BT33" s="91">
        <v>3.4732633683158416</v>
      </c>
      <c r="BU33" s="91">
        <v>0.71256547657037461</v>
      </c>
      <c r="BV33" s="91">
        <v>0</v>
      </c>
      <c r="BW33" s="91">
        <v>1.4033472787382373</v>
      </c>
      <c r="BX33" s="91">
        <v>0</v>
      </c>
      <c r="BY33" s="91">
        <v>66.437642559839531</v>
      </c>
      <c r="BZ33" s="91">
        <v>100</v>
      </c>
      <c r="CA33" s="91">
        <v>50.2</v>
      </c>
      <c r="CB33" s="91">
        <v>60.881300000000003</v>
      </c>
      <c r="CC33" s="91">
        <v>93.3</v>
      </c>
      <c r="CD33" s="91">
        <v>94.8</v>
      </c>
      <c r="CE33" s="91">
        <v>63.6</v>
      </c>
      <c r="CF33" s="91">
        <v>42.4</v>
      </c>
      <c r="CG33" s="91">
        <v>78.2</v>
      </c>
      <c r="CH33" s="91">
        <v>57.339400790773084</v>
      </c>
      <c r="CI33" s="91">
        <v>2.0126954392429983</v>
      </c>
      <c r="CJ33" s="91">
        <v>4.9671107629024451</v>
      </c>
      <c r="CK33" s="91">
        <v>5.5121246709025487</v>
      </c>
      <c r="CL33" s="91">
        <v>80.8</v>
      </c>
      <c r="CM33" s="91">
        <v>149.67189999999999</v>
      </c>
      <c r="CN33" s="91">
        <v>82.96</v>
      </c>
      <c r="CO33" s="91">
        <v>13.043478260869565</v>
      </c>
      <c r="CP33" s="91">
        <v>5415623.1427143477</v>
      </c>
      <c r="CQ33" s="91">
        <v>2998.0862858808841</v>
      </c>
      <c r="CR33" s="91">
        <v>1806.3599997833799</v>
      </c>
    </row>
    <row r="34" spans="1:96" ht="15.75" customHeight="1" x14ac:dyDescent="0.25">
      <c r="A34" s="83" t="s">
        <v>47</v>
      </c>
      <c r="B34" s="86" t="s">
        <v>73</v>
      </c>
      <c r="C34" s="86" t="s">
        <v>76</v>
      </c>
      <c r="D34" s="88">
        <v>3035</v>
      </c>
      <c r="E34" s="137">
        <v>338452.875</v>
      </c>
      <c r="F34" s="137">
        <v>31470.7109375</v>
      </c>
      <c r="G34" s="136">
        <v>2.1015927770847522E-3</v>
      </c>
      <c r="H34" s="136">
        <v>1.9541455748003949E-4</v>
      </c>
      <c r="I34" s="97">
        <v>10.161991030595322</v>
      </c>
      <c r="J34" s="97">
        <v>7.433572465181804</v>
      </c>
      <c r="K34" s="97">
        <v>0</v>
      </c>
      <c r="L34" s="97">
        <v>4.0514999258035767</v>
      </c>
      <c r="M34" s="97">
        <v>0</v>
      </c>
      <c r="N34" s="97">
        <v>0</v>
      </c>
      <c r="O34" s="91"/>
      <c r="P34" s="91"/>
      <c r="Q34" s="97">
        <v>4.8451736236793703</v>
      </c>
      <c r="R34" s="97">
        <v>2</v>
      </c>
      <c r="S34" s="132" t="s">
        <v>389</v>
      </c>
      <c r="T34" s="97">
        <v>3.1706329257919696</v>
      </c>
      <c r="U34" s="97">
        <v>10.522007991198802</v>
      </c>
      <c r="V34" s="97">
        <v>1011.2986694400931</v>
      </c>
      <c r="W34" s="97">
        <v>25.320638552916275</v>
      </c>
      <c r="X34" s="95">
        <v>802.64731828947072</v>
      </c>
      <c r="Y34" s="93">
        <v>4.6920623359159892</v>
      </c>
      <c r="Z34" s="96">
        <v>0.06</v>
      </c>
      <c r="AA34" s="99">
        <v>7.2493369895168431</v>
      </c>
      <c r="AB34" s="156">
        <v>0.2967977601018264</v>
      </c>
      <c r="AC34" s="97">
        <v>2.2999999999999998</v>
      </c>
      <c r="AD34" s="97">
        <v>10.7</v>
      </c>
      <c r="AE34" s="100">
        <v>60</v>
      </c>
      <c r="AF34" s="101">
        <v>0.91202408075332642</v>
      </c>
      <c r="AG34" s="102">
        <v>0.45573297142982483</v>
      </c>
      <c r="AH34" s="102">
        <v>0</v>
      </c>
      <c r="AI34" s="102">
        <v>0</v>
      </c>
      <c r="AJ34" s="99">
        <v>0.63100000000000001</v>
      </c>
      <c r="AK34" s="82">
        <v>15.48</v>
      </c>
      <c r="AL34" s="82">
        <v>29.51</v>
      </c>
      <c r="AM34" s="157">
        <v>23.444196846912927</v>
      </c>
      <c r="AN34" s="86">
        <v>0.47399999999999998</v>
      </c>
      <c r="AO34" s="82">
        <v>1.05</v>
      </c>
      <c r="AP34" s="82">
        <v>1.27</v>
      </c>
      <c r="AQ34" s="103">
        <v>1.0900000000000001</v>
      </c>
      <c r="AR34" s="158">
        <v>6.5710870000000003</v>
      </c>
      <c r="AS34" s="158">
        <v>7.1060317476532466</v>
      </c>
      <c r="AT34" s="82">
        <v>40</v>
      </c>
      <c r="AU34" s="160">
        <v>1.4145194292068499</v>
      </c>
      <c r="AV34" s="91">
        <v>6.7324662208557102</v>
      </c>
      <c r="AW34" s="104">
        <v>0.03</v>
      </c>
      <c r="AX34" s="109">
        <v>373.92034864093444</v>
      </c>
      <c r="AY34" s="106"/>
      <c r="AZ34" s="86">
        <v>35.299999999999997</v>
      </c>
      <c r="BA34" s="159">
        <v>3.4</v>
      </c>
      <c r="BB34" s="159">
        <v>5.4</v>
      </c>
      <c r="BC34" s="97">
        <v>20.400000000000006</v>
      </c>
      <c r="BD34" s="97">
        <v>16.965251961752948</v>
      </c>
      <c r="BE34" s="91">
        <v>0</v>
      </c>
      <c r="BF34" s="98">
        <v>754.98535631001505</v>
      </c>
      <c r="BG34" s="97">
        <v>6.67</v>
      </c>
      <c r="BH34" s="98">
        <v>10</v>
      </c>
      <c r="BI34" s="97">
        <v>1.2</v>
      </c>
      <c r="BJ34" s="97">
        <v>8.3000000000000007</v>
      </c>
      <c r="BK34" s="97">
        <v>9.8000000000000007</v>
      </c>
      <c r="BL34" s="111">
        <v>1.34</v>
      </c>
      <c r="BM34" s="111">
        <v>5.5</v>
      </c>
      <c r="BN34" s="99">
        <v>0.18</v>
      </c>
      <c r="BO34" s="105">
        <v>76.3</v>
      </c>
      <c r="BP34" s="101">
        <v>-0.78787827491760254</v>
      </c>
      <c r="BQ34" s="91">
        <v>26</v>
      </c>
      <c r="BR34" s="91">
        <v>3.7833333015441895</v>
      </c>
      <c r="BS34" s="91">
        <v>1.5920403949813171</v>
      </c>
      <c r="BT34" s="91">
        <v>16.575604122245913</v>
      </c>
      <c r="BU34" s="91">
        <v>0.71256547657037461</v>
      </c>
      <c r="BV34" s="91">
        <v>0</v>
      </c>
      <c r="BW34" s="91">
        <v>5.6833594071872371</v>
      </c>
      <c r="BX34" s="91">
        <v>0</v>
      </c>
      <c r="BY34" s="91">
        <v>75.79843949179002</v>
      </c>
      <c r="BZ34" s="91">
        <v>79.166666666666657</v>
      </c>
      <c r="CA34" s="91">
        <v>87.4</v>
      </c>
      <c r="CB34" s="91">
        <v>90.680440000000004</v>
      </c>
      <c r="CC34" s="91">
        <v>89.2</v>
      </c>
      <c r="CD34" s="91">
        <v>98</v>
      </c>
      <c r="CE34" s="91">
        <v>71</v>
      </c>
      <c r="CF34" s="91">
        <v>21.4</v>
      </c>
      <c r="CG34" s="91">
        <v>57.6</v>
      </c>
      <c r="CH34" s="91">
        <v>72.547557783099421</v>
      </c>
      <c r="CI34" s="91">
        <v>10.688108735904358</v>
      </c>
      <c r="CJ34" s="91">
        <v>16.032163103856536</v>
      </c>
      <c r="CK34" s="91">
        <v>64.780597454942324</v>
      </c>
      <c r="CL34" s="91">
        <v>79.8</v>
      </c>
      <c r="CM34" s="91">
        <v>18.559999999999999</v>
      </c>
      <c r="CN34" s="91">
        <v>70.040000000000006</v>
      </c>
      <c r="CO34" s="91">
        <v>41.666666666666671</v>
      </c>
      <c r="CP34" s="91">
        <v>1178880.2220614639</v>
      </c>
      <c r="CQ34" s="91">
        <v>802.64731828947072</v>
      </c>
      <c r="CR34" s="91">
        <v>1468.7399997470702</v>
      </c>
    </row>
    <row r="35" spans="1:96" ht="15" customHeight="1" x14ac:dyDescent="0.25">
      <c r="A35" s="83" t="s">
        <v>77</v>
      </c>
      <c r="B35" s="86" t="s">
        <v>73</v>
      </c>
      <c r="C35" s="86" t="s">
        <v>78</v>
      </c>
      <c r="D35" s="88">
        <v>3048</v>
      </c>
      <c r="E35" s="137">
        <v>338452.875</v>
      </c>
      <c r="F35" s="137">
        <v>31470.7109375</v>
      </c>
      <c r="G35" s="136">
        <v>2.1015927770847522E-3</v>
      </c>
      <c r="H35" s="136">
        <v>1.9541455748003949E-4</v>
      </c>
      <c r="I35" s="97">
        <v>1.1168070879026519</v>
      </c>
      <c r="J35" s="97">
        <v>27.681162884234023</v>
      </c>
      <c r="K35" s="97">
        <v>6.3923841150267195</v>
      </c>
      <c r="L35" s="97">
        <v>5.4115354161015441</v>
      </c>
      <c r="M35" s="97">
        <v>0</v>
      </c>
      <c r="N35" s="97">
        <v>0</v>
      </c>
      <c r="O35" s="91"/>
      <c r="P35" s="91"/>
      <c r="Q35" s="97">
        <v>0</v>
      </c>
      <c r="R35" s="97">
        <v>17</v>
      </c>
      <c r="S35" s="132" t="s">
        <v>389</v>
      </c>
      <c r="T35" s="97">
        <v>8.2926422754873208</v>
      </c>
      <c r="U35" s="97">
        <v>13.136434054321224</v>
      </c>
      <c r="V35" s="97">
        <v>440.22938706816944</v>
      </c>
      <c r="W35" s="97">
        <v>21.361341566598941</v>
      </c>
      <c r="X35" s="95">
        <v>1201.4231263270035</v>
      </c>
      <c r="Y35" s="93">
        <v>4.6418059624881636</v>
      </c>
      <c r="Z35" s="96">
        <v>1.1399999999999999</v>
      </c>
      <c r="AA35" s="99">
        <v>12.654644494849443</v>
      </c>
      <c r="AB35" s="156">
        <v>0.18627308692695368</v>
      </c>
      <c r="AC35" s="97">
        <v>10.5</v>
      </c>
      <c r="AD35" s="97">
        <v>12.8</v>
      </c>
      <c r="AE35" s="100">
        <v>60</v>
      </c>
      <c r="AF35" s="101">
        <v>0.91202408075332642</v>
      </c>
      <c r="AG35" s="102">
        <v>0.45573297142982483</v>
      </c>
      <c r="AH35" s="102">
        <v>0</v>
      </c>
      <c r="AI35" s="102">
        <v>0</v>
      </c>
      <c r="AJ35" s="99">
        <v>0.59399999999999997</v>
      </c>
      <c r="AK35" s="82">
        <v>34.08</v>
      </c>
      <c r="AL35" s="82">
        <v>53.54</v>
      </c>
      <c r="AM35" s="157">
        <v>34.434185849495123</v>
      </c>
      <c r="AN35" s="86">
        <v>0.42599999999999999</v>
      </c>
      <c r="AO35" s="82">
        <v>1.04</v>
      </c>
      <c r="AP35" s="82">
        <v>1.57</v>
      </c>
      <c r="AQ35" s="103">
        <v>1.8</v>
      </c>
      <c r="AR35" s="158">
        <v>2.4647890000000001</v>
      </c>
      <c r="AS35" s="158">
        <v>1.6542599082869889</v>
      </c>
      <c r="AT35" s="82">
        <v>40</v>
      </c>
      <c r="AU35" s="160">
        <v>1.4145194292068499</v>
      </c>
      <c r="AV35" s="91">
        <v>6.7324662208557102</v>
      </c>
      <c r="AW35" s="104">
        <v>0.05</v>
      </c>
      <c r="AX35" s="109">
        <v>79.862302469353622</v>
      </c>
      <c r="AY35" s="106"/>
      <c r="AZ35" s="86">
        <v>20.6</v>
      </c>
      <c r="BA35" s="159">
        <v>5.4</v>
      </c>
      <c r="BB35" s="159">
        <v>7.1</v>
      </c>
      <c r="BC35" s="97">
        <v>25.099999999999994</v>
      </c>
      <c r="BD35" s="97">
        <v>339.24080695268606</v>
      </c>
      <c r="BE35" s="91">
        <v>13.005138898373858</v>
      </c>
      <c r="BF35" s="98">
        <v>165.35926331888174</v>
      </c>
      <c r="BG35" s="97">
        <v>15.72</v>
      </c>
      <c r="BH35" s="98">
        <v>9.9999874730827862</v>
      </c>
      <c r="BI35" s="97">
        <v>5.4</v>
      </c>
      <c r="BJ35" s="97">
        <v>24.2</v>
      </c>
      <c r="BK35" s="97">
        <v>13.3</v>
      </c>
      <c r="BL35" s="111">
        <v>1.55</v>
      </c>
      <c r="BM35" s="111">
        <v>5.2</v>
      </c>
      <c r="BN35" s="99">
        <v>0.01</v>
      </c>
      <c r="BO35" s="105">
        <v>91.7</v>
      </c>
      <c r="BP35" s="101">
        <v>-0.78787827491760254</v>
      </c>
      <c r="BQ35" s="91">
        <v>26</v>
      </c>
      <c r="BR35" s="91">
        <v>3.7833333015441895</v>
      </c>
      <c r="BS35" s="91" t="s">
        <v>389</v>
      </c>
      <c r="BT35" s="91">
        <v>7.3233430614991466</v>
      </c>
      <c r="BU35" s="91">
        <v>0.71256547657037461</v>
      </c>
      <c r="BV35" s="91">
        <v>7.1676536655094951</v>
      </c>
      <c r="BW35" s="91">
        <v>9.5971244719502486</v>
      </c>
      <c r="BX35" s="91">
        <v>0</v>
      </c>
      <c r="BY35" s="91">
        <v>53.774134413759086</v>
      </c>
      <c r="BZ35" s="91">
        <v>70.33898305084746</v>
      </c>
      <c r="CA35" s="91">
        <v>49.4</v>
      </c>
      <c r="CB35" s="91">
        <v>94.121629999999996</v>
      </c>
      <c r="CC35" s="91">
        <v>87</v>
      </c>
      <c r="CD35" s="91">
        <v>94.5</v>
      </c>
      <c r="CE35" s="91">
        <v>49.3</v>
      </c>
      <c r="CF35" s="91">
        <v>33</v>
      </c>
      <c r="CG35" s="91">
        <v>61.7</v>
      </c>
      <c r="CH35" s="91">
        <v>40.9218958759404</v>
      </c>
      <c r="CI35" s="91">
        <v>8.0492011700227888</v>
      </c>
      <c r="CJ35" s="91">
        <v>9.6590414040273469</v>
      </c>
      <c r="CK35" s="91">
        <v>25.881756944076056</v>
      </c>
      <c r="CL35" s="91">
        <v>66.900000000000006</v>
      </c>
      <c r="CM35" s="91">
        <v>30.354700000000001</v>
      </c>
      <c r="CN35" s="91">
        <v>68.599999999999994</v>
      </c>
      <c r="CO35" s="91">
        <v>22.881355932203391</v>
      </c>
      <c r="CP35" s="91">
        <v>3230134.2022398962</v>
      </c>
      <c r="CQ35" s="91">
        <v>1201.4231263270035</v>
      </c>
      <c r="CR35" s="91">
        <v>2688.5899991912738</v>
      </c>
    </row>
    <row r="36" spans="1:96" ht="15.75" customHeight="1" x14ac:dyDescent="0.25">
      <c r="A36" s="83" t="s">
        <v>65</v>
      </c>
      <c r="B36" s="86" t="s">
        <v>73</v>
      </c>
      <c r="C36" s="86" t="s">
        <v>79</v>
      </c>
      <c r="D36" s="88">
        <v>3054</v>
      </c>
      <c r="E36" s="137">
        <v>338452.875</v>
      </c>
      <c r="F36" s="137">
        <v>31470.7109375</v>
      </c>
      <c r="G36" s="136">
        <v>2.1015927770847522E-3</v>
      </c>
      <c r="H36" s="136">
        <v>1.9541455748003949E-4</v>
      </c>
      <c r="I36" s="97">
        <v>23.565013239253098</v>
      </c>
      <c r="J36" s="97">
        <v>13.4508694290992</v>
      </c>
      <c r="K36" s="97">
        <v>0</v>
      </c>
      <c r="L36" s="97">
        <v>3.4769785654229328</v>
      </c>
      <c r="M36" s="97">
        <v>0</v>
      </c>
      <c r="N36" s="97">
        <v>0</v>
      </c>
      <c r="O36" s="91"/>
      <c r="P36" s="91"/>
      <c r="Q36" s="97">
        <v>1.109520499416649</v>
      </c>
      <c r="R36" s="97">
        <v>8</v>
      </c>
      <c r="S36" s="97">
        <v>651</v>
      </c>
      <c r="T36" s="97">
        <v>12.784987081734208</v>
      </c>
      <c r="U36" s="97">
        <v>22.444166559143483</v>
      </c>
      <c r="V36" s="97">
        <v>676.75711904144202</v>
      </c>
      <c r="W36" s="97">
        <v>34.589620600033761</v>
      </c>
      <c r="X36" s="95">
        <v>1051.6937662881835</v>
      </c>
      <c r="Y36" s="93">
        <v>4.6240595838175045</v>
      </c>
      <c r="Z36" s="96">
        <v>0.17</v>
      </c>
      <c r="AA36" s="99">
        <v>10.850075568536109</v>
      </c>
      <c r="AB36" s="156">
        <v>0.22398709286436069</v>
      </c>
      <c r="AC36" s="97">
        <v>1.3</v>
      </c>
      <c r="AD36" s="97">
        <v>10.4</v>
      </c>
      <c r="AE36" s="100">
        <v>60</v>
      </c>
      <c r="AF36" s="101">
        <v>0.91202408075332642</v>
      </c>
      <c r="AG36" s="102">
        <v>0.45573297142982483</v>
      </c>
      <c r="AH36" s="102">
        <v>0</v>
      </c>
      <c r="AI36" s="102">
        <v>0</v>
      </c>
      <c r="AJ36" s="99">
        <v>0.63100000000000001</v>
      </c>
      <c r="AK36" s="82">
        <v>0.93</v>
      </c>
      <c r="AL36" s="82">
        <v>3.66</v>
      </c>
      <c r="AM36" s="157">
        <v>16.748374089136419</v>
      </c>
      <c r="AN36" s="86">
        <v>0.43</v>
      </c>
      <c r="AO36" s="82">
        <v>1.1399999999999999</v>
      </c>
      <c r="AP36" s="82">
        <v>1.22</v>
      </c>
      <c r="AQ36" s="103">
        <v>1.72</v>
      </c>
      <c r="AR36" s="158">
        <v>4.5184300000000004</v>
      </c>
      <c r="AS36" s="158">
        <v>23.182525599480847</v>
      </c>
      <c r="AT36" s="82">
        <v>40</v>
      </c>
      <c r="AU36" s="160">
        <v>1.4145194292068499</v>
      </c>
      <c r="AV36" s="91">
        <v>6.7324662208557102</v>
      </c>
      <c r="AW36" s="104">
        <v>0.05</v>
      </c>
      <c r="AX36" s="109">
        <v>4916.4836879358927</v>
      </c>
      <c r="AY36" s="106"/>
      <c r="AZ36" s="86">
        <v>14</v>
      </c>
      <c r="BA36" s="159">
        <v>2.5</v>
      </c>
      <c r="BB36" s="159">
        <v>7</v>
      </c>
      <c r="BC36" s="97">
        <v>24.799999999999997</v>
      </c>
      <c r="BD36" s="97">
        <v>366.5711416182495</v>
      </c>
      <c r="BE36" s="91">
        <v>300.04722654438808</v>
      </c>
      <c r="BF36" s="98">
        <v>2129.1557424352618</v>
      </c>
      <c r="BG36" s="97">
        <v>4.32</v>
      </c>
      <c r="BH36" s="98">
        <v>5</v>
      </c>
      <c r="BI36" s="97">
        <v>1.4</v>
      </c>
      <c r="BJ36" s="97">
        <v>26.5</v>
      </c>
      <c r="BK36" s="97">
        <v>9.9</v>
      </c>
      <c r="BL36" s="111">
        <v>1.24</v>
      </c>
      <c r="BM36" s="111">
        <v>5.4</v>
      </c>
      <c r="BN36" s="99">
        <v>0.01</v>
      </c>
      <c r="BO36" s="105">
        <v>68.400000000000006</v>
      </c>
      <c r="BP36" s="101">
        <v>-0.78787827491760254</v>
      </c>
      <c r="BQ36" s="91">
        <v>26</v>
      </c>
      <c r="BR36" s="91">
        <v>3.7833333015441895</v>
      </c>
      <c r="BS36" s="91">
        <v>35.933799586154258</v>
      </c>
      <c r="BT36" s="91">
        <v>6.6732052905720023</v>
      </c>
      <c r="BU36" s="91">
        <v>0.71256547657037461</v>
      </c>
      <c r="BV36" s="91">
        <v>2.465955097534045</v>
      </c>
      <c r="BW36" s="91">
        <v>10.980831936518655</v>
      </c>
      <c r="BX36" s="91">
        <v>0</v>
      </c>
      <c r="BY36" s="91">
        <v>80.891630937912694</v>
      </c>
      <c r="BZ36" s="91">
        <v>75.409836065573771</v>
      </c>
      <c r="CA36" s="91">
        <v>86.2</v>
      </c>
      <c r="CB36" s="91">
        <v>95.764390000000006</v>
      </c>
      <c r="CC36" s="91">
        <v>88.9</v>
      </c>
      <c r="CD36" s="91">
        <v>98.5</v>
      </c>
      <c r="CE36" s="91">
        <v>52.5</v>
      </c>
      <c r="CF36" s="91">
        <v>15.3</v>
      </c>
      <c r="CG36" s="91">
        <v>62.1</v>
      </c>
      <c r="CH36" s="91">
        <v>75.214401858734149</v>
      </c>
      <c r="CI36" s="91">
        <v>8.1089220454291606</v>
      </c>
      <c r="CJ36" s="91">
        <v>11.656575440304417</v>
      </c>
      <c r="CK36" s="91">
        <v>9.0269950154862464</v>
      </c>
      <c r="CL36" s="91">
        <v>67.5</v>
      </c>
      <c r="CM36" s="91">
        <v>36.8626</v>
      </c>
      <c r="CN36" s="91">
        <v>73.2</v>
      </c>
      <c r="CO36" s="91">
        <v>24.590163934426229</v>
      </c>
      <c r="CP36" s="91">
        <v>1183881.1553764204</v>
      </c>
      <c r="CQ36" s="91">
        <v>1051.6937662881835</v>
      </c>
      <c r="CR36" s="91">
        <v>1125.6899996229654</v>
      </c>
    </row>
    <row r="37" spans="1:96" ht="15.75" customHeight="1" x14ac:dyDescent="0.25">
      <c r="A37" s="83" t="s">
        <v>65</v>
      </c>
      <c r="B37" s="86" t="s">
        <v>73</v>
      </c>
      <c r="C37" s="86" t="s">
        <v>80</v>
      </c>
      <c r="D37" s="88">
        <v>3056</v>
      </c>
      <c r="E37" s="137">
        <v>338452.875</v>
      </c>
      <c r="F37" s="137">
        <v>31470.7109375</v>
      </c>
      <c r="G37" s="136">
        <v>2.1015927770847522E-3</v>
      </c>
      <c r="H37" s="136">
        <v>1.9541455748003949E-4</v>
      </c>
      <c r="I37" s="97">
        <v>17.420220208476557</v>
      </c>
      <c r="J37" s="97">
        <v>26.568103386319819</v>
      </c>
      <c r="K37" s="97">
        <v>0</v>
      </c>
      <c r="L37" s="97">
        <v>6.6345055845036898</v>
      </c>
      <c r="M37" s="97">
        <v>0</v>
      </c>
      <c r="N37" s="97">
        <v>0</v>
      </c>
      <c r="O37" s="91"/>
      <c r="P37" s="91"/>
      <c r="Q37" s="97">
        <v>0</v>
      </c>
      <c r="R37" s="97">
        <v>9</v>
      </c>
      <c r="S37" s="97">
        <v>84</v>
      </c>
      <c r="T37" s="97">
        <v>22.920603369003278</v>
      </c>
      <c r="U37" s="97">
        <v>32.069560366097214</v>
      </c>
      <c r="V37" s="97">
        <v>629.74764070780304</v>
      </c>
      <c r="W37" s="97">
        <v>65.639055329845235</v>
      </c>
      <c r="X37" s="95">
        <v>1082.3352660257699</v>
      </c>
      <c r="Y37" s="93">
        <v>4.2884628410623353</v>
      </c>
      <c r="Z37" s="96">
        <v>0.8</v>
      </c>
      <c r="AA37" s="99">
        <v>6.5828026364009489</v>
      </c>
      <c r="AB37" s="156">
        <v>5.0378175938396982E-2</v>
      </c>
      <c r="AC37" s="97">
        <v>2</v>
      </c>
      <c r="AD37" s="97">
        <v>9.4999999999999982</v>
      </c>
      <c r="AE37" s="100">
        <v>60</v>
      </c>
      <c r="AF37" s="101">
        <v>0.91202408075332642</v>
      </c>
      <c r="AG37" s="102">
        <v>0.45573297142982483</v>
      </c>
      <c r="AH37" s="102">
        <v>0</v>
      </c>
      <c r="AI37" s="102">
        <v>0</v>
      </c>
      <c r="AJ37" s="99">
        <v>0.627</v>
      </c>
      <c r="AK37" s="82">
        <v>16.329999999999998</v>
      </c>
      <c r="AL37" s="82">
        <v>30.68</v>
      </c>
      <c r="AM37" s="157">
        <v>30.457852901408302</v>
      </c>
      <c r="AN37" s="86">
        <v>0.379</v>
      </c>
      <c r="AO37" s="82">
        <v>1.26</v>
      </c>
      <c r="AP37" s="82">
        <v>1.06</v>
      </c>
      <c r="AQ37" s="103">
        <v>1.19</v>
      </c>
      <c r="AR37" s="158">
        <v>3.3179720000000001</v>
      </c>
      <c r="AS37" s="158">
        <v>3.2311930438937897</v>
      </c>
      <c r="AT37" s="82">
        <v>40</v>
      </c>
      <c r="AU37" s="160">
        <v>1.4145194292068499</v>
      </c>
      <c r="AV37" s="91">
        <v>6.7324662208557102</v>
      </c>
      <c r="AW37" s="104">
        <v>7.0000000000000007E-2</v>
      </c>
      <c r="AX37" s="109">
        <v>143.94954892313547</v>
      </c>
      <c r="AY37" s="106"/>
      <c r="AZ37" s="86">
        <v>12.8</v>
      </c>
      <c r="BA37" s="159">
        <v>2.5</v>
      </c>
      <c r="BB37" s="159">
        <v>4.5</v>
      </c>
      <c r="BC37" s="97">
        <v>33.200000000000003</v>
      </c>
      <c r="BD37" s="97">
        <v>946.01147767932014</v>
      </c>
      <c r="BE37" s="91">
        <v>315.82506364096287</v>
      </c>
      <c r="BF37" s="98">
        <v>3708.9471455110302</v>
      </c>
      <c r="BG37" s="97">
        <v>19.86</v>
      </c>
      <c r="BH37" s="98">
        <v>4.9999757090696084</v>
      </c>
      <c r="BI37" s="97">
        <v>5.6</v>
      </c>
      <c r="BJ37" s="97">
        <v>35</v>
      </c>
      <c r="BK37" s="97">
        <v>13.8</v>
      </c>
      <c r="BL37" s="111">
        <v>1.52</v>
      </c>
      <c r="BM37" s="111">
        <v>6.3</v>
      </c>
      <c r="BN37" s="99">
        <v>0.04</v>
      </c>
      <c r="BO37" s="105">
        <v>46.5</v>
      </c>
      <c r="BP37" s="101">
        <v>-0.78787827491760254</v>
      </c>
      <c r="BQ37" s="91">
        <v>26</v>
      </c>
      <c r="BR37" s="91">
        <v>3.7833333015441895</v>
      </c>
      <c r="BS37" s="91" t="s">
        <v>389</v>
      </c>
      <c r="BT37" s="91">
        <v>5.2554208011760384</v>
      </c>
      <c r="BU37" s="91">
        <v>0.71256547657037461</v>
      </c>
      <c r="BV37" s="91">
        <v>13.265594129268981</v>
      </c>
      <c r="BW37" s="91">
        <v>13.154520752776715</v>
      </c>
      <c r="BX37" s="91">
        <v>0</v>
      </c>
      <c r="BY37" s="91">
        <v>52.793749892719553</v>
      </c>
      <c r="BZ37" s="91">
        <v>85.074626865671647</v>
      </c>
      <c r="CA37" s="91">
        <v>76.900000000000006</v>
      </c>
      <c r="CB37" s="91">
        <v>94.209879999999998</v>
      </c>
      <c r="CC37" s="91">
        <v>94.6</v>
      </c>
      <c r="CD37" s="91">
        <v>93.2</v>
      </c>
      <c r="CE37" s="91">
        <v>71.3</v>
      </c>
      <c r="CF37" s="91">
        <v>33.799999999999997</v>
      </c>
      <c r="CG37" s="91">
        <v>43.4</v>
      </c>
      <c r="CH37" s="91">
        <v>38.973736310001172</v>
      </c>
      <c r="CI37" s="91">
        <v>9.4151645997031306</v>
      </c>
      <c r="CJ37" s="91">
        <v>10.016132552875671</v>
      </c>
      <c r="CK37" s="91">
        <v>13.013918502432928</v>
      </c>
      <c r="CL37" s="91">
        <v>65.8</v>
      </c>
      <c r="CM37" s="91">
        <v>29.055199999999999</v>
      </c>
      <c r="CN37" s="91">
        <v>72.930000000000007</v>
      </c>
      <c r="CO37" s="91">
        <v>14.925373134328357</v>
      </c>
      <c r="CP37" s="91">
        <v>1497584.014669758</v>
      </c>
      <c r="CQ37" s="91">
        <v>1082.3352660257699</v>
      </c>
      <c r="CR37" s="91">
        <v>1383.6600004439856</v>
      </c>
    </row>
    <row r="38" spans="1:96" ht="15.75" customHeight="1" x14ac:dyDescent="0.25">
      <c r="A38" s="83" t="s">
        <v>65</v>
      </c>
      <c r="B38" s="86" t="s">
        <v>73</v>
      </c>
      <c r="C38" s="86" t="s">
        <v>81</v>
      </c>
      <c r="D38" s="88">
        <v>3059</v>
      </c>
      <c r="E38" s="137">
        <v>338452.875</v>
      </c>
      <c r="F38" s="137">
        <v>31470.7109375</v>
      </c>
      <c r="G38" s="136">
        <v>2.1015927770847522E-3</v>
      </c>
      <c r="H38" s="136">
        <v>1.9541455748003949E-4</v>
      </c>
      <c r="I38" s="97">
        <v>18.781169937258746</v>
      </c>
      <c r="J38" s="97">
        <v>6.6306776407830865</v>
      </c>
      <c r="K38" s="97">
        <v>2.5097318086331689E-2</v>
      </c>
      <c r="L38" s="97">
        <v>2.6086090670681905</v>
      </c>
      <c r="M38" s="97">
        <v>0</v>
      </c>
      <c r="N38" s="97">
        <v>0</v>
      </c>
      <c r="O38" s="91"/>
      <c r="P38" s="91"/>
      <c r="Q38" s="97">
        <v>0</v>
      </c>
      <c r="R38" s="97">
        <v>5</v>
      </c>
      <c r="S38" s="97">
        <v>16.7</v>
      </c>
      <c r="T38" s="97">
        <v>7.9942420335702717</v>
      </c>
      <c r="U38" s="97">
        <v>19.673319411237966</v>
      </c>
      <c r="V38" s="97">
        <v>979.01167877071055</v>
      </c>
      <c r="W38" s="97">
        <v>17.685816552802514</v>
      </c>
      <c r="X38" s="95">
        <v>1590.5019205963897</v>
      </c>
      <c r="Y38" s="93">
        <v>4.6149180547663589</v>
      </c>
      <c r="Z38" s="96">
        <v>1.1000000000000001</v>
      </c>
      <c r="AA38" s="99">
        <v>7.1882044983229445</v>
      </c>
      <c r="AB38" s="156">
        <v>0.2190468259455432</v>
      </c>
      <c r="AC38" s="97">
        <v>1.7</v>
      </c>
      <c r="AD38" s="97">
        <v>9.7999999999999989</v>
      </c>
      <c r="AE38" s="100">
        <v>60</v>
      </c>
      <c r="AF38" s="101">
        <v>0.91202408075332642</v>
      </c>
      <c r="AG38" s="102">
        <v>0.45573297142982483</v>
      </c>
      <c r="AH38" s="102">
        <v>0</v>
      </c>
      <c r="AI38" s="102">
        <v>0</v>
      </c>
      <c r="AJ38" s="99">
        <v>0.63100000000000001</v>
      </c>
      <c r="AK38" s="82">
        <v>1.22</v>
      </c>
      <c r="AL38" s="82">
        <v>3.05</v>
      </c>
      <c r="AM38" s="157">
        <v>17.534189976256663</v>
      </c>
      <c r="AN38" s="86">
        <v>0.432</v>
      </c>
      <c r="AO38" s="82">
        <v>1.02</v>
      </c>
      <c r="AP38" s="82">
        <v>1.22</v>
      </c>
      <c r="AQ38" s="103">
        <v>1.4</v>
      </c>
      <c r="AR38" s="158">
        <v>3.6827200000000002</v>
      </c>
      <c r="AS38" s="158">
        <v>29.87987019401087</v>
      </c>
      <c r="AT38" s="82">
        <v>40</v>
      </c>
      <c r="AU38" s="160">
        <v>1.4145194292068499</v>
      </c>
      <c r="AV38" s="91">
        <v>6.7324662208557102</v>
      </c>
      <c r="AW38" s="104">
        <v>0.39</v>
      </c>
      <c r="AX38" s="109">
        <v>69.446246299459602</v>
      </c>
      <c r="AY38" s="106"/>
      <c r="AZ38" s="86">
        <v>35.700000000000003</v>
      </c>
      <c r="BA38" s="159">
        <v>5.7</v>
      </c>
      <c r="BB38" s="159">
        <v>9.9</v>
      </c>
      <c r="BC38" s="97">
        <v>10.799999999999997</v>
      </c>
      <c r="BD38" s="97">
        <v>238.47575908019036</v>
      </c>
      <c r="BE38" s="91">
        <v>77.458212687881229</v>
      </c>
      <c r="BF38" s="98">
        <v>1512.6164585132494</v>
      </c>
      <c r="BG38" s="97">
        <v>3.78</v>
      </c>
      <c r="BH38" s="98">
        <v>4.9999703738621095</v>
      </c>
      <c r="BI38" s="97">
        <v>3.3</v>
      </c>
      <c r="BJ38" s="97">
        <v>17</v>
      </c>
      <c r="BK38" s="97">
        <v>20.6</v>
      </c>
      <c r="BL38" s="111">
        <v>1.44</v>
      </c>
      <c r="BM38" s="111">
        <v>5.4</v>
      </c>
      <c r="BN38" s="99">
        <v>0.01</v>
      </c>
      <c r="BO38" s="105">
        <v>84</v>
      </c>
      <c r="BP38" s="101">
        <v>-0.78787827491760254</v>
      </c>
      <c r="BQ38" s="91">
        <v>26</v>
      </c>
      <c r="BR38" s="91">
        <v>3.7833333015441895</v>
      </c>
      <c r="BS38" s="91" t="s">
        <v>389</v>
      </c>
      <c r="BT38" s="91">
        <v>4.9894015979129298</v>
      </c>
      <c r="BU38" s="91">
        <v>0.71256547657037461</v>
      </c>
      <c r="BV38" s="91">
        <v>19.535783365570598</v>
      </c>
      <c r="BW38" s="91">
        <v>11.519257506958098</v>
      </c>
      <c r="BX38" s="91">
        <v>0</v>
      </c>
      <c r="BY38" s="91">
        <v>58.907088589182663</v>
      </c>
      <c r="BZ38" s="91">
        <v>62.318840579710141</v>
      </c>
      <c r="CA38" s="91">
        <v>62.6</v>
      </c>
      <c r="CB38" s="91">
        <v>93.762069999999994</v>
      </c>
      <c r="CC38" s="91">
        <v>92.1</v>
      </c>
      <c r="CD38" s="91">
        <v>94.3</v>
      </c>
      <c r="CE38" s="91">
        <v>72.2</v>
      </c>
      <c r="CF38" s="91">
        <v>61.6</v>
      </c>
      <c r="CG38" s="91">
        <v>29.9</v>
      </c>
      <c r="CH38" s="91">
        <v>47.304364276635106</v>
      </c>
      <c r="CI38" s="91">
        <v>10.893210903319071</v>
      </c>
      <c r="CJ38" s="91">
        <v>7.5125592436683251</v>
      </c>
      <c r="CK38" s="91">
        <v>32.829369341081033</v>
      </c>
      <c r="CL38" s="91">
        <v>69.8</v>
      </c>
      <c r="CM38" s="91">
        <v>51.035499999999999</v>
      </c>
      <c r="CN38" s="91">
        <v>80.92</v>
      </c>
      <c r="CO38" s="91">
        <v>31.884057971014489</v>
      </c>
      <c r="CP38" s="91">
        <v>1597325.1738565315</v>
      </c>
      <c r="CQ38" s="91">
        <v>1590.5019205963897</v>
      </c>
      <c r="CR38" s="91">
        <v>1004.2900000130671</v>
      </c>
    </row>
    <row r="39" spans="1:96" ht="15.75" customHeight="1" x14ac:dyDescent="0.25">
      <c r="A39" s="83" t="s">
        <v>65</v>
      </c>
      <c r="B39" s="86" t="s">
        <v>73</v>
      </c>
      <c r="C39" s="86" t="s">
        <v>82</v>
      </c>
      <c r="D39" s="88">
        <v>3067</v>
      </c>
      <c r="E39" s="137">
        <v>338452.875</v>
      </c>
      <c r="F39" s="137">
        <v>31470.7109375</v>
      </c>
      <c r="G39" s="136">
        <v>2.1015927770847522E-3</v>
      </c>
      <c r="H39" s="136">
        <v>1.9541455748003949E-4</v>
      </c>
      <c r="I39" s="97">
        <v>3.3473132038265083</v>
      </c>
      <c r="J39" s="97">
        <v>7.9540407458037556</v>
      </c>
      <c r="K39" s="97">
        <v>3.1547630099794562E-3</v>
      </c>
      <c r="L39" s="97">
        <v>5.1460467294056036</v>
      </c>
      <c r="M39" s="97">
        <v>0</v>
      </c>
      <c r="N39" s="97">
        <v>0</v>
      </c>
      <c r="O39" s="91"/>
      <c r="P39" s="91"/>
      <c r="Q39" s="97">
        <v>0</v>
      </c>
      <c r="R39" s="97">
        <v>7</v>
      </c>
      <c r="S39" s="97">
        <v>0</v>
      </c>
      <c r="T39" s="97">
        <v>15.620500331916059</v>
      </c>
      <c r="U39" s="97">
        <v>24.611161785907264</v>
      </c>
      <c r="V39" s="97">
        <v>778.82540958707091</v>
      </c>
      <c r="W39" s="97">
        <v>7.9932420781987084</v>
      </c>
      <c r="X39" s="95">
        <v>5666.92890699495</v>
      </c>
      <c r="Y39" s="93">
        <v>4.3635140575325764</v>
      </c>
      <c r="Z39" s="96">
        <v>3.05</v>
      </c>
      <c r="AA39" s="99">
        <v>24.298269823738277</v>
      </c>
      <c r="AB39" s="156">
        <v>1.2730311276078714</v>
      </c>
      <c r="AC39" s="97">
        <v>1.7</v>
      </c>
      <c r="AD39" s="97">
        <v>9.8000000000000007</v>
      </c>
      <c r="AE39" s="100">
        <v>60</v>
      </c>
      <c r="AF39" s="101">
        <v>0.91202408075332642</v>
      </c>
      <c r="AG39" s="102">
        <v>0.45573297142982483</v>
      </c>
      <c r="AH39" s="102">
        <v>0</v>
      </c>
      <c r="AI39" s="102">
        <v>0</v>
      </c>
      <c r="AJ39" s="99">
        <v>0.63800000000000001</v>
      </c>
      <c r="AK39" s="82">
        <v>0.03</v>
      </c>
      <c r="AL39" s="82">
        <v>2.58</v>
      </c>
      <c r="AM39" s="157">
        <v>36.132445807066233</v>
      </c>
      <c r="AN39" s="86">
        <v>0.39600000000000002</v>
      </c>
      <c r="AO39" s="82">
        <v>1.03</v>
      </c>
      <c r="AP39" s="82">
        <v>1.41</v>
      </c>
      <c r="AQ39" s="103">
        <v>1.45</v>
      </c>
      <c r="AR39" s="158">
        <v>2.5494279999999998</v>
      </c>
      <c r="AS39" s="158">
        <v>20.983509711660425</v>
      </c>
      <c r="AT39" s="82">
        <v>40</v>
      </c>
      <c r="AU39" s="160">
        <v>1.4145194292068499</v>
      </c>
      <c r="AV39" s="91">
        <v>6.7324662208557102</v>
      </c>
      <c r="AW39" s="104">
        <v>0.06</v>
      </c>
      <c r="AX39" s="109">
        <v>0</v>
      </c>
      <c r="AY39" s="106"/>
      <c r="AZ39" s="86">
        <v>24.2</v>
      </c>
      <c r="BA39" s="159">
        <v>2.5</v>
      </c>
      <c r="BB39" s="159">
        <v>8.3000000000000007</v>
      </c>
      <c r="BC39" s="97">
        <v>16.299999999999997</v>
      </c>
      <c r="BD39" s="97">
        <v>0</v>
      </c>
      <c r="BE39" s="91">
        <v>0</v>
      </c>
      <c r="BF39" s="98">
        <v>0</v>
      </c>
      <c r="BG39" s="97">
        <v>2.95</v>
      </c>
      <c r="BH39" s="98">
        <v>5.0000044802907526</v>
      </c>
      <c r="BI39" s="97">
        <v>5.8</v>
      </c>
      <c r="BJ39" s="97">
        <v>28.6</v>
      </c>
      <c r="BK39" s="97">
        <v>12.1</v>
      </c>
      <c r="BL39" s="111">
        <v>0.86</v>
      </c>
      <c r="BM39" s="111">
        <v>3.2999999999999994</v>
      </c>
      <c r="BN39" s="99">
        <v>0.03</v>
      </c>
      <c r="BO39" s="105">
        <v>70.400000000000006</v>
      </c>
      <c r="BP39" s="101">
        <v>-0.78787827491760254</v>
      </c>
      <c r="BQ39" s="91">
        <v>26</v>
      </c>
      <c r="BR39" s="91">
        <v>3.7833333015441895</v>
      </c>
      <c r="BS39" s="91" t="s">
        <v>389</v>
      </c>
      <c r="BT39" s="91">
        <v>1.4436585602170333</v>
      </c>
      <c r="BU39" s="91">
        <v>0.71256547657037461</v>
      </c>
      <c r="BV39" s="91">
        <v>0</v>
      </c>
      <c r="BW39" s="91">
        <v>5.7241927140648814</v>
      </c>
      <c r="BX39" s="91">
        <v>0</v>
      </c>
      <c r="BY39" s="91">
        <v>70.673319991805897</v>
      </c>
      <c r="BZ39" s="91">
        <v>100</v>
      </c>
      <c r="CA39" s="91">
        <v>44.8</v>
      </c>
      <c r="CB39" s="91">
        <v>78.851830000000007</v>
      </c>
      <c r="CC39" s="91">
        <v>93.7</v>
      </c>
      <c r="CD39" s="91">
        <v>95</v>
      </c>
      <c r="CE39" s="91">
        <v>62.4</v>
      </c>
      <c r="CF39" s="91">
        <v>51.7</v>
      </c>
      <c r="CG39" s="91">
        <v>45</v>
      </c>
      <c r="CH39" s="91">
        <v>68.975992522648781</v>
      </c>
      <c r="CI39" s="91">
        <v>2.5784651865157122</v>
      </c>
      <c r="CJ39" s="91">
        <v>3.6614205648523117</v>
      </c>
      <c r="CK39" s="91">
        <v>11.194124854866494</v>
      </c>
      <c r="CL39" s="91">
        <v>75.099999999999994</v>
      </c>
      <c r="CM39" s="91">
        <v>104.95840000000001</v>
      </c>
      <c r="CN39" s="91">
        <v>80.52</v>
      </c>
      <c r="CO39" s="91">
        <v>14.893617021276595</v>
      </c>
      <c r="CP39" s="91">
        <v>3878276.1358562415</v>
      </c>
      <c r="CQ39" s="91">
        <v>5666.92890699495</v>
      </c>
      <c r="CR39" s="91">
        <v>684.36999996049144</v>
      </c>
    </row>
    <row r="40" spans="1:96" ht="15.75" customHeight="1" x14ac:dyDescent="0.25">
      <c r="A40" s="83" t="s">
        <v>65</v>
      </c>
      <c r="B40" s="86" t="s">
        <v>73</v>
      </c>
      <c r="C40" s="86" t="s">
        <v>83</v>
      </c>
      <c r="D40" s="88">
        <v>3068</v>
      </c>
      <c r="E40" s="137">
        <v>338452.875</v>
      </c>
      <c r="F40" s="137">
        <v>31470.7109375</v>
      </c>
      <c r="G40" s="136">
        <v>2.1015927770847522E-3</v>
      </c>
      <c r="H40" s="136">
        <v>1.9541455748003949E-4</v>
      </c>
      <c r="I40" s="97">
        <v>8.6592713585125693</v>
      </c>
      <c r="J40" s="97">
        <v>11.768856585628622</v>
      </c>
      <c r="K40" s="97">
        <v>8.2342855135389512E-2</v>
      </c>
      <c r="L40" s="97">
        <v>9.2789573448540281</v>
      </c>
      <c r="M40" s="97">
        <v>0.14799937264353563</v>
      </c>
      <c r="N40" s="97">
        <v>0</v>
      </c>
      <c r="O40" s="91"/>
      <c r="P40" s="91"/>
      <c r="Q40" s="97">
        <v>0</v>
      </c>
      <c r="R40" s="97">
        <v>6</v>
      </c>
      <c r="S40" s="97">
        <v>0</v>
      </c>
      <c r="T40" s="97">
        <v>27.216254954630788</v>
      </c>
      <c r="U40" s="97">
        <v>26.814649295578359</v>
      </c>
      <c r="V40" s="97">
        <v>509.97494355284238</v>
      </c>
      <c r="W40" s="97">
        <v>12.823316842236077</v>
      </c>
      <c r="X40" s="95">
        <v>2234.108897174739</v>
      </c>
      <c r="Y40" s="93">
        <v>4.6549282809178703</v>
      </c>
      <c r="Z40" s="96">
        <v>1.59</v>
      </c>
      <c r="AA40" s="99">
        <v>13.794619852095039</v>
      </c>
      <c r="AB40" s="156">
        <v>0.11744609462471418</v>
      </c>
      <c r="AC40" s="97">
        <v>8.5</v>
      </c>
      <c r="AD40" s="97">
        <v>11.299999999999999</v>
      </c>
      <c r="AE40" s="100">
        <v>60</v>
      </c>
      <c r="AF40" s="101">
        <v>0.91202408075332642</v>
      </c>
      <c r="AG40" s="102">
        <v>0.45573297142982483</v>
      </c>
      <c r="AH40" s="102">
        <v>0</v>
      </c>
      <c r="AI40" s="102">
        <v>0</v>
      </c>
      <c r="AJ40" s="99">
        <v>0.63800000000000001</v>
      </c>
      <c r="AK40" s="82">
        <v>4.6900000000000004</v>
      </c>
      <c r="AL40" s="82">
        <v>10.45</v>
      </c>
      <c r="AM40" s="157">
        <v>15.763914723652146</v>
      </c>
      <c r="AN40" s="86">
        <v>0.42399999999999999</v>
      </c>
      <c r="AO40" s="82">
        <v>1.07</v>
      </c>
      <c r="AP40" s="82">
        <v>1.45</v>
      </c>
      <c r="AQ40" s="103">
        <v>1.35</v>
      </c>
      <c r="AR40" s="158">
        <v>4.7457630000000002</v>
      </c>
      <c r="AS40" s="158">
        <v>5.9713227159728248</v>
      </c>
      <c r="AT40" s="82">
        <v>40</v>
      </c>
      <c r="AU40" s="160">
        <v>1.4145194292068499</v>
      </c>
      <c r="AV40" s="91">
        <v>6.7324662208557102</v>
      </c>
      <c r="AW40" s="104">
        <v>0.04</v>
      </c>
      <c r="AX40" s="109">
        <v>0</v>
      </c>
      <c r="AY40" s="106"/>
      <c r="AZ40" s="86">
        <v>24.1</v>
      </c>
      <c r="BA40" s="159">
        <v>5.8</v>
      </c>
      <c r="BB40" s="159">
        <v>7.1</v>
      </c>
      <c r="BC40" s="97">
        <v>23</v>
      </c>
      <c r="BD40" s="97">
        <v>0</v>
      </c>
      <c r="BE40" s="91">
        <v>0</v>
      </c>
      <c r="BF40" s="98">
        <v>0</v>
      </c>
      <c r="BG40" s="97">
        <v>6.71</v>
      </c>
      <c r="BH40" s="98">
        <v>4.9999981681499159</v>
      </c>
      <c r="BI40" s="97">
        <v>4.4000000000000004</v>
      </c>
      <c r="BJ40" s="97">
        <v>24.5</v>
      </c>
      <c r="BK40" s="97">
        <v>15.8</v>
      </c>
      <c r="BL40" s="111">
        <v>1.1499999999999999</v>
      </c>
      <c r="BM40" s="111">
        <v>4.5</v>
      </c>
      <c r="BN40" s="99">
        <v>0.01</v>
      </c>
      <c r="BO40" s="105">
        <v>67.400000000000006</v>
      </c>
      <c r="BP40" s="101">
        <v>-0.78787827491760254</v>
      </c>
      <c r="BQ40" s="91">
        <v>26</v>
      </c>
      <c r="BR40" s="91">
        <v>3.7833333015441895</v>
      </c>
      <c r="BS40" s="91" t="s">
        <v>389</v>
      </c>
      <c r="BT40" s="91">
        <v>3.1807456347333645</v>
      </c>
      <c r="BU40" s="91">
        <v>0.71256547657037461</v>
      </c>
      <c r="BV40" s="91">
        <v>28.571428571428569</v>
      </c>
      <c r="BW40" s="91">
        <v>2.2182976024505505</v>
      </c>
      <c r="BX40" s="91">
        <v>0</v>
      </c>
      <c r="BY40" s="91">
        <v>82.518041286650686</v>
      </c>
      <c r="BZ40" s="91">
        <v>82.89473684210526</v>
      </c>
      <c r="CA40" s="91">
        <v>53.2</v>
      </c>
      <c r="CB40" s="91">
        <v>94.361059999999995</v>
      </c>
      <c r="CC40" s="91">
        <v>82.4</v>
      </c>
      <c r="CD40" s="91">
        <v>94.2</v>
      </c>
      <c r="CE40" s="91">
        <v>58.7</v>
      </c>
      <c r="CF40" s="91">
        <v>32.5</v>
      </c>
      <c r="CG40" s="91">
        <v>74.2</v>
      </c>
      <c r="CH40" s="91">
        <v>74.358686772820406</v>
      </c>
      <c r="CI40" s="91">
        <v>5.1760277390512845</v>
      </c>
      <c r="CJ40" s="91">
        <v>8.0170053702598842</v>
      </c>
      <c r="CK40" s="91">
        <v>14.816330944252282</v>
      </c>
      <c r="CL40" s="91">
        <v>67.7</v>
      </c>
      <c r="CM40" s="91">
        <v>47.929300000000005</v>
      </c>
      <c r="CN40" s="91">
        <v>72.56</v>
      </c>
      <c r="CO40" s="91">
        <v>36.84210526315789</v>
      </c>
      <c r="CP40" s="91">
        <v>2569538.0068495846</v>
      </c>
      <c r="CQ40" s="91">
        <v>2234.108897174739</v>
      </c>
      <c r="CR40" s="91">
        <v>1150.1399999342154</v>
      </c>
    </row>
    <row r="41" spans="1:96" ht="15.75" customHeight="1" x14ac:dyDescent="0.25">
      <c r="A41" s="83" t="s">
        <v>65</v>
      </c>
      <c r="B41" s="86" t="s">
        <v>73</v>
      </c>
      <c r="C41" s="86" t="s">
        <v>84</v>
      </c>
      <c r="D41" s="88">
        <v>3082</v>
      </c>
      <c r="E41" s="137">
        <v>338452.875</v>
      </c>
      <c r="F41" s="137">
        <v>31470.7109375</v>
      </c>
      <c r="G41" s="136">
        <v>2.1015927770847522E-3</v>
      </c>
      <c r="H41" s="136">
        <v>1.9541455748003949E-4</v>
      </c>
      <c r="I41" s="97">
        <v>32.855007884474816</v>
      </c>
      <c r="J41" s="97">
        <v>11.26299707385234</v>
      </c>
      <c r="K41" s="97">
        <v>0</v>
      </c>
      <c r="L41" s="97">
        <v>5.7477936070696858</v>
      </c>
      <c r="M41" s="97">
        <v>0</v>
      </c>
      <c r="N41" s="97">
        <v>0</v>
      </c>
      <c r="O41" s="91"/>
      <c r="P41" s="91"/>
      <c r="Q41" s="97">
        <v>0</v>
      </c>
      <c r="R41" s="97">
        <v>5</v>
      </c>
      <c r="S41" s="97">
        <v>198.7</v>
      </c>
      <c r="T41" s="97">
        <v>43.763925512841347</v>
      </c>
      <c r="U41" s="97">
        <v>35.807161929444433</v>
      </c>
      <c r="V41" s="97">
        <v>1017.6739493236239</v>
      </c>
      <c r="W41" s="97">
        <v>21.45776905233663</v>
      </c>
      <c r="X41" s="95">
        <v>1049.5824464465186</v>
      </c>
      <c r="Y41" s="93">
        <v>4.4079982196319172</v>
      </c>
      <c r="Z41" s="96">
        <v>0.97</v>
      </c>
      <c r="AA41" s="99">
        <v>9.0780319363938329</v>
      </c>
      <c r="AB41" s="156">
        <v>0.41286494988986355</v>
      </c>
      <c r="AC41" s="97">
        <v>3.4</v>
      </c>
      <c r="AD41" s="97">
        <v>10</v>
      </c>
      <c r="AE41" s="100">
        <v>60</v>
      </c>
      <c r="AF41" s="101">
        <v>0.91202408075332642</v>
      </c>
      <c r="AG41" s="102">
        <v>0.45573297142982483</v>
      </c>
      <c r="AH41" s="102">
        <v>0</v>
      </c>
      <c r="AI41" s="102">
        <v>0</v>
      </c>
      <c r="AJ41" s="99">
        <v>0.627</v>
      </c>
      <c r="AK41" s="82">
        <v>16.03</v>
      </c>
      <c r="AL41" s="82">
        <v>33.81</v>
      </c>
      <c r="AM41" s="157">
        <v>26.908478796802878</v>
      </c>
      <c r="AN41" s="86">
        <v>0.443</v>
      </c>
      <c r="AO41" s="82">
        <v>1.0900000000000001</v>
      </c>
      <c r="AP41" s="82">
        <v>1.49</v>
      </c>
      <c r="AQ41" s="103">
        <v>1.21</v>
      </c>
      <c r="AR41" s="158">
        <v>2.2123889999999999</v>
      </c>
      <c r="AS41" s="158">
        <v>4.4704652991356415</v>
      </c>
      <c r="AT41" s="82">
        <v>40</v>
      </c>
      <c r="AU41" s="160">
        <v>1.4145194292068499</v>
      </c>
      <c r="AV41" s="91">
        <v>6.7324662208557102</v>
      </c>
      <c r="AW41" s="104">
        <v>0.03</v>
      </c>
      <c r="AX41" s="109">
        <v>53.149851239404079</v>
      </c>
      <c r="AY41" s="106"/>
      <c r="AZ41" s="86">
        <v>9.4</v>
      </c>
      <c r="BA41" s="159">
        <v>2.2999999999999998</v>
      </c>
      <c r="BB41" s="159">
        <v>5.9</v>
      </c>
      <c r="BC41" s="97">
        <v>15.900000000000006</v>
      </c>
      <c r="BD41" s="97">
        <v>408.07559437607677</v>
      </c>
      <c r="BE41" s="91">
        <v>0.38449515357712488</v>
      </c>
      <c r="BF41" s="98">
        <v>1702.3907419780783</v>
      </c>
      <c r="BG41" s="97">
        <v>16.93</v>
      </c>
      <c r="BH41" s="98">
        <v>4.9999732874114251</v>
      </c>
      <c r="BI41" s="97">
        <v>3.9</v>
      </c>
      <c r="BJ41" s="97">
        <v>42.3</v>
      </c>
      <c r="BK41" s="97">
        <v>7.5</v>
      </c>
      <c r="BL41" s="111">
        <v>1.67</v>
      </c>
      <c r="BM41" s="111">
        <v>5.8000000000000007</v>
      </c>
      <c r="BN41" s="99">
        <v>0.12</v>
      </c>
      <c r="BO41" s="105">
        <v>59.400000000000006</v>
      </c>
      <c r="BP41" s="101">
        <v>-0.78787827491760254</v>
      </c>
      <c r="BQ41" s="91">
        <v>26</v>
      </c>
      <c r="BR41" s="91">
        <v>3.7833333015441895</v>
      </c>
      <c r="BS41" s="91" t="s">
        <v>389</v>
      </c>
      <c r="BT41" s="91">
        <v>8.6422500111254497</v>
      </c>
      <c r="BU41" s="91">
        <v>0.71256547657037461</v>
      </c>
      <c r="BV41" s="91">
        <v>23.668885191347755</v>
      </c>
      <c r="BW41" s="91">
        <v>8.2865368291543895</v>
      </c>
      <c r="BX41" s="91">
        <v>0</v>
      </c>
      <c r="BY41" s="91">
        <v>75.278957789944556</v>
      </c>
      <c r="BZ41" s="91">
        <v>84.615384615384613</v>
      </c>
      <c r="CA41" s="91">
        <v>65.599999999999994</v>
      </c>
      <c r="CB41" s="91">
        <v>96.63664</v>
      </c>
      <c r="CC41" s="91">
        <v>92.9</v>
      </c>
      <c r="CD41" s="91">
        <v>93.3</v>
      </c>
      <c r="CE41" s="91">
        <v>54.6</v>
      </c>
      <c r="CF41" s="91">
        <v>26.6</v>
      </c>
      <c r="CG41" s="91">
        <v>80.599999999999994</v>
      </c>
      <c r="CH41" s="91">
        <v>71.71494489883537</v>
      </c>
      <c r="CI41" s="91">
        <v>9.2460305672670042</v>
      </c>
      <c r="CJ41" s="91">
        <v>12.124511781604845</v>
      </c>
      <c r="CK41" s="91">
        <v>15.282221667390184</v>
      </c>
      <c r="CL41" s="91">
        <v>70.3</v>
      </c>
      <c r="CM41" s="91">
        <v>64.061199999999999</v>
      </c>
      <c r="CN41" s="91">
        <v>69.16</v>
      </c>
      <c r="CO41" s="91">
        <v>26.923076923076923</v>
      </c>
      <c r="CP41" s="91">
        <v>1146437.9143982443</v>
      </c>
      <c r="CQ41" s="91">
        <v>1049.5824464465186</v>
      </c>
      <c r="CR41" s="91">
        <v>1092.2799998033895</v>
      </c>
    </row>
    <row r="42" spans="1:96" ht="15.75" customHeight="1" x14ac:dyDescent="0.25">
      <c r="A42" s="83" t="s">
        <v>47</v>
      </c>
      <c r="B42" s="86" t="s">
        <v>73</v>
      </c>
      <c r="C42" s="86" t="s">
        <v>85</v>
      </c>
      <c r="D42" s="88">
        <v>3086</v>
      </c>
      <c r="E42" s="137">
        <v>338452.875</v>
      </c>
      <c r="F42" s="137">
        <v>31470.7109375</v>
      </c>
      <c r="G42" s="136">
        <v>2.1015927770847522E-3</v>
      </c>
      <c r="H42" s="136">
        <v>1.9541455748003949E-4</v>
      </c>
      <c r="I42" s="97">
        <v>34.368629951359218</v>
      </c>
      <c r="J42" s="97">
        <v>10.258477863831978</v>
      </c>
      <c r="K42" s="97">
        <v>0</v>
      </c>
      <c r="L42" s="97">
        <v>0.37213065872234868</v>
      </c>
      <c r="M42" s="97">
        <v>0.14768108248463793</v>
      </c>
      <c r="N42" s="97">
        <v>1.3307385077877278</v>
      </c>
      <c r="O42" s="91"/>
      <c r="P42" s="91"/>
      <c r="Q42" s="97">
        <v>0</v>
      </c>
      <c r="R42" s="97">
        <v>4</v>
      </c>
      <c r="S42" s="97">
        <v>83.7</v>
      </c>
      <c r="T42" s="97">
        <v>7.6957620366803008</v>
      </c>
      <c r="U42" s="97">
        <v>19.741806580804752</v>
      </c>
      <c r="V42" s="97">
        <v>709.31319290423232</v>
      </c>
      <c r="W42" s="97">
        <v>30.703198106282304</v>
      </c>
      <c r="X42" s="95">
        <v>1044.4671196504837</v>
      </c>
      <c r="Y42" s="93">
        <v>4.662836856543489</v>
      </c>
      <c r="Z42" s="96">
        <v>0.65</v>
      </c>
      <c r="AA42" s="99">
        <v>9.4572374087265842</v>
      </c>
      <c r="AB42" s="156">
        <v>0.4406268222402081</v>
      </c>
      <c r="AC42" s="97">
        <v>2.4</v>
      </c>
      <c r="AD42" s="97">
        <v>11.299999999999999</v>
      </c>
      <c r="AE42" s="100">
        <v>60</v>
      </c>
      <c r="AF42" s="101">
        <v>0.91202408075332642</v>
      </c>
      <c r="AG42" s="102">
        <v>0.45573297142982483</v>
      </c>
      <c r="AH42" s="102">
        <v>0</v>
      </c>
      <c r="AI42" s="102">
        <v>0</v>
      </c>
      <c r="AJ42" s="99">
        <v>0.63100000000000001</v>
      </c>
      <c r="AK42" s="82">
        <v>4.95</v>
      </c>
      <c r="AL42" s="82">
        <v>15.71</v>
      </c>
      <c r="AM42" s="157">
        <v>26.670540616244999</v>
      </c>
      <c r="AN42" s="86">
        <v>0.45300000000000001</v>
      </c>
      <c r="AO42" s="82">
        <v>1.23</v>
      </c>
      <c r="AP42" s="82">
        <v>2.0299999999999998</v>
      </c>
      <c r="AQ42" s="103">
        <v>1.87</v>
      </c>
      <c r="AR42" s="158">
        <v>2.7883399999999998</v>
      </c>
      <c r="AS42" s="158">
        <v>9.5907021303569415</v>
      </c>
      <c r="AT42" s="82">
        <v>40</v>
      </c>
      <c r="AU42" s="160">
        <v>1.4145194292068499</v>
      </c>
      <c r="AV42" s="91">
        <v>6.7324662208557102</v>
      </c>
      <c r="AW42" s="104">
        <v>7.0000000000000007E-2</v>
      </c>
      <c r="AX42" s="109">
        <v>1372.3528788768415</v>
      </c>
      <c r="AY42" s="106"/>
      <c r="AZ42" s="86">
        <v>55.6</v>
      </c>
      <c r="BA42" s="159">
        <v>4</v>
      </c>
      <c r="BB42" s="159">
        <v>6.3</v>
      </c>
      <c r="BC42" s="97">
        <v>19.599999999999994</v>
      </c>
      <c r="BD42" s="97">
        <v>595.77252166020355</v>
      </c>
      <c r="BE42" s="91">
        <v>31.978997914601972</v>
      </c>
      <c r="BF42" s="98">
        <v>1068.4635700385265</v>
      </c>
      <c r="BG42" s="97">
        <v>3.94</v>
      </c>
      <c r="BH42" s="98">
        <v>5.000007641649435</v>
      </c>
      <c r="BI42" s="97">
        <v>7.4</v>
      </c>
      <c r="BJ42" s="97">
        <v>29.2</v>
      </c>
      <c r="BK42" s="97">
        <v>15.2</v>
      </c>
      <c r="BL42" s="111">
        <v>1.35</v>
      </c>
      <c r="BM42" s="111">
        <v>5.8999999999999995</v>
      </c>
      <c r="BN42" s="99">
        <v>0.01</v>
      </c>
      <c r="BO42" s="105">
        <v>57.199999999999996</v>
      </c>
      <c r="BP42" s="101">
        <v>-0.78787827491760254</v>
      </c>
      <c r="BQ42" s="91">
        <v>26</v>
      </c>
      <c r="BR42" s="91">
        <v>3.7833333015441895</v>
      </c>
      <c r="BS42" s="91">
        <v>113.69465370351949</v>
      </c>
      <c r="BT42" s="91">
        <v>15.110794304521535</v>
      </c>
      <c r="BU42" s="91">
        <v>0.71256547657037461</v>
      </c>
      <c r="BV42" s="91">
        <v>37.998486977196585</v>
      </c>
      <c r="BW42" s="91">
        <v>2.0387249738567266</v>
      </c>
      <c r="BX42" s="91">
        <v>0</v>
      </c>
      <c r="BY42" s="91">
        <v>66.710276374284319</v>
      </c>
      <c r="BZ42" s="91">
        <v>80</v>
      </c>
      <c r="CA42" s="91">
        <v>79</v>
      </c>
      <c r="CB42" s="91">
        <v>95.376320000000007</v>
      </c>
      <c r="CC42" s="91">
        <v>86.8</v>
      </c>
      <c r="CD42" s="91">
        <v>94.6</v>
      </c>
      <c r="CE42" s="91">
        <v>45.3</v>
      </c>
      <c r="CF42" s="91">
        <v>27.1</v>
      </c>
      <c r="CG42" s="91">
        <v>37.5</v>
      </c>
      <c r="CH42" s="91">
        <v>61.480516144128174</v>
      </c>
      <c r="CI42" s="91">
        <v>9.4596838786952127</v>
      </c>
      <c r="CJ42" s="91">
        <v>10.846016860917786</v>
      </c>
      <c r="CK42" s="91">
        <v>16.409762427919279</v>
      </c>
      <c r="CL42" s="91">
        <v>71.900000000000006</v>
      </c>
      <c r="CM42" s="91">
        <v>32.885599999999997</v>
      </c>
      <c r="CN42" s="91">
        <v>78.010000000000005</v>
      </c>
      <c r="CO42" s="91">
        <v>15.714285714285714</v>
      </c>
      <c r="CP42" s="91">
        <v>1226256.6221821785</v>
      </c>
      <c r="CQ42" s="91">
        <v>1044.4671196504837</v>
      </c>
      <c r="CR42" s="91">
        <v>1174.0500003413492</v>
      </c>
    </row>
    <row r="43" spans="1:96" ht="15.75" customHeight="1" x14ac:dyDescent="0.25">
      <c r="A43" s="83" t="s">
        <v>65</v>
      </c>
      <c r="B43" s="86" t="s">
        <v>73</v>
      </c>
      <c r="C43" s="86" t="s">
        <v>86</v>
      </c>
      <c r="D43" s="88">
        <v>3093</v>
      </c>
      <c r="E43" s="137">
        <v>338452.875</v>
      </c>
      <c r="F43" s="137">
        <v>31470.7109375</v>
      </c>
      <c r="G43" s="136">
        <v>2.1015927770847522E-3</v>
      </c>
      <c r="H43" s="136">
        <v>1.9541455748003949E-4</v>
      </c>
      <c r="I43" s="97">
        <v>17.948443876483474</v>
      </c>
      <c r="J43" s="97">
        <v>16.791198900304074</v>
      </c>
      <c r="K43" s="97">
        <v>0</v>
      </c>
      <c r="L43" s="97">
        <v>4.5692738004609046</v>
      </c>
      <c r="M43" s="97">
        <v>4.9317249707123111E-2</v>
      </c>
      <c r="N43" s="97">
        <v>0</v>
      </c>
      <c r="O43" s="91"/>
      <c r="P43" s="91"/>
      <c r="Q43" s="97">
        <v>0</v>
      </c>
      <c r="R43" s="97">
        <v>13</v>
      </c>
      <c r="S43" s="97">
        <v>280.3</v>
      </c>
      <c r="T43" s="97">
        <v>37.306690313021257</v>
      </c>
      <c r="U43" s="97">
        <v>38.110112427497796</v>
      </c>
      <c r="V43" s="97">
        <v>480.9598288744973</v>
      </c>
      <c r="W43" s="97">
        <v>11.945424214993757</v>
      </c>
      <c r="X43" s="95">
        <v>1146.2306043060291</v>
      </c>
      <c r="Y43" s="93">
        <v>4.1432877984420218</v>
      </c>
      <c r="Z43" s="96">
        <v>0.9</v>
      </c>
      <c r="AA43" s="99">
        <v>12.000615907623461</v>
      </c>
      <c r="AB43" s="156">
        <v>9.7557389870803216E-2</v>
      </c>
      <c r="AC43" s="97">
        <v>6.2</v>
      </c>
      <c r="AD43" s="97">
        <v>9.6999999999999993</v>
      </c>
      <c r="AE43" s="100">
        <v>60</v>
      </c>
      <c r="AF43" s="101">
        <v>0.91202408075332642</v>
      </c>
      <c r="AG43" s="102">
        <v>0.45573297142982483</v>
      </c>
      <c r="AH43" s="102">
        <v>0</v>
      </c>
      <c r="AI43" s="102">
        <v>0</v>
      </c>
      <c r="AJ43" s="99">
        <v>0.61299999999999999</v>
      </c>
      <c r="AK43" s="82">
        <v>8.6300000000000008</v>
      </c>
      <c r="AL43" s="82">
        <v>18.98</v>
      </c>
      <c r="AM43" s="157">
        <v>23.082550739558101</v>
      </c>
      <c r="AN43" s="86">
        <v>0.45500000000000002</v>
      </c>
      <c r="AO43" s="82">
        <v>1.04</v>
      </c>
      <c r="AP43" s="82">
        <v>1.24</v>
      </c>
      <c r="AQ43" s="103">
        <v>1.08</v>
      </c>
      <c r="AR43" s="158">
        <v>2.5641029999999998</v>
      </c>
      <c r="AS43" s="158">
        <v>8.1051961286342973</v>
      </c>
      <c r="AT43" s="82">
        <v>40</v>
      </c>
      <c r="AU43" s="160">
        <v>1.4145194292068499</v>
      </c>
      <c r="AV43" s="91">
        <v>6.7324662208557102</v>
      </c>
      <c r="AW43" s="104">
        <v>0.04</v>
      </c>
      <c r="AX43" s="109">
        <v>159.33487574077728</v>
      </c>
      <c r="AY43" s="106"/>
      <c r="AZ43" s="86">
        <v>26.8</v>
      </c>
      <c r="BA43" s="159">
        <v>5.8</v>
      </c>
      <c r="BB43" s="159">
        <v>7.6</v>
      </c>
      <c r="BC43" s="97">
        <v>21</v>
      </c>
      <c r="BD43" s="97">
        <v>1080.6273641182231</v>
      </c>
      <c r="BE43" s="91">
        <v>88.812737690286596</v>
      </c>
      <c r="BF43" s="98">
        <v>2847.3327708356505</v>
      </c>
      <c r="BG43" s="97">
        <v>15.07</v>
      </c>
      <c r="BH43" s="98">
        <v>4.9999975377233099</v>
      </c>
      <c r="BI43" s="97">
        <v>3.5</v>
      </c>
      <c r="BJ43" s="97">
        <v>27.9</v>
      </c>
      <c r="BK43" s="97">
        <v>12.6</v>
      </c>
      <c r="BL43" s="111">
        <v>1.38</v>
      </c>
      <c r="BM43" s="111">
        <v>6.0000000000000009</v>
      </c>
      <c r="BN43" s="99">
        <v>0.71</v>
      </c>
      <c r="BO43" s="105">
        <v>90.7</v>
      </c>
      <c r="BP43" s="101">
        <v>-0.78787827491760254</v>
      </c>
      <c r="BQ43" s="91">
        <v>26</v>
      </c>
      <c r="BR43" s="91">
        <v>3.7833333015441895</v>
      </c>
      <c r="BS43" s="91" t="s">
        <v>389</v>
      </c>
      <c r="BT43" s="91">
        <v>6.2251492232797805</v>
      </c>
      <c r="BU43" s="91">
        <v>0.71256547657037461</v>
      </c>
      <c r="BV43" s="91">
        <v>38.555304740406321</v>
      </c>
      <c r="BW43" s="91">
        <v>2.2996538595709906</v>
      </c>
      <c r="BX43" s="91">
        <v>0</v>
      </c>
      <c r="BY43" s="91">
        <v>55.355807110376375</v>
      </c>
      <c r="BZ43" s="91">
        <v>87.179487179487182</v>
      </c>
      <c r="CA43" s="91">
        <v>73</v>
      </c>
      <c r="CB43" s="91">
        <v>94.270449999999997</v>
      </c>
      <c r="CC43" s="91">
        <v>89.3</v>
      </c>
      <c r="CD43" s="91">
        <v>91</v>
      </c>
      <c r="CE43" s="91">
        <v>64</v>
      </c>
      <c r="CF43" s="91">
        <v>24.1</v>
      </c>
      <c r="CG43" s="91">
        <v>78.900000000000006</v>
      </c>
      <c r="CH43" s="91">
        <v>42.465212999724827</v>
      </c>
      <c r="CI43" s="91">
        <v>7.3077889315255922</v>
      </c>
      <c r="CJ43" s="91">
        <v>11.012786816389966</v>
      </c>
      <c r="CK43" s="91">
        <v>26.77855162913842</v>
      </c>
      <c r="CL43" s="91">
        <v>67.3</v>
      </c>
      <c r="CM43" s="91">
        <v>32.049199999999999</v>
      </c>
      <c r="CN43" s="91">
        <v>71.39</v>
      </c>
      <c r="CO43" s="91">
        <v>31.623931623931622</v>
      </c>
      <c r="CP43" s="91">
        <v>3913632.4636608507</v>
      </c>
      <c r="CQ43" s="91">
        <v>1146.2306043060291</v>
      </c>
      <c r="CR43" s="91">
        <v>3414.3499998678803</v>
      </c>
    </row>
    <row r="44" spans="1:96" ht="15.75" customHeight="1" x14ac:dyDescent="0.25">
      <c r="A44" s="83" t="s">
        <v>47</v>
      </c>
      <c r="B44" s="86" t="s">
        <v>87</v>
      </c>
      <c r="C44" s="86" t="s">
        <v>88</v>
      </c>
      <c r="D44" s="88">
        <v>4001</v>
      </c>
      <c r="E44" s="137">
        <v>338452.875</v>
      </c>
      <c r="F44" s="137">
        <v>31470.7109375</v>
      </c>
      <c r="G44" s="136">
        <v>2.1015927770847522E-3</v>
      </c>
      <c r="H44" s="136">
        <v>1.9541455748003949E-4</v>
      </c>
      <c r="I44" s="97">
        <v>1.9898660427383239</v>
      </c>
      <c r="J44" s="97">
        <v>10.045320388085695</v>
      </c>
      <c r="K44" s="97">
        <v>0</v>
      </c>
      <c r="L44" s="97">
        <v>4.7641767915145419</v>
      </c>
      <c r="M44" s="97">
        <v>71.031275589444306</v>
      </c>
      <c r="N44" s="97">
        <v>5.5755633870655483</v>
      </c>
      <c r="O44" s="91"/>
      <c r="P44" s="91"/>
      <c r="Q44" s="97">
        <v>19.316461895625601</v>
      </c>
      <c r="R44" s="97">
        <v>4</v>
      </c>
      <c r="S44" s="132" t="s">
        <v>389</v>
      </c>
      <c r="T44" s="97">
        <v>27.960914314324341</v>
      </c>
      <c r="U44" s="97">
        <v>20.883705828079048</v>
      </c>
      <c r="V44" s="97">
        <v>559.64956888644747</v>
      </c>
      <c r="W44" s="97">
        <v>13.089149209101491</v>
      </c>
      <c r="X44" s="95">
        <v>356.99549940560308</v>
      </c>
      <c r="Y44" s="93">
        <v>4.1671207120937943</v>
      </c>
      <c r="Z44" s="96">
        <v>-0.47</v>
      </c>
      <c r="AA44" s="99">
        <v>7.8287970223583194</v>
      </c>
      <c r="AB44" s="156">
        <v>1.2053108246238575</v>
      </c>
      <c r="AC44" s="97">
        <v>1.8</v>
      </c>
      <c r="AD44" s="97">
        <v>9.0000000000000018</v>
      </c>
      <c r="AE44" s="100">
        <v>60</v>
      </c>
      <c r="AF44" s="101">
        <v>0.91202408075332642</v>
      </c>
      <c r="AG44" s="102">
        <v>0.45573297142982483</v>
      </c>
      <c r="AH44" s="102">
        <v>0</v>
      </c>
      <c r="AI44" s="102">
        <v>0</v>
      </c>
      <c r="AJ44" s="99">
        <v>0.64900000000000002</v>
      </c>
      <c r="AK44" s="82">
        <v>14.36</v>
      </c>
      <c r="AL44" s="82">
        <v>31.04</v>
      </c>
      <c r="AM44" s="157">
        <v>47.942074291306966</v>
      </c>
      <c r="AN44" s="86">
        <v>0.371</v>
      </c>
      <c r="AO44" s="82">
        <v>1.1100000000000001</v>
      </c>
      <c r="AP44" s="82">
        <v>1.44</v>
      </c>
      <c r="AQ44" s="103">
        <v>1.1000000000000001</v>
      </c>
      <c r="AR44" s="158">
        <v>3.5135139999999998</v>
      </c>
      <c r="AS44" s="158">
        <v>7.8948831848432572</v>
      </c>
      <c r="AT44" s="82">
        <v>40</v>
      </c>
      <c r="AU44" s="160">
        <v>1.4145194292068499</v>
      </c>
      <c r="AV44" s="91">
        <v>6.7324662208557102</v>
      </c>
      <c r="AW44" s="104">
        <v>0.3</v>
      </c>
      <c r="AX44" s="109">
        <v>5093.6948853805361</v>
      </c>
      <c r="AY44" s="106"/>
      <c r="AZ44" s="86">
        <v>14.3</v>
      </c>
      <c r="BA44" s="159">
        <v>3.4</v>
      </c>
      <c r="BB44" s="159">
        <v>4.0999999999999996</v>
      </c>
      <c r="BC44" s="97">
        <v>36.6</v>
      </c>
      <c r="BD44" s="97">
        <v>162.40096560600597</v>
      </c>
      <c r="BE44" s="91">
        <v>10.230697554706879</v>
      </c>
      <c r="BF44" s="98">
        <v>132.64526887212176</v>
      </c>
      <c r="BG44" s="97">
        <v>7.28</v>
      </c>
      <c r="BH44" s="98">
        <v>5.0000070411725526</v>
      </c>
      <c r="BI44" s="97">
        <v>8.1</v>
      </c>
      <c r="BJ44" s="97">
        <v>48.5</v>
      </c>
      <c r="BK44" s="97">
        <v>10.199999999999999</v>
      </c>
      <c r="BL44" s="111">
        <v>1.79</v>
      </c>
      <c r="BM44" s="111">
        <v>6.3</v>
      </c>
      <c r="BN44" s="99">
        <v>0.23</v>
      </c>
      <c r="BO44" s="105">
        <v>83.1</v>
      </c>
      <c r="BP44" s="101">
        <v>-0.78787827491760254</v>
      </c>
      <c r="BQ44" s="91">
        <v>26</v>
      </c>
      <c r="BR44" s="91">
        <v>3.7833333015441895</v>
      </c>
      <c r="BS44" s="91">
        <v>123.82976867368556</v>
      </c>
      <c r="BT44" s="91">
        <v>22.864365047663902</v>
      </c>
      <c r="BU44" s="91">
        <v>2.3384372263469819</v>
      </c>
      <c r="BV44" s="91">
        <v>59.455640305098356</v>
      </c>
      <c r="BW44" s="91">
        <v>6.7922071571553682</v>
      </c>
      <c r="BX44" s="91">
        <v>157.06979050921788</v>
      </c>
      <c r="BY44" s="91">
        <v>29.216263215540515</v>
      </c>
      <c r="BZ44" s="91">
        <v>92.5</v>
      </c>
      <c r="CA44" s="91">
        <v>85.1</v>
      </c>
      <c r="CB44" s="91">
        <v>59.902380000000001</v>
      </c>
      <c r="CC44" s="91">
        <v>84.2</v>
      </c>
      <c r="CD44" s="91">
        <v>95.8</v>
      </c>
      <c r="CE44" s="91">
        <v>65.2</v>
      </c>
      <c r="CF44" s="91">
        <v>40.1</v>
      </c>
      <c r="CG44" s="91">
        <v>69.599999999999994</v>
      </c>
      <c r="CH44" s="91">
        <v>25.944416769182364</v>
      </c>
      <c r="CI44" s="91">
        <v>13.018397051214455</v>
      </c>
      <c r="CJ44" s="91">
        <v>16.980517892888418</v>
      </c>
      <c r="CK44" s="91">
        <v>27.972617018527298</v>
      </c>
      <c r="CL44" s="91">
        <v>84.3</v>
      </c>
      <c r="CM44" s="91">
        <v>47.497099999999996</v>
      </c>
      <c r="CN44" s="91">
        <v>77.12</v>
      </c>
      <c r="CO44" s="91">
        <v>12.5</v>
      </c>
      <c r="CP44" s="91">
        <v>1413384.4533712012</v>
      </c>
      <c r="CQ44" s="91">
        <v>356.99549940560308</v>
      </c>
      <c r="CR44" s="91">
        <v>3959.1100048165426</v>
      </c>
    </row>
    <row r="45" spans="1:96" ht="15.75" customHeight="1" x14ac:dyDescent="0.25">
      <c r="A45" s="83" t="s">
        <v>65</v>
      </c>
      <c r="B45" s="86" t="s">
        <v>87</v>
      </c>
      <c r="C45" s="86" t="s">
        <v>89</v>
      </c>
      <c r="D45" s="88">
        <v>4018</v>
      </c>
      <c r="E45" s="137">
        <v>338452.875</v>
      </c>
      <c r="F45" s="137">
        <v>31470.7109375</v>
      </c>
      <c r="G45" s="136">
        <v>2.1015927770847522E-3</v>
      </c>
      <c r="H45" s="136">
        <v>1.9541455748003949E-4</v>
      </c>
      <c r="I45" s="97">
        <v>11.270475877008906</v>
      </c>
      <c r="J45" s="97">
        <v>2.8648444729042177</v>
      </c>
      <c r="K45" s="97">
        <v>0</v>
      </c>
      <c r="L45" s="97">
        <v>1.6712375440760308</v>
      </c>
      <c r="M45" s="97">
        <v>1.546210530191029E-2</v>
      </c>
      <c r="N45" s="97">
        <v>0</v>
      </c>
      <c r="O45" s="91"/>
      <c r="P45" s="91"/>
      <c r="Q45" s="97">
        <v>0</v>
      </c>
      <c r="R45" s="97">
        <v>6</v>
      </c>
      <c r="S45" s="97">
        <v>0</v>
      </c>
      <c r="T45" s="97">
        <v>63.097520037661361</v>
      </c>
      <c r="U45" s="97">
        <v>52.159770366535454</v>
      </c>
      <c r="V45" s="97">
        <v>628.07979051605605</v>
      </c>
      <c r="W45" s="97">
        <v>6.553320119902863</v>
      </c>
      <c r="X45" s="95">
        <v>1065.7304665271581</v>
      </c>
      <c r="Y45" s="93">
        <v>4.0690503993310845</v>
      </c>
      <c r="Z45" s="96">
        <v>1.1299999999999999</v>
      </c>
      <c r="AA45" s="99">
        <v>14.125441762836477</v>
      </c>
      <c r="AB45" s="156">
        <v>0.70881767356211034</v>
      </c>
      <c r="AC45" s="97">
        <v>6.9</v>
      </c>
      <c r="AD45" s="97">
        <v>8.9</v>
      </c>
      <c r="AE45" s="100">
        <v>60</v>
      </c>
      <c r="AF45" s="101">
        <v>0.91202408075332642</v>
      </c>
      <c r="AG45" s="102">
        <v>0.45573297142982483</v>
      </c>
      <c r="AH45" s="102">
        <v>0</v>
      </c>
      <c r="AI45" s="102">
        <v>0</v>
      </c>
      <c r="AJ45" s="99">
        <v>0.64400000000000002</v>
      </c>
      <c r="AK45" s="82">
        <v>12.08</v>
      </c>
      <c r="AL45" s="82">
        <v>31.93</v>
      </c>
      <c r="AM45" s="157">
        <v>31.056500802692401</v>
      </c>
      <c r="AN45" s="86">
        <v>0.437</v>
      </c>
      <c r="AO45" s="82">
        <v>1.04</v>
      </c>
      <c r="AP45" s="82">
        <v>1.34</v>
      </c>
      <c r="AQ45" s="103">
        <v>1.37</v>
      </c>
      <c r="AR45" s="158">
        <v>1.5421119999999999</v>
      </c>
      <c r="AS45" s="158">
        <v>2.5477319097603459</v>
      </c>
      <c r="AT45" s="82">
        <v>40</v>
      </c>
      <c r="AU45" s="160">
        <v>1.4145194292068499</v>
      </c>
      <c r="AV45" s="91">
        <v>6.7324662208557102</v>
      </c>
      <c r="AW45" s="104">
        <v>0.02</v>
      </c>
      <c r="AX45" s="109">
        <v>2563.8551014285454</v>
      </c>
      <c r="AY45" s="106"/>
      <c r="AZ45" s="86">
        <v>28.1</v>
      </c>
      <c r="BA45" s="159">
        <v>5.2</v>
      </c>
      <c r="BB45" s="159">
        <v>2.8</v>
      </c>
      <c r="BC45" s="97">
        <v>33.5</v>
      </c>
      <c r="BD45" s="97">
        <v>0</v>
      </c>
      <c r="BE45" s="91">
        <v>0</v>
      </c>
      <c r="BF45" s="98">
        <v>0</v>
      </c>
      <c r="BG45" s="97">
        <v>15.78</v>
      </c>
      <c r="BH45" s="98">
        <v>4.9999959581621276</v>
      </c>
      <c r="BI45" s="97">
        <v>8.4</v>
      </c>
      <c r="BJ45" s="97">
        <v>15.1</v>
      </c>
      <c r="BK45" s="97">
        <v>6</v>
      </c>
      <c r="BL45" s="111">
        <v>1.61</v>
      </c>
      <c r="BM45" s="111">
        <v>5</v>
      </c>
      <c r="BN45" s="99">
        <v>0.11</v>
      </c>
      <c r="BO45" s="105">
        <v>74.3</v>
      </c>
      <c r="BP45" s="101">
        <v>-0.78787827491760254</v>
      </c>
      <c r="BQ45" s="91">
        <v>26</v>
      </c>
      <c r="BR45" s="91">
        <v>3.7833333015441895</v>
      </c>
      <c r="BS45" s="91" t="s">
        <v>389</v>
      </c>
      <c r="BT45" s="91">
        <v>3.1660491748063317</v>
      </c>
      <c r="BU45" s="91">
        <v>2.3384372263469819</v>
      </c>
      <c r="BV45" s="91">
        <v>0</v>
      </c>
      <c r="BW45" s="91">
        <v>3.5963342121418149</v>
      </c>
      <c r="BX45" s="91">
        <v>0</v>
      </c>
      <c r="BY45" s="91">
        <v>65.756068494727714</v>
      </c>
      <c r="BZ45" s="91">
        <v>100</v>
      </c>
      <c r="CA45" s="91">
        <v>71.599999999999994</v>
      </c>
      <c r="CB45" s="91">
        <v>94.823229999999995</v>
      </c>
      <c r="CC45" s="91">
        <v>95.5</v>
      </c>
      <c r="CD45" s="91">
        <v>97</v>
      </c>
      <c r="CE45" s="91">
        <v>81.3</v>
      </c>
      <c r="CF45" s="91">
        <v>51.4</v>
      </c>
      <c r="CG45" s="91">
        <v>74.7</v>
      </c>
      <c r="CH45" s="91">
        <v>62.126309529490307</v>
      </c>
      <c r="CI45" s="91">
        <v>5.0348678969985405</v>
      </c>
      <c r="CJ45" s="91">
        <v>9.5103060276639102</v>
      </c>
      <c r="CK45" s="91">
        <v>7.5843282192906596</v>
      </c>
      <c r="CL45" s="91">
        <v>69</v>
      </c>
      <c r="CM45" s="91">
        <v>34.747099999999996</v>
      </c>
      <c r="CN45" s="91">
        <v>71.48</v>
      </c>
      <c r="CO45" s="91">
        <v>17.142857142857142</v>
      </c>
      <c r="CP45" s="91">
        <v>1251274.1404309035</v>
      </c>
      <c r="CQ45" s="91">
        <v>1065.7304665271581</v>
      </c>
      <c r="CR45" s="91">
        <v>1174.0999997010192</v>
      </c>
    </row>
    <row r="46" spans="1:96" ht="15.6" customHeight="1" x14ac:dyDescent="0.25">
      <c r="A46" s="83" t="s">
        <v>47</v>
      </c>
      <c r="B46" s="86" t="s">
        <v>87</v>
      </c>
      <c r="C46" s="86" t="s">
        <v>90</v>
      </c>
      <c r="D46" s="88">
        <v>4041</v>
      </c>
      <c r="E46" s="137">
        <v>338452.875</v>
      </c>
      <c r="F46" s="137">
        <v>31470.7109375</v>
      </c>
      <c r="G46" s="136">
        <v>2.1015927770847522E-3</v>
      </c>
      <c r="H46" s="136">
        <v>1.9541455748003949E-4</v>
      </c>
      <c r="I46" s="97">
        <v>12.247851126106683</v>
      </c>
      <c r="J46" s="97">
        <v>4.6090912621904279</v>
      </c>
      <c r="K46" s="97">
        <v>0</v>
      </c>
      <c r="L46" s="97">
        <v>0.47477118766322296</v>
      </c>
      <c r="M46" s="97">
        <v>0.19327201643170516</v>
      </c>
      <c r="N46" s="97">
        <v>2.7538838169070843</v>
      </c>
      <c r="O46" s="91"/>
      <c r="P46" s="91"/>
      <c r="Q46" s="97">
        <v>2.9817378740602614</v>
      </c>
      <c r="R46" s="97">
        <v>11</v>
      </c>
      <c r="S46" s="97">
        <v>0</v>
      </c>
      <c r="T46" s="97">
        <v>50.025778720088624</v>
      </c>
      <c r="U46" s="97">
        <v>47.696986964735025</v>
      </c>
      <c r="V46" s="97">
        <v>814.63159626597496</v>
      </c>
      <c r="W46" s="97">
        <v>68.839803698911169</v>
      </c>
      <c r="X46" s="95">
        <v>1172.9552437647508</v>
      </c>
      <c r="Y46" s="93">
        <v>4.2115969671533016</v>
      </c>
      <c r="Z46" s="96">
        <v>1.1100000000000001</v>
      </c>
      <c r="AA46" s="99">
        <v>14.931206258817992</v>
      </c>
      <c r="AB46" s="156">
        <v>0.99328786902709976</v>
      </c>
      <c r="AC46" s="97">
        <v>4.5</v>
      </c>
      <c r="AD46" s="97">
        <v>8.9</v>
      </c>
      <c r="AE46" s="100">
        <v>60</v>
      </c>
      <c r="AF46" s="101">
        <v>0.91202408075332642</v>
      </c>
      <c r="AG46" s="102">
        <v>0.45573297142982483</v>
      </c>
      <c r="AH46" s="102">
        <v>0</v>
      </c>
      <c r="AI46" s="102">
        <v>0</v>
      </c>
      <c r="AJ46" s="99">
        <v>0.66</v>
      </c>
      <c r="AK46" s="82">
        <v>8.9700000000000006</v>
      </c>
      <c r="AL46" s="82">
        <v>26.87</v>
      </c>
      <c r="AM46" s="157">
        <v>23.818511465432138</v>
      </c>
      <c r="AN46" s="86">
        <v>0.435</v>
      </c>
      <c r="AO46" s="82">
        <v>1.04</v>
      </c>
      <c r="AP46" s="82">
        <v>1.2</v>
      </c>
      <c r="AQ46" s="103">
        <v>1.3</v>
      </c>
      <c r="AR46" s="158">
        <v>1.1046819999999999</v>
      </c>
      <c r="AS46" s="158">
        <v>7.3180709385616343</v>
      </c>
      <c r="AT46" s="82">
        <v>40</v>
      </c>
      <c r="AU46" s="160">
        <v>1.4145194292068499</v>
      </c>
      <c r="AV46" s="91">
        <v>6.7324662208557102</v>
      </c>
      <c r="AW46" s="104">
        <v>0.03</v>
      </c>
      <c r="AX46" s="109">
        <v>557.97531844650405</v>
      </c>
      <c r="AY46" s="106"/>
      <c r="AZ46" s="86">
        <v>12.1</v>
      </c>
      <c r="BA46" s="159">
        <v>3.1</v>
      </c>
      <c r="BB46" s="159">
        <v>6.3</v>
      </c>
      <c r="BC46" s="97">
        <v>25</v>
      </c>
      <c r="BD46" s="97">
        <v>162.77370527824888</v>
      </c>
      <c r="BE46" s="91">
        <v>0</v>
      </c>
      <c r="BF46" s="98">
        <v>674.19732256467898</v>
      </c>
      <c r="BG46" s="97">
        <v>4.62</v>
      </c>
      <c r="BH46" s="98">
        <v>10.000006614285931</v>
      </c>
      <c r="BI46" s="97">
        <v>5</v>
      </c>
      <c r="BJ46" s="97">
        <v>23.9</v>
      </c>
      <c r="BK46" s="97">
        <v>9.9</v>
      </c>
      <c r="BL46" s="111">
        <v>1.34</v>
      </c>
      <c r="BM46" s="111">
        <v>5.3000000000000007</v>
      </c>
      <c r="BN46" s="99">
        <v>0.63</v>
      </c>
      <c r="BO46" s="105">
        <v>50.1</v>
      </c>
      <c r="BP46" s="101">
        <v>-0.78787827491760254</v>
      </c>
      <c r="BQ46" s="91">
        <v>26</v>
      </c>
      <c r="BR46" s="91">
        <v>3.7833333015441895</v>
      </c>
      <c r="BS46" s="91" t="s">
        <v>389</v>
      </c>
      <c r="BT46" s="91">
        <v>13.59871572659303</v>
      </c>
      <c r="BU46" s="91">
        <v>2.3384372263469819</v>
      </c>
      <c r="BV46" s="91">
        <v>19.391634980988592</v>
      </c>
      <c r="BW46" s="91">
        <v>2.6162395705049377</v>
      </c>
      <c r="BX46" s="91">
        <v>0</v>
      </c>
      <c r="BY46" s="91">
        <v>76.541615838738721</v>
      </c>
      <c r="BZ46" s="91">
        <v>90.909090909090907</v>
      </c>
      <c r="CA46" s="91">
        <v>74</v>
      </c>
      <c r="CB46" s="91">
        <v>97.020309999999995</v>
      </c>
      <c r="CC46" s="91">
        <v>88.2</v>
      </c>
      <c r="CD46" s="91">
        <v>98.5</v>
      </c>
      <c r="CE46" s="91">
        <v>78.2</v>
      </c>
      <c r="CF46" s="91">
        <v>41.9</v>
      </c>
      <c r="CG46" s="91">
        <v>84.4</v>
      </c>
      <c r="CH46" s="91">
        <v>67.447045192938162</v>
      </c>
      <c r="CI46" s="91">
        <v>6.3443809584744733</v>
      </c>
      <c r="CJ46" s="91">
        <v>9.2222444860299042</v>
      </c>
      <c r="CK46" s="91">
        <v>18.972896307364074</v>
      </c>
      <c r="CL46" s="91">
        <v>76.3</v>
      </c>
      <c r="CM46" s="91">
        <v>100.45050000000001</v>
      </c>
      <c r="CN46" s="91">
        <v>72.42</v>
      </c>
      <c r="CO46" s="91">
        <v>34.343434343434339</v>
      </c>
      <c r="CP46" s="91">
        <v>3057823.9432621952</v>
      </c>
      <c r="CQ46" s="91">
        <v>1172.9552437647508</v>
      </c>
      <c r="CR46" s="91">
        <v>2606.9400000700075</v>
      </c>
    </row>
    <row r="47" spans="1:96" ht="15.75" customHeight="1" x14ac:dyDescent="0.25">
      <c r="A47" s="83" t="s">
        <v>65</v>
      </c>
      <c r="B47" s="86" t="s">
        <v>87</v>
      </c>
      <c r="C47" s="86" t="s">
        <v>91</v>
      </c>
      <c r="D47" s="88">
        <v>4044</v>
      </c>
      <c r="E47" s="137">
        <v>338452.875</v>
      </c>
      <c r="F47" s="137">
        <v>31470.7109375</v>
      </c>
      <c r="G47" s="136">
        <v>2.1015927770847522E-3</v>
      </c>
      <c r="H47" s="136">
        <v>1.9541455748003949E-4</v>
      </c>
      <c r="I47" s="97">
        <v>14.99696422294779</v>
      </c>
      <c r="J47" s="97">
        <v>5.7229292696358058</v>
      </c>
      <c r="K47" s="97">
        <v>0</v>
      </c>
      <c r="L47" s="97">
        <v>2.7653109527410313</v>
      </c>
      <c r="M47" s="97">
        <v>0.48496777637749261</v>
      </c>
      <c r="N47" s="97">
        <v>0</v>
      </c>
      <c r="O47" s="91"/>
      <c r="P47" s="91"/>
      <c r="Q47" s="97">
        <v>0</v>
      </c>
      <c r="R47" s="97">
        <v>6</v>
      </c>
      <c r="S47" s="97">
        <v>0</v>
      </c>
      <c r="T47" s="97">
        <v>58.766426404670128</v>
      </c>
      <c r="U47" s="97">
        <v>51.547962804522619</v>
      </c>
      <c r="V47" s="97">
        <v>550.97965905374758</v>
      </c>
      <c r="W47" s="97">
        <v>20.190705620592507</v>
      </c>
      <c r="X47" s="95">
        <v>999.49350565349459</v>
      </c>
      <c r="Y47" s="93">
        <v>4.1941032173740087</v>
      </c>
      <c r="Z47" s="96">
        <v>1.1299999999999999</v>
      </c>
      <c r="AA47" s="99">
        <v>13.811206479502447</v>
      </c>
      <c r="AB47" s="156">
        <v>0.1528978056800244</v>
      </c>
      <c r="AC47" s="97">
        <v>5.4</v>
      </c>
      <c r="AD47" s="97">
        <v>9</v>
      </c>
      <c r="AE47" s="100">
        <v>60</v>
      </c>
      <c r="AF47" s="101">
        <v>0.91202408075332642</v>
      </c>
      <c r="AG47" s="102">
        <v>0.45573297142982483</v>
      </c>
      <c r="AH47" s="102">
        <v>0</v>
      </c>
      <c r="AI47" s="102">
        <v>0</v>
      </c>
      <c r="AJ47" s="99">
        <v>0.64400000000000002</v>
      </c>
      <c r="AK47" s="82">
        <v>12.7</v>
      </c>
      <c r="AL47" s="82">
        <v>26.5</v>
      </c>
      <c r="AM47" s="157">
        <v>21.93204967370837</v>
      </c>
      <c r="AN47" s="86">
        <v>0.42099999999999999</v>
      </c>
      <c r="AO47" s="82">
        <v>1.06</v>
      </c>
      <c r="AP47" s="82">
        <v>1.41</v>
      </c>
      <c r="AQ47" s="103">
        <v>1.2</v>
      </c>
      <c r="AR47" s="158">
        <v>3.3361130000000001</v>
      </c>
      <c r="AS47" s="158">
        <v>3.7063773109994362</v>
      </c>
      <c r="AT47" s="82">
        <v>40</v>
      </c>
      <c r="AU47" s="160">
        <v>1.4145194292068499</v>
      </c>
      <c r="AV47" s="91">
        <v>6.7324662208557102</v>
      </c>
      <c r="AW47" s="104">
        <v>0.04</v>
      </c>
      <c r="AX47" s="109">
        <v>0</v>
      </c>
      <c r="AY47" s="106"/>
      <c r="AZ47" s="86">
        <v>14.2</v>
      </c>
      <c r="BA47" s="159">
        <v>2.9</v>
      </c>
      <c r="BB47" s="159">
        <v>3.6</v>
      </c>
      <c r="BC47" s="97">
        <v>18.200000000000003</v>
      </c>
      <c r="BD47" s="97">
        <v>0</v>
      </c>
      <c r="BE47" s="91">
        <v>0</v>
      </c>
      <c r="BF47" s="98">
        <v>0</v>
      </c>
      <c r="BG47" s="97">
        <v>11.94</v>
      </c>
      <c r="BH47" s="98">
        <v>5.000010301865256</v>
      </c>
      <c r="BI47" s="97">
        <v>10.7</v>
      </c>
      <c r="BJ47" s="97">
        <v>14.4</v>
      </c>
      <c r="BK47" s="97">
        <v>7.1</v>
      </c>
      <c r="BL47" s="111">
        <v>1.59</v>
      </c>
      <c r="BM47" s="111">
        <v>5.4</v>
      </c>
      <c r="BN47" s="99">
        <v>0.18</v>
      </c>
      <c r="BO47" s="105">
        <v>55.7</v>
      </c>
      <c r="BP47" s="101">
        <v>-0.78787827491760254</v>
      </c>
      <c r="BQ47" s="91">
        <v>26</v>
      </c>
      <c r="BR47" s="91">
        <v>3.7833333015441895</v>
      </c>
      <c r="BS47" s="91" t="s">
        <v>389</v>
      </c>
      <c r="BT47" s="91">
        <v>6.362770444958497</v>
      </c>
      <c r="BU47" s="91">
        <v>2.3384372263469819</v>
      </c>
      <c r="BV47" s="91">
        <v>19.242579324462643</v>
      </c>
      <c r="BW47" s="91">
        <v>2.0368933791266084</v>
      </c>
      <c r="BX47" s="91">
        <v>0</v>
      </c>
      <c r="BY47" s="91">
        <v>61.472691467049991</v>
      </c>
      <c r="BZ47" s="91">
        <v>100</v>
      </c>
      <c r="CA47" s="91">
        <v>68</v>
      </c>
      <c r="CB47" s="91">
        <v>95.208640000000003</v>
      </c>
      <c r="CC47" s="91">
        <v>76</v>
      </c>
      <c r="CD47" s="91">
        <v>96.9</v>
      </c>
      <c r="CE47" s="91">
        <v>78.7</v>
      </c>
      <c r="CF47" s="91">
        <v>43.2</v>
      </c>
      <c r="CG47" s="91">
        <v>92.2</v>
      </c>
      <c r="CH47" s="91">
        <v>57.145162035632794</v>
      </c>
      <c r="CI47" s="91">
        <v>8.2494181854627637</v>
      </c>
      <c r="CJ47" s="91">
        <v>7.3837384993339557</v>
      </c>
      <c r="CK47" s="91">
        <v>16.277557046849346</v>
      </c>
      <c r="CL47" s="91">
        <v>73.5</v>
      </c>
      <c r="CM47" s="91">
        <v>110.99730000000001</v>
      </c>
      <c r="CN47" s="91">
        <v>72.92</v>
      </c>
      <c r="CO47" s="91">
        <v>22.222222222222221</v>
      </c>
      <c r="CP47" s="91">
        <v>1963774.8548798093</v>
      </c>
      <c r="CQ47" s="91">
        <v>999.49350565349459</v>
      </c>
      <c r="CR47" s="91">
        <v>1964.7699997768798</v>
      </c>
    </row>
    <row r="48" spans="1:96" ht="15.75" customHeight="1" x14ac:dyDescent="0.25">
      <c r="A48" s="83" t="s">
        <v>65</v>
      </c>
      <c r="B48" s="86" t="s">
        <v>87</v>
      </c>
      <c r="C48" s="86" t="s">
        <v>87</v>
      </c>
      <c r="D48" s="88">
        <v>4047</v>
      </c>
      <c r="E48" s="137">
        <v>338452.875</v>
      </c>
      <c r="F48" s="137">
        <v>31470.7109375</v>
      </c>
      <c r="G48" s="136">
        <v>2.1015927770847522E-3</v>
      </c>
      <c r="H48" s="136">
        <v>1.9541455748003949E-4</v>
      </c>
      <c r="I48" s="97">
        <v>1.1204975387787668</v>
      </c>
      <c r="J48" s="97">
        <v>11.204551900940006</v>
      </c>
      <c r="K48" s="97">
        <v>0</v>
      </c>
      <c r="L48" s="97">
        <v>2.3561537832925823</v>
      </c>
      <c r="M48" s="97">
        <v>65.183924427736812</v>
      </c>
      <c r="N48" s="97">
        <v>6.7552001269174156</v>
      </c>
      <c r="O48" s="91"/>
      <c r="P48" s="91"/>
      <c r="Q48" s="97">
        <v>27.1765020713454</v>
      </c>
      <c r="R48" s="97">
        <v>2</v>
      </c>
      <c r="S48" s="132" t="s">
        <v>389</v>
      </c>
      <c r="T48" s="97">
        <v>26.52717514137376</v>
      </c>
      <c r="U48" s="97">
        <v>20.66588425506751</v>
      </c>
      <c r="V48" s="97">
        <v>1410.3652392843262</v>
      </c>
      <c r="W48" s="97">
        <v>61.798107570907227</v>
      </c>
      <c r="X48" s="95">
        <v>515.52333937505387</v>
      </c>
      <c r="Y48" s="93">
        <v>4.2359362525052662</v>
      </c>
      <c r="Z48" s="96">
        <v>-0.25</v>
      </c>
      <c r="AA48" s="99">
        <v>30.675388777552335</v>
      </c>
      <c r="AB48" s="156">
        <v>4.2748263850927373</v>
      </c>
      <c r="AC48" s="97">
        <v>3.6</v>
      </c>
      <c r="AD48" s="97">
        <v>8.5</v>
      </c>
      <c r="AE48" s="100">
        <v>60</v>
      </c>
      <c r="AF48" s="101">
        <v>0.91202408075332642</v>
      </c>
      <c r="AG48" s="102">
        <v>0.45573297142982483</v>
      </c>
      <c r="AH48" s="102">
        <v>0</v>
      </c>
      <c r="AI48" s="102">
        <v>0</v>
      </c>
      <c r="AJ48" s="99">
        <v>0.64900000000000002</v>
      </c>
      <c r="AK48" s="82">
        <v>13.83</v>
      </c>
      <c r="AL48" s="82">
        <v>30.84</v>
      </c>
      <c r="AM48" s="157">
        <v>32.329382241991937</v>
      </c>
      <c r="AN48" s="86">
        <v>0.83399999999999996</v>
      </c>
      <c r="AO48" s="82">
        <v>1.07</v>
      </c>
      <c r="AP48" s="82">
        <v>1.34</v>
      </c>
      <c r="AQ48" s="103">
        <v>1.17</v>
      </c>
      <c r="AR48" s="158">
        <v>3.2132960000000002</v>
      </c>
      <c r="AS48" s="158">
        <v>4.6747915308815093</v>
      </c>
      <c r="AT48" s="82">
        <v>40</v>
      </c>
      <c r="AU48" s="160">
        <v>1.4145194292068499</v>
      </c>
      <c r="AV48" s="91">
        <v>6.7324662208557102</v>
      </c>
      <c r="AW48" s="104">
        <v>7.0000000000000007E-2</v>
      </c>
      <c r="AX48" s="109">
        <v>4709.2329490971524</v>
      </c>
      <c r="AY48" s="106"/>
      <c r="AZ48" s="86">
        <v>17.7</v>
      </c>
      <c r="BA48" s="159">
        <v>1.7</v>
      </c>
      <c r="BB48" s="159">
        <v>1.8</v>
      </c>
      <c r="BC48" s="97">
        <v>26.5</v>
      </c>
      <c r="BD48" s="97">
        <v>573.62548400005358</v>
      </c>
      <c r="BE48" s="91">
        <v>425.94181362720838</v>
      </c>
      <c r="BF48" s="98">
        <v>1268.3455243096762</v>
      </c>
      <c r="BG48" s="97">
        <v>12.13</v>
      </c>
      <c r="BH48" s="98">
        <v>5.0000022014028218</v>
      </c>
      <c r="BI48" s="97">
        <v>4.0999999999999996</v>
      </c>
      <c r="BJ48" s="97">
        <v>32.799999999999997</v>
      </c>
      <c r="BK48" s="97">
        <v>8.1999999999999993</v>
      </c>
      <c r="BL48" s="111">
        <v>1.76</v>
      </c>
      <c r="BM48" s="111">
        <v>5.3</v>
      </c>
      <c r="BN48" s="99">
        <v>0.09</v>
      </c>
      <c r="BO48" s="105">
        <v>85.6</v>
      </c>
      <c r="BP48" s="101">
        <v>-0.78787827491760254</v>
      </c>
      <c r="BQ48" s="91">
        <v>26</v>
      </c>
      <c r="BR48" s="91">
        <v>3.7833333015441895</v>
      </c>
      <c r="BS48" s="91">
        <v>152.20221083957313</v>
      </c>
      <c r="BT48" s="91">
        <v>27.089384198675067</v>
      </c>
      <c r="BU48" s="91">
        <v>2.3384372263469819</v>
      </c>
      <c r="BV48" s="91">
        <v>81.33638940406621</v>
      </c>
      <c r="BW48" s="91">
        <v>2.5602073136518708</v>
      </c>
      <c r="BX48" s="91">
        <v>233.06714855313581</v>
      </c>
      <c r="BY48" s="91">
        <v>26.989429830741589</v>
      </c>
      <c r="BZ48" s="91">
        <v>69.523809523809518</v>
      </c>
      <c r="CA48" s="91">
        <v>72</v>
      </c>
      <c r="CB48" s="91">
        <v>83.674679999999995</v>
      </c>
      <c r="CC48" s="91">
        <v>94</v>
      </c>
      <c r="CD48" s="91">
        <v>95.1</v>
      </c>
      <c r="CE48" s="91">
        <v>72.3</v>
      </c>
      <c r="CF48" s="91">
        <v>61.7</v>
      </c>
      <c r="CG48" s="91">
        <v>81.599999999999994</v>
      </c>
      <c r="CH48" s="91">
        <v>23.411120829762176</v>
      </c>
      <c r="CI48" s="91">
        <v>7.8571879625867753</v>
      </c>
      <c r="CJ48" s="91">
        <v>12.403763019589235</v>
      </c>
      <c r="CK48" s="91">
        <v>22.358182741731738</v>
      </c>
      <c r="CL48" s="91">
        <v>82.7</v>
      </c>
      <c r="CM48" s="91">
        <v>66.546599999999998</v>
      </c>
      <c r="CN48" s="91">
        <v>80.36</v>
      </c>
      <c r="CO48" s="91">
        <v>3.8095238095238098</v>
      </c>
      <c r="CP48" s="91">
        <v>2265441.5402504653</v>
      </c>
      <c r="CQ48" s="91">
        <v>515.52333937505387</v>
      </c>
      <c r="CR48" s="91">
        <v>4394.4500029751507</v>
      </c>
    </row>
    <row r="49" spans="1:96" ht="15.75" customHeight="1" x14ac:dyDescent="0.25">
      <c r="A49" s="83" t="s">
        <v>47</v>
      </c>
      <c r="B49" s="86" t="s">
        <v>87</v>
      </c>
      <c r="C49" s="86" t="s">
        <v>92</v>
      </c>
      <c r="D49" s="88">
        <v>4050</v>
      </c>
      <c r="E49" s="137">
        <v>338452.875</v>
      </c>
      <c r="F49" s="137">
        <v>31470.7109375</v>
      </c>
      <c r="G49" s="136">
        <v>2.1015927770847522E-3</v>
      </c>
      <c r="H49" s="136">
        <v>1.9541455748003949E-4</v>
      </c>
      <c r="I49" s="97">
        <v>15.073875171709531</v>
      </c>
      <c r="J49" s="97">
        <v>4.6296366683920462</v>
      </c>
      <c r="K49" s="97">
        <v>0</v>
      </c>
      <c r="L49" s="97">
        <v>1.348831426651832</v>
      </c>
      <c r="M49" s="97">
        <v>0</v>
      </c>
      <c r="N49" s="97">
        <v>0</v>
      </c>
      <c r="O49" s="91"/>
      <c r="P49" s="91"/>
      <c r="Q49" s="97">
        <v>0</v>
      </c>
      <c r="R49" s="97">
        <v>12</v>
      </c>
      <c r="S49" s="97">
        <v>44.3</v>
      </c>
      <c r="T49" s="97">
        <v>61.445525196481263</v>
      </c>
      <c r="U49" s="97">
        <v>59.133026902695093</v>
      </c>
      <c r="V49" s="97">
        <v>998.39304266911961</v>
      </c>
      <c r="W49" s="97">
        <v>37.562199298670784</v>
      </c>
      <c r="X49" s="95">
        <v>1338.7375691413797</v>
      </c>
      <c r="Y49" s="93">
        <v>4.0789500700833248</v>
      </c>
      <c r="Z49" s="96">
        <v>1.1100000000000001</v>
      </c>
      <c r="AA49" s="99">
        <v>8.6848076375974905</v>
      </c>
      <c r="AB49" s="156">
        <v>1.5352586485443678</v>
      </c>
      <c r="AC49" s="97">
        <v>4.5</v>
      </c>
      <c r="AD49" s="97">
        <v>9.1</v>
      </c>
      <c r="AE49" s="100">
        <v>60</v>
      </c>
      <c r="AF49" s="101">
        <v>0.91202408075332642</v>
      </c>
      <c r="AG49" s="102">
        <v>0.45573297142982483</v>
      </c>
      <c r="AH49" s="102">
        <v>0</v>
      </c>
      <c r="AI49" s="102">
        <v>0</v>
      </c>
      <c r="AJ49" s="99">
        <v>0.64400000000000002</v>
      </c>
      <c r="AK49" s="82">
        <v>7.06</v>
      </c>
      <c r="AL49" s="82">
        <v>17.53</v>
      </c>
      <c r="AM49" s="157">
        <v>30.451372941436652</v>
      </c>
      <c r="AN49" s="86">
        <v>0.61199999999999999</v>
      </c>
      <c r="AO49" s="82">
        <v>1.05</v>
      </c>
      <c r="AP49" s="82">
        <v>1.29</v>
      </c>
      <c r="AQ49" s="103">
        <v>1.21</v>
      </c>
      <c r="AR49" s="158">
        <v>1.8230930000000001</v>
      </c>
      <c r="AS49" s="158">
        <v>1.7809358640301056</v>
      </c>
      <c r="AT49" s="82">
        <v>40</v>
      </c>
      <c r="AU49" s="160">
        <v>1.4145194292068499</v>
      </c>
      <c r="AV49" s="91">
        <v>6.7324662208557102</v>
      </c>
      <c r="AW49" s="104">
        <v>0.02</v>
      </c>
      <c r="AX49" s="109">
        <v>240.10160333436542</v>
      </c>
      <c r="AY49" s="106"/>
      <c r="AZ49" s="86">
        <v>22.7</v>
      </c>
      <c r="BA49" s="159">
        <v>3.1</v>
      </c>
      <c r="BB49" s="159">
        <v>1.6</v>
      </c>
      <c r="BC49" s="97">
        <v>9.4000000000000057</v>
      </c>
      <c r="BD49" s="97">
        <v>15.728300386186312</v>
      </c>
      <c r="BE49" s="91">
        <v>0</v>
      </c>
      <c r="BF49" s="98">
        <v>76.985942355031497</v>
      </c>
      <c r="BG49" s="97">
        <v>16.93</v>
      </c>
      <c r="BH49" s="98">
        <v>4.9999906091117907</v>
      </c>
      <c r="BI49" s="97">
        <v>7.9</v>
      </c>
      <c r="BJ49" s="97">
        <v>5.4</v>
      </c>
      <c r="BK49" s="97">
        <v>8.1999999999999993</v>
      </c>
      <c r="BL49" s="111">
        <v>1.32</v>
      </c>
      <c r="BM49" s="111">
        <v>5.0999999999999996</v>
      </c>
      <c r="BN49" s="99">
        <v>0.09</v>
      </c>
      <c r="BO49" s="105">
        <v>85</v>
      </c>
      <c r="BP49" s="101">
        <v>-0.78787827491760254</v>
      </c>
      <c r="BQ49" s="91">
        <v>26</v>
      </c>
      <c r="BR49" s="91">
        <v>3.7833333015441895</v>
      </c>
      <c r="BS49" s="91" t="s">
        <v>389</v>
      </c>
      <c r="BT49" s="91">
        <v>4.2356774368721153</v>
      </c>
      <c r="BU49" s="91">
        <v>2.3384372263469819</v>
      </c>
      <c r="BV49" s="91">
        <v>39.729119638826184</v>
      </c>
      <c r="BW49" s="91">
        <v>2.6001027944691764</v>
      </c>
      <c r="BX49" s="91">
        <v>0</v>
      </c>
      <c r="BY49" s="91">
        <v>62.940017380999336</v>
      </c>
      <c r="BZ49" s="91">
        <v>100</v>
      </c>
      <c r="CA49" s="91">
        <v>73.5</v>
      </c>
      <c r="CB49" s="91">
        <v>95.915030000000002</v>
      </c>
      <c r="CC49" s="91">
        <v>95.4</v>
      </c>
      <c r="CD49" s="91">
        <v>98.4</v>
      </c>
      <c r="CE49" s="91">
        <v>79.900000000000006</v>
      </c>
      <c r="CF49" s="91">
        <v>40.4</v>
      </c>
      <c r="CG49" s="91">
        <v>90.7</v>
      </c>
      <c r="CH49" s="91">
        <v>60.111822454148722</v>
      </c>
      <c r="CI49" s="91">
        <v>5.8502312875556468</v>
      </c>
      <c r="CJ49" s="91">
        <v>6.9645610566138654</v>
      </c>
      <c r="CK49" s="91">
        <v>15.282678956757206</v>
      </c>
      <c r="CL49" s="91">
        <v>69.099999999999994</v>
      </c>
      <c r="CM49" s="91">
        <v>81.496300000000005</v>
      </c>
      <c r="CN49" s="91">
        <v>70</v>
      </c>
      <c r="CO49" s="91">
        <v>16.901408450704224</v>
      </c>
      <c r="CP49" s="91">
        <v>2153761.0020311782</v>
      </c>
      <c r="CQ49" s="91">
        <v>1338.7375691413797</v>
      </c>
      <c r="CR49" s="91">
        <v>1608.8000005949834</v>
      </c>
    </row>
    <row r="50" spans="1:96" ht="15.75" customHeight="1" x14ac:dyDescent="0.25">
      <c r="A50" s="83" t="s">
        <v>65</v>
      </c>
      <c r="B50" s="86" t="s">
        <v>87</v>
      </c>
      <c r="C50" s="86" t="s">
        <v>93</v>
      </c>
      <c r="D50" s="88">
        <v>4055</v>
      </c>
      <c r="E50" s="137">
        <v>338452.875</v>
      </c>
      <c r="F50" s="137">
        <v>31470.7109375</v>
      </c>
      <c r="G50" s="136">
        <v>2.1015927770847522E-3</v>
      </c>
      <c r="H50" s="136">
        <v>1.9541455748003949E-4</v>
      </c>
      <c r="I50" s="97">
        <v>18.674758607077564</v>
      </c>
      <c r="J50" s="97">
        <v>11.061746837295111</v>
      </c>
      <c r="K50" s="97">
        <v>0</v>
      </c>
      <c r="L50" s="97">
        <v>6.6802040210834051</v>
      </c>
      <c r="M50" s="97">
        <v>0</v>
      </c>
      <c r="N50" s="97">
        <v>0</v>
      </c>
      <c r="O50" s="91"/>
      <c r="P50" s="91"/>
      <c r="Q50" s="97">
        <v>0</v>
      </c>
      <c r="R50" s="97">
        <v>24</v>
      </c>
      <c r="S50" s="97">
        <v>0</v>
      </c>
      <c r="T50" s="97">
        <v>53.246909277750675</v>
      </c>
      <c r="U50" s="97">
        <v>45.814989440227279</v>
      </c>
      <c r="V50" s="97">
        <v>459.56193737832194</v>
      </c>
      <c r="W50" s="97">
        <v>29.636410407028499</v>
      </c>
      <c r="X50" s="95">
        <v>974.17798180248349</v>
      </c>
      <c r="Y50" s="93">
        <v>4.4604666297559037</v>
      </c>
      <c r="Z50" s="96">
        <v>1.07</v>
      </c>
      <c r="AA50" s="99">
        <v>9.7162971519442927</v>
      </c>
      <c r="AB50" s="156">
        <v>0.13248699127310581</v>
      </c>
      <c r="AC50" s="97">
        <v>3.2</v>
      </c>
      <c r="AD50" s="97">
        <v>9.8000000000000007</v>
      </c>
      <c r="AE50" s="100">
        <v>60</v>
      </c>
      <c r="AF50" s="101">
        <v>0.91202408075332642</v>
      </c>
      <c r="AG50" s="102">
        <v>0.45573297142982483</v>
      </c>
      <c r="AH50" s="102">
        <v>0</v>
      </c>
      <c r="AI50" s="102">
        <v>0</v>
      </c>
      <c r="AJ50" s="99">
        <v>0.66</v>
      </c>
      <c r="AK50" s="82">
        <v>37.69</v>
      </c>
      <c r="AL50" s="82">
        <v>56.68</v>
      </c>
      <c r="AM50" s="157">
        <v>24.764893567620923</v>
      </c>
      <c r="AN50" s="86">
        <v>0.44600000000000001</v>
      </c>
      <c r="AO50" s="82">
        <v>1.08</v>
      </c>
      <c r="AP50" s="82">
        <v>1.1499999999999999</v>
      </c>
      <c r="AQ50" s="103">
        <v>1.1100000000000001</v>
      </c>
      <c r="AR50" s="158">
        <v>0.69444399999999995</v>
      </c>
      <c r="AS50" s="158">
        <v>2.9406346529486287</v>
      </c>
      <c r="AT50" s="82">
        <v>40</v>
      </c>
      <c r="AU50" s="160">
        <v>1.4145194292068499</v>
      </c>
      <c r="AV50" s="91">
        <v>6.7324662208557102</v>
      </c>
      <c r="AW50" s="104">
        <v>0.03</v>
      </c>
      <c r="AX50" s="109">
        <v>0</v>
      </c>
      <c r="AY50" s="106"/>
      <c r="AZ50" s="86">
        <v>35.299999999999997</v>
      </c>
      <c r="BA50" s="159">
        <v>4</v>
      </c>
      <c r="BB50" s="159">
        <v>7</v>
      </c>
      <c r="BC50" s="97">
        <v>49</v>
      </c>
      <c r="BD50" s="97">
        <v>0</v>
      </c>
      <c r="BE50" s="91">
        <v>0</v>
      </c>
      <c r="BF50" s="98">
        <v>0</v>
      </c>
      <c r="BG50" s="97">
        <v>8.65</v>
      </c>
      <c r="BH50" s="98">
        <v>5.0000385236419591</v>
      </c>
      <c r="BI50" s="97">
        <v>9.1</v>
      </c>
      <c r="BJ50" s="97">
        <v>26.4</v>
      </c>
      <c r="BK50" s="97">
        <v>9.6</v>
      </c>
      <c r="BL50" s="111">
        <v>1.1399999999999999</v>
      </c>
      <c r="BM50" s="111">
        <v>5.6000000000000005</v>
      </c>
      <c r="BN50" s="99">
        <v>0.88</v>
      </c>
      <c r="BO50" s="105">
        <v>87.1</v>
      </c>
      <c r="BP50" s="101">
        <v>-0.78787827491760254</v>
      </c>
      <c r="BQ50" s="91">
        <v>26</v>
      </c>
      <c r="BR50" s="91">
        <v>3.7833333015441895</v>
      </c>
      <c r="BS50" s="91" t="s">
        <v>389</v>
      </c>
      <c r="BT50" s="91">
        <v>2.4638357442837147</v>
      </c>
      <c r="BU50" s="91">
        <v>2.3384372263469819</v>
      </c>
      <c r="BV50" s="91">
        <v>0</v>
      </c>
      <c r="BW50" s="91">
        <v>5.4333419079552252</v>
      </c>
      <c r="BX50" s="91">
        <v>0</v>
      </c>
      <c r="BY50" s="91">
        <v>71.041670659227862</v>
      </c>
      <c r="BZ50" s="91">
        <v>100</v>
      </c>
      <c r="CA50" s="91">
        <v>67.5</v>
      </c>
      <c r="CB50" s="91">
        <v>96.519090000000006</v>
      </c>
      <c r="CC50" s="91">
        <v>84.9</v>
      </c>
      <c r="CD50" s="91">
        <v>83.7</v>
      </c>
      <c r="CE50" s="91">
        <v>66.900000000000006</v>
      </c>
      <c r="CF50" s="91">
        <v>45.3</v>
      </c>
      <c r="CG50" s="91">
        <v>68.400000000000006</v>
      </c>
      <c r="CH50" s="91">
        <v>67.084688656535519</v>
      </c>
      <c r="CI50" s="91">
        <v>6.7175863589264599</v>
      </c>
      <c r="CJ50" s="91">
        <v>14.719417168824156</v>
      </c>
      <c r="CK50" s="91">
        <v>10.296538067441787</v>
      </c>
      <c r="CL50" s="91">
        <v>71</v>
      </c>
      <c r="CM50" s="91">
        <v>46.612700000000004</v>
      </c>
      <c r="CN50" s="91">
        <v>73.680000000000007</v>
      </c>
      <c r="CO50" s="91">
        <v>35.135135135135137</v>
      </c>
      <c r="CP50" s="91">
        <v>1012268.3411377402</v>
      </c>
      <c r="CQ50" s="91">
        <v>974.17798180248349</v>
      </c>
      <c r="CR50" s="91">
        <v>1039.1000002533208</v>
      </c>
    </row>
    <row r="51" spans="1:96" ht="15.75" customHeight="1" x14ac:dyDescent="0.25">
      <c r="A51" s="83" t="s">
        <v>65</v>
      </c>
      <c r="B51" s="86" t="s">
        <v>87</v>
      </c>
      <c r="C51" s="86" t="s">
        <v>94</v>
      </c>
      <c r="D51" s="88">
        <v>4057</v>
      </c>
      <c r="E51" s="137">
        <v>338452.875</v>
      </c>
      <c r="F51" s="137">
        <v>31470.7109375</v>
      </c>
      <c r="G51" s="136">
        <v>2.1015927770847522E-3</v>
      </c>
      <c r="H51" s="136">
        <v>1.9541455748003949E-4</v>
      </c>
      <c r="I51" s="97">
        <v>10.897293020316638</v>
      </c>
      <c r="J51" s="97">
        <v>3.198367548791555</v>
      </c>
      <c r="K51" s="97">
        <v>0</v>
      </c>
      <c r="L51" s="97">
        <v>4.3806710822094264</v>
      </c>
      <c r="M51" s="97">
        <v>0</v>
      </c>
      <c r="N51" s="97">
        <v>0</v>
      </c>
      <c r="O51" s="91"/>
      <c r="P51" s="91"/>
      <c r="Q51" s="97">
        <v>0</v>
      </c>
      <c r="R51" s="97">
        <v>9</v>
      </c>
      <c r="S51" s="97">
        <v>0</v>
      </c>
      <c r="T51" s="97">
        <v>59.488720679826102</v>
      </c>
      <c r="U51" s="97">
        <v>55.203195641301186</v>
      </c>
      <c r="V51" s="97">
        <v>749.95319886914592</v>
      </c>
      <c r="W51" s="97">
        <v>19.127910377389643</v>
      </c>
      <c r="X51" s="95">
        <v>956.39399795535905</v>
      </c>
      <c r="Y51" s="93">
        <v>3.9407378902304102</v>
      </c>
      <c r="Z51" s="96">
        <v>1.02</v>
      </c>
      <c r="AA51" s="99">
        <v>9.5476790758646075</v>
      </c>
      <c r="AB51" s="156">
        <v>0.48706431334788852</v>
      </c>
      <c r="AC51" s="97">
        <v>7.9</v>
      </c>
      <c r="AD51" s="97">
        <v>8.6</v>
      </c>
      <c r="AE51" s="100">
        <v>60</v>
      </c>
      <c r="AF51" s="101">
        <v>0.91202408075332642</v>
      </c>
      <c r="AG51" s="102">
        <v>0.45573297142982483</v>
      </c>
      <c r="AH51" s="102">
        <v>0</v>
      </c>
      <c r="AI51" s="102">
        <v>0</v>
      </c>
      <c r="AJ51" s="99">
        <v>0.64400000000000002</v>
      </c>
      <c r="AK51" s="82">
        <v>12.35</v>
      </c>
      <c r="AL51" s="82">
        <v>31.53</v>
      </c>
      <c r="AM51" s="157">
        <v>38.371121337128031</v>
      </c>
      <c r="AN51" s="86">
        <v>0.45700000000000002</v>
      </c>
      <c r="AO51" s="82">
        <v>1.02</v>
      </c>
      <c r="AP51" s="82">
        <v>1.22</v>
      </c>
      <c r="AQ51" s="103">
        <v>1.1499999999999999</v>
      </c>
      <c r="AR51" s="158">
        <v>1.1049720000000001</v>
      </c>
      <c r="AS51" s="158">
        <v>1.5614260548529699</v>
      </c>
      <c r="AT51" s="82">
        <v>40</v>
      </c>
      <c r="AU51" s="160">
        <v>1.4145194292068499</v>
      </c>
      <c r="AV51" s="91">
        <v>6.7324662208557102</v>
      </c>
      <c r="AW51" s="104">
        <v>0.03</v>
      </c>
      <c r="AX51" s="109">
        <v>43.039190679716029</v>
      </c>
      <c r="AY51" s="106"/>
      <c r="AZ51" s="86">
        <v>21.7</v>
      </c>
      <c r="BA51" s="159">
        <v>2.1</v>
      </c>
      <c r="BB51" s="159">
        <v>3.2</v>
      </c>
      <c r="BC51" s="97">
        <v>36.4</v>
      </c>
      <c r="BD51" s="97">
        <v>0</v>
      </c>
      <c r="BE51" s="91">
        <v>0</v>
      </c>
      <c r="BF51" s="98">
        <v>0</v>
      </c>
      <c r="BG51" s="97">
        <v>52.03</v>
      </c>
      <c r="BH51" s="98">
        <v>5.0000466409830322</v>
      </c>
      <c r="BI51" s="97">
        <v>6.7</v>
      </c>
      <c r="BJ51" s="97">
        <v>10.5</v>
      </c>
      <c r="BK51" s="97">
        <v>9.1999999999999993</v>
      </c>
      <c r="BL51" s="111">
        <v>1.85</v>
      </c>
      <c r="BM51" s="111">
        <v>5.3</v>
      </c>
      <c r="BN51" s="99">
        <v>3.31</v>
      </c>
      <c r="BO51" s="105">
        <v>79.8</v>
      </c>
      <c r="BP51" s="101">
        <v>-0.78787827491760254</v>
      </c>
      <c r="BQ51" s="91">
        <v>26</v>
      </c>
      <c r="BR51" s="91">
        <v>3.7833333015441895</v>
      </c>
      <c r="BS51" s="91" t="s">
        <v>389</v>
      </c>
      <c r="BT51" s="91">
        <v>2.1920733622259907</v>
      </c>
      <c r="BU51" s="91">
        <v>2.3384372263469819</v>
      </c>
      <c r="BV51" s="91">
        <v>0</v>
      </c>
      <c r="BW51" s="91">
        <v>4.8689226415173641</v>
      </c>
      <c r="BX51" s="91">
        <v>0</v>
      </c>
      <c r="BY51" s="91">
        <v>55.711396696295033</v>
      </c>
      <c r="BZ51" s="91">
        <v>100</v>
      </c>
      <c r="CA51" s="91">
        <v>76.900000000000006</v>
      </c>
      <c r="CB51" s="91">
        <v>93.778540000000007</v>
      </c>
      <c r="CC51" s="91">
        <v>87.6</v>
      </c>
      <c r="CD51" s="91">
        <v>96.9</v>
      </c>
      <c r="CE51" s="91">
        <v>93.1</v>
      </c>
      <c r="CF51" s="91">
        <v>67.2</v>
      </c>
      <c r="CG51" s="91">
        <v>85.6</v>
      </c>
      <c r="CH51" s="91">
        <v>55.581676891121191</v>
      </c>
      <c r="CI51" s="91">
        <v>7.2338279245400834</v>
      </c>
      <c r="CJ51" s="91">
        <v>10.016069433978577</v>
      </c>
      <c r="CK51" s="91">
        <v>6.9391136129471604</v>
      </c>
      <c r="CL51" s="91">
        <v>72.8</v>
      </c>
      <c r="CM51" s="91">
        <v>39.045299999999997</v>
      </c>
      <c r="CN51" s="91">
        <v>73.09</v>
      </c>
      <c r="CO51" s="91">
        <v>35</v>
      </c>
      <c r="CP51" s="91">
        <v>718844.85700295516</v>
      </c>
      <c r="CQ51" s="91">
        <v>956.39399795535905</v>
      </c>
      <c r="CR51" s="91">
        <v>751.62000027159115</v>
      </c>
    </row>
    <row r="52" spans="1:96" ht="15.75" customHeight="1" x14ac:dyDescent="0.25">
      <c r="A52" s="83" t="s">
        <v>65</v>
      </c>
      <c r="B52" s="86" t="s">
        <v>87</v>
      </c>
      <c r="C52" s="86" t="s">
        <v>95</v>
      </c>
      <c r="D52" s="88">
        <v>4065</v>
      </c>
      <c r="E52" s="137">
        <v>338452.875</v>
      </c>
      <c r="F52" s="137">
        <v>31470.7109375</v>
      </c>
      <c r="G52" s="136">
        <v>2.1015927770847522E-3</v>
      </c>
      <c r="H52" s="136">
        <v>1.9541455748003949E-4</v>
      </c>
      <c r="I52" s="97">
        <v>20.096939464765679</v>
      </c>
      <c r="J52" s="97">
        <v>4.8097668327748035</v>
      </c>
      <c r="K52" s="97">
        <v>0</v>
      </c>
      <c r="L52" s="97">
        <v>4.3766981053850245</v>
      </c>
      <c r="M52" s="97">
        <v>0</v>
      </c>
      <c r="N52" s="97">
        <v>1.0120551043963648</v>
      </c>
      <c r="O52" s="91"/>
      <c r="P52" s="91"/>
      <c r="Q52" s="97">
        <v>10.2428794771493</v>
      </c>
      <c r="R52" s="97">
        <v>3</v>
      </c>
      <c r="S52" s="97">
        <v>0</v>
      </c>
      <c r="T52" s="97">
        <v>16.357958691985637</v>
      </c>
      <c r="U52" s="97">
        <v>42.227514965397845</v>
      </c>
      <c r="V52" s="97">
        <v>750.10808597935795</v>
      </c>
      <c r="W52" s="97">
        <v>43.930096873948045</v>
      </c>
      <c r="X52" s="95">
        <v>767.80361717005974</v>
      </c>
      <c r="Y52" s="93">
        <v>4.4381115204142505</v>
      </c>
      <c r="Z52" s="96">
        <v>0.32</v>
      </c>
      <c r="AA52" s="99">
        <v>11.741647056351681</v>
      </c>
      <c r="AB52" s="156">
        <v>0.53265586727055014</v>
      </c>
      <c r="AC52" s="97">
        <v>2.9</v>
      </c>
      <c r="AD52" s="97">
        <v>10.3</v>
      </c>
      <c r="AE52" s="100">
        <v>60</v>
      </c>
      <c r="AF52" s="101">
        <v>0.91202408075332642</v>
      </c>
      <c r="AG52" s="102">
        <v>0.45573297142982483</v>
      </c>
      <c r="AH52" s="102">
        <v>0</v>
      </c>
      <c r="AI52" s="102">
        <v>0</v>
      </c>
      <c r="AJ52" s="99">
        <v>0.66</v>
      </c>
      <c r="AK52" s="82">
        <v>5.84</v>
      </c>
      <c r="AL52" s="82">
        <v>16.809999999999999</v>
      </c>
      <c r="AM52" s="157">
        <v>22.876074791721308</v>
      </c>
      <c r="AN52" s="86">
        <v>0.35099999999999998</v>
      </c>
      <c r="AO52" s="82">
        <v>1.04</v>
      </c>
      <c r="AP52" s="82">
        <v>1.69</v>
      </c>
      <c r="AQ52" s="103">
        <v>1.28</v>
      </c>
      <c r="AR52" s="158">
        <v>2.1097049999999999</v>
      </c>
      <c r="AS52" s="158">
        <v>8.6836232167912595</v>
      </c>
      <c r="AT52" s="82">
        <v>40</v>
      </c>
      <c r="AU52" s="160">
        <v>1.4145194292068499</v>
      </c>
      <c r="AV52" s="91">
        <v>6.7324662208557102</v>
      </c>
      <c r="AW52" s="104">
        <v>0.02</v>
      </c>
      <c r="AX52" s="109">
        <v>225.55281699049414</v>
      </c>
      <c r="AY52" s="106"/>
      <c r="AZ52" s="86">
        <v>18.5</v>
      </c>
      <c r="BA52" s="159">
        <v>4.5</v>
      </c>
      <c r="BB52" s="159">
        <v>5.5</v>
      </c>
      <c r="BC52" s="97">
        <v>51.3</v>
      </c>
      <c r="BD52" s="97">
        <v>4.0140313121167432</v>
      </c>
      <c r="BE52" s="91">
        <v>2.9857070295433825</v>
      </c>
      <c r="BF52" s="98">
        <v>21.198519909758016</v>
      </c>
      <c r="BG52" s="97">
        <v>5.33</v>
      </c>
      <c r="BH52" s="98">
        <v>5.0000569093661431</v>
      </c>
      <c r="BI52" s="97">
        <v>4.5</v>
      </c>
      <c r="BJ52" s="97">
        <v>21.4</v>
      </c>
      <c r="BK52" s="97">
        <v>13.4</v>
      </c>
      <c r="BL52" s="111">
        <v>1.51</v>
      </c>
      <c r="BM52" s="111">
        <v>5.8999999999999995</v>
      </c>
      <c r="BN52" s="99">
        <v>0.13</v>
      </c>
      <c r="BO52" s="105">
        <v>45.7</v>
      </c>
      <c r="BP52" s="101">
        <v>-0.78787827491760254</v>
      </c>
      <c r="BQ52" s="91">
        <v>26</v>
      </c>
      <c r="BR52" s="91">
        <v>3.7833333015441895</v>
      </c>
      <c r="BS52" s="91">
        <v>1.7914242177260296</v>
      </c>
      <c r="BT52" s="91">
        <v>5.2735042735042734</v>
      </c>
      <c r="BU52" s="91">
        <v>2.3384372263469819</v>
      </c>
      <c r="BV52" s="91">
        <v>9.3457943925233646</v>
      </c>
      <c r="BW52" s="91">
        <v>10.360237241329248</v>
      </c>
      <c r="BX52" s="91">
        <v>0</v>
      </c>
      <c r="BY52" s="91">
        <v>45.313278019374572</v>
      </c>
      <c r="BZ52" s="91">
        <v>85</v>
      </c>
      <c r="CA52" s="91">
        <v>75.3</v>
      </c>
      <c r="CB52" s="91">
        <v>96.584699999999998</v>
      </c>
      <c r="CC52" s="91">
        <v>91</v>
      </c>
      <c r="CD52" s="91">
        <v>92.2</v>
      </c>
      <c r="CE52" s="91">
        <v>66.2</v>
      </c>
      <c r="CF52" s="91">
        <v>43.2</v>
      </c>
      <c r="CG52" s="91">
        <v>76.099999999999994</v>
      </c>
      <c r="CH52" s="91">
        <v>44.284341770268327</v>
      </c>
      <c r="CI52" s="91">
        <v>9.4183974921174975</v>
      </c>
      <c r="CJ52" s="91">
        <v>8.3420092073040699</v>
      </c>
      <c r="CK52" s="91">
        <v>11.137307345417105</v>
      </c>
      <c r="CL52" s="91">
        <v>79.2</v>
      </c>
      <c r="CM52" s="91">
        <v>44.036900000000003</v>
      </c>
      <c r="CN52" s="91">
        <v>74.27</v>
      </c>
      <c r="CO52" s="91">
        <v>32.5</v>
      </c>
      <c r="CP52" s="91">
        <v>743226.22355432354</v>
      </c>
      <c r="CQ52" s="91">
        <v>767.80361717005974</v>
      </c>
      <c r="CR52" s="91">
        <v>967.99000022125119</v>
      </c>
    </row>
    <row r="53" spans="1:96" ht="15.75" customHeight="1" x14ac:dyDescent="0.25">
      <c r="A53" s="83" t="s">
        <v>47</v>
      </c>
      <c r="B53" s="86" t="s">
        <v>87</v>
      </c>
      <c r="C53" s="86" t="s">
        <v>96</v>
      </c>
      <c r="D53" s="88">
        <v>4087</v>
      </c>
      <c r="E53" s="137">
        <v>338452.875</v>
      </c>
      <c r="F53" s="137">
        <v>31470.7109375</v>
      </c>
      <c r="G53" s="136">
        <v>2.1015927770847522E-3</v>
      </c>
      <c r="H53" s="136">
        <v>1.9541455748003949E-4</v>
      </c>
      <c r="I53" s="97">
        <v>3.2732193622736392</v>
      </c>
      <c r="J53" s="97">
        <v>11.482352941176471</v>
      </c>
      <c r="K53" s="97">
        <v>0</v>
      </c>
      <c r="L53" s="97">
        <v>3.4932635427005296</v>
      </c>
      <c r="M53" s="97">
        <v>59.908192310147101</v>
      </c>
      <c r="N53" s="97">
        <v>15.21470588235294</v>
      </c>
      <c r="O53" s="91"/>
      <c r="P53" s="91"/>
      <c r="Q53" s="97">
        <v>32.524188645690252</v>
      </c>
      <c r="R53" s="97">
        <v>24</v>
      </c>
      <c r="S53" s="132" t="s">
        <v>389</v>
      </c>
      <c r="T53" s="97">
        <v>44.618994365621177</v>
      </c>
      <c r="U53" s="97">
        <v>35.057254495391128</v>
      </c>
      <c r="V53" s="97">
        <v>377.86376718437458</v>
      </c>
      <c r="W53" s="97">
        <v>23.693799553993774</v>
      </c>
      <c r="X53" s="95">
        <v>550.6041465737145</v>
      </c>
      <c r="Y53" s="93">
        <v>4.2264338462193276</v>
      </c>
      <c r="Z53" s="96">
        <v>0.62</v>
      </c>
      <c r="AA53" s="99">
        <v>6.6881220700883786</v>
      </c>
      <c r="AB53" s="156">
        <v>0.19410321086843998</v>
      </c>
      <c r="AC53" s="97">
        <v>3.7</v>
      </c>
      <c r="AD53" s="97">
        <v>8.6</v>
      </c>
      <c r="AE53" s="100">
        <v>60</v>
      </c>
      <c r="AF53" s="101">
        <v>0.91202408075332642</v>
      </c>
      <c r="AG53" s="102">
        <v>0.45573297142982483</v>
      </c>
      <c r="AH53" s="102">
        <v>0</v>
      </c>
      <c r="AI53" s="102">
        <v>0</v>
      </c>
      <c r="AJ53" s="99">
        <v>0.64900000000000002</v>
      </c>
      <c r="AK53" s="82">
        <v>9.3000000000000007</v>
      </c>
      <c r="AL53" s="82">
        <v>18.59</v>
      </c>
      <c r="AM53" s="157">
        <v>45.088794566104099</v>
      </c>
      <c r="AN53" s="86">
        <v>0.434</v>
      </c>
      <c r="AO53" s="82">
        <v>1.1499999999999999</v>
      </c>
      <c r="AP53" s="82">
        <v>1.25</v>
      </c>
      <c r="AQ53" s="103">
        <v>1</v>
      </c>
      <c r="AR53" s="158">
        <v>1.6199380000000001</v>
      </c>
      <c r="AS53" s="158">
        <v>16.786889424789049</v>
      </c>
      <c r="AT53" s="82">
        <v>40</v>
      </c>
      <c r="AU53" s="160">
        <v>1.4145194292068499</v>
      </c>
      <c r="AV53" s="91">
        <v>6.7324662208557102</v>
      </c>
      <c r="AW53" s="104">
        <v>0.02</v>
      </c>
      <c r="AX53" s="109">
        <v>5647.9901242869464</v>
      </c>
      <c r="AY53" s="106"/>
      <c r="AZ53" s="86">
        <v>18.2</v>
      </c>
      <c r="BA53" s="159">
        <v>4.3</v>
      </c>
      <c r="BB53" s="159">
        <v>4.7</v>
      </c>
      <c r="BC53" s="97">
        <v>23.400000000000006</v>
      </c>
      <c r="BD53" s="97">
        <v>652.31615238629001</v>
      </c>
      <c r="BE53" s="91">
        <v>488.93791570135045</v>
      </c>
      <c r="BF53" s="98">
        <v>2331.7401944847707</v>
      </c>
      <c r="BG53" s="97">
        <v>17.989999999999998</v>
      </c>
      <c r="BH53" s="98">
        <v>10.000009474865077</v>
      </c>
      <c r="BI53" s="97">
        <v>3.8</v>
      </c>
      <c r="BJ53" s="97">
        <v>14.8</v>
      </c>
      <c r="BK53" s="97">
        <v>7.2</v>
      </c>
      <c r="BL53" s="111">
        <v>1.67</v>
      </c>
      <c r="BM53" s="111">
        <v>5.7</v>
      </c>
      <c r="BN53" s="99">
        <v>0.13</v>
      </c>
      <c r="BO53" s="105">
        <v>88.7</v>
      </c>
      <c r="BP53" s="101">
        <v>-0.78787827491760254</v>
      </c>
      <c r="BQ53" s="91">
        <v>26</v>
      </c>
      <c r="BR53" s="91">
        <v>3.7833333015441895</v>
      </c>
      <c r="BS53" s="91">
        <v>29.157309387906977</v>
      </c>
      <c r="BT53" s="91">
        <v>5.8302589185850451</v>
      </c>
      <c r="BU53" s="91">
        <v>2.3384372263469819</v>
      </c>
      <c r="BV53" s="91">
        <v>58.919027526622457</v>
      </c>
      <c r="BW53" s="91">
        <v>1.9031164300396606</v>
      </c>
      <c r="BX53" s="91">
        <v>232.18020446483857</v>
      </c>
      <c r="BY53" s="91">
        <v>24.500077259589197</v>
      </c>
      <c r="BZ53" s="91">
        <v>59.25925925925926</v>
      </c>
      <c r="CA53" s="91">
        <v>63.7</v>
      </c>
      <c r="CB53" s="91">
        <v>79.078299999999999</v>
      </c>
      <c r="CC53" s="91">
        <v>95.8</v>
      </c>
      <c r="CD53" s="91">
        <v>98.7</v>
      </c>
      <c r="CE53" s="91">
        <v>86.7</v>
      </c>
      <c r="CF53" s="91">
        <v>48.7</v>
      </c>
      <c r="CG53" s="91">
        <v>95.6</v>
      </c>
      <c r="CH53" s="91">
        <v>22.179635272567815</v>
      </c>
      <c r="CI53" s="91">
        <v>8.0882448276685572</v>
      </c>
      <c r="CJ53" s="91">
        <v>7.374576166403684</v>
      </c>
      <c r="CK53" s="91">
        <v>17.450036592375685</v>
      </c>
      <c r="CL53" s="91">
        <v>71.599999999999994</v>
      </c>
      <c r="CM53" s="91">
        <v>45.247700000000002</v>
      </c>
      <c r="CN53" s="91">
        <v>69.62</v>
      </c>
      <c r="CO53" s="91">
        <v>17.283950617283949</v>
      </c>
      <c r="CP53" s="91">
        <v>2101815.7044215319</v>
      </c>
      <c r="CQ53" s="91">
        <v>550.6041465737145</v>
      </c>
      <c r="CR53" s="91">
        <v>3817.2900031731638</v>
      </c>
    </row>
    <row r="54" spans="1:96" ht="15.75" customHeight="1" x14ac:dyDescent="0.25">
      <c r="A54" s="83" t="s">
        <v>47</v>
      </c>
      <c r="B54" s="86" t="s">
        <v>98</v>
      </c>
      <c r="C54" s="86" t="s">
        <v>99</v>
      </c>
      <c r="D54" s="88">
        <v>4539</v>
      </c>
      <c r="E54" s="137">
        <v>338452.875</v>
      </c>
      <c r="F54" s="137">
        <v>31470.7109375</v>
      </c>
      <c r="G54" s="136">
        <v>2.1015927770847522E-3</v>
      </c>
      <c r="H54" s="136">
        <v>1.9541455748003949E-4</v>
      </c>
      <c r="I54" s="97">
        <v>21.929086873308929</v>
      </c>
      <c r="J54" s="97">
        <v>45.031775405161667</v>
      </c>
      <c r="K54" s="97">
        <v>0.5094582510719825</v>
      </c>
      <c r="L54" s="97">
        <v>9.3516802480361356</v>
      </c>
      <c r="M54" s="97">
        <v>0</v>
      </c>
      <c r="N54" s="97">
        <v>0</v>
      </c>
      <c r="O54" s="91"/>
      <c r="P54" s="91"/>
      <c r="Q54" s="97">
        <v>0</v>
      </c>
      <c r="R54" s="97">
        <v>16</v>
      </c>
      <c r="S54" s="97">
        <v>94</v>
      </c>
      <c r="T54" s="97">
        <v>40.361870317157944</v>
      </c>
      <c r="U54" s="97">
        <v>27.243783391676672</v>
      </c>
      <c r="V54" s="97">
        <v>232.30153849682461</v>
      </c>
      <c r="W54" s="97">
        <v>9.4602436491919519</v>
      </c>
      <c r="X54" s="95">
        <v>1169.4194438416514</v>
      </c>
      <c r="Y54" s="93">
        <v>4.0695922906382522</v>
      </c>
      <c r="Z54" s="96">
        <v>0.83</v>
      </c>
      <c r="AA54" s="99">
        <v>13.584343882756359</v>
      </c>
      <c r="AB54" s="156">
        <v>0.78317028163206892</v>
      </c>
      <c r="AC54" s="97">
        <v>9.3000000000000007</v>
      </c>
      <c r="AD54" s="97">
        <v>11.1</v>
      </c>
      <c r="AE54" s="100">
        <v>60</v>
      </c>
      <c r="AF54" s="101">
        <v>0.91202408075332642</v>
      </c>
      <c r="AG54" s="102">
        <v>0.45573297142982483</v>
      </c>
      <c r="AH54" s="102">
        <v>0</v>
      </c>
      <c r="AI54" s="102">
        <v>0</v>
      </c>
      <c r="AJ54" s="99">
        <v>0.57399999999999995</v>
      </c>
      <c r="AK54" s="82">
        <v>35.21</v>
      </c>
      <c r="AL54" s="82">
        <v>52.52</v>
      </c>
      <c r="AM54" s="157">
        <v>21.067566271380485</v>
      </c>
      <c r="AN54" s="86">
        <v>0.49299999999999999</v>
      </c>
      <c r="AO54" s="82">
        <v>0.99</v>
      </c>
      <c r="AP54" s="82">
        <v>0.99</v>
      </c>
      <c r="AQ54" s="103">
        <v>1.08</v>
      </c>
      <c r="AR54" s="158">
        <v>2.1656049999999998</v>
      </c>
      <c r="AS54" s="158">
        <v>4.7699651900279614</v>
      </c>
      <c r="AT54" s="82">
        <v>40</v>
      </c>
      <c r="AU54" s="160">
        <v>1.4145194292068499</v>
      </c>
      <c r="AV54" s="91">
        <v>6.7324662208557102</v>
      </c>
      <c r="AW54" s="104">
        <v>0.04</v>
      </c>
      <c r="AX54" s="109">
        <v>843.50074165612875</v>
      </c>
      <c r="AY54" s="106"/>
      <c r="AZ54" s="86">
        <v>23.6</v>
      </c>
      <c r="BA54" s="159">
        <v>7.9</v>
      </c>
      <c r="BB54" s="159">
        <v>11.2</v>
      </c>
      <c r="BC54" s="97">
        <v>17.599999999999994</v>
      </c>
      <c r="BD54" s="97">
        <v>3847.7991288074504</v>
      </c>
      <c r="BE54" s="91">
        <v>950.32481500825156</v>
      </c>
      <c r="BF54" s="98">
        <v>8276.0242745214891</v>
      </c>
      <c r="BG54" s="97">
        <v>10.31</v>
      </c>
      <c r="BH54" s="98">
        <v>15.000008154172571</v>
      </c>
      <c r="BI54" s="97">
        <v>2.8</v>
      </c>
      <c r="BJ54" s="97">
        <v>26.1</v>
      </c>
      <c r="BK54" s="97">
        <v>12</v>
      </c>
      <c r="BL54" s="111">
        <v>1.42</v>
      </c>
      <c r="BM54" s="111">
        <v>5.0999999999999996</v>
      </c>
      <c r="BN54" s="99">
        <v>7.0000000000000007E-2</v>
      </c>
      <c r="BO54" s="105">
        <v>90.7</v>
      </c>
      <c r="BP54" s="101">
        <v>-0.78787827491760254</v>
      </c>
      <c r="BQ54" s="91">
        <v>26</v>
      </c>
      <c r="BR54" s="91">
        <v>3.7833333015441895</v>
      </c>
      <c r="BS54" s="91" t="s">
        <v>389</v>
      </c>
      <c r="BT54" s="91">
        <v>10.148654824890968</v>
      </c>
      <c r="BU54" s="91">
        <v>0.92</v>
      </c>
      <c r="BV54" s="91">
        <v>21.498909133793266</v>
      </c>
      <c r="BW54" s="91">
        <v>4.8514069995856168</v>
      </c>
      <c r="BX54" s="91">
        <v>0</v>
      </c>
      <c r="BY54" s="91">
        <v>59.355935228700638</v>
      </c>
      <c r="BZ54" s="91">
        <v>68.918918918918919</v>
      </c>
      <c r="CA54" s="91">
        <v>65.400000000000006</v>
      </c>
      <c r="CB54" s="91">
        <v>96.292820000000006</v>
      </c>
      <c r="CC54" s="91">
        <v>64.599999999999994</v>
      </c>
      <c r="CD54" s="91">
        <v>91.9</v>
      </c>
      <c r="CE54" s="91">
        <v>28.2</v>
      </c>
      <c r="CF54" s="91">
        <v>22.1</v>
      </c>
      <c r="CG54" s="91">
        <v>21</v>
      </c>
      <c r="CH54" s="91">
        <v>47.562879388138917</v>
      </c>
      <c r="CI54" s="91">
        <v>6.5493994494405818</v>
      </c>
      <c r="CJ54" s="91">
        <v>12.12851749896404</v>
      </c>
      <c r="CK54" s="91">
        <v>11.913119887721583</v>
      </c>
      <c r="CL54" s="91">
        <v>54.6</v>
      </c>
      <c r="CM54" s="91">
        <v>51.084499999999998</v>
      </c>
      <c r="CN54" s="91">
        <v>65.349999999999994</v>
      </c>
      <c r="CO54" s="91">
        <v>18.918918918918919</v>
      </c>
      <c r="CP54" s="91">
        <v>2473509.2316569155</v>
      </c>
      <c r="CQ54" s="91">
        <v>1169.4194438416514</v>
      </c>
      <c r="CR54" s="91">
        <v>2115.1600007018938</v>
      </c>
    </row>
    <row r="55" spans="1:96" ht="15.75" customHeight="1" x14ac:dyDescent="0.25">
      <c r="A55" s="83" t="s">
        <v>65</v>
      </c>
      <c r="B55" s="86" t="s">
        <v>98</v>
      </c>
      <c r="C55" s="86" t="s">
        <v>98</v>
      </c>
      <c r="D55" s="88">
        <v>4561</v>
      </c>
      <c r="E55" s="137">
        <v>338452.875</v>
      </c>
      <c r="F55" s="137">
        <v>31470.7109375</v>
      </c>
      <c r="G55" s="136">
        <v>2.1015927770847522E-3</v>
      </c>
      <c r="H55" s="136">
        <v>1.9541455748003949E-4</v>
      </c>
      <c r="I55" s="97">
        <v>6.0410930441467361</v>
      </c>
      <c r="J55" s="97">
        <v>9.7373875673595691</v>
      </c>
      <c r="K55" s="97">
        <v>8.5653329896854089</v>
      </c>
      <c r="L55" s="97">
        <v>3.3102669881399658</v>
      </c>
      <c r="M55" s="97">
        <v>0</v>
      </c>
      <c r="N55" s="97">
        <v>0</v>
      </c>
      <c r="O55" s="91"/>
      <c r="P55" s="91"/>
      <c r="Q55" s="97">
        <v>0</v>
      </c>
      <c r="R55" s="97">
        <v>15</v>
      </c>
      <c r="S55" s="132" t="s">
        <v>389</v>
      </c>
      <c r="T55" s="97">
        <v>29.215821006762116</v>
      </c>
      <c r="U55" s="97">
        <v>27.735683643321469</v>
      </c>
      <c r="V55" s="97">
        <v>466.09321984735635</v>
      </c>
      <c r="W55" s="97">
        <v>16.719583403836115</v>
      </c>
      <c r="X55" s="95">
        <v>1306.5601084191533</v>
      </c>
      <c r="Y55" s="93">
        <v>4.422808359787993</v>
      </c>
      <c r="Z55" s="96">
        <v>1.28</v>
      </c>
      <c r="AA55" s="99">
        <v>9.6659394904119047</v>
      </c>
      <c r="AB55" s="156">
        <v>0.70756552213013446</v>
      </c>
      <c r="AC55" s="97">
        <v>13.5</v>
      </c>
      <c r="AD55" s="97">
        <v>11.9</v>
      </c>
      <c r="AE55" s="100">
        <v>60</v>
      </c>
      <c r="AF55" s="101">
        <v>0.91202408075332642</v>
      </c>
      <c r="AG55" s="102">
        <v>0.45573297142982483</v>
      </c>
      <c r="AH55" s="102">
        <v>0</v>
      </c>
      <c r="AI55" s="102">
        <v>0</v>
      </c>
      <c r="AJ55" s="99">
        <v>0.59399999999999997</v>
      </c>
      <c r="AK55" s="82">
        <v>9.59</v>
      </c>
      <c r="AL55" s="82">
        <v>21.98</v>
      </c>
      <c r="AM55" s="157">
        <v>22.005246015955443</v>
      </c>
      <c r="AN55" s="86">
        <v>0.40400000000000003</v>
      </c>
      <c r="AO55" s="82">
        <v>1.1499999999999999</v>
      </c>
      <c r="AP55" s="82">
        <v>1.27</v>
      </c>
      <c r="AQ55" s="103">
        <v>1.59</v>
      </c>
      <c r="AR55" s="158">
        <v>1.9303889999999999</v>
      </c>
      <c r="AS55" s="158">
        <v>10.368046561308349</v>
      </c>
      <c r="AT55" s="82">
        <v>40</v>
      </c>
      <c r="AU55" s="160">
        <v>1.4145194292068499</v>
      </c>
      <c r="AV55" s="91">
        <v>6.7324662208557102</v>
      </c>
      <c r="AW55" s="104">
        <v>0.04</v>
      </c>
      <c r="AX55" s="109">
        <v>2.7158934825017251</v>
      </c>
      <c r="AY55" s="106"/>
      <c r="AZ55" s="86">
        <v>26.5</v>
      </c>
      <c r="BA55" s="159">
        <v>3.7</v>
      </c>
      <c r="BB55" s="159">
        <v>9</v>
      </c>
      <c r="BC55" s="97">
        <v>44.7</v>
      </c>
      <c r="BD55" s="97">
        <v>114.19910870637875</v>
      </c>
      <c r="BE55" s="91">
        <v>27.884374788269316</v>
      </c>
      <c r="BF55" s="98">
        <v>381.13010501347446</v>
      </c>
      <c r="BG55" s="97">
        <v>8.52</v>
      </c>
      <c r="BH55" s="98">
        <v>5.0000034853916775</v>
      </c>
      <c r="BI55" s="97">
        <v>8.4</v>
      </c>
      <c r="BJ55" s="97">
        <v>18.8</v>
      </c>
      <c r="BK55" s="97">
        <v>10.7</v>
      </c>
      <c r="BL55" s="111">
        <v>1.36</v>
      </c>
      <c r="BM55" s="111">
        <v>5.5000000000000009</v>
      </c>
      <c r="BN55" s="99">
        <v>0.7</v>
      </c>
      <c r="BO55" s="105">
        <v>72.8</v>
      </c>
      <c r="BP55" s="101">
        <v>-0.78787827491760254</v>
      </c>
      <c r="BQ55" s="91">
        <v>26</v>
      </c>
      <c r="BR55" s="91">
        <v>3.7833333015441895</v>
      </c>
      <c r="BS55" s="91" t="s">
        <v>389</v>
      </c>
      <c r="BT55" s="91">
        <v>4.7347309635670598</v>
      </c>
      <c r="BU55" s="91">
        <v>0.92</v>
      </c>
      <c r="BV55" s="91">
        <v>0.10603516833082972</v>
      </c>
      <c r="BW55" s="91">
        <v>1.7067908058082701</v>
      </c>
      <c r="BX55" s="91">
        <v>0</v>
      </c>
      <c r="BY55" s="91">
        <v>64.913563775786486</v>
      </c>
      <c r="BZ55" s="91">
        <v>88.554216867469876</v>
      </c>
      <c r="CA55" s="91">
        <v>53.7</v>
      </c>
      <c r="CB55" s="91">
        <v>87.928740000000005</v>
      </c>
      <c r="CC55" s="91">
        <v>77.7</v>
      </c>
      <c r="CD55" s="91">
        <v>86.4</v>
      </c>
      <c r="CE55" s="91">
        <v>43.6</v>
      </c>
      <c r="CF55" s="91">
        <v>25.4</v>
      </c>
      <c r="CG55" s="91">
        <v>63.3</v>
      </c>
      <c r="CH55" s="91">
        <v>42.439100975808721</v>
      </c>
      <c r="CI55" s="91">
        <v>5.4338646062467379</v>
      </c>
      <c r="CJ55" s="91">
        <v>9.0912734758358873</v>
      </c>
      <c r="CK55" s="91">
        <v>19.357634306028643</v>
      </c>
      <c r="CL55" s="91">
        <v>69.900000000000006</v>
      </c>
      <c r="CM55" s="91">
        <v>29.082599999999996</v>
      </c>
      <c r="CN55" s="91">
        <v>64.3</v>
      </c>
      <c r="CO55" s="91">
        <v>15.060240963855422</v>
      </c>
      <c r="CP55" s="91">
        <v>5741769.8564172303</v>
      </c>
      <c r="CQ55" s="91">
        <v>1306.5601084191533</v>
      </c>
      <c r="CR55" s="91">
        <v>4394.5700005829594</v>
      </c>
    </row>
    <row r="56" spans="1:96" ht="15.75" customHeight="1" x14ac:dyDescent="0.25">
      <c r="A56" s="83" t="s">
        <v>65</v>
      </c>
      <c r="B56" s="86" t="s">
        <v>98</v>
      </c>
      <c r="C56" s="86" t="s">
        <v>100</v>
      </c>
      <c r="D56" s="88">
        <v>4572</v>
      </c>
      <c r="E56" s="137">
        <v>338452.875</v>
      </c>
      <c r="F56" s="137">
        <v>31470.7109375</v>
      </c>
      <c r="G56" s="136">
        <v>2.1015927770847522E-3</v>
      </c>
      <c r="H56" s="136">
        <v>1.9541455748003949E-4</v>
      </c>
      <c r="I56" s="97">
        <v>6.1432556953897262</v>
      </c>
      <c r="J56" s="97">
        <v>35.303046066867815</v>
      </c>
      <c r="K56" s="97">
        <v>29.963456520449267</v>
      </c>
      <c r="L56" s="97">
        <v>0.13051662684552048</v>
      </c>
      <c r="M56" s="97">
        <v>0</v>
      </c>
      <c r="N56" s="97">
        <v>0</v>
      </c>
      <c r="O56" s="91"/>
      <c r="P56" s="91"/>
      <c r="Q56" s="97">
        <v>0</v>
      </c>
      <c r="R56" s="97">
        <v>26</v>
      </c>
      <c r="S56" s="132" t="s">
        <v>389</v>
      </c>
      <c r="T56" s="97">
        <v>11.810978562939889</v>
      </c>
      <c r="U56" s="97">
        <v>19.361635410081586</v>
      </c>
      <c r="V56" s="97">
        <v>224.4810488923253</v>
      </c>
      <c r="W56" s="97">
        <v>2.4070323317883142</v>
      </c>
      <c r="X56" s="95">
        <v>884.63704039666277</v>
      </c>
      <c r="Y56" s="93">
        <v>4.6533666147687764</v>
      </c>
      <c r="Z56" s="96">
        <v>1.1299999999999999</v>
      </c>
      <c r="AA56" s="99">
        <v>7.410665961865111</v>
      </c>
      <c r="AB56" s="156">
        <v>0.16722463738553242</v>
      </c>
      <c r="AC56" s="97">
        <v>14.5</v>
      </c>
      <c r="AD56" s="97">
        <v>12.7</v>
      </c>
      <c r="AE56" s="100">
        <v>60</v>
      </c>
      <c r="AF56" s="101">
        <v>0.91202408075332642</v>
      </c>
      <c r="AG56" s="102">
        <v>0.45573297142982483</v>
      </c>
      <c r="AH56" s="102">
        <v>0</v>
      </c>
      <c r="AI56" s="102">
        <v>0</v>
      </c>
      <c r="AJ56" s="99">
        <v>0.59399999999999997</v>
      </c>
      <c r="AK56" s="82">
        <v>15.56</v>
      </c>
      <c r="AL56" s="82">
        <v>33.97</v>
      </c>
      <c r="AM56" s="157">
        <v>28.136706248357815</v>
      </c>
      <c r="AN56" s="86">
        <v>0.42499999999999999</v>
      </c>
      <c r="AO56" s="82">
        <v>1.1000000000000001</v>
      </c>
      <c r="AP56" s="82">
        <v>1.23</v>
      </c>
      <c r="AQ56" s="103">
        <v>0.95</v>
      </c>
      <c r="AR56" s="158">
        <v>2.2533500000000002</v>
      </c>
      <c r="AS56" s="158">
        <v>3.2176491156353211</v>
      </c>
      <c r="AT56" s="82">
        <v>40</v>
      </c>
      <c r="AU56" s="160">
        <v>1.4145194292068499</v>
      </c>
      <c r="AV56" s="91">
        <v>6.7324662208557102</v>
      </c>
      <c r="AW56" s="104">
        <v>0.05</v>
      </c>
      <c r="AX56" s="109">
        <v>17.815492155226345</v>
      </c>
      <c r="AY56" s="106"/>
      <c r="AZ56" s="86">
        <v>14.9</v>
      </c>
      <c r="BA56" s="159">
        <v>7.5</v>
      </c>
      <c r="BB56" s="159">
        <v>11.5</v>
      </c>
      <c r="BC56" s="97">
        <v>52.5</v>
      </c>
      <c r="BD56" s="97">
        <v>660.46607348651935</v>
      </c>
      <c r="BE56" s="91">
        <v>6.4381091286507077</v>
      </c>
      <c r="BF56" s="98">
        <v>793.33693862200812</v>
      </c>
      <c r="BG56" s="97">
        <v>9.0299999999999994</v>
      </c>
      <c r="BH56" s="98">
        <v>10.000008126454127</v>
      </c>
      <c r="BI56" s="97">
        <v>9.6</v>
      </c>
      <c r="BJ56" s="97">
        <v>17.5</v>
      </c>
      <c r="BK56" s="97">
        <v>11</v>
      </c>
      <c r="BL56" s="111">
        <v>1.53</v>
      </c>
      <c r="BM56" s="111">
        <v>5.6000000000000005</v>
      </c>
      <c r="BN56" s="99">
        <v>1.1299999999999999</v>
      </c>
      <c r="BO56" s="105">
        <v>88.5</v>
      </c>
      <c r="BP56" s="101">
        <v>-0.78787827491760254</v>
      </c>
      <c r="BQ56" s="91">
        <v>26</v>
      </c>
      <c r="BR56" s="91">
        <v>3.7833333015441895</v>
      </c>
      <c r="BS56" s="91" t="s">
        <v>389</v>
      </c>
      <c r="BT56" s="91">
        <v>5.8349959746578461</v>
      </c>
      <c r="BU56" s="91">
        <v>0.92</v>
      </c>
      <c r="BV56" s="91">
        <v>1.2000265199230924</v>
      </c>
      <c r="BW56" s="91">
        <v>3.6004349164564697</v>
      </c>
      <c r="BX56" s="91">
        <v>0</v>
      </c>
      <c r="BY56" s="91">
        <v>52.073414269399343</v>
      </c>
      <c r="BZ56" s="91">
        <v>87.912087912087912</v>
      </c>
      <c r="CA56" s="91">
        <v>53.9</v>
      </c>
      <c r="CB56" s="91">
        <v>90.270060000000001</v>
      </c>
      <c r="CC56" s="91">
        <v>83.4</v>
      </c>
      <c r="CD56" s="91">
        <v>86.4</v>
      </c>
      <c r="CE56" s="91">
        <v>37.799999999999997</v>
      </c>
      <c r="CF56" s="91">
        <v>23.2</v>
      </c>
      <c r="CG56" s="91">
        <v>59.2</v>
      </c>
      <c r="CH56" s="91">
        <v>35.606918425099678</v>
      </c>
      <c r="CI56" s="91">
        <v>9.0617687784971821</v>
      </c>
      <c r="CJ56" s="91">
        <v>10.477670150137367</v>
      </c>
      <c r="CK56" s="91">
        <v>6.1883073500983778</v>
      </c>
      <c r="CL56" s="91">
        <v>68.099999999999994</v>
      </c>
      <c r="CM56" s="91">
        <v>15.181800000000001</v>
      </c>
      <c r="CN56" s="91">
        <v>72.989999999999995</v>
      </c>
      <c r="CO56" s="91">
        <v>6.593406593406594</v>
      </c>
      <c r="CP56" s="91">
        <v>2471923.5888200239</v>
      </c>
      <c r="CQ56" s="91">
        <v>884.63704039666277</v>
      </c>
      <c r="CR56" s="91">
        <v>2794.2799995257233</v>
      </c>
    </row>
    <row r="57" spans="1:96" ht="15.75" customHeight="1" x14ac:dyDescent="0.25">
      <c r="A57" s="83" t="s">
        <v>65</v>
      </c>
      <c r="B57" s="86" t="s">
        <v>98</v>
      </c>
      <c r="C57" s="86" t="s">
        <v>101</v>
      </c>
      <c r="D57" s="88">
        <v>4589</v>
      </c>
      <c r="E57" s="137">
        <v>338452.875</v>
      </c>
      <c r="F57" s="137">
        <v>31470.7109375</v>
      </c>
      <c r="G57" s="136">
        <v>2.1015927770847522E-3</v>
      </c>
      <c r="H57" s="136">
        <v>1.9541455748003949E-4</v>
      </c>
      <c r="I57" s="97">
        <v>2.5693723032906588</v>
      </c>
      <c r="J57" s="97">
        <v>27.511006451032028</v>
      </c>
      <c r="K57" s="97">
        <v>24.76316580585565</v>
      </c>
      <c r="L57" s="97">
        <v>0.91069635854983177</v>
      </c>
      <c r="M57" s="97">
        <v>0</v>
      </c>
      <c r="N57" s="97">
        <v>0</v>
      </c>
      <c r="O57" s="91"/>
      <c r="P57" s="91"/>
      <c r="Q57" s="97">
        <v>0</v>
      </c>
      <c r="R57" s="97">
        <v>12</v>
      </c>
      <c r="S57" s="132" t="s">
        <v>389</v>
      </c>
      <c r="T57" s="97">
        <v>35.033028378597095</v>
      </c>
      <c r="U57" s="97">
        <v>27.078940615505093</v>
      </c>
      <c r="V57" s="97">
        <v>391.03684703582786</v>
      </c>
      <c r="W57" s="97">
        <v>6.4882117349388029</v>
      </c>
      <c r="X57" s="95">
        <v>1050.3409308899672</v>
      </c>
      <c r="Y57" s="93">
        <v>3.9781896246225577</v>
      </c>
      <c r="Z57" s="96">
        <v>0.59</v>
      </c>
      <c r="AA57" s="99">
        <v>12.723592509367734</v>
      </c>
      <c r="AB57" s="156">
        <v>0.37581319116125461</v>
      </c>
      <c r="AC57" s="97">
        <v>9.8000000000000007</v>
      </c>
      <c r="AD57" s="97">
        <v>11.399999999999999</v>
      </c>
      <c r="AE57" s="100">
        <v>60</v>
      </c>
      <c r="AF57" s="101">
        <v>0.91202408075332642</v>
      </c>
      <c r="AG57" s="102">
        <v>0.45573297142982483</v>
      </c>
      <c r="AH57" s="102">
        <v>0</v>
      </c>
      <c r="AI57" s="102">
        <v>0</v>
      </c>
      <c r="AJ57" s="99">
        <v>0.61299999999999999</v>
      </c>
      <c r="AK57" s="82">
        <v>24.31</v>
      </c>
      <c r="AL57" s="82">
        <v>41.3</v>
      </c>
      <c r="AM57" s="157">
        <v>23.615290002674911</v>
      </c>
      <c r="AN57" s="86">
        <v>0.432</v>
      </c>
      <c r="AO57" s="82">
        <v>1.07</v>
      </c>
      <c r="AP57" s="82">
        <v>2.0099999999999998</v>
      </c>
      <c r="AQ57" s="103">
        <v>1.41</v>
      </c>
      <c r="AR57" s="158">
        <v>2.2977020000000001</v>
      </c>
      <c r="AS57" s="158">
        <v>4.89829664083992</v>
      </c>
      <c r="AT57" s="82">
        <v>40</v>
      </c>
      <c r="AU57" s="160">
        <v>1.4145194292068499</v>
      </c>
      <c r="AV57" s="91">
        <v>6.7324662208557102</v>
      </c>
      <c r="AW57" s="104">
        <v>0.02</v>
      </c>
      <c r="AX57" s="109">
        <v>13.956912863382374</v>
      </c>
      <c r="AY57" s="106"/>
      <c r="AZ57" s="86">
        <v>27.3</v>
      </c>
      <c r="BA57" s="159">
        <v>4.9000000000000004</v>
      </c>
      <c r="BB57" s="159">
        <v>7.6</v>
      </c>
      <c r="BC57" s="97">
        <v>30.599999999999994</v>
      </c>
      <c r="BD57" s="97">
        <v>192.2929218417992</v>
      </c>
      <c r="BE57" s="91">
        <v>2.4978712844794715</v>
      </c>
      <c r="BF57" s="98">
        <v>63.695717754226521</v>
      </c>
      <c r="BG57" s="97">
        <v>8.4</v>
      </c>
      <c r="BH57" s="98">
        <v>10.00003757576213</v>
      </c>
      <c r="BI57" s="97">
        <v>2.2000000000000002</v>
      </c>
      <c r="BJ57" s="97">
        <v>39.299999999999997</v>
      </c>
      <c r="BK57" s="97">
        <v>10.3</v>
      </c>
      <c r="BL57" s="111">
        <v>1.55</v>
      </c>
      <c r="BM57" s="111">
        <v>5.2</v>
      </c>
      <c r="BN57" s="99">
        <v>1.19</v>
      </c>
      <c r="BO57" s="105">
        <v>88.2</v>
      </c>
      <c r="BP57" s="101">
        <v>-0.78787827491760254</v>
      </c>
      <c r="BQ57" s="91">
        <v>26</v>
      </c>
      <c r="BR57" s="91">
        <v>3.7833333015441895</v>
      </c>
      <c r="BS57" s="91" t="s">
        <v>389</v>
      </c>
      <c r="BT57" s="91">
        <v>12.917350848385331</v>
      </c>
      <c r="BU57" s="91">
        <v>0.92</v>
      </c>
      <c r="BV57" s="91">
        <v>6.642487046632124</v>
      </c>
      <c r="BW57" s="91">
        <v>3.1394572910994207</v>
      </c>
      <c r="BX57" s="91">
        <v>0</v>
      </c>
      <c r="BY57" s="91">
        <v>41.417412255576835</v>
      </c>
      <c r="BZ57" s="91">
        <v>85.714285714285722</v>
      </c>
      <c r="CA57" s="91">
        <v>62.6</v>
      </c>
      <c r="CB57" s="91">
        <v>94.295550000000006</v>
      </c>
      <c r="CC57" s="91">
        <v>62.2</v>
      </c>
      <c r="CD57" s="91">
        <v>95.7</v>
      </c>
      <c r="CE57" s="91">
        <v>20</v>
      </c>
      <c r="CF57" s="91">
        <v>11.7</v>
      </c>
      <c r="CG57" s="91">
        <v>33.4</v>
      </c>
      <c r="CH57" s="91">
        <v>28.489085264702336</v>
      </c>
      <c r="CI57" s="91">
        <v>6.6277431700987774</v>
      </c>
      <c r="CJ57" s="91">
        <v>11.860171988597813</v>
      </c>
      <c r="CK57" s="91">
        <v>6.1314767649226836</v>
      </c>
      <c r="CL57" s="91">
        <v>62.1</v>
      </c>
      <c r="CM57" s="91">
        <v>25.089699999999997</v>
      </c>
      <c r="CN57" s="91">
        <v>62.4</v>
      </c>
      <c r="CO57" s="91">
        <v>25</v>
      </c>
      <c r="CP57" s="91">
        <v>1433368.7585933441</v>
      </c>
      <c r="CQ57" s="91">
        <v>1050.3409308899672</v>
      </c>
      <c r="CR57" s="91">
        <v>1364.6700004148488</v>
      </c>
    </row>
    <row r="58" spans="1:96" ht="15.75" customHeight="1" x14ac:dyDescent="0.25">
      <c r="A58" s="83" t="s">
        <v>65</v>
      </c>
      <c r="B58" s="86" t="s">
        <v>102</v>
      </c>
      <c r="C58" s="86" t="s">
        <v>103</v>
      </c>
      <c r="D58" s="88">
        <v>5010</v>
      </c>
      <c r="E58" s="137">
        <v>338452.875</v>
      </c>
      <c r="F58" s="137">
        <v>31470.7109375</v>
      </c>
      <c r="G58" s="136">
        <v>2.1015927770847522E-3</v>
      </c>
      <c r="H58" s="136">
        <v>1.9541455748003949E-4</v>
      </c>
      <c r="I58" s="97">
        <v>17.912499883382885</v>
      </c>
      <c r="J58" s="97">
        <v>13.911277338964842</v>
      </c>
      <c r="K58" s="97">
        <v>0</v>
      </c>
      <c r="L58" s="97">
        <v>3.3247547156972592</v>
      </c>
      <c r="M58" s="97">
        <v>0</v>
      </c>
      <c r="N58" s="97">
        <v>0</v>
      </c>
      <c r="O58" s="91"/>
      <c r="P58" s="91"/>
      <c r="Q58" s="97">
        <v>0</v>
      </c>
      <c r="R58" s="97">
        <v>28</v>
      </c>
      <c r="S58" s="97">
        <v>119</v>
      </c>
      <c r="T58" s="97">
        <v>57.42359657945515</v>
      </c>
      <c r="U58" s="97">
        <v>53.627263439802576</v>
      </c>
      <c r="V58" s="97">
        <v>655.83584586933364</v>
      </c>
      <c r="W58" s="97">
        <v>14.476273696617248</v>
      </c>
      <c r="X58" s="95">
        <v>1308.3239296877096</v>
      </c>
      <c r="Y58" s="93">
        <v>3.9219569687373506</v>
      </c>
      <c r="Z58" s="96">
        <v>1.2</v>
      </c>
      <c r="AA58" s="99">
        <v>16.456068927381214</v>
      </c>
      <c r="AB58" s="156">
        <v>0.34258820188921557</v>
      </c>
      <c r="AC58" s="97">
        <v>10.199999999999999</v>
      </c>
      <c r="AD58" s="97">
        <v>9.3000000000000007</v>
      </c>
      <c r="AE58" s="100">
        <v>60</v>
      </c>
      <c r="AF58" s="101">
        <v>0.91202408075332642</v>
      </c>
      <c r="AG58" s="102">
        <v>0.45573297142982483</v>
      </c>
      <c r="AH58" s="102">
        <v>0</v>
      </c>
      <c r="AI58" s="102">
        <v>0</v>
      </c>
      <c r="AJ58" s="99">
        <v>0.628</v>
      </c>
      <c r="AK58" s="82">
        <v>13.51</v>
      </c>
      <c r="AL58" s="82">
        <v>27.22</v>
      </c>
      <c r="AM58" s="157">
        <v>30.547660877619357</v>
      </c>
      <c r="AN58" s="86">
        <v>0.50800000000000001</v>
      </c>
      <c r="AO58" s="82">
        <v>1.05</v>
      </c>
      <c r="AP58" s="82">
        <v>1.1599999999999999</v>
      </c>
      <c r="AQ58" s="103">
        <v>1.1399999999999999</v>
      </c>
      <c r="AR58" s="158">
        <v>1.8440909999999999</v>
      </c>
      <c r="AS58" s="158">
        <v>3.3701617790499729</v>
      </c>
      <c r="AT58" s="82">
        <v>40</v>
      </c>
      <c r="AU58" s="160">
        <v>1.4145194292068499</v>
      </c>
      <c r="AV58" s="91">
        <v>6.7324662208557102</v>
      </c>
      <c r="AW58" s="104">
        <v>0.08</v>
      </c>
      <c r="AX58" s="109">
        <v>431.91777078254512</v>
      </c>
      <c r="AY58" s="106"/>
      <c r="AZ58" s="86">
        <v>30.4</v>
      </c>
      <c r="BA58" s="159">
        <v>6.5</v>
      </c>
      <c r="BB58" s="159">
        <v>8</v>
      </c>
      <c r="BC58" s="97">
        <v>27.299999999999997</v>
      </c>
      <c r="BD58" s="97">
        <v>550.61170610829959</v>
      </c>
      <c r="BE58" s="91">
        <v>77.923871599486716</v>
      </c>
      <c r="BF58" s="98">
        <v>1067.0141075010272</v>
      </c>
      <c r="BG58" s="97">
        <v>19.059999999999999</v>
      </c>
      <c r="BH58" s="98">
        <v>5.0000106758564442</v>
      </c>
      <c r="BI58" s="97">
        <v>8.3000000000000007</v>
      </c>
      <c r="BJ58" s="97">
        <v>26.3</v>
      </c>
      <c r="BK58" s="97">
        <v>8.9</v>
      </c>
      <c r="BL58" s="111">
        <v>1.54</v>
      </c>
      <c r="BM58" s="111">
        <v>4.9000000000000004</v>
      </c>
      <c r="BN58" s="99">
        <v>0.23</v>
      </c>
      <c r="BO58" s="105">
        <v>73.5</v>
      </c>
      <c r="BP58" s="101">
        <v>-0.78787827491760254</v>
      </c>
      <c r="BQ58" s="91">
        <v>26</v>
      </c>
      <c r="BR58" s="91">
        <v>3.7833333015441895</v>
      </c>
      <c r="BS58" s="91" t="s">
        <v>389</v>
      </c>
      <c r="BT58" s="91">
        <v>6.3478796410346652</v>
      </c>
      <c r="BU58" s="91">
        <v>1.2694397350407136</v>
      </c>
      <c r="BV58" s="91">
        <v>16.801324503311257</v>
      </c>
      <c r="BW58" s="91">
        <v>5.1418458485252518</v>
      </c>
      <c r="BX58" s="91">
        <v>0</v>
      </c>
      <c r="BY58" s="91">
        <v>64.464583874858818</v>
      </c>
      <c r="BZ58" s="91">
        <v>88.235294117647058</v>
      </c>
      <c r="CA58" s="91">
        <v>62.5</v>
      </c>
      <c r="CB58" s="91">
        <v>93.578969999999998</v>
      </c>
      <c r="CC58" s="91">
        <v>92.1</v>
      </c>
      <c r="CD58" s="91">
        <v>97.9</v>
      </c>
      <c r="CE58" s="91">
        <v>61.5</v>
      </c>
      <c r="CF58" s="91">
        <v>42.3</v>
      </c>
      <c r="CG58" s="91">
        <v>68.599999999999994</v>
      </c>
      <c r="CH58" s="91">
        <v>54.46334193097875</v>
      </c>
      <c r="CI58" s="91">
        <v>7.4622685904238271</v>
      </c>
      <c r="CJ58" s="91">
        <v>11.232955546009011</v>
      </c>
      <c r="CK58" s="91">
        <v>28.206106811390569</v>
      </c>
      <c r="CL58" s="91">
        <v>69.3</v>
      </c>
      <c r="CM58" s="91">
        <v>44.438600000000001</v>
      </c>
      <c r="CN58" s="91">
        <v>72.31</v>
      </c>
      <c r="CO58" s="91">
        <v>17.647058823529413</v>
      </c>
      <c r="CP58" s="91">
        <v>3792412.408783677</v>
      </c>
      <c r="CQ58" s="91">
        <v>1308.3239296877096</v>
      </c>
      <c r="CR58" s="91">
        <v>2898.6800002113446</v>
      </c>
    </row>
    <row r="59" spans="1:96" ht="15.75" customHeight="1" x14ac:dyDescent="0.25">
      <c r="A59" s="83" t="s">
        <v>97</v>
      </c>
      <c r="B59" s="86" t="s">
        <v>102</v>
      </c>
      <c r="C59" s="86" t="s">
        <v>104</v>
      </c>
      <c r="D59" s="88">
        <v>5038</v>
      </c>
      <c r="E59" s="137">
        <v>338452.875</v>
      </c>
      <c r="F59" s="137">
        <v>31470.7109375</v>
      </c>
      <c r="G59" s="136">
        <v>2.1015927770847522E-3</v>
      </c>
      <c r="H59" s="136">
        <v>1.9541455748003949E-4</v>
      </c>
      <c r="I59" s="97">
        <v>0.4393291303079131</v>
      </c>
      <c r="J59" s="97">
        <v>6.2812117108559828</v>
      </c>
      <c r="K59" s="97">
        <v>0</v>
      </c>
      <c r="L59" s="97">
        <v>0</v>
      </c>
      <c r="M59" s="97">
        <v>0</v>
      </c>
      <c r="N59" s="97">
        <v>0</v>
      </c>
      <c r="O59" s="91"/>
      <c r="P59" s="91"/>
      <c r="Q59" s="97">
        <v>0</v>
      </c>
      <c r="R59" s="97">
        <v>9</v>
      </c>
      <c r="S59" s="132" t="s">
        <v>389</v>
      </c>
      <c r="T59" s="97">
        <v>73.691370199941659</v>
      </c>
      <c r="U59" s="97">
        <v>49.592308993307974</v>
      </c>
      <c r="V59" s="97">
        <v>573.12837464015479</v>
      </c>
      <c r="W59" s="97">
        <v>5.9264478033747503</v>
      </c>
      <c r="X59" s="95">
        <v>966.6674691473055</v>
      </c>
      <c r="Y59" s="93">
        <v>3.7672455020696249</v>
      </c>
      <c r="Z59" s="96">
        <v>0.75</v>
      </c>
      <c r="AA59" s="99">
        <v>13.508111606178252</v>
      </c>
      <c r="AB59" s="156">
        <v>0.34384940625996852</v>
      </c>
      <c r="AC59" s="97">
        <v>20.100000000000001</v>
      </c>
      <c r="AD59" s="97">
        <v>8.4</v>
      </c>
      <c r="AE59" s="100">
        <v>60</v>
      </c>
      <c r="AF59" s="101">
        <v>0.91202408075332642</v>
      </c>
      <c r="AG59" s="102">
        <v>0.45573297142982483</v>
      </c>
      <c r="AH59" s="102">
        <v>0</v>
      </c>
      <c r="AI59" s="102">
        <v>0</v>
      </c>
      <c r="AJ59" s="99">
        <v>0.628</v>
      </c>
      <c r="AK59" s="82">
        <v>9.57</v>
      </c>
      <c r="AL59" s="82">
        <v>21.39</v>
      </c>
      <c r="AM59" s="157">
        <v>22.960061752234779</v>
      </c>
      <c r="AN59" s="86">
        <v>0.45800000000000002</v>
      </c>
      <c r="AO59" s="82">
        <v>1.06</v>
      </c>
      <c r="AP59" s="82">
        <v>1.29</v>
      </c>
      <c r="AQ59" s="103">
        <v>1.23</v>
      </c>
      <c r="AR59" s="158">
        <v>0.80971700000000002</v>
      </c>
      <c r="AS59" s="158">
        <v>6.0056505444074215</v>
      </c>
      <c r="AT59" s="82">
        <v>40</v>
      </c>
      <c r="AU59" s="160">
        <v>1.4145194292068499</v>
      </c>
      <c r="AV59" s="91">
        <v>6.7324662208557102</v>
      </c>
      <c r="AW59" s="104">
        <v>0.1</v>
      </c>
      <c r="AX59" s="109">
        <v>0</v>
      </c>
      <c r="AY59" s="106"/>
      <c r="AZ59" s="86">
        <v>37.4</v>
      </c>
      <c r="BA59" s="159">
        <v>5.6</v>
      </c>
      <c r="BB59" s="159">
        <v>9.6</v>
      </c>
      <c r="BC59" s="97">
        <v>14.599999999999994</v>
      </c>
      <c r="BD59" s="97">
        <v>0</v>
      </c>
      <c r="BE59" s="91">
        <v>0</v>
      </c>
      <c r="BF59" s="98">
        <v>108.01350522141743</v>
      </c>
      <c r="BG59" s="97">
        <v>19.77</v>
      </c>
      <c r="BH59" s="98">
        <v>9.9999897037882857</v>
      </c>
      <c r="BI59" s="97">
        <v>8</v>
      </c>
      <c r="BJ59" s="97">
        <v>23.5</v>
      </c>
      <c r="BK59" s="97">
        <v>8.6</v>
      </c>
      <c r="BL59" s="111">
        <v>1.63</v>
      </c>
      <c r="BM59" s="111">
        <v>5.2</v>
      </c>
      <c r="BN59" s="99">
        <v>2.5299999999999998</v>
      </c>
      <c r="BO59" s="105">
        <v>90.800000000000011</v>
      </c>
      <c r="BP59" s="101">
        <v>-0.78787827491760254</v>
      </c>
      <c r="BQ59" s="91">
        <v>26</v>
      </c>
      <c r="BR59" s="91">
        <v>3.7833333015441895</v>
      </c>
      <c r="BS59" s="91" t="s">
        <v>389</v>
      </c>
      <c r="BT59" s="91">
        <v>3.2080659945004584</v>
      </c>
      <c r="BU59" s="91">
        <v>1.2694397350407136</v>
      </c>
      <c r="BV59" s="91">
        <v>0</v>
      </c>
      <c r="BW59" s="91">
        <v>5.1090067270471984</v>
      </c>
      <c r="BX59" s="91">
        <v>0</v>
      </c>
      <c r="BY59" s="91">
        <v>55.367785792559822</v>
      </c>
      <c r="BZ59" s="91">
        <v>44.444444444444443</v>
      </c>
      <c r="CA59" s="91">
        <v>64.5</v>
      </c>
      <c r="CB59" s="91">
        <v>94.818879999999993</v>
      </c>
      <c r="CC59" s="91">
        <v>83.1</v>
      </c>
      <c r="CD59" s="91">
        <v>95.4</v>
      </c>
      <c r="CE59" s="91">
        <v>72.3</v>
      </c>
      <c r="CF59" s="91">
        <v>66.400000000000006</v>
      </c>
      <c r="CG59" s="91">
        <v>71.400000000000006</v>
      </c>
      <c r="CH59" s="91">
        <v>49.254057163276229</v>
      </c>
      <c r="CI59" s="91">
        <v>9.6049326468487326</v>
      </c>
      <c r="CJ59" s="91">
        <v>11.546355203126669</v>
      </c>
      <c r="CK59" s="91">
        <v>17.365316774750507</v>
      </c>
      <c r="CL59" s="91">
        <v>77</v>
      </c>
      <c r="CM59" s="91">
        <v>18.974</v>
      </c>
      <c r="CN59" s="91">
        <v>75.8</v>
      </c>
      <c r="CO59" s="91">
        <v>22.222222222222221</v>
      </c>
      <c r="CP59" s="91">
        <v>978663.81219071127</v>
      </c>
      <c r="CQ59" s="91">
        <v>966.6674691473055</v>
      </c>
      <c r="CR59" s="91">
        <v>1012.4099997427116</v>
      </c>
    </row>
    <row r="60" spans="1:96" ht="15.75" customHeight="1" x14ac:dyDescent="0.25">
      <c r="A60" s="83" t="s">
        <v>97</v>
      </c>
      <c r="B60" s="86" t="s">
        <v>102</v>
      </c>
      <c r="C60" s="86" t="s">
        <v>105</v>
      </c>
      <c r="D60" s="88">
        <v>5064</v>
      </c>
      <c r="E60" s="137">
        <v>338452.875</v>
      </c>
      <c r="F60" s="137">
        <v>31470.7109375</v>
      </c>
      <c r="G60" s="136">
        <v>2.1015927770847522E-3</v>
      </c>
      <c r="H60" s="136">
        <v>1.9541455748003949E-4</v>
      </c>
      <c r="I60" s="97">
        <v>1.2505133993092299</v>
      </c>
      <c r="J60" s="97">
        <v>13.943255076381265</v>
      </c>
      <c r="K60" s="97">
        <v>0</v>
      </c>
      <c r="L60" s="97">
        <v>0</v>
      </c>
      <c r="M60" s="97">
        <v>0</v>
      </c>
      <c r="N60" s="97">
        <v>0</v>
      </c>
      <c r="O60" s="91"/>
      <c r="P60" s="91"/>
      <c r="Q60" s="97">
        <v>0</v>
      </c>
      <c r="R60" s="97">
        <v>11</v>
      </c>
      <c r="S60" s="132" t="s">
        <v>389</v>
      </c>
      <c r="T60" s="97">
        <v>80.746941190579008</v>
      </c>
      <c r="U60" s="97">
        <v>82.098917475643518</v>
      </c>
      <c r="V60" s="97">
        <v>274.03832792886158</v>
      </c>
      <c r="W60" s="97">
        <v>5.5285618676263892</v>
      </c>
      <c r="X60" s="95">
        <v>816.0384263356533</v>
      </c>
      <c r="Y60" s="93">
        <v>3.9648567172053717</v>
      </c>
      <c r="Z60" s="96">
        <v>0.83</v>
      </c>
      <c r="AA60" s="99">
        <v>6.6779677139764555</v>
      </c>
      <c r="AB60" s="156">
        <v>0.10002326763707177</v>
      </c>
      <c r="AC60" s="97">
        <v>30.7</v>
      </c>
      <c r="AD60" s="97">
        <v>8.7000000000000011</v>
      </c>
      <c r="AE60" s="100">
        <v>60</v>
      </c>
      <c r="AF60" s="101">
        <v>0.91202408075332642</v>
      </c>
      <c r="AG60" s="102">
        <v>0.45573297142982483</v>
      </c>
      <c r="AH60" s="102">
        <v>0</v>
      </c>
      <c r="AI60" s="102">
        <v>0</v>
      </c>
      <c r="AJ60" s="99">
        <v>0.64200000000000002</v>
      </c>
      <c r="AK60" s="82">
        <v>18.2</v>
      </c>
      <c r="AL60" s="82">
        <v>32.15</v>
      </c>
      <c r="AM60" s="157">
        <v>25.987568345830901</v>
      </c>
      <c r="AN60" s="86">
        <v>0.57099999999999995</v>
      </c>
      <c r="AO60" s="82">
        <v>1.03</v>
      </c>
      <c r="AP60" s="82">
        <v>1.27</v>
      </c>
      <c r="AQ60" s="103">
        <v>1.1399999999999999</v>
      </c>
      <c r="AR60" s="158">
        <v>1.3580810000000001</v>
      </c>
      <c r="AS60" s="158">
        <v>3.24896271095046</v>
      </c>
      <c r="AT60" s="82">
        <v>40</v>
      </c>
      <c r="AU60" s="160">
        <v>1.4145194292068499</v>
      </c>
      <c r="AV60" s="91">
        <v>6.7324662208557102</v>
      </c>
      <c r="AW60" s="104">
        <v>0.04</v>
      </c>
      <c r="AX60" s="109">
        <v>565.40192954149109</v>
      </c>
      <c r="AY60" s="106"/>
      <c r="AZ60" s="86">
        <v>45</v>
      </c>
      <c r="BA60" s="159">
        <v>3.8</v>
      </c>
      <c r="BB60" s="159">
        <v>4.9000000000000004</v>
      </c>
      <c r="BC60" s="97">
        <v>41.8</v>
      </c>
      <c r="BD60" s="97">
        <v>384.68149603257035</v>
      </c>
      <c r="BE60" s="91">
        <v>374.95851890246308</v>
      </c>
      <c r="BF60" s="98">
        <v>1247.4434635991313</v>
      </c>
      <c r="BG60" s="97">
        <v>21.31</v>
      </c>
      <c r="BH60" s="98">
        <v>4.9999914134935235</v>
      </c>
      <c r="BI60" s="97">
        <v>6.2</v>
      </c>
      <c r="BJ60" s="97">
        <v>49.3</v>
      </c>
      <c r="BK60" s="97">
        <v>9.6</v>
      </c>
      <c r="BL60" s="111">
        <v>1.64</v>
      </c>
      <c r="BM60" s="111">
        <v>5.1000000000000005</v>
      </c>
      <c r="BN60" s="99">
        <v>4.49</v>
      </c>
      <c r="BO60" s="105">
        <v>69.3</v>
      </c>
      <c r="BP60" s="101">
        <v>-0.78787827491760254</v>
      </c>
      <c r="BQ60" s="91">
        <v>26</v>
      </c>
      <c r="BR60" s="91">
        <v>3.7833333015441895</v>
      </c>
      <c r="BS60" s="91" t="s">
        <v>389</v>
      </c>
      <c r="BT60" s="91">
        <v>5.1168415596902248</v>
      </c>
      <c r="BU60" s="91">
        <v>1.2694397350407136</v>
      </c>
      <c r="BV60" s="91">
        <v>6.5246227822914937</v>
      </c>
      <c r="BW60" s="91">
        <v>0.21400884648876345</v>
      </c>
      <c r="BX60" s="91">
        <v>0</v>
      </c>
      <c r="BY60" s="91">
        <v>63.848878666524215</v>
      </c>
      <c r="BZ60" s="91">
        <v>63.725490196078432</v>
      </c>
      <c r="CA60" s="91">
        <v>61.4</v>
      </c>
      <c r="CB60" s="91">
        <v>89.843869999999995</v>
      </c>
      <c r="CC60" s="91">
        <v>75.3</v>
      </c>
      <c r="CD60" s="91">
        <v>97.3</v>
      </c>
      <c r="CE60" s="91">
        <v>74.8</v>
      </c>
      <c r="CF60" s="91">
        <v>41.8</v>
      </c>
      <c r="CG60" s="91">
        <v>81.3</v>
      </c>
      <c r="CH60" s="91">
        <v>55.11382125418011</v>
      </c>
      <c r="CI60" s="91">
        <v>9.4877255276685126</v>
      </c>
      <c r="CJ60" s="91">
        <v>10.771778606601094</v>
      </c>
      <c r="CK60" s="91">
        <v>23.198581287895312</v>
      </c>
      <c r="CL60" s="91">
        <v>66.099999999999994</v>
      </c>
      <c r="CM60" s="91">
        <v>86.520899999999997</v>
      </c>
      <c r="CN60" s="91">
        <v>65.44</v>
      </c>
      <c r="CO60" s="91">
        <v>10.784313725490197</v>
      </c>
      <c r="CP60" s="91">
        <v>2803622.4195596655</v>
      </c>
      <c r="CQ60" s="91">
        <v>816.0384263356533</v>
      </c>
      <c r="CR60" s="91">
        <v>3435.6500001465351</v>
      </c>
    </row>
    <row r="61" spans="1:96" ht="15.75" customHeight="1" x14ac:dyDescent="0.25">
      <c r="A61" s="83" t="s">
        <v>97</v>
      </c>
      <c r="B61" s="86" t="s">
        <v>102</v>
      </c>
      <c r="C61" s="86" t="s">
        <v>106</v>
      </c>
      <c r="D61" s="88">
        <v>5069</v>
      </c>
      <c r="E61" s="137">
        <v>338452.875</v>
      </c>
      <c r="F61" s="137">
        <v>31470.7109375</v>
      </c>
      <c r="G61" s="136">
        <v>2.1015927770847522E-3</v>
      </c>
      <c r="H61" s="136">
        <v>1.9541455748003949E-4</v>
      </c>
      <c r="I61" s="97">
        <v>13.281868106835033</v>
      </c>
      <c r="J61" s="97">
        <v>14.416803027034883</v>
      </c>
      <c r="K61" s="97">
        <v>0</v>
      </c>
      <c r="L61" s="97">
        <v>2.8222967162660333</v>
      </c>
      <c r="M61" s="97">
        <v>0</v>
      </c>
      <c r="N61" s="97">
        <v>0</v>
      </c>
      <c r="O61" s="91"/>
      <c r="P61" s="91"/>
      <c r="Q61" s="97">
        <v>0</v>
      </c>
      <c r="R61" s="97">
        <v>7</v>
      </c>
      <c r="S61" s="97">
        <v>5</v>
      </c>
      <c r="T61" s="97">
        <v>38.367748965929223</v>
      </c>
      <c r="U61" s="97">
        <v>65.211557260767222</v>
      </c>
      <c r="V61" s="97">
        <v>519.04541880421095</v>
      </c>
      <c r="W61" s="97">
        <v>4.8871845724134282</v>
      </c>
      <c r="X61" s="95">
        <v>996.06106227622763</v>
      </c>
      <c r="Y61" s="93">
        <v>4.0263591860808026</v>
      </c>
      <c r="Z61" s="96">
        <v>1.1399999999999999</v>
      </c>
      <c r="AA61" s="99">
        <v>12.046672216073954</v>
      </c>
      <c r="AB61" s="156">
        <v>0.30438353897295478</v>
      </c>
      <c r="AC61" s="97">
        <v>5.8</v>
      </c>
      <c r="AD61" s="97">
        <v>9.1</v>
      </c>
      <c r="AE61" s="100">
        <v>60</v>
      </c>
      <c r="AF61" s="101">
        <v>0.91202408075332642</v>
      </c>
      <c r="AG61" s="102">
        <v>0.45573297142982483</v>
      </c>
      <c r="AH61" s="102">
        <v>0</v>
      </c>
      <c r="AI61" s="102">
        <v>0</v>
      </c>
      <c r="AJ61" s="99">
        <v>0.61199999999999999</v>
      </c>
      <c r="AK61" s="82">
        <v>12.62</v>
      </c>
      <c r="AL61" s="82">
        <v>23.96</v>
      </c>
      <c r="AM61" s="157">
        <v>34.023474947098947</v>
      </c>
      <c r="AN61" s="86">
        <v>0.442</v>
      </c>
      <c r="AO61" s="82">
        <v>0.94</v>
      </c>
      <c r="AP61" s="82">
        <v>1.23</v>
      </c>
      <c r="AQ61" s="103">
        <v>1.07</v>
      </c>
      <c r="AR61" s="158">
        <v>2.0962730000000001</v>
      </c>
      <c r="AS61" s="158">
        <v>4.9564250162043324</v>
      </c>
      <c r="AT61" s="82">
        <v>40</v>
      </c>
      <c r="AU61" s="160">
        <v>1.4145194292068499</v>
      </c>
      <c r="AV61" s="91">
        <v>6.7324662208557102</v>
      </c>
      <c r="AW61" s="104">
        <v>0.04</v>
      </c>
      <c r="AX61" s="109">
        <v>1465.6469222394476</v>
      </c>
      <c r="AY61" s="106"/>
      <c r="AZ61" s="86">
        <v>21.4</v>
      </c>
      <c r="BA61" s="159">
        <v>2.9</v>
      </c>
      <c r="BB61" s="159">
        <v>3.9</v>
      </c>
      <c r="BC61" s="97">
        <v>28.400000000000006</v>
      </c>
      <c r="BD61" s="97">
        <v>80.132215511643579</v>
      </c>
      <c r="BE61" s="91">
        <v>20.890123684604777</v>
      </c>
      <c r="BF61" s="98">
        <v>283.95251623432239</v>
      </c>
      <c r="BG61" s="97">
        <v>25.4</v>
      </c>
      <c r="BH61" s="98">
        <v>10.00000443841018</v>
      </c>
      <c r="BI61" s="97">
        <v>7</v>
      </c>
      <c r="BJ61" s="97">
        <v>42.1</v>
      </c>
      <c r="BK61" s="97">
        <v>7.4</v>
      </c>
      <c r="BL61" s="111">
        <v>1.64</v>
      </c>
      <c r="BM61" s="111">
        <v>5.2</v>
      </c>
      <c r="BN61" s="99">
        <v>0.7</v>
      </c>
      <c r="BO61" s="105">
        <v>49.4</v>
      </c>
      <c r="BP61" s="101">
        <v>-0.78787827491760254</v>
      </c>
      <c r="BQ61" s="91">
        <v>26</v>
      </c>
      <c r="BR61" s="91">
        <v>3.7833333015441895</v>
      </c>
      <c r="BS61" s="91" t="s">
        <v>389</v>
      </c>
      <c r="BT61" s="91">
        <v>3.0719556077880226</v>
      </c>
      <c r="BU61" s="91">
        <v>1.2694397350407136</v>
      </c>
      <c r="BV61" s="91">
        <v>6.062176165803109</v>
      </c>
      <c r="BW61" s="91">
        <v>3.0115623851628692</v>
      </c>
      <c r="BX61" s="91">
        <v>0</v>
      </c>
      <c r="BY61" s="91">
        <v>68.385792964982755</v>
      </c>
      <c r="BZ61" s="91">
        <v>89.230769230769226</v>
      </c>
      <c r="CA61" s="91">
        <v>68.3</v>
      </c>
      <c r="CB61" s="91">
        <v>93.618430000000004</v>
      </c>
      <c r="CC61" s="91">
        <v>85.4</v>
      </c>
      <c r="CD61" s="91">
        <v>95.5</v>
      </c>
      <c r="CE61" s="91">
        <v>66.599999999999994</v>
      </c>
      <c r="CF61" s="91">
        <v>37.1</v>
      </c>
      <c r="CG61" s="91">
        <v>71.7</v>
      </c>
      <c r="CH61" s="91">
        <v>59.694504203528112</v>
      </c>
      <c r="CI61" s="91">
        <v>6.1287936259454883</v>
      </c>
      <c r="CJ61" s="91">
        <v>10.672554417594728</v>
      </c>
      <c r="CK61" s="91">
        <v>16.984228918704321</v>
      </c>
      <c r="CL61" s="91">
        <v>69</v>
      </c>
      <c r="CM61" s="91">
        <v>33.886400000000002</v>
      </c>
      <c r="CN61" s="91">
        <v>69.63</v>
      </c>
      <c r="CO61" s="91">
        <v>16.923076923076923</v>
      </c>
      <c r="CP61" s="91">
        <v>1892705.2708860743</v>
      </c>
      <c r="CQ61" s="91">
        <v>996.06106227622763</v>
      </c>
      <c r="CR61" s="91">
        <v>1900.1900009632034</v>
      </c>
    </row>
    <row r="62" spans="1:96" ht="15.75" customHeight="1" x14ac:dyDescent="0.25">
      <c r="A62" s="83" t="s">
        <v>97</v>
      </c>
      <c r="B62" s="86" t="s">
        <v>102</v>
      </c>
      <c r="C62" s="86" t="s">
        <v>107</v>
      </c>
      <c r="D62" s="88">
        <v>5070</v>
      </c>
      <c r="E62" s="137">
        <v>338452.875</v>
      </c>
      <c r="F62" s="137">
        <v>31470.7109375</v>
      </c>
      <c r="G62" s="136">
        <v>2.1015927770847522E-3</v>
      </c>
      <c r="H62" s="136">
        <v>1.9541455748003949E-4</v>
      </c>
      <c r="I62" s="97">
        <v>26.824148066488856</v>
      </c>
      <c r="J62" s="97">
        <v>4.7469732340703841</v>
      </c>
      <c r="K62" s="97">
        <v>0</v>
      </c>
      <c r="L62" s="97">
        <v>2.9219699853620074</v>
      </c>
      <c r="M62" s="97">
        <v>0</v>
      </c>
      <c r="N62" s="97">
        <v>0</v>
      </c>
      <c r="O62" s="91"/>
      <c r="P62" s="91"/>
      <c r="Q62" s="97">
        <v>0</v>
      </c>
      <c r="R62" s="97">
        <v>19</v>
      </c>
      <c r="S62" s="97">
        <v>22</v>
      </c>
      <c r="T62" s="97">
        <v>88.159318275804921</v>
      </c>
      <c r="U62" s="97">
        <v>89.484302989187924</v>
      </c>
      <c r="V62" s="97">
        <v>344.17187828269761</v>
      </c>
      <c r="W62" s="97">
        <v>10.389089205127869</v>
      </c>
      <c r="X62" s="95">
        <v>1102.4458346341471</v>
      </c>
      <c r="Y62" s="93">
        <v>4.6022453642920595</v>
      </c>
      <c r="Z62" s="96">
        <v>1.44</v>
      </c>
      <c r="AA62" s="99">
        <v>14.690118858670267</v>
      </c>
      <c r="AB62" s="156">
        <v>0.76458802484399524</v>
      </c>
      <c r="AC62" s="97">
        <v>12.7</v>
      </c>
      <c r="AD62" s="97">
        <v>10.5</v>
      </c>
      <c r="AE62" s="100">
        <v>60</v>
      </c>
      <c r="AF62" s="101">
        <v>0.91202408075332642</v>
      </c>
      <c r="AG62" s="102">
        <v>0.45573297142982483</v>
      </c>
      <c r="AH62" s="102">
        <v>0</v>
      </c>
      <c r="AI62" s="102">
        <v>0</v>
      </c>
      <c r="AJ62" s="99">
        <v>0.64200000000000002</v>
      </c>
      <c r="AK62" s="82">
        <v>23.72</v>
      </c>
      <c r="AL62" s="82">
        <v>39.65</v>
      </c>
      <c r="AM62" s="157">
        <v>36.441167220424802</v>
      </c>
      <c r="AN62" s="86">
        <v>0.39600000000000002</v>
      </c>
      <c r="AO62" s="82">
        <v>1.1200000000000001</v>
      </c>
      <c r="AP62" s="82">
        <v>1.42</v>
      </c>
      <c r="AQ62" s="103">
        <v>1.26</v>
      </c>
      <c r="AR62" s="158">
        <v>0.88652500000000001</v>
      </c>
      <c r="AS62" s="158">
        <v>3.242328354120807</v>
      </c>
      <c r="AT62" s="82">
        <v>40</v>
      </c>
      <c r="AU62" s="160">
        <v>1.4145194292068499</v>
      </c>
      <c r="AV62" s="91">
        <v>6.7324662208557102</v>
      </c>
      <c r="AW62" s="104">
        <v>0.02</v>
      </c>
      <c r="AX62" s="109">
        <v>0</v>
      </c>
      <c r="AY62" s="106"/>
      <c r="AZ62" s="86">
        <v>34.200000000000003</v>
      </c>
      <c r="BA62" s="159">
        <v>2.9</v>
      </c>
      <c r="BB62" s="159">
        <v>7</v>
      </c>
      <c r="BC62" s="97">
        <v>36.700000000000003</v>
      </c>
      <c r="BD62" s="97">
        <v>0</v>
      </c>
      <c r="BE62" s="91">
        <v>0</v>
      </c>
      <c r="BF62" s="98">
        <v>0</v>
      </c>
      <c r="BG62" s="97">
        <v>37.43</v>
      </c>
      <c r="BH62" s="98">
        <v>9.9999837835471119</v>
      </c>
      <c r="BI62" s="97">
        <v>11.5</v>
      </c>
      <c r="BJ62" s="97">
        <v>19</v>
      </c>
      <c r="BK62" s="97">
        <v>12.1</v>
      </c>
      <c r="BL62" s="111">
        <v>1.65</v>
      </c>
      <c r="BM62" s="111">
        <v>4.1999999999999993</v>
      </c>
      <c r="BN62" s="99">
        <v>0.86</v>
      </c>
      <c r="BO62" s="105">
        <v>54.4</v>
      </c>
      <c r="BP62" s="101">
        <v>-0.78787827491760254</v>
      </c>
      <c r="BQ62" s="91">
        <v>26</v>
      </c>
      <c r="BR62" s="91">
        <v>3.7833333015441895</v>
      </c>
      <c r="BS62" s="91" t="s">
        <v>389</v>
      </c>
      <c r="BT62" s="91">
        <v>4.5892351274787542</v>
      </c>
      <c r="BU62" s="91">
        <v>1.2694397350407136</v>
      </c>
      <c r="BV62" s="91">
        <v>10.923217550274222</v>
      </c>
      <c r="BW62" s="91">
        <v>2.6638690269558638</v>
      </c>
      <c r="BX62" s="91">
        <v>0</v>
      </c>
      <c r="BY62" s="91">
        <v>48.651023450897199</v>
      </c>
      <c r="BZ62" s="91">
        <v>57.446808510638299</v>
      </c>
      <c r="CA62" s="91">
        <v>44.7</v>
      </c>
      <c r="CB62" s="91">
        <v>88.156059999999997</v>
      </c>
      <c r="CC62" s="91">
        <v>80.8</v>
      </c>
      <c r="CD62" s="91">
        <v>97.4</v>
      </c>
      <c r="CE62" s="91">
        <v>55.4</v>
      </c>
      <c r="CF62" s="91">
        <v>29.3</v>
      </c>
      <c r="CG62" s="91">
        <v>47.2</v>
      </c>
      <c r="CH62" s="91">
        <v>41.810049619484914</v>
      </c>
      <c r="CI62" s="91">
        <v>5.1146285317552591</v>
      </c>
      <c r="CJ62" s="91">
        <v>5.061351151216142</v>
      </c>
      <c r="CK62" s="91">
        <v>6.4397657450483177</v>
      </c>
      <c r="CL62" s="91">
        <v>72.599999999999994</v>
      </c>
      <c r="CM62" s="91">
        <v>67.159899999999993</v>
      </c>
      <c r="CN62" s="91">
        <v>73.31</v>
      </c>
      <c r="CO62" s="91">
        <v>29.787234042553191</v>
      </c>
      <c r="CP62" s="91">
        <v>1876969.1562928488</v>
      </c>
      <c r="CQ62" s="91">
        <v>1102.4458346341471</v>
      </c>
      <c r="CR62" s="91">
        <v>1702.5500004866285</v>
      </c>
    </row>
    <row r="63" spans="1:96" ht="15.75" customHeight="1" x14ac:dyDescent="0.25">
      <c r="A63" s="83" t="s">
        <v>97</v>
      </c>
      <c r="B63" s="86" t="s">
        <v>102</v>
      </c>
      <c r="C63" s="86" t="s">
        <v>108</v>
      </c>
      <c r="D63" s="88">
        <v>5076</v>
      </c>
      <c r="E63" s="137">
        <v>338452.875</v>
      </c>
      <c r="F63" s="137">
        <v>31470.7109375</v>
      </c>
      <c r="G63" s="136">
        <v>2.1015927770847522E-3</v>
      </c>
      <c r="H63" s="136">
        <v>1.9541455748003949E-4</v>
      </c>
      <c r="I63" s="97">
        <v>30.440243547184352</v>
      </c>
      <c r="J63" s="97">
        <v>16.489366189962023</v>
      </c>
      <c r="K63" s="97">
        <v>0</v>
      </c>
      <c r="L63" s="97">
        <v>6.6827993433604194</v>
      </c>
      <c r="M63" s="97">
        <v>0</v>
      </c>
      <c r="N63" s="97">
        <v>0</v>
      </c>
      <c r="O63" s="91"/>
      <c r="P63" s="91"/>
      <c r="Q63" s="97">
        <v>0</v>
      </c>
      <c r="R63" s="97">
        <v>26</v>
      </c>
      <c r="S63" s="97">
        <v>133.30000000000001</v>
      </c>
      <c r="T63" s="97">
        <v>29.045349175801139</v>
      </c>
      <c r="U63" s="97">
        <v>55.746332092960941</v>
      </c>
      <c r="V63" s="97">
        <v>577.77496907659361</v>
      </c>
      <c r="W63" s="97">
        <v>13.963878050518129</v>
      </c>
      <c r="X63" s="95">
        <v>1213.0805510406137</v>
      </c>
      <c r="Y63" s="93">
        <v>4.2711523845152506</v>
      </c>
      <c r="Z63" s="96">
        <v>1.47</v>
      </c>
      <c r="AA63" s="99">
        <v>13.449556331017678</v>
      </c>
      <c r="AB63" s="156">
        <v>0.57632138157739976</v>
      </c>
      <c r="AC63" s="97">
        <v>3.3</v>
      </c>
      <c r="AD63" s="97">
        <v>10.4</v>
      </c>
      <c r="AE63" s="100">
        <v>60</v>
      </c>
      <c r="AF63" s="101">
        <v>0.91202408075332642</v>
      </c>
      <c r="AG63" s="102">
        <v>0.45573297142982483</v>
      </c>
      <c r="AH63" s="102">
        <v>0</v>
      </c>
      <c r="AI63" s="102">
        <v>0</v>
      </c>
      <c r="AJ63" s="99">
        <v>0.61199999999999999</v>
      </c>
      <c r="AK63" s="82">
        <v>16.84</v>
      </c>
      <c r="AL63" s="82">
        <v>32.979999999999997</v>
      </c>
      <c r="AM63" s="157">
        <v>28.109909693861354</v>
      </c>
      <c r="AN63" s="86">
        <v>0.39600000000000002</v>
      </c>
      <c r="AO63" s="82">
        <v>0.99</v>
      </c>
      <c r="AP63" s="82">
        <v>1.37</v>
      </c>
      <c r="AQ63" s="103">
        <v>1.33</v>
      </c>
      <c r="AR63" s="158">
        <v>2.5201069999999999</v>
      </c>
      <c r="AS63" s="158">
        <v>3.444250384234862</v>
      </c>
      <c r="AT63" s="82">
        <v>40</v>
      </c>
      <c r="AU63" s="160">
        <v>1.4145194292068499</v>
      </c>
      <c r="AV63" s="91">
        <v>6.7324662208557102</v>
      </c>
      <c r="AW63" s="104">
        <v>0.02</v>
      </c>
      <c r="AX63" s="109">
        <v>0</v>
      </c>
      <c r="AY63" s="106"/>
      <c r="AZ63" s="86">
        <v>25.4</v>
      </c>
      <c r="BA63" s="159">
        <v>3.5</v>
      </c>
      <c r="BB63" s="159">
        <v>6</v>
      </c>
      <c r="BC63" s="97">
        <v>19.200000000000003</v>
      </c>
      <c r="BD63" s="97">
        <v>52.039297082676256</v>
      </c>
      <c r="BE63" s="91">
        <v>0</v>
      </c>
      <c r="BF63" s="98">
        <v>0</v>
      </c>
      <c r="BG63" s="97">
        <v>15.93</v>
      </c>
      <c r="BH63" s="98">
        <v>4.999987264887074</v>
      </c>
      <c r="BI63" s="97">
        <v>11.2</v>
      </c>
      <c r="BJ63" s="97">
        <v>41.5</v>
      </c>
      <c r="BK63" s="97">
        <v>8.5</v>
      </c>
      <c r="BL63" s="111">
        <v>1.37</v>
      </c>
      <c r="BM63" s="111">
        <v>5</v>
      </c>
      <c r="BN63" s="99">
        <v>0.08</v>
      </c>
      <c r="BO63" s="105">
        <v>78.399999999999991</v>
      </c>
      <c r="BP63" s="101">
        <v>-0.78787827491760254</v>
      </c>
      <c r="BQ63" s="91">
        <v>26</v>
      </c>
      <c r="BR63" s="91">
        <v>3.7833333015441895</v>
      </c>
      <c r="BS63" s="91" t="s">
        <v>389</v>
      </c>
      <c r="BT63" s="91">
        <v>4.0713131418443416</v>
      </c>
      <c r="BU63" s="91">
        <v>1.2694397350407136</v>
      </c>
      <c r="BV63" s="91">
        <v>4.6939541870071348</v>
      </c>
      <c r="BW63" s="91">
        <v>2.9488935013516544</v>
      </c>
      <c r="BX63" s="91">
        <v>0</v>
      </c>
      <c r="BY63" s="91">
        <v>56.156439265283986</v>
      </c>
      <c r="BZ63" s="91">
        <v>87.951807228915669</v>
      </c>
      <c r="CA63" s="91">
        <v>68</v>
      </c>
      <c r="CB63" s="91">
        <v>93.574529999999996</v>
      </c>
      <c r="CC63" s="91">
        <v>87.9</v>
      </c>
      <c r="CD63" s="91">
        <v>94.8</v>
      </c>
      <c r="CE63" s="91">
        <v>48.5</v>
      </c>
      <c r="CF63" s="91">
        <v>21.4</v>
      </c>
      <c r="CG63" s="91">
        <v>42.7</v>
      </c>
      <c r="CH63" s="91">
        <v>48.677765958611261</v>
      </c>
      <c r="CI63" s="91">
        <v>6.418179973530072</v>
      </c>
      <c r="CJ63" s="91">
        <v>8.9507590982203169</v>
      </c>
      <c r="CK63" s="91">
        <v>21.043596296372076</v>
      </c>
      <c r="CL63" s="91">
        <v>67.400000000000006</v>
      </c>
      <c r="CM63" s="91">
        <v>61.263999999999996</v>
      </c>
      <c r="CN63" s="91">
        <v>66</v>
      </c>
      <c r="CO63" s="91">
        <v>20.481927710843372</v>
      </c>
      <c r="CP63" s="91">
        <v>2882437.0890654209</v>
      </c>
      <c r="CQ63" s="91">
        <v>1213.0805510406137</v>
      </c>
      <c r="CR63" s="91">
        <v>2376.1299994405049</v>
      </c>
    </row>
    <row r="64" spans="1:96" ht="15.75" customHeight="1" x14ac:dyDescent="0.25">
      <c r="A64" s="83" t="s">
        <v>97</v>
      </c>
      <c r="B64" s="86" t="s">
        <v>102</v>
      </c>
      <c r="C64" s="86" t="s">
        <v>102</v>
      </c>
      <c r="D64" s="88">
        <v>5081</v>
      </c>
      <c r="E64" s="137">
        <v>338452.875</v>
      </c>
      <c r="F64" s="137">
        <v>31470.7109375</v>
      </c>
      <c r="G64" s="136">
        <v>2.1015927770847522E-3</v>
      </c>
      <c r="H64" s="136">
        <v>1.9541455748003949E-4</v>
      </c>
      <c r="I64" s="97">
        <v>8.6965693232453614</v>
      </c>
      <c r="J64" s="97">
        <v>4.2479849247478318</v>
      </c>
      <c r="K64" s="97">
        <v>0</v>
      </c>
      <c r="L64" s="97">
        <v>0.63615036059308783</v>
      </c>
      <c r="M64" s="97">
        <v>0</v>
      </c>
      <c r="N64" s="97">
        <v>0</v>
      </c>
      <c r="O64" s="91"/>
      <c r="P64" s="91"/>
      <c r="Q64" s="97">
        <v>0</v>
      </c>
      <c r="R64" s="97">
        <v>19</v>
      </c>
      <c r="S64" s="97">
        <v>84</v>
      </c>
      <c r="T64" s="97">
        <v>74.885502879942152</v>
      </c>
      <c r="U64" s="97">
        <v>82.865664043763417</v>
      </c>
      <c r="V64" s="97">
        <v>1161.79944955051</v>
      </c>
      <c r="W64" s="97">
        <v>17.296664983244732</v>
      </c>
      <c r="X64" s="95">
        <v>1199.0232652036302</v>
      </c>
      <c r="Y64" s="93">
        <v>4.0949337128683192</v>
      </c>
      <c r="Z64" s="96">
        <v>1.25</v>
      </c>
      <c r="AA64" s="99">
        <v>28.56353374088917</v>
      </c>
      <c r="AB64" s="156">
        <v>1.7643171861260742</v>
      </c>
      <c r="AC64" s="97">
        <v>9.1999999999999993</v>
      </c>
      <c r="AD64" s="97">
        <v>8.4</v>
      </c>
      <c r="AE64" s="100">
        <v>60</v>
      </c>
      <c r="AF64" s="101">
        <v>0.91202408075332642</v>
      </c>
      <c r="AG64" s="102">
        <v>0.45573297142982483</v>
      </c>
      <c r="AH64" s="102">
        <v>0</v>
      </c>
      <c r="AI64" s="102">
        <v>0</v>
      </c>
      <c r="AJ64" s="99">
        <v>0.64200000000000002</v>
      </c>
      <c r="AK64" s="82">
        <v>7.3</v>
      </c>
      <c r="AL64" s="82">
        <v>20.149999999999999</v>
      </c>
      <c r="AM64" s="157">
        <v>28.638703852767172</v>
      </c>
      <c r="AN64" s="86">
        <v>0.504</v>
      </c>
      <c r="AO64" s="82">
        <v>0.99</v>
      </c>
      <c r="AP64" s="82">
        <v>1.1399999999999999</v>
      </c>
      <c r="AQ64" s="103">
        <v>1.01</v>
      </c>
      <c r="AR64" s="158">
        <v>1.3390470000000001</v>
      </c>
      <c r="AS64" s="158">
        <v>4.6957464511093443</v>
      </c>
      <c r="AT64" s="82">
        <v>40</v>
      </c>
      <c r="AU64" s="160">
        <v>1.4145194292068499</v>
      </c>
      <c r="AV64" s="91">
        <v>6.7324662208557102</v>
      </c>
      <c r="AW64" s="104">
        <v>0.05</v>
      </c>
      <c r="AX64" s="109">
        <v>1.4286729003390302</v>
      </c>
      <c r="AY64" s="106"/>
      <c r="AZ64" s="86">
        <v>33.9</v>
      </c>
      <c r="BA64" s="159">
        <v>2.1</v>
      </c>
      <c r="BB64" s="159">
        <v>5.2</v>
      </c>
      <c r="BC64" s="97">
        <v>24.400000000000006</v>
      </c>
      <c r="BD64" s="97">
        <v>71.780586563666972</v>
      </c>
      <c r="BE64" s="91">
        <v>0</v>
      </c>
      <c r="BF64" s="98">
        <v>26.331940868259537</v>
      </c>
      <c r="BG64" s="97">
        <v>11.56</v>
      </c>
      <c r="BH64" s="98">
        <v>5.0000176147512976</v>
      </c>
      <c r="BI64" s="97">
        <v>9.8000000000000007</v>
      </c>
      <c r="BJ64" s="97">
        <v>17</v>
      </c>
      <c r="BK64" s="97">
        <v>9.1</v>
      </c>
      <c r="BL64" s="111">
        <v>1.57</v>
      </c>
      <c r="BM64" s="111">
        <v>4.5999999999999996</v>
      </c>
      <c r="BN64" s="99">
        <v>1.9</v>
      </c>
      <c r="BO64" s="105">
        <v>78.5</v>
      </c>
      <c r="BP64" s="101">
        <v>-0.78787827491760254</v>
      </c>
      <c r="BQ64" s="91">
        <v>26</v>
      </c>
      <c r="BR64" s="91">
        <v>3.7833333015441895</v>
      </c>
      <c r="BS64" s="91" t="s">
        <v>389</v>
      </c>
      <c r="BT64" s="91">
        <v>9.9176389842141397</v>
      </c>
      <c r="BU64" s="91">
        <v>1.2694397350407136</v>
      </c>
      <c r="BV64" s="91">
        <v>0</v>
      </c>
      <c r="BW64" s="91">
        <v>5.7082433145499509</v>
      </c>
      <c r="BX64" s="91">
        <v>0</v>
      </c>
      <c r="BY64" s="91">
        <v>61.965885620330099</v>
      </c>
      <c r="BZ64" s="91">
        <v>80.341880341880341</v>
      </c>
      <c r="CA64" s="91">
        <v>59.7</v>
      </c>
      <c r="CB64" s="91">
        <v>88.536339999999996</v>
      </c>
      <c r="CC64" s="91">
        <v>91.2</v>
      </c>
      <c r="CD64" s="91">
        <v>97.9</v>
      </c>
      <c r="CE64" s="91">
        <v>82.2</v>
      </c>
      <c r="CF64" s="91">
        <v>51</v>
      </c>
      <c r="CG64" s="91">
        <v>52.4</v>
      </c>
      <c r="CH64" s="91">
        <v>58.105691093130183</v>
      </c>
      <c r="CI64" s="91">
        <v>7.1524976471469266</v>
      </c>
      <c r="CJ64" s="91">
        <v>7.530754734255658</v>
      </c>
      <c r="CK64" s="91">
        <v>30.534645028312745</v>
      </c>
      <c r="CL64" s="91">
        <v>81.900000000000006</v>
      </c>
      <c r="CM64" s="91">
        <v>130.0094</v>
      </c>
      <c r="CN64" s="91">
        <v>81.489999999999995</v>
      </c>
      <c r="CO64" s="91">
        <v>11.111111111111111</v>
      </c>
      <c r="CP64" s="91">
        <v>2908075.0565918679</v>
      </c>
      <c r="CQ64" s="91">
        <v>1199.0232652036302</v>
      </c>
      <c r="CR64" s="91">
        <v>2425.3699998873576</v>
      </c>
    </row>
    <row r="65" spans="1:96" ht="15.75" customHeight="1" x14ac:dyDescent="0.25">
      <c r="A65" s="83" t="s">
        <v>97</v>
      </c>
      <c r="B65" s="86" t="s">
        <v>102</v>
      </c>
      <c r="C65" s="86" t="s">
        <v>109</v>
      </c>
      <c r="D65" s="88">
        <v>5088</v>
      </c>
      <c r="E65" s="137">
        <v>338452.875</v>
      </c>
      <c r="F65" s="137">
        <v>31470.7109375</v>
      </c>
      <c r="G65" s="136">
        <v>2.1015927770847522E-3</v>
      </c>
      <c r="H65" s="136">
        <v>1.9541455748003949E-4</v>
      </c>
      <c r="I65" s="97">
        <v>34.620410035447399</v>
      </c>
      <c r="J65" s="97">
        <v>33.468659747784436</v>
      </c>
      <c r="K65" s="97">
        <v>0</v>
      </c>
      <c r="L65" s="97">
        <v>7.2214983059888826</v>
      </c>
      <c r="M65" s="97">
        <v>0</v>
      </c>
      <c r="N65" s="97">
        <v>0</v>
      </c>
      <c r="O65" s="91"/>
      <c r="P65" s="91"/>
      <c r="Q65" s="97">
        <v>0</v>
      </c>
      <c r="R65" s="97">
        <v>18</v>
      </c>
      <c r="S65" s="97">
        <v>234.3</v>
      </c>
      <c r="T65" s="97">
        <v>29.08410762369758</v>
      </c>
      <c r="U65" s="97">
        <v>46.018066475460522</v>
      </c>
      <c r="V65" s="97">
        <v>389.97586128102159</v>
      </c>
      <c r="W65" s="97">
        <v>15.801752428339563</v>
      </c>
      <c r="X65" s="95">
        <v>1462.1963206986916</v>
      </c>
      <c r="Y65" s="93">
        <v>4.3323281643591143</v>
      </c>
      <c r="Z65" s="96">
        <v>1.38</v>
      </c>
      <c r="AA65" s="99">
        <v>10.717631117305798</v>
      </c>
      <c r="AB65" s="156">
        <v>0.35671785531361633</v>
      </c>
      <c r="AC65" s="97">
        <v>4.7</v>
      </c>
      <c r="AD65" s="97">
        <v>10.999999999999998</v>
      </c>
      <c r="AE65" s="100">
        <v>60</v>
      </c>
      <c r="AF65" s="101">
        <v>0.91202408075332642</v>
      </c>
      <c r="AG65" s="102">
        <v>0.45573297142982483</v>
      </c>
      <c r="AH65" s="102">
        <v>0</v>
      </c>
      <c r="AI65" s="102">
        <v>0</v>
      </c>
      <c r="AJ65" s="99">
        <v>0.61199999999999999</v>
      </c>
      <c r="AK65" s="82">
        <v>12.39</v>
      </c>
      <c r="AL65" s="82">
        <v>30.47</v>
      </c>
      <c r="AM65" s="157">
        <v>35.33968948858265</v>
      </c>
      <c r="AN65" s="86">
        <v>0.40600000000000003</v>
      </c>
      <c r="AO65" s="82">
        <v>1.0900000000000001</v>
      </c>
      <c r="AP65" s="82">
        <v>1.35</v>
      </c>
      <c r="AQ65" s="103">
        <v>1.22</v>
      </c>
      <c r="AR65" s="158">
        <v>1.489668</v>
      </c>
      <c r="AS65" s="158">
        <v>3.571614573297162</v>
      </c>
      <c r="AT65" s="82">
        <v>40</v>
      </c>
      <c r="AU65" s="160">
        <v>1.4145194292068499</v>
      </c>
      <c r="AV65" s="91">
        <v>6.7324662208557102</v>
      </c>
      <c r="AW65" s="104">
        <v>0.04</v>
      </c>
      <c r="AX65" s="109">
        <v>3113.8671917074103</v>
      </c>
      <c r="AY65" s="106"/>
      <c r="AZ65" s="86">
        <v>29.6</v>
      </c>
      <c r="BA65" s="159">
        <v>6.6</v>
      </c>
      <c r="BB65" s="159">
        <v>9.1999999999999993</v>
      </c>
      <c r="BC65" s="97">
        <v>39.700000000000003</v>
      </c>
      <c r="BD65" s="97">
        <v>1036.3325458128029</v>
      </c>
      <c r="BE65" s="91">
        <v>322.48212805060234</v>
      </c>
      <c r="BF65" s="98">
        <v>4502.9576830688839</v>
      </c>
      <c r="BG65" s="97">
        <v>23.76</v>
      </c>
      <c r="BH65" s="98">
        <v>10.000002944095455</v>
      </c>
      <c r="BI65" s="97">
        <v>9.6999999999999993</v>
      </c>
      <c r="BJ65" s="97">
        <v>33.700000000000003</v>
      </c>
      <c r="BK65" s="97">
        <v>7.4</v>
      </c>
      <c r="BL65" s="111">
        <v>1.58</v>
      </c>
      <c r="BM65" s="111">
        <v>4.5999999999999996</v>
      </c>
      <c r="BN65" s="99">
        <v>0.64</v>
      </c>
      <c r="BO65" s="105">
        <v>91.100000000000009</v>
      </c>
      <c r="BP65" s="101">
        <v>-0.78787827491760254</v>
      </c>
      <c r="BQ65" s="91">
        <v>26</v>
      </c>
      <c r="BR65" s="91">
        <v>3.7833333015441895</v>
      </c>
      <c r="BS65" s="91" t="s">
        <v>389</v>
      </c>
      <c r="BT65" s="91">
        <v>20.764491544281263</v>
      </c>
      <c r="BU65" s="158">
        <v>2</v>
      </c>
      <c r="BV65" s="91">
        <v>21</v>
      </c>
      <c r="BW65" s="91">
        <v>5</v>
      </c>
      <c r="BX65" s="91">
        <v>0</v>
      </c>
      <c r="BY65" s="91">
        <v>34.949397401618079</v>
      </c>
      <c r="BZ65" s="91">
        <v>85</v>
      </c>
      <c r="CA65" s="91">
        <v>64.900000000000006</v>
      </c>
      <c r="CB65" s="91">
        <v>95.466890000000006</v>
      </c>
      <c r="CC65" s="91">
        <v>81.599999999999994</v>
      </c>
      <c r="CD65" s="91">
        <v>97.3</v>
      </c>
      <c r="CE65" s="91">
        <v>39.5</v>
      </c>
      <c r="CF65" s="91">
        <v>13.5</v>
      </c>
      <c r="CG65" s="91">
        <v>49.3</v>
      </c>
      <c r="CH65" s="91">
        <v>28.214400209426792</v>
      </c>
      <c r="CI65" s="91">
        <v>4.4131020295362742</v>
      </c>
      <c r="CJ65" s="91">
        <v>10.335200236913984</v>
      </c>
      <c r="CK65" s="91">
        <v>18.475484371834181</v>
      </c>
      <c r="CL65" s="91">
        <v>63.3</v>
      </c>
      <c r="CM65" s="91">
        <v>66.185900000000004</v>
      </c>
      <c r="CN65" s="91">
        <v>68.89</v>
      </c>
      <c r="CO65" s="91">
        <v>25</v>
      </c>
      <c r="CP65" s="91">
        <v>3512268.6709395498</v>
      </c>
      <c r="CQ65" s="91">
        <v>1462.1963206986916</v>
      </c>
      <c r="CR65" s="91">
        <v>2402.0499991829124</v>
      </c>
    </row>
    <row r="66" spans="1:96" s="84" customFormat="1" ht="15.75" customHeight="1" x14ac:dyDescent="0.25">
      <c r="A66" s="84" t="s">
        <v>97</v>
      </c>
      <c r="B66" s="89" t="s">
        <v>110</v>
      </c>
      <c r="C66" s="89" t="s">
        <v>111</v>
      </c>
      <c r="D66" s="90">
        <v>5527</v>
      </c>
      <c r="E66" s="137">
        <v>338452.875</v>
      </c>
      <c r="F66" s="137">
        <v>31470.7109375</v>
      </c>
      <c r="G66" s="136">
        <v>2.1015927770847522E-3</v>
      </c>
      <c r="H66" s="136">
        <v>1.9541455748003949E-4</v>
      </c>
      <c r="I66" s="97">
        <v>7.3104739219611746E-3</v>
      </c>
      <c r="J66" s="97">
        <v>5.0478718512063612</v>
      </c>
      <c r="K66" s="97">
        <v>12.03231440727518</v>
      </c>
      <c r="L66" s="97">
        <v>7.1538483854604221E-2</v>
      </c>
      <c r="M66" s="97">
        <v>0</v>
      </c>
      <c r="N66" s="97">
        <v>0</v>
      </c>
      <c r="O66" s="91"/>
      <c r="P66" s="91"/>
      <c r="Q66" s="97">
        <v>0</v>
      </c>
      <c r="R66" s="97">
        <v>17</v>
      </c>
      <c r="S66" s="132" t="s">
        <v>389</v>
      </c>
      <c r="T66" s="97">
        <v>76.843829441899061</v>
      </c>
      <c r="U66" s="97">
        <v>45.577685775476652</v>
      </c>
      <c r="V66" s="97">
        <v>502.16521092876337</v>
      </c>
      <c r="W66" s="97">
        <v>4.9827477723265252</v>
      </c>
      <c r="X66" s="95">
        <v>970.16222908970155</v>
      </c>
      <c r="Y66" s="93">
        <v>4.1774808493754305</v>
      </c>
      <c r="Z66" s="96">
        <v>1.22</v>
      </c>
      <c r="AA66" s="99">
        <v>11.788612627476667</v>
      </c>
      <c r="AB66" s="156">
        <v>1.1933059949961806</v>
      </c>
      <c r="AC66" s="97">
        <v>23.3</v>
      </c>
      <c r="AD66" s="97">
        <v>9.9</v>
      </c>
      <c r="AE66" s="100">
        <v>60</v>
      </c>
      <c r="AF66" s="101">
        <v>0.91202408075332642</v>
      </c>
      <c r="AG66" s="102">
        <v>0.45573297142982483</v>
      </c>
      <c r="AH66" s="102">
        <v>0</v>
      </c>
      <c r="AI66" s="102">
        <v>0</v>
      </c>
      <c r="AJ66" s="99">
        <v>0.63100000000000001</v>
      </c>
      <c r="AK66" s="82">
        <v>45.04</v>
      </c>
      <c r="AL66" s="82">
        <v>64.31</v>
      </c>
      <c r="AM66" s="157">
        <v>35.095029368208344</v>
      </c>
      <c r="AN66" s="86">
        <v>0.503</v>
      </c>
      <c r="AO66" s="82">
        <v>1.02</v>
      </c>
      <c r="AP66" s="82">
        <v>1.32</v>
      </c>
      <c r="AQ66" s="103">
        <v>0.98</v>
      </c>
      <c r="AR66" s="158">
        <v>1.447246</v>
      </c>
      <c r="AS66" s="158">
        <v>2.5482822342825444</v>
      </c>
      <c r="AT66" s="82">
        <v>40</v>
      </c>
      <c r="AU66" s="160">
        <v>1.4145194292068499</v>
      </c>
      <c r="AV66" s="91">
        <v>6.7324662208557102</v>
      </c>
      <c r="AW66" s="104">
        <v>0.08</v>
      </c>
      <c r="AX66" s="109">
        <v>371.02119023432846</v>
      </c>
      <c r="AY66" s="106"/>
      <c r="AZ66" s="86">
        <v>21.9</v>
      </c>
      <c r="BA66" s="159">
        <v>4.8</v>
      </c>
      <c r="BB66" s="159">
        <v>9.8000000000000007</v>
      </c>
      <c r="BC66" s="97">
        <v>18.799999999999997</v>
      </c>
      <c r="BD66" s="97">
        <v>310.17929085540629</v>
      </c>
      <c r="BE66" s="91">
        <v>0</v>
      </c>
      <c r="BF66" s="98">
        <v>741.33841144685846</v>
      </c>
      <c r="BG66" s="97">
        <v>25.14</v>
      </c>
      <c r="BH66" s="98">
        <v>10.000003029817341</v>
      </c>
      <c r="BI66" s="97">
        <v>13.7</v>
      </c>
      <c r="BJ66" s="97">
        <v>44.5</v>
      </c>
      <c r="BK66" s="97">
        <v>7.9</v>
      </c>
      <c r="BL66" s="111">
        <v>1.52</v>
      </c>
      <c r="BM66" s="111">
        <v>4.9000000000000004</v>
      </c>
      <c r="BN66" s="99">
        <v>2.2400000000000002</v>
      </c>
      <c r="BO66" s="105">
        <v>66.400000000000006</v>
      </c>
      <c r="BP66" s="101">
        <v>-0.78787827491760254</v>
      </c>
      <c r="BQ66" s="91">
        <v>26</v>
      </c>
      <c r="BR66" s="91">
        <v>3.7833333015441895</v>
      </c>
      <c r="BS66" s="91" t="s">
        <v>389</v>
      </c>
      <c r="BT66" s="91">
        <v>5.7663925785367907</v>
      </c>
      <c r="BU66" s="91">
        <v>0.56832833386528669</v>
      </c>
      <c r="BV66" s="91">
        <v>10.515463917525773</v>
      </c>
      <c r="BW66" s="91">
        <v>2.7532300003245669</v>
      </c>
      <c r="BX66" s="91">
        <v>0</v>
      </c>
      <c r="BY66" s="91">
        <v>66.020904086464327</v>
      </c>
      <c r="BZ66" s="91">
        <v>97.247706422018354</v>
      </c>
      <c r="CA66" s="91">
        <v>71.8</v>
      </c>
      <c r="CB66" s="91">
        <v>96.45975</v>
      </c>
      <c r="CC66" s="91">
        <v>88.4</v>
      </c>
      <c r="CD66" s="91">
        <v>86.7</v>
      </c>
      <c r="CE66" s="91">
        <v>71.7</v>
      </c>
      <c r="CF66" s="91">
        <v>45.9</v>
      </c>
      <c r="CG66" s="91">
        <v>87.4</v>
      </c>
      <c r="CH66" s="91">
        <v>50.974973131707848</v>
      </c>
      <c r="CI66" s="91">
        <v>7.1224863051874658</v>
      </c>
      <c r="CJ66" s="91">
        <v>9.1574823923838853</v>
      </c>
      <c r="CK66" s="91">
        <v>41.592395390773163</v>
      </c>
      <c r="CL66" s="91">
        <v>78.7</v>
      </c>
      <c r="CM66" s="91">
        <v>48.700299999999999</v>
      </c>
      <c r="CN66" s="91">
        <v>71.61</v>
      </c>
      <c r="CO66" s="91">
        <v>13.761467889908257</v>
      </c>
      <c r="CP66" s="91">
        <v>3341529.7664617379</v>
      </c>
      <c r="CQ66" s="91">
        <v>970.16222908970155</v>
      </c>
      <c r="CR66" s="91">
        <v>3444.3000008329318</v>
      </c>
    </row>
    <row r="67" spans="1:96" ht="15.75" customHeight="1" x14ac:dyDescent="0.25">
      <c r="A67" s="83" t="s">
        <v>97</v>
      </c>
      <c r="B67" s="86" t="s">
        <v>110</v>
      </c>
      <c r="C67" s="86" t="s">
        <v>112</v>
      </c>
      <c r="D67" s="88">
        <v>5532</v>
      </c>
      <c r="E67" s="137">
        <v>338452.875</v>
      </c>
      <c r="F67" s="137">
        <v>31470.7109375</v>
      </c>
      <c r="G67" s="136">
        <v>2.1015927770847522E-3</v>
      </c>
      <c r="H67" s="136">
        <v>1.9541455748003949E-4</v>
      </c>
      <c r="I67" s="97">
        <v>26.685258708791508</v>
      </c>
      <c r="J67" s="97">
        <v>27.18872406246841</v>
      </c>
      <c r="K67" s="97">
        <v>0</v>
      </c>
      <c r="L67" s="97">
        <v>4.8601029900452035</v>
      </c>
      <c r="M67" s="97">
        <v>0</v>
      </c>
      <c r="N67" s="97">
        <v>0</v>
      </c>
      <c r="O67" s="91"/>
      <c r="P67" s="91"/>
      <c r="Q67" s="97">
        <v>0</v>
      </c>
      <c r="R67" s="97">
        <v>28</v>
      </c>
      <c r="S67" s="97">
        <v>211.3</v>
      </c>
      <c r="T67" s="97">
        <v>36.023751789626083</v>
      </c>
      <c r="U67" s="97">
        <v>28.861615631331595</v>
      </c>
      <c r="V67" s="97">
        <v>209.66825463867275</v>
      </c>
      <c r="W67" s="97">
        <v>3.8367916225758578</v>
      </c>
      <c r="X67" s="95">
        <v>1238.610358529613</v>
      </c>
      <c r="Y67" s="93">
        <v>3.8858746690664283</v>
      </c>
      <c r="Z67" s="96">
        <v>1.06</v>
      </c>
      <c r="AA67" s="99">
        <v>4.7116564665852945</v>
      </c>
      <c r="AB67" s="156">
        <v>0.24336858555840299</v>
      </c>
      <c r="AC67" s="97">
        <v>25.9</v>
      </c>
      <c r="AD67" s="97">
        <v>11</v>
      </c>
      <c r="AE67" s="100">
        <v>60</v>
      </c>
      <c r="AF67" s="101">
        <v>0.91202408075332642</v>
      </c>
      <c r="AG67" s="102">
        <v>0.45573297142982483</v>
      </c>
      <c r="AH67" s="102">
        <v>0</v>
      </c>
      <c r="AI67" s="102">
        <v>0</v>
      </c>
      <c r="AJ67" s="99">
        <v>0.628</v>
      </c>
      <c r="AK67" s="82">
        <v>28.9</v>
      </c>
      <c r="AL67" s="82">
        <v>46.66</v>
      </c>
      <c r="AM67" s="157">
        <v>39.457543534971705</v>
      </c>
      <c r="AN67" s="86">
        <v>0.441</v>
      </c>
      <c r="AO67" s="82">
        <v>1.1599999999999999</v>
      </c>
      <c r="AP67" s="82">
        <v>1.07</v>
      </c>
      <c r="AQ67" s="103">
        <v>1.27</v>
      </c>
      <c r="AR67" s="158">
        <v>1.460823</v>
      </c>
      <c r="AS67" s="158">
        <v>4.8546030529370592</v>
      </c>
      <c r="AT67" s="82">
        <v>40</v>
      </c>
      <c r="AU67" s="160">
        <v>1.4145194292068499</v>
      </c>
      <c r="AV67" s="91">
        <v>6.7324662208557102</v>
      </c>
      <c r="AW67" s="104">
        <v>0.01</v>
      </c>
      <c r="AX67" s="109">
        <v>3144.5619255665902</v>
      </c>
      <c r="AY67" s="106"/>
      <c r="AZ67" s="86">
        <v>36.9</v>
      </c>
      <c r="BA67" s="159">
        <v>4.3</v>
      </c>
      <c r="BB67" s="159">
        <v>3.7</v>
      </c>
      <c r="BC67" s="97">
        <v>8.4000000000000057</v>
      </c>
      <c r="BD67" s="97">
        <v>1266.1361451792238</v>
      </c>
      <c r="BE67" s="91">
        <v>241.70854169136365</v>
      </c>
      <c r="BF67" s="98">
        <v>5220.6404354722563</v>
      </c>
      <c r="BG67" s="97">
        <v>30.57</v>
      </c>
      <c r="BH67" s="98">
        <v>14.999988423880454</v>
      </c>
      <c r="BI67" s="97">
        <v>5.9</v>
      </c>
      <c r="BJ67" s="97">
        <v>20.399999999999999</v>
      </c>
      <c r="BK67" s="97">
        <v>13.2</v>
      </c>
      <c r="BL67" s="111">
        <v>1.92</v>
      </c>
      <c r="BM67" s="111">
        <v>4.8999999999999995</v>
      </c>
      <c r="BN67" s="99">
        <v>0.18</v>
      </c>
      <c r="BO67" s="105">
        <v>45.199999999999996</v>
      </c>
      <c r="BP67" s="101">
        <v>-0.78787827491760254</v>
      </c>
      <c r="BQ67" s="91">
        <v>26</v>
      </c>
      <c r="BR67" s="91">
        <v>3.7833333015441895</v>
      </c>
      <c r="BS67" s="91" t="s">
        <v>389</v>
      </c>
      <c r="BT67" s="91">
        <v>23.758773069924615</v>
      </c>
      <c r="BU67" s="91">
        <v>0.56832833386528669</v>
      </c>
      <c r="BV67" s="91">
        <v>9.709840936899143</v>
      </c>
      <c r="BW67" s="91">
        <v>2.1760907710131732</v>
      </c>
      <c r="BX67" s="91">
        <v>0</v>
      </c>
      <c r="BY67" s="91">
        <v>61.683823774345747</v>
      </c>
      <c r="BZ67" s="91">
        <v>87.058823529411768</v>
      </c>
      <c r="CA67" s="91">
        <v>54.1</v>
      </c>
      <c r="CB67" s="91">
        <v>94.869429999999994</v>
      </c>
      <c r="CC67" s="91">
        <v>89.3</v>
      </c>
      <c r="CD67" s="91">
        <v>87.4</v>
      </c>
      <c r="CE67" s="91">
        <v>55.4</v>
      </c>
      <c r="CF67" s="91">
        <v>22.6</v>
      </c>
      <c r="CG67" s="91">
        <v>69.5</v>
      </c>
      <c r="CH67" s="91">
        <v>45.581599891439126</v>
      </c>
      <c r="CI67" s="91">
        <v>5.7265546605609812</v>
      </c>
      <c r="CJ67" s="91">
        <v>11.987587756107654</v>
      </c>
      <c r="CK67" s="91">
        <v>15.743074486386117</v>
      </c>
      <c r="CL67" s="91">
        <v>67.8</v>
      </c>
      <c r="CM67" s="91">
        <v>31.047499999999999</v>
      </c>
      <c r="CN67" s="91">
        <v>66.989999999999995</v>
      </c>
      <c r="CO67" s="91">
        <v>20</v>
      </c>
      <c r="CP67" s="91">
        <v>2619376.0278419447</v>
      </c>
      <c r="CQ67" s="91">
        <v>1238.610358529613</v>
      </c>
      <c r="CR67" s="91">
        <v>2114.7699999469364</v>
      </c>
    </row>
    <row r="68" spans="1:96" ht="15.75" customHeight="1" x14ac:dyDescent="0.25">
      <c r="A68" s="83" t="s">
        <v>97</v>
      </c>
      <c r="B68" s="86" t="s">
        <v>110</v>
      </c>
      <c r="C68" s="86" t="s">
        <v>113</v>
      </c>
      <c r="D68" s="88">
        <v>5549</v>
      </c>
      <c r="E68" s="137">
        <v>338452.875</v>
      </c>
      <c r="F68" s="137">
        <v>31470.7109375</v>
      </c>
      <c r="G68" s="136">
        <v>2.1015927770847522E-3</v>
      </c>
      <c r="H68" s="136">
        <v>1.9541455748003949E-4</v>
      </c>
      <c r="I68" s="97">
        <v>47.23444618719958</v>
      </c>
      <c r="J68" s="97">
        <v>30.691816799784142</v>
      </c>
      <c r="K68" s="97">
        <v>0</v>
      </c>
      <c r="L68" s="97">
        <v>7.1276681069223358</v>
      </c>
      <c r="M68" s="97">
        <v>0</v>
      </c>
      <c r="N68" s="97">
        <v>0</v>
      </c>
      <c r="O68" s="91"/>
      <c r="P68" s="91"/>
      <c r="Q68" s="97">
        <v>0</v>
      </c>
      <c r="R68" s="97">
        <v>24</v>
      </c>
      <c r="S68" s="97">
        <v>169.7</v>
      </c>
      <c r="T68" s="97">
        <v>23.194166112935292</v>
      </c>
      <c r="U68" s="97">
        <v>28.196774907391958</v>
      </c>
      <c r="V68" s="97">
        <v>211.06202500248347</v>
      </c>
      <c r="W68" s="97">
        <v>4.394471854306385</v>
      </c>
      <c r="X68" s="95">
        <v>1049.0823477021968</v>
      </c>
      <c r="Y68" s="93">
        <v>4.0730112490035335</v>
      </c>
      <c r="Z68" s="96">
        <v>1.43</v>
      </c>
      <c r="AA68" s="99">
        <v>7.8749784802475604</v>
      </c>
      <c r="AB68" s="156">
        <v>0.41458798372360789</v>
      </c>
      <c r="AC68" s="97">
        <v>11.1</v>
      </c>
      <c r="AD68" s="97">
        <v>11.200000000000001</v>
      </c>
      <c r="AE68" s="100">
        <v>60</v>
      </c>
      <c r="AF68" s="101">
        <v>0.91202408075332642</v>
      </c>
      <c r="AG68" s="102">
        <v>0.45573297142982483</v>
      </c>
      <c r="AH68" s="102">
        <v>0</v>
      </c>
      <c r="AI68" s="102">
        <v>0</v>
      </c>
      <c r="AJ68" s="99">
        <v>0.59099999999999997</v>
      </c>
      <c r="AK68" s="82">
        <v>53.92</v>
      </c>
      <c r="AL68" s="82">
        <v>70.819999999999993</v>
      </c>
      <c r="AM68" s="157">
        <v>29.599483588029024</v>
      </c>
      <c r="AN68" s="86">
        <v>0.45300000000000001</v>
      </c>
      <c r="AO68" s="82">
        <v>1.02</v>
      </c>
      <c r="AP68" s="82">
        <v>1.31</v>
      </c>
      <c r="AQ68" s="103">
        <v>1.1299999999999999</v>
      </c>
      <c r="AR68" s="158">
        <v>1.0630759999999999</v>
      </c>
      <c r="AS68" s="158">
        <v>4.2188877072518389</v>
      </c>
      <c r="AT68" s="82">
        <v>40</v>
      </c>
      <c r="AU68" s="160">
        <v>1.4145194292068499</v>
      </c>
      <c r="AV68" s="91">
        <v>6.7324662208557102</v>
      </c>
      <c r="AW68" s="104">
        <v>0.01</v>
      </c>
      <c r="AX68" s="109">
        <v>2658.8113735535749</v>
      </c>
      <c r="AY68" s="106"/>
      <c r="AZ68" s="86">
        <v>29.2</v>
      </c>
      <c r="BA68" s="159">
        <v>5.5</v>
      </c>
      <c r="BB68" s="159">
        <v>15.8</v>
      </c>
      <c r="BC68" s="97">
        <v>21.900000000000006</v>
      </c>
      <c r="BD68" s="97">
        <v>2266.8200183573235</v>
      </c>
      <c r="BE68" s="91">
        <v>982.21676812947783</v>
      </c>
      <c r="BF68" s="98">
        <v>15981.165042110333</v>
      </c>
      <c r="BG68" s="97">
        <v>37.270000000000003</v>
      </c>
      <c r="BH68" s="98">
        <v>20</v>
      </c>
      <c r="BI68" s="97">
        <v>19.2</v>
      </c>
      <c r="BJ68" s="97">
        <v>56.7</v>
      </c>
      <c r="BK68" s="97">
        <v>10.9</v>
      </c>
      <c r="BL68" s="111">
        <v>1.54</v>
      </c>
      <c r="BM68" s="111">
        <v>5.2</v>
      </c>
      <c r="BN68" s="99">
        <v>0.02</v>
      </c>
      <c r="BO68" s="105">
        <v>60.4</v>
      </c>
      <c r="BP68" s="101">
        <v>-0.78787827491760254</v>
      </c>
      <c r="BQ68" s="91">
        <v>26</v>
      </c>
      <c r="BR68" s="91">
        <v>3.7833333015441895</v>
      </c>
      <c r="BS68" s="91" t="s">
        <v>389</v>
      </c>
      <c r="BT68" s="91">
        <v>27.982457730015764</v>
      </c>
      <c r="BU68" s="91">
        <v>0.56832833386528669</v>
      </c>
      <c r="BV68" s="91">
        <v>24.262623879188297</v>
      </c>
      <c r="BW68" s="91">
        <v>3.9061972038278978</v>
      </c>
      <c r="BX68" s="91">
        <v>0</v>
      </c>
      <c r="BY68" s="91">
        <v>38.64755195305235</v>
      </c>
      <c r="BZ68" s="91">
        <v>73.333333333333329</v>
      </c>
      <c r="CA68" s="91">
        <v>63.5</v>
      </c>
      <c r="CB68" s="91">
        <v>96.791200000000003</v>
      </c>
      <c r="CC68" s="91">
        <v>83.5</v>
      </c>
      <c r="CD68" s="91">
        <v>97.6</v>
      </c>
      <c r="CE68" s="91">
        <v>39.299999999999997</v>
      </c>
      <c r="CF68" s="91">
        <v>35.6</v>
      </c>
      <c r="CG68" s="91">
        <v>27.1</v>
      </c>
      <c r="CH68" s="91">
        <v>31.274275749956633</v>
      </c>
      <c r="CI68" s="91">
        <v>4.9252051700438715</v>
      </c>
      <c r="CJ68" s="91">
        <v>11.378922289411703</v>
      </c>
      <c r="CK68" s="91">
        <v>21.05156715977251</v>
      </c>
      <c r="CL68" s="91">
        <v>68.099999999999994</v>
      </c>
      <c r="CM68" s="91">
        <v>16.339100000000002</v>
      </c>
      <c r="CN68" s="91">
        <v>65.760000000000005</v>
      </c>
      <c r="CO68" s="91">
        <v>22.666666666666664</v>
      </c>
      <c r="CP68" s="91">
        <v>2355231.8328896486</v>
      </c>
      <c r="CQ68" s="91">
        <v>1049.0823477021968</v>
      </c>
      <c r="CR68" s="91">
        <v>2245.0399990508931</v>
      </c>
    </row>
    <row r="69" spans="1:96" ht="15.75" customHeight="1" x14ac:dyDescent="0.25">
      <c r="A69" s="83" t="s">
        <v>97</v>
      </c>
      <c r="B69" s="86" t="s">
        <v>110</v>
      </c>
      <c r="C69" s="86" t="s">
        <v>114</v>
      </c>
      <c r="D69" s="88">
        <v>5552</v>
      </c>
      <c r="E69" s="137">
        <v>338452.875</v>
      </c>
      <c r="F69" s="137">
        <v>31470.7109375</v>
      </c>
      <c r="G69" s="136">
        <v>2.1015927770847522E-3</v>
      </c>
      <c r="H69" s="136">
        <v>1.9541455748003949E-4</v>
      </c>
      <c r="I69" s="97">
        <v>16.718804966112071</v>
      </c>
      <c r="J69" s="97">
        <v>6.6177938833603829</v>
      </c>
      <c r="K69" s="97">
        <v>0</v>
      </c>
      <c r="L69" s="97">
        <v>0.78092306240861586</v>
      </c>
      <c r="M69" s="97">
        <v>0</v>
      </c>
      <c r="N69" s="97">
        <v>0</v>
      </c>
      <c r="O69" s="91"/>
      <c r="P69" s="91"/>
      <c r="Q69" s="97">
        <v>0</v>
      </c>
      <c r="R69" s="97">
        <v>11</v>
      </c>
      <c r="S69" s="132" t="s">
        <v>389</v>
      </c>
      <c r="T69" s="97">
        <v>29.223060035895447</v>
      </c>
      <c r="U69" s="97">
        <v>21.985503019258864</v>
      </c>
      <c r="V69" s="97">
        <v>233.78521541646668</v>
      </c>
      <c r="W69" s="97">
        <v>4.2357552732277002</v>
      </c>
      <c r="X69" s="95">
        <v>1126.1359191282884</v>
      </c>
      <c r="Y69" s="93">
        <v>4.3247545137789043</v>
      </c>
      <c r="Z69" s="96">
        <v>1.23</v>
      </c>
      <c r="AA69" s="99">
        <v>6.4701695717285039</v>
      </c>
      <c r="AB69" s="156">
        <v>1.0218920775468272</v>
      </c>
      <c r="AC69" s="97">
        <v>9.6</v>
      </c>
      <c r="AD69" s="97">
        <v>10.9</v>
      </c>
      <c r="AE69" s="100">
        <v>60</v>
      </c>
      <c r="AF69" s="101">
        <v>0.91202408075332642</v>
      </c>
      <c r="AG69" s="102">
        <v>0.45573297142982483</v>
      </c>
      <c r="AH69" s="102">
        <v>0</v>
      </c>
      <c r="AI69" s="102">
        <v>0</v>
      </c>
      <c r="AJ69" s="99">
        <v>0.60599999999999998</v>
      </c>
      <c r="AK69" s="82">
        <v>23.04</v>
      </c>
      <c r="AL69" s="82">
        <v>41.98</v>
      </c>
      <c r="AM69" s="157">
        <v>31.330316223068589</v>
      </c>
      <c r="AN69" s="86">
        <v>0.438</v>
      </c>
      <c r="AO69" s="82">
        <v>1.06</v>
      </c>
      <c r="AP69" s="82">
        <v>1.1299999999999999</v>
      </c>
      <c r="AQ69" s="103">
        <v>1.45</v>
      </c>
      <c r="AR69" s="158">
        <v>2.424242</v>
      </c>
      <c r="AS69" s="158">
        <v>2.2842259231237416</v>
      </c>
      <c r="AT69" s="82">
        <v>40</v>
      </c>
      <c r="AU69" s="160">
        <v>1.4145194292068499</v>
      </c>
      <c r="AV69" s="91">
        <v>6.7324662208557102</v>
      </c>
      <c r="AW69" s="104">
        <v>0.04</v>
      </c>
      <c r="AX69" s="109">
        <v>274.00876541042635</v>
      </c>
      <c r="AY69" s="106"/>
      <c r="AZ69" s="86">
        <v>15</v>
      </c>
      <c r="BA69" s="159">
        <v>5.5</v>
      </c>
      <c r="BB69" s="159">
        <v>10.4</v>
      </c>
      <c r="BC69" s="97">
        <v>23.299999999999997</v>
      </c>
      <c r="BD69" s="97">
        <v>1240.6918735687343</v>
      </c>
      <c r="BE69" s="91">
        <v>124.597279378594</v>
      </c>
      <c r="BF69" s="98">
        <v>2702.2246629748443</v>
      </c>
      <c r="BG69" s="97">
        <v>13.77</v>
      </c>
      <c r="BH69" s="98">
        <v>4.9999838911817109</v>
      </c>
      <c r="BI69" s="97">
        <v>10.6</v>
      </c>
      <c r="BJ69" s="97">
        <v>22.5</v>
      </c>
      <c r="BK69" s="97">
        <v>8.6999999999999993</v>
      </c>
      <c r="BL69" s="111">
        <v>1.7</v>
      </c>
      <c r="BM69" s="111">
        <v>4.7</v>
      </c>
      <c r="BN69" s="99">
        <v>0.01</v>
      </c>
      <c r="BO69" s="105">
        <v>79.7</v>
      </c>
      <c r="BP69" s="101">
        <v>-0.78787827491760254</v>
      </c>
      <c r="BQ69" s="91">
        <v>26</v>
      </c>
      <c r="BR69" s="91">
        <v>3.7833333015441895</v>
      </c>
      <c r="BS69" s="91" t="s">
        <v>389</v>
      </c>
      <c r="BT69" s="91">
        <v>12.571827506578595</v>
      </c>
      <c r="BU69" s="91">
        <v>0.56832833386528669</v>
      </c>
      <c r="BV69" s="91">
        <v>14.990138067061142</v>
      </c>
      <c r="BW69" s="91">
        <v>2.0644857634219043</v>
      </c>
      <c r="BX69" s="91">
        <v>0</v>
      </c>
      <c r="BY69" s="91">
        <v>72.252178610192999</v>
      </c>
      <c r="BZ69" s="91">
        <v>79.545454545454547</v>
      </c>
      <c r="CA69" s="91">
        <v>73.599999999999994</v>
      </c>
      <c r="CB69" s="91">
        <v>96.752229999999997</v>
      </c>
      <c r="CC69" s="91">
        <v>98.4</v>
      </c>
      <c r="CD69" s="91">
        <v>97.9</v>
      </c>
      <c r="CE69" s="91">
        <v>46.8</v>
      </c>
      <c r="CF69" s="91">
        <v>51.9</v>
      </c>
      <c r="CG69" s="91">
        <v>31.9</v>
      </c>
      <c r="CH69" s="91">
        <v>55.172723430254464</v>
      </c>
      <c r="CI69" s="91">
        <v>3.3458907200286037</v>
      </c>
      <c r="CJ69" s="91">
        <v>10.108861324341738</v>
      </c>
      <c r="CK69" s="91">
        <v>8.6468404798430054</v>
      </c>
      <c r="CL69" s="91">
        <v>72.599999999999994</v>
      </c>
      <c r="CM69" s="91">
        <v>21.160799999999998</v>
      </c>
      <c r="CN69" s="91">
        <v>60.84</v>
      </c>
      <c r="CO69" s="91">
        <v>11.363636363636363</v>
      </c>
      <c r="CP69" s="91">
        <v>1404708.1609287646</v>
      </c>
      <c r="CQ69" s="91">
        <v>1126.1359191282884</v>
      </c>
      <c r="CR69" s="91">
        <v>1247.3699995433158</v>
      </c>
    </row>
    <row r="70" spans="1:96" ht="15.75" customHeight="1" x14ac:dyDescent="0.25">
      <c r="A70" s="83" t="s">
        <v>97</v>
      </c>
      <c r="B70" s="86" t="s">
        <v>110</v>
      </c>
      <c r="C70" s="86" t="s">
        <v>115</v>
      </c>
      <c r="D70" s="88">
        <v>5573</v>
      </c>
      <c r="E70" s="137">
        <v>338452.875</v>
      </c>
      <c r="F70" s="137">
        <v>31470.7109375</v>
      </c>
      <c r="G70" s="136">
        <v>2.1015927770847522E-3</v>
      </c>
      <c r="H70" s="136">
        <v>1.9541455748003949E-4</v>
      </c>
      <c r="I70" s="97">
        <v>3.723765812745091</v>
      </c>
      <c r="J70" s="97">
        <v>1.9772140765552999</v>
      </c>
      <c r="K70" s="97">
        <v>0.32033801555137054</v>
      </c>
      <c r="L70" s="97">
        <v>0</v>
      </c>
      <c r="M70" s="97">
        <v>0</v>
      </c>
      <c r="N70" s="97">
        <v>0</v>
      </c>
      <c r="O70" s="91"/>
      <c r="P70" s="91"/>
      <c r="Q70" s="97">
        <v>0</v>
      </c>
      <c r="R70" s="97">
        <v>8</v>
      </c>
      <c r="S70" s="132" t="s">
        <v>389</v>
      </c>
      <c r="T70" s="97">
        <v>39.846550695390114</v>
      </c>
      <c r="U70" s="97">
        <v>28.832904645168107</v>
      </c>
      <c r="V70" s="97">
        <v>259.70023780395542</v>
      </c>
      <c r="W70" s="97">
        <v>5.1949536060528168</v>
      </c>
      <c r="X70" s="95">
        <v>1362.8788381853294</v>
      </c>
      <c r="Y70" s="93">
        <v>4.3509317506855298</v>
      </c>
      <c r="Z70" s="96">
        <v>1.53</v>
      </c>
      <c r="AA70" s="99">
        <v>11.183525330115236</v>
      </c>
      <c r="AB70" s="156">
        <v>0.87267628498999528</v>
      </c>
      <c r="AC70" s="97">
        <v>22.2</v>
      </c>
      <c r="AD70" s="97">
        <v>11.3</v>
      </c>
      <c r="AE70" s="100">
        <v>60</v>
      </c>
      <c r="AF70" s="101">
        <v>0.91202408075332642</v>
      </c>
      <c r="AG70" s="102">
        <v>0.45573297142982483</v>
      </c>
      <c r="AH70" s="102">
        <v>0</v>
      </c>
      <c r="AI70" s="102">
        <v>0</v>
      </c>
      <c r="AJ70" s="99">
        <v>0.63100000000000001</v>
      </c>
      <c r="AK70" s="82">
        <v>14.24</v>
      </c>
      <c r="AL70" s="82">
        <v>32.299999999999997</v>
      </c>
      <c r="AM70" s="157">
        <v>41.12361777723369</v>
      </c>
      <c r="AN70" s="86">
        <v>0.39500000000000002</v>
      </c>
      <c r="AO70" s="82">
        <v>1.04</v>
      </c>
      <c r="AP70" s="82">
        <v>1.1399999999999999</v>
      </c>
      <c r="AQ70" s="103">
        <v>1.25</v>
      </c>
      <c r="AR70" s="158">
        <v>1.2077290000000001</v>
      </c>
      <c r="AS70" s="158">
        <v>7.9396416917648471</v>
      </c>
      <c r="AT70" s="82">
        <v>40</v>
      </c>
      <c r="AU70" s="160">
        <v>1.4145194292068499</v>
      </c>
      <c r="AV70" s="91">
        <v>6.7324662208557102</v>
      </c>
      <c r="AW70" s="104">
        <v>0.03</v>
      </c>
      <c r="AX70" s="109">
        <v>34.437128229045094</v>
      </c>
      <c r="AY70" s="106"/>
      <c r="AZ70" s="86">
        <v>35.299999999999997</v>
      </c>
      <c r="BA70" s="159">
        <v>3.8</v>
      </c>
      <c r="BB70" s="159">
        <v>11.4</v>
      </c>
      <c r="BC70" s="97">
        <v>24.400000000000006</v>
      </c>
      <c r="BD70" s="97">
        <v>213.09430851202771</v>
      </c>
      <c r="BE70" s="91">
        <v>51.790545632031908</v>
      </c>
      <c r="BF70" s="98">
        <v>341.60292533459392</v>
      </c>
      <c r="BG70" s="97">
        <v>18.29</v>
      </c>
      <c r="BH70" s="98">
        <v>10.000010184087566</v>
      </c>
      <c r="BI70" s="97">
        <v>8.8000000000000007</v>
      </c>
      <c r="BJ70" s="97">
        <v>44.4</v>
      </c>
      <c r="BK70" s="97">
        <v>7.3</v>
      </c>
      <c r="BL70" s="111">
        <v>1.45</v>
      </c>
      <c r="BM70" s="111">
        <v>4.1000000000000005</v>
      </c>
      <c r="BN70" s="99">
        <v>0.03</v>
      </c>
      <c r="BO70" s="105">
        <v>85.1</v>
      </c>
      <c r="BP70" s="101">
        <v>-0.78787827491760254</v>
      </c>
      <c r="BQ70" s="91">
        <v>26</v>
      </c>
      <c r="BR70" s="91">
        <v>3.7833333015441895</v>
      </c>
      <c r="BS70" s="91" t="s">
        <v>389</v>
      </c>
      <c r="BT70" s="91">
        <v>4.5105728565936181</v>
      </c>
      <c r="BU70" s="91">
        <v>0.56832833386528669</v>
      </c>
      <c r="BV70" s="91">
        <v>30.929791271347252</v>
      </c>
      <c r="BW70" s="91">
        <v>3.0837624145519</v>
      </c>
      <c r="BX70" s="91">
        <v>0</v>
      </c>
      <c r="BY70" s="91">
        <v>82.853956156538842</v>
      </c>
      <c r="BZ70" s="91">
        <v>87.5</v>
      </c>
      <c r="CA70" s="91">
        <v>72.900000000000006</v>
      </c>
      <c r="CB70" s="91">
        <v>96.311999999999998</v>
      </c>
      <c r="CC70" s="91">
        <v>91</v>
      </c>
      <c r="CD70" s="91">
        <v>84.6</v>
      </c>
      <c r="CE70" s="91">
        <v>55.9</v>
      </c>
      <c r="CF70" s="91">
        <v>44.1</v>
      </c>
      <c r="CG70" s="91">
        <v>85.1</v>
      </c>
      <c r="CH70" s="91">
        <v>57.452912559990757</v>
      </c>
      <c r="CI70" s="91">
        <v>6.2149673277892141</v>
      </c>
      <c r="CJ70" s="91">
        <v>9.2512872436557014</v>
      </c>
      <c r="CK70" s="91">
        <v>12.975298892590498</v>
      </c>
      <c r="CL70" s="91">
        <v>71.7</v>
      </c>
      <c r="CM70" s="91">
        <v>46.847999999999999</v>
      </c>
      <c r="CN70" s="91">
        <v>67.09</v>
      </c>
      <c r="CO70" s="91">
        <v>42.1875</v>
      </c>
      <c r="CP70" s="91">
        <v>2107814.7814913657</v>
      </c>
      <c r="CQ70" s="91">
        <v>1362.8788381853294</v>
      </c>
      <c r="CR70" s="91">
        <v>1546.589999370683</v>
      </c>
    </row>
    <row r="71" spans="1:96" ht="15.75" customHeight="1" x14ac:dyDescent="0.25">
      <c r="A71" s="83" t="s">
        <v>97</v>
      </c>
      <c r="B71" s="86" t="s">
        <v>110</v>
      </c>
      <c r="C71" s="86" t="s">
        <v>116</v>
      </c>
      <c r="D71" s="88">
        <v>5577</v>
      </c>
      <c r="E71" s="137">
        <v>338452.875</v>
      </c>
      <c r="F71" s="137">
        <v>31470.7109375</v>
      </c>
      <c r="G71" s="136">
        <v>2.1015927770847522E-3</v>
      </c>
      <c r="H71" s="136">
        <v>1.9541455748003949E-4</v>
      </c>
      <c r="I71" s="97">
        <v>0</v>
      </c>
      <c r="J71" s="97">
        <v>3.9382797013824771</v>
      </c>
      <c r="K71" s="97">
        <v>25.952942837468314</v>
      </c>
      <c r="L71" s="97">
        <v>0</v>
      </c>
      <c r="M71" s="97">
        <v>0</v>
      </c>
      <c r="N71" s="97">
        <v>0</v>
      </c>
      <c r="O71" s="91"/>
      <c r="P71" s="91"/>
      <c r="Q71" s="97">
        <v>0</v>
      </c>
      <c r="R71" s="97">
        <v>7</v>
      </c>
      <c r="S71" s="132" t="s">
        <v>389</v>
      </c>
      <c r="T71" s="97">
        <v>41.121792402645951</v>
      </c>
      <c r="U71" s="97">
        <v>24.727160704198738</v>
      </c>
      <c r="V71" s="97">
        <v>382.56219632492463</v>
      </c>
      <c r="W71" s="97">
        <v>2.2226785159001086</v>
      </c>
      <c r="X71" s="95">
        <v>816.77922100719741</v>
      </c>
      <c r="Y71" s="93">
        <v>4.3207615681093356</v>
      </c>
      <c r="Z71" s="96">
        <v>1.65</v>
      </c>
      <c r="AA71" s="99">
        <v>5.2626054147445078</v>
      </c>
      <c r="AB71" s="156">
        <v>0.16414746101731795</v>
      </c>
      <c r="AC71" s="97">
        <v>14.1</v>
      </c>
      <c r="AD71" s="97">
        <v>11</v>
      </c>
      <c r="AE71" s="100">
        <v>60</v>
      </c>
      <c r="AF71" s="101">
        <v>0.91202408075332642</v>
      </c>
      <c r="AG71" s="102">
        <v>0.45573297142982483</v>
      </c>
      <c r="AH71" s="102">
        <v>0</v>
      </c>
      <c r="AI71" s="102">
        <v>0</v>
      </c>
      <c r="AJ71" s="99">
        <v>0.63100000000000001</v>
      </c>
      <c r="AK71" s="82">
        <v>14.19</v>
      </c>
      <c r="AL71" s="82">
        <v>26.35</v>
      </c>
      <c r="AM71" s="157">
        <v>34.244551212409817</v>
      </c>
      <c r="AN71" s="86">
        <v>0.38400000000000001</v>
      </c>
      <c r="AO71" s="82">
        <v>1.1599999999999999</v>
      </c>
      <c r="AP71" s="82">
        <v>1.24</v>
      </c>
      <c r="AQ71" s="103">
        <v>1.03</v>
      </c>
      <c r="AR71" s="158">
        <v>1.2084589999999999</v>
      </c>
      <c r="AS71" s="158">
        <v>3.4739844140317651</v>
      </c>
      <c r="AT71" s="82">
        <v>40</v>
      </c>
      <c r="AU71" s="160">
        <v>1.4145194292068499</v>
      </c>
      <c r="AV71" s="91">
        <v>6.7324662208557102</v>
      </c>
      <c r="AW71" s="104">
        <v>0.05</v>
      </c>
      <c r="AX71" s="109">
        <v>0</v>
      </c>
      <c r="AY71" s="106"/>
      <c r="AZ71" s="86">
        <v>59.2</v>
      </c>
      <c r="BA71" s="159">
        <v>15.9</v>
      </c>
      <c r="BB71" s="159">
        <v>25.3</v>
      </c>
      <c r="BC71" s="97">
        <v>32.900000000000006</v>
      </c>
      <c r="BD71" s="97">
        <v>263.26392199439061</v>
      </c>
      <c r="BE71" s="91">
        <v>88.692660813698055</v>
      </c>
      <c r="BF71" s="98">
        <v>305.84844945564413</v>
      </c>
      <c r="BG71" s="97">
        <v>6.21</v>
      </c>
      <c r="BH71" s="98">
        <v>9.9999798971134268</v>
      </c>
      <c r="BI71" s="97">
        <v>7</v>
      </c>
      <c r="BJ71" s="97">
        <v>37.4</v>
      </c>
      <c r="BK71" s="97">
        <v>6.3</v>
      </c>
      <c r="BL71" s="111">
        <v>1.58</v>
      </c>
      <c r="BM71" s="111">
        <v>4.1000000000000005</v>
      </c>
      <c r="BN71" s="99">
        <v>0.15</v>
      </c>
      <c r="BO71" s="105">
        <v>87.399999999999991</v>
      </c>
      <c r="BP71" s="101">
        <v>-0.78787827491760254</v>
      </c>
      <c r="BQ71" s="91">
        <v>26</v>
      </c>
      <c r="BR71" s="91">
        <v>3.7833333015441895</v>
      </c>
      <c r="BS71" s="91" t="s">
        <v>389</v>
      </c>
      <c r="BT71" s="91">
        <v>15.902390063358634</v>
      </c>
      <c r="BU71" s="91">
        <v>0.56832833386528669</v>
      </c>
      <c r="BV71" s="91">
        <v>5.7894736842105265</v>
      </c>
      <c r="BW71" s="91">
        <v>6.1014704358042202</v>
      </c>
      <c r="BX71" s="91">
        <v>0</v>
      </c>
      <c r="BY71" s="91">
        <v>71.64243708099842</v>
      </c>
      <c r="BZ71" s="91">
        <v>100</v>
      </c>
      <c r="CA71" s="91">
        <v>69.3</v>
      </c>
      <c r="CB71" s="91">
        <v>94.53116</v>
      </c>
      <c r="CC71" s="91">
        <v>84.4</v>
      </c>
      <c r="CD71" s="91">
        <v>64.400000000000006</v>
      </c>
      <c r="CE71" s="91">
        <v>51.5</v>
      </c>
      <c r="CF71" s="91">
        <v>49</v>
      </c>
      <c r="CG71" s="91">
        <v>71.5</v>
      </c>
      <c r="CH71" s="91">
        <v>50.028050277615812</v>
      </c>
      <c r="CI71" s="91">
        <v>9.936680424024015</v>
      </c>
      <c r="CJ71" s="91">
        <v>9.5008611071808566</v>
      </c>
      <c r="CK71" s="91">
        <v>9.5404601553697717</v>
      </c>
      <c r="CL71" s="91">
        <v>71.3</v>
      </c>
      <c r="CM71" s="91">
        <v>25.019099999999998</v>
      </c>
      <c r="CN71" s="91">
        <v>65.58</v>
      </c>
      <c r="CO71" s="91">
        <v>26.666666666666668</v>
      </c>
      <c r="CP71" s="91">
        <v>1147264.4297222341</v>
      </c>
      <c r="CQ71" s="91">
        <v>816.77922100719741</v>
      </c>
      <c r="CR71" s="91">
        <v>1404.6200003808917</v>
      </c>
    </row>
    <row r="72" spans="1:96" ht="15.75" customHeight="1" x14ac:dyDescent="0.25">
      <c r="A72" s="83" t="s">
        <v>97</v>
      </c>
      <c r="B72" s="86" t="s">
        <v>110</v>
      </c>
      <c r="C72" s="86" t="s">
        <v>110</v>
      </c>
      <c r="D72" s="88">
        <v>5585</v>
      </c>
      <c r="E72" s="137">
        <v>338452.875</v>
      </c>
      <c r="F72" s="137">
        <v>31470.7109375</v>
      </c>
      <c r="G72" s="136">
        <v>2.1015927770847522E-3</v>
      </c>
      <c r="H72" s="136">
        <v>1.9541455748003949E-4</v>
      </c>
      <c r="I72" s="97">
        <v>4.1064121716927593</v>
      </c>
      <c r="J72" s="97">
        <v>6.0415460940350645</v>
      </c>
      <c r="K72" s="97">
        <v>0</v>
      </c>
      <c r="L72" s="97">
        <v>0.73828606673247521</v>
      </c>
      <c r="M72" s="97">
        <v>0</v>
      </c>
      <c r="N72" s="97">
        <v>0</v>
      </c>
      <c r="O72" s="91"/>
      <c r="P72" s="91"/>
      <c r="Q72" s="97">
        <v>0</v>
      </c>
      <c r="R72" s="97">
        <v>16</v>
      </c>
      <c r="S72" s="132" t="s">
        <v>389</v>
      </c>
      <c r="T72" s="97">
        <v>36.14941664285476</v>
      </c>
      <c r="U72" s="97">
        <v>30.093666637733111</v>
      </c>
      <c r="V72" s="97">
        <v>464.07444609961567</v>
      </c>
      <c r="W72" s="97">
        <v>14.514926202941933</v>
      </c>
      <c r="X72" s="95">
        <v>1343.1312562495873</v>
      </c>
      <c r="Y72" s="93">
        <v>4.0005082062817632</v>
      </c>
      <c r="Z72" s="96">
        <v>1.24</v>
      </c>
      <c r="AA72" s="99">
        <v>12.014202912892342</v>
      </c>
      <c r="AB72" s="156">
        <v>1.0155945343199513</v>
      </c>
      <c r="AC72" s="97">
        <v>21.3</v>
      </c>
      <c r="AD72" s="97">
        <v>10</v>
      </c>
      <c r="AE72" s="100">
        <v>60</v>
      </c>
      <c r="AF72" s="101">
        <v>0.91202408075332642</v>
      </c>
      <c r="AG72" s="102">
        <v>0.45573297142982483</v>
      </c>
      <c r="AH72" s="102">
        <v>0</v>
      </c>
      <c r="AI72" s="102">
        <v>0</v>
      </c>
      <c r="AJ72" s="99">
        <v>0.60599999999999998</v>
      </c>
      <c r="AK72" s="82">
        <v>26.96</v>
      </c>
      <c r="AL72" s="82">
        <v>43.79</v>
      </c>
      <c r="AM72" s="157">
        <v>43.724984754257093</v>
      </c>
      <c r="AN72" s="86">
        <v>0.499</v>
      </c>
      <c r="AO72" s="82">
        <v>1.05</v>
      </c>
      <c r="AP72" s="82">
        <v>1.31</v>
      </c>
      <c r="AQ72" s="103">
        <v>1.07</v>
      </c>
      <c r="AR72" s="158">
        <v>1.8651359999999999</v>
      </c>
      <c r="AS72" s="158">
        <v>4.3265609999507841</v>
      </c>
      <c r="AT72" s="82">
        <v>40</v>
      </c>
      <c r="AU72" s="160">
        <v>1.4145194292068499</v>
      </c>
      <c r="AV72" s="91">
        <v>6.7324662208557102</v>
      </c>
      <c r="AW72" s="104">
        <v>0.04</v>
      </c>
      <c r="AX72" s="109">
        <v>298.61637644693491</v>
      </c>
      <c r="AY72" s="106"/>
      <c r="AZ72" s="86">
        <v>34.1</v>
      </c>
      <c r="BA72" s="159">
        <v>3.2</v>
      </c>
      <c r="BB72" s="159">
        <v>3.9</v>
      </c>
      <c r="BC72" s="97">
        <v>4.2999999999999972</v>
      </c>
      <c r="BD72" s="97">
        <v>468.97840282637168</v>
      </c>
      <c r="BE72" s="91">
        <v>6.5263429081882958</v>
      </c>
      <c r="BF72" s="98">
        <v>284.41703133916405</v>
      </c>
      <c r="BG72" s="97">
        <v>20.83</v>
      </c>
      <c r="BH72" s="98">
        <v>4.9999904995525286</v>
      </c>
      <c r="BI72" s="97">
        <v>5.7</v>
      </c>
      <c r="BJ72" s="97">
        <v>16</v>
      </c>
      <c r="BK72" s="97">
        <v>9.9</v>
      </c>
      <c r="BL72" s="111">
        <v>1.63</v>
      </c>
      <c r="BM72" s="111">
        <v>4.9000000000000004</v>
      </c>
      <c r="BN72" s="99">
        <v>0.64</v>
      </c>
      <c r="BO72" s="105">
        <v>80.5</v>
      </c>
      <c r="BP72" s="101">
        <v>-0.78787827491760254</v>
      </c>
      <c r="BQ72" s="91">
        <v>26</v>
      </c>
      <c r="BR72" s="91">
        <v>3.7833333015441895</v>
      </c>
      <c r="BS72" s="91" t="s">
        <v>389</v>
      </c>
      <c r="BT72" s="91">
        <v>7.5855345619980499</v>
      </c>
      <c r="BU72" s="91">
        <v>0.56832833386528669</v>
      </c>
      <c r="BV72" s="91">
        <v>16.700507614213198</v>
      </c>
      <c r="BW72" s="91">
        <v>4.9623679326297205</v>
      </c>
      <c r="BX72" s="91">
        <v>0</v>
      </c>
      <c r="BY72" s="91">
        <v>78.457568249807892</v>
      </c>
      <c r="BZ72" s="91">
        <v>100</v>
      </c>
      <c r="CA72" s="91">
        <v>59.5</v>
      </c>
      <c r="CB72" s="91">
        <v>95.903459999999995</v>
      </c>
      <c r="CC72" s="91">
        <v>93.1</v>
      </c>
      <c r="CD72" s="91">
        <v>86.1</v>
      </c>
      <c r="CE72" s="91">
        <v>70.3</v>
      </c>
      <c r="CF72" s="91">
        <v>35.6</v>
      </c>
      <c r="CG72" s="91">
        <v>83.1</v>
      </c>
      <c r="CH72" s="91">
        <v>58.259239522460625</v>
      </c>
      <c r="CI72" s="91">
        <v>5.8617971204188573</v>
      </c>
      <c r="CJ72" s="91">
        <v>10.451987458101348</v>
      </c>
      <c r="CK72" s="91">
        <v>18.997745806443941</v>
      </c>
      <c r="CL72" s="91">
        <v>77.2</v>
      </c>
      <c r="CM72" s="91">
        <v>78.845299999999995</v>
      </c>
      <c r="CN72" s="91">
        <v>77.290000000000006</v>
      </c>
      <c r="CO72" s="91">
        <v>12.790697674418606</v>
      </c>
      <c r="CP72" s="91">
        <v>3224267.1678561084</v>
      </c>
      <c r="CQ72" s="91">
        <v>1343.1312562495873</v>
      </c>
      <c r="CR72" s="91">
        <v>2400.5599995187358</v>
      </c>
    </row>
    <row r="73" spans="1:96" ht="15.75" customHeight="1" x14ac:dyDescent="0.25">
      <c r="A73" s="83" t="s">
        <v>97</v>
      </c>
      <c r="B73" s="86" t="s">
        <v>110</v>
      </c>
      <c r="C73" s="86" t="s">
        <v>117</v>
      </c>
      <c r="D73" s="88">
        <v>5594</v>
      </c>
      <c r="E73" s="137">
        <v>338452.875</v>
      </c>
      <c r="F73" s="137">
        <v>31470.7109375</v>
      </c>
      <c r="G73" s="136">
        <v>2.1015927770847522E-3</v>
      </c>
      <c r="H73" s="136">
        <v>1.9541455748003949E-4</v>
      </c>
      <c r="I73" s="97">
        <v>0</v>
      </c>
      <c r="J73" s="97">
        <v>3.9835145006830386</v>
      </c>
      <c r="K73" s="97">
        <v>31.024112089776057</v>
      </c>
      <c r="L73" s="97">
        <v>0</v>
      </c>
      <c r="M73" s="97">
        <v>0</v>
      </c>
      <c r="N73" s="97">
        <v>0</v>
      </c>
      <c r="O73" s="91"/>
      <c r="P73" s="91"/>
      <c r="Q73" s="97">
        <v>0</v>
      </c>
      <c r="R73" s="97">
        <v>12</v>
      </c>
      <c r="S73" s="132" t="s">
        <v>389</v>
      </c>
      <c r="T73" s="97">
        <v>68.303207148768081</v>
      </c>
      <c r="U73" s="97">
        <v>42.468292284055437</v>
      </c>
      <c r="V73" s="97">
        <v>548.93495523909303</v>
      </c>
      <c r="W73" s="97">
        <v>5.70148293999058</v>
      </c>
      <c r="X73" s="95">
        <v>881.03036402690771</v>
      </c>
      <c r="Y73" s="93">
        <v>4.3332377348138635</v>
      </c>
      <c r="Z73" s="96">
        <v>1.34</v>
      </c>
      <c r="AA73" s="99">
        <v>8.0299176097067324</v>
      </c>
      <c r="AB73" s="156">
        <v>1.0064537287134216</v>
      </c>
      <c r="AC73" s="97">
        <v>27</v>
      </c>
      <c r="AD73" s="97">
        <v>10.6</v>
      </c>
      <c r="AE73" s="100">
        <v>60</v>
      </c>
      <c r="AF73" s="101">
        <v>0.91202408075332642</v>
      </c>
      <c r="AG73" s="102">
        <v>0.45573297142982483</v>
      </c>
      <c r="AH73" s="102">
        <v>0</v>
      </c>
      <c r="AI73" s="102">
        <v>0</v>
      </c>
      <c r="AJ73" s="99">
        <v>0.63100000000000001</v>
      </c>
      <c r="AK73" s="82">
        <v>15.46</v>
      </c>
      <c r="AL73" s="82">
        <v>23.44</v>
      </c>
      <c r="AM73" s="157">
        <v>35.519028155704099</v>
      </c>
      <c r="AN73" s="86">
        <v>0.442</v>
      </c>
      <c r="AO73" s="82">
        <v>1</v>
      </c>
      <c r="AP73" s="82">
        <v>1.1499999999999999</v>
      </c>
      <c r="AQ73" s="103">
        <v>1.2</v>
      </c>
      <c r="AR73" s="158">
        <v>0.49115900000000001</v>
      </c>
      <c r="AS73" s="158">
        <v>4.1714522110852572</v>
      </c>
      <c r="AT73" s="82">
        <v>40</v>
      </c>
      <c r="AU73" s="160">
        <v>1.4145194292068499</v>
      </c>
      <c r="AV73" s="91">
        <v>6.7324662208557102</v>
      </c>
      <c r="AW73" s="104">
        <v>0.02</v>
      </c>
      <c r="AX73" s="109">
        <v>45.110343529124783</v>
      </c>
      <c r="AY73" s="106"/>
      <c r="AZ73" s="86">
        <v>59.1</v>
      </c>
      <c r="BA73" s="159">
        <v>3.1</v>
      </c>
      <c r="BB73" s="159">
        <v>4.0999999999999996</v>
      </c>
      <c r="BC73" s="97">
        <v>21.900000000000006</v>
      </c>
      <c r="BD73" s="97">
        <v>548.99441204442621</v>
      </c>
      <c r="BE73" s="91">
        <v>13.802168167578026</v>
      </c>
      <c r="BF73" s="98">
        <v>69.010840837890129</v>
      </c>
      <c r="BG73" s="97">
        <v>17.670000000000002</v>
      </c>
      <c r="BH73" s="98">
        <v>10.000006544849564</v>
      </c>
      <c r="BI73" s="97">
        <v>6.9</v>
      </c>
      <c r="BJ73" s="97">
        <v>38.4</v>
      </c>
      <c r="BK73" s="97">
        <v>6.7</v>
      </c>
      <c r="BL73" s="111">
        <v>1.48</v>
      </c>
      <c r="BM73" s="111">
        <v>4.3</v>
      </c>
      <c r="BN73" s="99">
        <v>0.69</v>
      </c>
      <c r="BO73" s="105">
        <v>77.099999999999994</v>
      </c>
      <c r="BP73" s="101">
        <v>-0.78787827491760254</v>
      </c>
      <c r="BQ73" s="91">
        <v>26</v>
      </c>
      <c r="BR73" s="91">
        <v>3.7833333015441895</v>
      </c>
      <c r="BS73" s="91" t="s">
        <v>389</v>
      </c>
      <c r="BT73" s="91">
        <v>10.716114168693204</v>
      </c>
      <c r="BU73" s="91">
        <v>0.56832833386528669</v>
      </c>
      <c r="BV73" s="91">
        <v>8.0459770114942533</v>
      </c>
      <c r="BW73" s="91">
        <v>3.8222231999936844</v>
      </c>
      <c r="BX73" s="91">
        <v>0</v>
      </c>
      <c r="BY73" s="91">
        <v>44.603814263385992</v>
      </c>
      <c r="BZ73" s="91">
        <v>100</v>
      </c>
      <c r="CA73" s="91">
        <v>76.3</v>
      </c>
      <c r="CB73" s="91">
        <v>97.602279999999993</v>
      </c>
      <c r="CC73" s="91">
        <v>93.9</v>
      </c>
      <c r="CD73" s="91">
        <v>87.6</v>
      </c>
      <c r="CE73" s="91">
        <v>56.9</v>
      </c>
      <c r="CF73" s="91">
        <v>39.700000000000003</v>
      </c>
      <c r="CG73" s="91">
        <v>62.3</v>
      </c>
      <c r="CH73" s="91">
        <v>31.504484390603448</v>
      </c>
      <c r="CI73" s="91">
        <v>7.8355575599870537</v>
      </c>
      <c r="CJ73" s="91">
        <v>7.5807426799874742</v>
      </c>
      <c r="CK73" s="91">
        <v>12.62644384233727</v>
      </c>
      <c r="CL73" s="91">
        <v>78.8</v>
      </c>
      <c r="CM73" s="91">
        <v>14.388100000000001</v>
      </c>
      <c r="CN73" s="91">
        <v>72.650000000000006</v>
      </c>
      <c r="CO73" s="91">
        <v>33.962264150943398</v>
      </c>
      <c r="CP73" s="91">
        <v>1569767.0402947462</v>
      </c>
      <c r="CQ73" s="91">
        <v>881.03036402690771</v>
      </c>
      <c r="CR73" s="91">
        <v>1781.7399994250409</v>
      </c>
    </row>
    <row r="74" spans="1:96" ht="15.75" customHeight="1" x14ac:dyDescent="0.25">
      <c r="A74" s="83" t="s">
        <v>97</v>
      </c>
      <c r="B74" s="86" t="s">
        <v>118</v>
      </c>
      <c r="C74" s="86" t="s">
        <v>119</v>
      </c>
      <c r="D74" s="88">
        <v>6036</v>
      </c>
      <c r="E74" s="137">
        <v>338452.875</v>
      </c>
      <c r="F74" s="137">
        <v>31470.7109375</v>
      </c>
      <c r="G74" s="136">
        <v>2.1015927770847522E-3</v>
      </c>
      <c r="H74" s="136">
        <v>1.9541455748003949E-4</v>
      </c>
      <c r="I74" s="97">
        <v>4.621300065775011</v>
      </c>
      <c r="J74" s="97">
        <v>21.64606495946914</v>
      </c>
      <c r="K74" s="97">
        <v>26.044270781092866</v>
      </c>
      <c r="L74" s="97">
        <v>5.3038963197107138</v>
      </c>
      <c r="M74" s="97">
        <v>0</v>
      </c>
      <c r="N74" s="97">
        <v>0</v>
      </c>
      <c r="O74" s="91"/>
      <c r="P74" s="91"/>
      <c r="Q74" s="97">
        <v>0</v>
      </c>
      <c r="R74" s="97">
        <v>50</v>
      </c>
      <c r="S74" s="132" t="s">
        <v>389</v>
      </c>
      <c r="T74" s="97">
        <v>9.265892344707888</v>
      </c>
      <c r="U74" s="97">
        <v>16.135263701355331</v>
      </c>
      <c r="V74" s="97">
        <v>312.91399734890325</v>
      </c>
      <c r="W74" s="97">
        <v>4.2413041809339296</v>
      </c>
      <c r="X74" s="95">
        <v>925.54668260646122</v>
      </c>
      <c r="Y74" s="93">
        <v>5.3114426064449205</v>
      </c>
      <c r="Z74" s="96">
        <v>1.72</v>
      </c>
      <c r="AA74" s="99">
        <v>7.0380652345045549</v>
      </c>
      <c r="AB74" s="156">
        <v>0.30666643696079909</v>
      </c>
      <c r="AC74" s="97">
        <v>8</v>
      </c>
      <c r="AD74" s="97">
        <v>13.299999999999997</v>
      </c>
      <c r="AE74" s="100">
        <v>60</v>
      </c>
      <c r="AF74" s="101">
        <v>0.91202408075332642</v>
      </c>
      <c r="AG74" s="102">
        <v>0.45573297142982483</v>
      </c>
      <c r="AH74" s="102">
        <v>0</v>
      </c>
      <c r="AI74" s="102">
        <v>0</v>
      </c>
      <c r="AJ74" s="99">
        <v>0.57299999999999995</v>
      </c>
      <c r="AK74" s="82">
        <v>9.8699999999999992</v>
      </c>
      <c r="AL74" s="82">
        <v>13.42</v>
      </c>
      <c r="AM74" s="157">
        <v>29.739545716957146</v>
      </c>
      <c r="AN74" s="86">
        <v>0.42199999999999999</v>
      </c>
      <c r="AO74" s="82">
        <v>1.1200000000000001</v>
      </c>
      <c r="AP74" s="82">
        <v>1.25</v>
      </c>
      <c r="AQ74" s="103">
        <v>1.28</v>
      </c>
      <c r="AR74" s="158">
        <v>1.8414729999999999</v>
      </c>
      <c r="AS74" s="158">
        <v>10.382411675985407</v>
      </c>
      <c r="AT74" s="82">
        <v>40</v>
      </c>
      <c r="AU74" s="160">
        <v>1.4145194292068499</v>
      </c>
      <c r="AV74" s="91">
        <v>6.7324662208557102</v>
      </c>
      <c r="AW74" s="104">
        <v>0.03</v>
      </c>
      <c r="AX74" s="109">
        <v>20.931558696599719</v>
      </c>
      <c r="AY74" s="106"/>
      <c r="AZ74" s="86">
        <v>8.5</v>
      </c>
      <c r="BA74" s="159">
        <v>9.6999999999999993</v>
      </c>
      <c r="BB74" s="159">
        <v>12.5</v>
      </c>
      <c r="BC74" s="97">
        <v>34.700000000000003</v>
      </c>
      <c r="BD74" s="97">
        <v>344.34540793034614</v>
      </c>
      <c r="BE74" s="91">
        <v>16.476594112332005</v>
      </c>
      <c r="BF74" s="98">
        <v>311.09637998356845</v>
      </c>
      <c r="BG74" s="97">
        <v>7.86</v>
      </c>
      <c r="BH74" s="98">
        <v>10.000020846318852</v>
      </c>
      <c r="BI74" s="97">
        <v>7.6</v>
      </c>
      <c r="BJ74" s="97">
        <v>4.5</v>
      </c>
      <c r="BK74" s="97">
        <v>13.3</v>
      </c>
      <c r="BL74" s="111">
        <v>1.54</v>
      </c>
      <c r="BM74" s="111">
        <v>4.8</v>
      </c>
      <c r="BN74" s="99">
        <v>3.15</v>
      </c>
      <c r="BO74" s="105">
        <v>69</v>
      </c>
      <c r="BP74" s="101">
        <v>-0.78787827491760254</v>
      </c>
      <c r="BQ74" s="91">
        <v>26</v>
      </c>
      <c r="BR74" s="91">
        <v>3.7833333015441895</v>
      </c>
      <c r="BS74" s="91" t="s">
        <v>389</v>
      </c>
      <c r="BT74" s="91">
        <v>3.0285035629453683</v>
      </c>
      <c r="BU74" s="91">
        <v>1.9976889989873614</v>
      </c>
      <c r="BV74" s="91">
        <v>1.1185682326621924</v>
      </c>
      <c r="BW74" s="91">
        <v>2.0489392178424781</v>
      </c>
      <c r="BX74" s="91">
        <v>0</v>
      </c>
      <c r="BY74" s="91">
        <v>48.141956078908535</v>
      </c>
      <c r="BZ74" s="91">
        <v>60.24096385542169</v>
      </c>
      <c r="CA74" s="91">
        <v>59.1</v>
      </c>
      <c r="CB74" s="91">
        <v>87.29</v>
      </c>
      <c r="CC74" s="91">
        <v>88</v>
      </c>
      <c r="CD74" s="91">
        <v>98</v>
      </c>
      <c r="CE74" s="91">
        <v>43.9</v>
      </c>
      <c r="CF74" s="91">
        <v>21.7</v>
      </c>
      <c r="CG74" s="91">
        <v>26.9</v>
      </c>
      <c r="CH74" s="91">
        <v>34.159501471390392</v>
      </c>
      <c r="CI74" s="91">
        <v>5.8599661630294868</v>
      </c>
      <c r="CJ74" s="91">
        <v>8.9333749897932044</v>
      </c>
      <c r="CK74" s="91">
        <v>14.921814530331496</v>
      </c>
      <c r="CL74" s="91">
        <v>74.900000000000006</v>
      </c>
      <c r="CM74" s="91">
        <v>32.029699999999998</v>
      </c>
      <c r="CN74" s="91">
        <v>70.150000000000006</v>
      </c>
      <c r="CO74" s="91">
        <v>12.048192771084338</v>
      </c>
      <c r="CP74" s="91">
        <v>2440287.1283146082</v>
      </c>
      <c r="CQ74" s="91">
        <v>925.54668260646122</v>
      </c>
      <c r="CR74" s="91">
        <v>2636.590000455124</v>
      </c>
    </row>
    <row r="75" spans="1:96" ht="15.75" customHeight="1" x14ac:dyDescent="0.25">
      <c r="A75" s="83" t="s">
        <v>77</v>
      </c>
      <c r="B75" s="86" t="s">
        <v>118</v>
      </c>
      <c r="C75" s="86" t="s">
        <v>120</v>
      </c>
      <c r="D75" s="88">
        <v>6058</v>
      </c>
      <c r="E75" s="137">
        <v>338452.875</v>
      </c>
      <c r="F75" s="137">
        <v>31470.7109375</v>
      </c>
      <c r="G75" s="136">
        <v>2.1015927770847522E-3</v>
      </c>
      <c r="H75" s="136">
        <v>1.9541455748003949E-4</v>
      </c>
      <c r="I75" s="97">
        <v>10.948195717625621</v>
      </c>
      <c r="J75" s="97">
        <v>12.971107573848537</v>
      </c>
      <c r="K75" s="97">
        <v>10</v>
      </c>
      <c r="L75" s="97">
        <v>1.5618458375604332</v>
      </c>
      <c r="M75" s="97">
        <v>0</v>
      </c>
      <c r="N75" s="97">
        <v>0</v>
      </c>
      <c r="O75" s="91"/>
      <c r="P75" s="91"/>
      <c r="Q75" s="97">
        <v>0</v>
      </c>
      <c r="R75" s="97">
        <v>17</v>
      </c>
      <c r="S75" s="132" t="s">
        <v>389</v>
      </c>
      <c r="T75" s="97">
        <v>9.2437528187053779</v>
      </c>
      <c r="U75" s="97">
        <v>35.341689178810817</v>
      </c>
      <c r="V75" s="97">
        <v>438.06255096453179</v>
      </c>
      <c r="W75" s="97">
        <v>2.6284644062755391</v>
      </c>
      <c r="X75" s="95">
        <v>801.84062505941256</v>
      </c>
      <c r="Y75" s="93">
        <v>5.3133560553412869</v>
      </c>
      <c r="Z75" s="96">
        <v>1.73</v>
      </c>
      <c r="AA75" s="99">
        <v>6.4527910169181011</v>
      </c>
      <c r="AB75" s="156">
        <v>0.74472541406607362</v>
      </c>
      <c r="AC75" s="97">
        <v>9.4</v>
      </c>
      <c r="AD75" s="97">
        <v>11.4</v>
      </c>
      <c r="AE75" s="100">
        <v>60</v>
      </c>
      <c r="AF75" s="101">
        <v>0.91202408075332642</v>
      </c>
      <c r="AG75" s="102">
        <v>0.45573297142982483</v>
      </c>
      <c r="AH75" s="102">
        <v>0</v>
      </c>
      <c r="AI75" s="102">
        <v>0</v>
      </c>
      <c r="AJ75" s="99">
        <v>0.63100000000000001</v>
      </c>
      <c r="AK75" s="82">
        <v>6.98</v>
      </c>
      <c r="AL75" s="82">
        <v>11.02</v>
      </c>
      <c r="AM75" s="157">
        <v>27.120302129368312</v>
      </c>
      <c r="AN75" s="86">
        <v>0.433</v>
      </c>
      <c r="AO75" s="82">
        <v>1.08</v>
      </c>
      <c r="AP75" s="82">
        <v>1.47</v>
      </c>
      <c r="AQ75" s="103">
        <v>1.45</v>
      </c>
      <c r="AR75" s="158">
        <v>4.6363640000000004</v>
      </c>
      <c r="AS75" s="158">
        <v>8.2668597379077333</v>
      </c>
      <c r="AT75" s="82">
        <v>40</v>
      </c>
      <c r="AU75" s="160">
        <v>1.4145194292068499</v>
      </c>
      <c r="AV75" s="91">
        <v>6.7324662208557102</v>
      </c>
      <c r="AW75" s="104">
        <v>0.03</v>
      </c>
      <c r="AX75" s="109">
        <v>12.673624086039567</v>
      </c>
      <c r="AY75" s="106"/>
      <c r="AZ75" s="86">
        <v>18.2</v>
      </c>
      <c r="BA75" s="159">
        <v>8.1</v>
      </c>
      <c r="BB75" s="159">
        <v>11.9</v>
      </c>
      <c r="BC75" s="97">
        <v>24.099999999999994</v>
      </c>
      <c r="BD75" s="97">
        <v>359.14402092221309</v>
      </c>
      <c r="BE75" s="91">
        <v>0</v>
      </c>
      <c r="BF75" s="98">
        <v>172.84659830622178</v>
      </c>
      <c r="BG75" s="97">
        <v>8.08</v>
      </c>
      <c r="BH75" s="98">
        <v>10.00001418944901</v>
      </c>
      <c r="BI75" s="97">
        <v>4.8</v>
      </c>
      <c r="BJ75" s="97">
        <v>3.1</v>
      </c>
      <c r="BK75" s="97">
        <v>16</v>
      </c>
      <c r="BL75" s="111">
        <v>1.51</v>
      </c>
      <c r="BM75" s="111">
        <v>4.5999999999999996</v>
      </c>
      <c r="BN75" s="99">
        <v>0</v>
      </c>
      <c r="BO75" s="105">
        <v>58.8</v>
      </c>
      <c r="BP75" s="101">
        <v>-0.78787827491760254</v>
      </c>
      <c r="BQ75" s="91">
        <v>26</v>
      </c>
      <c r="BR75" s="91">
        <v>3.7833333015441895</v>
      </c>
      <c r="BS75" s="91" t="s">
        <v>389</v>
      </c>
      <c r="BT75" s="91">
        <v>5.549734156091124</v>
      </c>
      <c r="BU75" s="91">
        <v>1.9976889989873614</v>
      </c>
      <c r="BV75" s="91">
        <v>0</v>
      </c>
      <c r="BW75" s="91">
        <v>3.1185170921913179</v>
      </c>
      <c r="BX75" s="91">
        <v>0</v>
      </c>
      <c r="BY75" s="91">
        <v>41.318720580928392</v>
      </c>
      <c r="BZ75" s="91">
        <v>51.388888888888893</v>
      </c>
      <c r="CA75" s="91">
        <v>70.599999999999994</v>
      </c>
      <c r="CB75" s="91">
        <v>74.56</v>
      </c>
      <c r="CC75" s="91">
        <v>85.1</v>
      </c>
      <c r="CD75" s="91">
        <v>98.3</v>
      </c>
      <c r="CE75" s="91">
        <v>56.5</v>
      </c>
      <c r="CF75" s="91">
        <v>26.8</v>
      </c>
      <c r="CG75" s="91">
        <v>49.8</v>
      </c>
      <c r="CH75" s="91">
        <v>34.447234750744791</v>
      </c>
      <c r="CI75" s="91">
        <v>6.4152351610792824</v>
      </c>
      <c r="CJ75" s="91">
        <v>8.19724492804575</v>
      </c>
      <c r="CK75" s="91">
        <v>12.390803118135052</v>
      </c>
      <c r="CL75" s="91">
        <v>75.8</v>
      </c>
      <c r="CM75" s="91">
        <v>74.197699999999998</v>
      </c>
      <c r="CN75" s="91">
        <v>68.64</v>
      </c>
      <c r="CO75" s="91">
        <v>30.555555555555557</v>
      </c>
      <c r="CP75" s="91">
        <v>2244656.6085938122</v>
      </c>
      <c r="CQ75" s="91">
        <v>801.84062505941256</v>
      </c>
      <c r="CR75" s="91">
        <v>2799.3799995198469</v>
      </c>
    </row>
    <row r="76" spans="1:96" ht="15.75" customHeight="1" x14ac:dyDescent="0.25">
      <c r="A76" s="83" t="s">
        <v>77</v>
      </c>
      <c r="B76" s="86" t="s">
        <v>118</v>
      </c>
      <c r="C76" s="86" t="s">
        <v>121</v>
      </c>
      <c r="D76" s="88">
        <v>6090</v>
      </c>
      <c r="E76" s="137">
        <v>338452.875</v>
      </c>
      <c r="F76" s="137">
        <v>31470.7109375</v>
      </c>
      <c r="G76" s="136">
        <v>2.1015927770847522E-3</v>
      </c>
      <c r="H76" s="136">
        <v>1.9541455748003949E-4</v>
      </c>
      <c r="I76" s="97">
        <v>12.789437005712543</v>
      </c>
      <c r="J76" s="97">
        <v>20.261514547844207</v>
      </c>
      <c r="K76" s="97">
        <v>30.899674652830161</v>
      </c>
      <c r="L76" s="97">
        <v>5.1037046502260157</v>
      </c>
      <c r="M76" s="97">
        <v>0</v>
      </c>
      <c r="N76" s="97">
        <v>0</v>
      </c>
      <c r="O76" s="91"/>
      <c r="P76" s="91"/>
      <c r="Q76" s="97">
        <v>0</v>
      </c>
      <c r="R76" s="97">
        <v>43</v>
      </c>
      <c r="S76" s="132" t="s">
        <v>389</v>
      </c>
      <c r="T76" s="97">
        <v>4.5580914733241986</v>
      </c>
      <c r="U76" s="97">
        <v>8.0238948668647438</v>
      </c>
      <c r="V76" s="97">
        <v>235.81563765659962</v>
      </c>
      <c r="W76" s="97">
        <v>0.792912789373314</v>
      </c>
      <c r="X76" s="95">
        <v>790.92969966773614</v>
      </c>
      <c r="Y76" s="93">
        <v>5.6047891136687769</v>
      </c>
      <c r="Z76" s="96">
        <v>2.02</v>
      </c>
      <c r="AA76" s="99">
        <v>6.0245176326886787</v>
      </c>
      <c r="AB76" s="156">
        <v>0.43429702040485685</v>
      </c>
      <c r="AC76" s="97">
        <v>12.1</v>
      </c>
      <c r="AD76" s="97">
        <v>14.399999999999999</v>
      </c>
      <c r="AE76" s="100">
        <v>60</v>
      </c>
      <c r="AF76" s="101">
        <v>0.91202408075332642</v>
      </c>
      <c r="AG76" s="102">
        <v>0.45573297142982483</v>
      </c>
      <c r="AH76" s="102">
        <v>0</v>
      </c>
      <c r="AI76" s="102">
        <v>0</v>
      </c>
      <c r="AJ76" s="99">
        <v>0.53500000000000003</v>
      </c>
      <c r="AK76" s="82">
        <v>19.3</v>
      </c>
      <c r="AL76" s="82">
        <v>25.99</v>
      </c>
      <c r="AM76" s="157">
        <v>38.84858973626465</v>
      </c>
      <c r="AN76" s="86">
        <v>0.42899999999999999</v>
      </c>
      <c r="AO76" s="82">
        <v>1.02</v>
      </c>
      <c r="AP76" s="82">
        <v>1.17</v>
      </c>
      <c r="AQ76" s="103">
        <v>1.61</v>
      </c>
      <c r="AR76" s="158">
        <v>2.8319700000000001</v>
      </c>
      <c r="AS76" s="158">
        <v>4.8608287409585715</v>
      </c>
      <c r="AT76" s="82">
        <v>40</v>
      </c>
      <c r="AU76" s="160">
        <v>1.4145194292068499</v>
      </c>
      <c r="AV76" s="91">
        <v>6.7324662208557102</v>
      </c>
      <c r="AW76" s="104">
        <v>0.21</v>
      </c>
      <c r="AX76" s="109">
        <v>44.578932135158475</v>
      </c>
      <c r="AY76" s="106"/>
      <c r="AZ76" s="86">
        <v>16.8</v>
      </c>
      <c r="BA76" s="159">
        <v>8.6999999999999993</v>
      </c>
      <c r="BB76" s="159">
        <v>13.9</v>
      </c>
      <c r="BC76" s="97">
        <v>34.599999999999994</v>
      </c>
      <c r="BD76" s="97">
        <v>1499.714125121694</v>
      </c>
      <c r="BE76" s="91">
        <v>162.57874389284009</v>
      </c>
      <c r="BF76" s="98">
        <v>2462.2822136884329</v>
      </c>
      <c r="BG76" s="97">
        <v>8.65</v>
      </c>
      <c r="BH76" s="98">
        <v>19.99998555389265</v>
      </c>
      <c r="BI76" s="97">
        <v>8.1999999999999993</v>
      </c>
      <c r="BJ76" s="97">
        <v>23.6</v>
      </c>
      <c r="BK76" s="97">
        <v>9.8000000000000007</v>
      </c>
      <c r="BL76" s="111">
        <v>1.5</v>
      </c>
      <c r="BM76" s="111">
        <v>4.7</v>
      </c>
      <c r="BN76" s="99">
        <v>0.28000000000000003</v>
      </c>
      <c r="BO76" s="105">
        <v>81.7</v>
      </c>
      <c r="BP76" s="101">
        <v>-0.78787827491760254</v>
      </c>
      <c r="BQ76" s="91">
        <v>26</v>
      </c>
      <c r="BR76" s="91">
        <v>3.7833333015441895</v>
      </c>
      <c r="BS76" s="91" t="s">
        <v>389</v>
      </c>
      <c r="BT76" s="91">
        <v>6.6938868961306577</v>
      </c>
      <c r="BU76" s="91">
        <v>1.9976889989873614</v>
      </c>
      <c r="BV76" s="91">
        <v>21.556549293689102</v>
      </c>
      <c r="BW76" s="91">
        <v>1.0797110323381296</v>
      </c>
      <c r="BX76" s="91">
        <v>0</v>
      </c>
      <c r="BY76" s="91">
        <v>41.869352400494655</v>
      </c>
      <c r="BZ76" s="91">
        <v>18.681318681318686</v>
      </c>
      <c r="CA76" s="91">
        <v>53.2</v>
      </c>
      <c r="CB76" s="91">
        <v>88.01</v>
      </c>
      <c r="CC76" s="91">
        <v>81.599999999999994</v>
      </c>
      <c r="CD76" s="91">
        <v>97.5</v>
      </c>
      <c r="CE76" s="91">
        <v>43.5</v>
      </c>
      <c r="CF76" s="91">
        <v>29.6</v>
      </c>
      <c r="CG76" s="91">
        <v>89.1</v>
      </c>
      <c r="CH76" s="91">
        <v>28.508878663697342</v>
      </c>
      <c r="CI76" s="91">
        <v>5.7359648592963133</v>
      </c>
      <c r="CJ76" s="91">
        <v>8.2327966215782382</v>
      </c>
      <c r="CK76" s="91">
        <v>21.493176849192217</v>
      </c>
      <c r="CL76" s="91">
        <v>70.900000000000006</v>
      </c>
      <c r="CM76" s="91">
        <v>22.962199999999999</v>
      </c>
      <c r="CN76" s="91">
        <v>66.209999999999994</v>
      </c>
      <c r="CO76" s="91">
        <v>9.8901098901098905</v>
      </c>
      <c r="CP76" s="91">
        <v>2963755.9533594414</v>
      </c>
      <c r="CQ76" s="91">
        <v>790.92969966773614</v>
      </c>
      <c r="CR76" s="91">
        <v>3747.180001717591</v>
      </c>
    </row>
    <row r="77" spans="1:96" ht="15.75" customHeight="1" x14ac:dyDescent="0.25">
      <c r="A77" s="86" t="s">
        <v>77</v>
      </c>
      <c r="B77" s="86" t="s">
        <v>118</v>
      </c>
      <c r="C77" s="86" t="s">
        <v>118</v>
      </c>
      <c r="D77" s="88">
        <v>6091</v>
      </c>
      <c r="E77" s="137">
        <v>338452.875</v>
      </c>
      <c r="F77" s="137">
        <v>31470.7109375</v>
      </c>
      <c r="G77" s="136">
        <v>2.1015927770847522E-3</v>
      </c>
      <c r="H77" s="136">
        <v>1.9541455748003949E-4</v>
      </c>
      <c r="I77" s="97">
        <v>22.629331098610137</v>
      </c>
      <c r="J77" s="97">
        <v>25.733961639486687</v>
      </c>
      <c r="K77" s="97">
        <v>12.038873852209875</v>
      </c>
      <c r="L77" s="97">
        <v>2.1731019367209949</v>
      </c>
      <c r="M77" s="97">
        <v>0</v>
      </c>
      <c r="N77" s="97">
        <v>0</v>
      </c>
      <c r="O77" s="91"/>
      <c r="P77" s="91"/>
      <c r="Q77" s="97">
        <v>0</v>
      </c>
      <c r="R77" s="97">
        <v>21</v>
      </c>
      <c r="S77" s="132" t="s">
        <v>389</v>
      </c>
      <c r="T77" s="97">
        <v>14.555316783989644</v>
      </c>
      <c r="U77" s="97">
        <v>27.425492924403414</v>
      </c>
      <c r="V77" s="97">
        <v>930.96571592308396</v>
      </c>
      <c r="W77" s="97">
        <v>7.6553807192562759</v>
      </c>
      <c r="X77" s="95">
        <v>1297.9194259638264</v>
      </c>
      <c r="Y77" s="93">
        <v>5.7612774102848441</v>
      </c>
      <c r="Z77" s="96">
        <v>2.95</v>
      </c>
      <c r="AA77" s="99">
        <v>13.460257280509705</v>
      </c>
      <c r="AB77" s="156">
        <v>1.5721712513396553</v>
      </c>
      <c r="AC77" s="97">
        <v>5.5</v>
      </c>
      <c r="AD77" s="97">
        <v>12.2</v>
      </c>
      <c r="AE77" s="100">
        <v>60</v>
      </c>
      <c r="AF77" s="101">
        <v>0.91202408075332642</v>
      </c>
      <c r="AG77" s="102">
        <v>0.45573297142982483</v>
      </c>
      <c r="AH77" s="102">
        <v>0</v>
      </c>
      <c r="AI77" s="102">
        <v>0</v>
      </c>
      <c r="AJ77" s="99">
        <v>0.63100000000000001</v>
      </c>
      <c r="AK77" s="82">
        <v>8.76</v>
      </c>
      <c r="AL77" s="82">
        <v>13.04</v>
      </c>
      <c r="AM77" s="157">
        <v>31.154757241061933</v>
      </c>
      <c r="AN77" s="86">
        <v>0.41799999999999998</v>
      </c>
      <c r="AO77" s="82">
        <v>0.98</v>
      </c>
      <c r="AP77" s="82">
        <v>1.1100000000000001</v>
      </c>
      <c r="AQ77" s="103">
        <v>1.41</v>
      </c>
      <c r="AR77" s="158">
        <v>5.1940299999999997</v>
      </c>
      <c r="AS77" s="158">
        <v>5.1403631155409633</v>
      </c>
      <c r="AT77" s="82">
        <v>40</v>
      </c>
      <c r="AU77" s="160">
        <v>1.4145194292068499</v>
      </c>
      <c r="AV77" s="91">
        <v>6.7324662208557102</v>
      </c>
      <c r="AW77" s="104">
        <v>0.05</v>
      </c>
      <c r="AX77" s="109">
        <v>7413.3984431985637</v>
      </c>
      <c r="AY77" s="106"/>
      <c r="AZ77" s="86">
        <v>34.1</v>
      </c>
      <c r="BA77" s="159">
        <v>7.8</v>
      </c>
      <c r="BB77" s="159">
        <v>10.8</v>
      </c>
      <c r="BC77" s="97">
        <v>50.5</v>
      </c>
      <c r="BD77" s="97">
        <v>637.23604856400095</v>
      </c>
      <c r="BE77" s="91">
        <v>81.805994022067395</v>
      </c>
      <c r="BF77" s="98">
        <v>558.48471209689615</v>
      </c>
      <c r="BG77" s="97">
        <v>6</v>
      </c>
      <c r="BH77" s="98">
        <v>5.0000053236853956</v>
      </c>
      <c r="BI77" s="97">
        <v>3.6</v>
      </c>
      <c r="BJ77" s="97">
        <v>31.4</v>
      </c>
      <c r="BK77" s="97">
        <v>15</v>
      </c>
      <c r="BL77" s="97">
        <v>1.44</v>
      </c>
      <c r="BM77" s="111">
        <v>4.1000000000000005</v>
      </c>
      <c r="BN77" s="99">
        <v>0.37</v>
      </c>
      <c r="BO77" s="105">
        <v>47</v>
      </c>
      <c r="BP77" s="101">
        <v>-0.78787827491760254</v>
      </c>
      <c r="BQ77" s="91">
        <v>26</v>
      </c>
      <c r="BR77" s="91">
        <v>3.7833333015441895</v>
      </c>
      <c r="BS77" s="91" t="s">
        <v>389</v>
      </c>
      <c r="BT77" s="91">
        <v>13.698298896156496</v>
      </c>
      <c r="BU77" s="91">
        <v>1.9976889989873614</v>
      </c>
      <c r="BV77" s="91">
        <v>24.411690813164729</v>
      </c>
      <c r="BW77" s="91">
        <v>5.0217512006783149</v>
      </c>
      <c r="BX77" s="91">
        <v>0</v>
      </c>
      <c r="BY77" s="91">
        <v>38.92455832248438</v>
      </c>
      <c r="BZ77" s="91">
        <v>89.516129032258064</v>
      </c>
      <c r="CA77" s="91">
        <v>76.5</v>
      </c>
      <c r="CB77" s="91">
        <v>64.739999999999995</v>
      </c>
      <c r="CC77" s="91">
        <v>88.8</v>
      </c>
      <c r="CD77" s="91">
        <v>98.6</v>
      </c>
      <c r="CE77" s="91">
        <v>51.4</v>
      </c>
      <c r="CF77" s="91">
        <v>36.700000000000003</v>
      </c>
      <c r="CG77" s="91">
        <v>94.7</v>
      </c>
      <c r="CH77" s="91">
        <v>29.469535680495067</v>
      </c>
      <c r="CI77" s="91">
        <v>5.0887078833540258</v>
      </c>
      <c r="CJ77" s="91">
        <v>5.5350857678587655</v>
      </c>
      <c r="CK77" s="91">
        <v>18.007196697339388</v>
      </c>
      <c r="CL77" s="91">
        <v>78</v>
      </c>
      <c r="CM77" s="91">
        <v>115.80029999999999</v>
      </c>
      <c r="CN77" s="91">
        <v>76.959999999999994</v>
      </c>
      <c r="CO77" s="91">
        <v>6.4516129032258061</v>
      </c>
      <c r="CP77" s="91">
        <v>4480508.7111764522</v>
      </c>
      <c r="CQ77" s="91">
        <v>1297.9194259638264</v>
      </c>
      <c r="CR77" s="91">
        <v>3452.0699987591724</v>
      </c>
    </row>
    <row r="78" spans="1:96" ht="15.75" customHeight="1" x14ac:dyDescent="0.25">
      <c r="C78" s="61"/>
      <c r="D78" s="61"/>
      <c r="E78" s="61"/>
      <c r="F78" s="61"/>
      <c r="G78" s="61"/>
      <c r="H78" s="61"/>
      <c r="I78" s="61"/>
      <c r="J78" s="61"/>
      <c r="K78" s="61"/>
      <c r="L78" s="74"/>
      <c r="M78" s="74"/>
      <c r="N78" s="61"/>
      <c r="O78" s="61"/>
      <c r="P78" s="61"/>
      <c r="Q78" s="61"/>
      <c r="R78" s="61"/>
      <c r="S78" s="61"/>
      <c r="T78" s="74"/>
      <c r="U78" s="74"/>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CD78" s="61"/>
    </row>
    <row r="79" spans="1:96" ht="15.75" customHeight="1" x14ac:dyDescent="0.25">
      <c r="C79" s="61"/>
      <c r="D79" s="61"/>
      <c r="E79" s="61"/>
      <c r="F79" s="61"/>
      <c r="G79" s="61"/>
      <c r="H79" s="61"/>
      <c r="I79" s="61"/>
      <c r="J79" s="61"/>
      <c r="K79" s="61"/>
      <c r="L79" s="74"/>
      <c r="M79" s="74"/>
      <c r="N79" s="61"/>
      <c r="O79" s="61"/>
      <c r="P79" s="61"/>
      <c r="Q79" s="61"/>
      <c r="R79" s="61"/>
      <c r="S79" s="61"/>
      <c r="T79" s="74"/>
      <c r="U79" s="74"/>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CD79" s="61"/>
    </row>
    <row r="80" spans="1:96" ht="15.75" customHeight="1" x14ac:dyDescent="0.25">
      <c r="C80" s="61"/>
      <c r="D80" s="61"/>
      <c r="E80" s="61"/>
      <c r="F80" s="61"/>
      <c r="G80" s="61"/>
      <c r="H80" s="61"/>
      <c r="I80" s="61"/>
      <c r="J80" s="61"/>
      <c r="K80" s="61"/>
      <c r="L80" s="74"/>
      <c r="M80" s="74"/>
      <c r="N80" s="61"/>
      <c r="O80" s="61"/>
      <c r="P80" s="61"/>
      <c r="Q80" s="61"/>
      <c r="R80" s="61"/>
      <c r="S80" s="61"/>
      <c r="T80" s="74"/>
      <c r="U80" s="74"/>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CD80" s="61"/>
    </row>
    <row r="81" spans="3:82" ht="15.75" customHeight="1" x14ac:dyDescent="0.25">
      <c r="C81" s="61"/>
      <c r="D81" s="61"/>
      <c r="E81" s="61"/>
      <c r="F81" s="61"/>
      <c r="G81" s="61"/>
      <c r="H81" s="61"/>
      <c r="I81" s="61"/>
      <c r="J81" s="61"/>
      <c r="K81" s="61"/>
      <c r="L81" s="74"/>
      <c r="M81" s="74"/>
      <c r="N81" s="61"/>
      <c r="O81" s="61"/>
      <c r="P81" s="61"/>
      <c r="Q81" s="61"/>
      <c r="R81" s="61"/>
      <c r="S81" s="61"/>
      <c r="T81" s="74"/>
      <c r="U81" s="74"/>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CD81" s="61"/>
    </row>
    <row r="82" spans="3:82" ht="15.75" customHeight="1" x14ac:dyDescent="0.25">
      <c r="C82" s="61"/>
      <c r="D82" s="61"/>
      <c r="E82" s="61"/>
      <c r="F82" s="61"/>
      <c r="G82" s="61"/>
      <c r="H82" s="61"/>
      <c r="I82" s="61"/>
      <c r="J82" s="61"/>
      <c r="K82" s="61"/>
      <c r="L82" s="74"/>
      <c r="M82" s="74"/>
      <c r="N82" s="61"/>
      <c r="O82" s="61"/>
      <c r="P82" s="61"/>
      <c r="Q82" s="61"/>
      <c r="R82" s="61"/>
      <c r="S82" s="61"/>
      <c r="T82" s="74"/>
      <c r="U82" s="74"/>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CD82" s="61"/>
    </row>
    <row r="83" spans="3:82" ht="15.75" customHeight="1" x14ac:dyDescent="0.25">
      <c r="C83" s="61"/>
      <c r="D83" s="61"/>
      <c r="E83" s="61"/>
      <c r="F83" s="61"/>
      <c r="G83" s="61"/>
      <c r="H83" s="61"/>
      <c r="I83" s="61"/>
      <c r="J83" s="61"/>
      <c r="K83" s="61"/>
      <c r="L83" s="74"/>
      <c r="M83" s="74"/>
      <c r="N83" s="61"/>
      <c r="O83" s="61"/>
      <c r="P83" s="61"/>
      <c r="Q83" s="61"/>
      <c r="R83" s="61"/>
      <c r="S83" s="61"/>
      <c r="T83" s="74"/>
      <c r="U83" s="74"/>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CD83" s="61"/>
    </row>
    <row r="84" spans="3:82" ht="15.75" customHeight="1" x14ac:dyDescent="0.25">
      <c r="C84" s="61"/>
      <c r="D84" s="61"/>
      <c r="E84" s="61"/>
      <c r="F84" s="61"/>
      <c r="G84" s="61"/>
      <c r="H84" s="61"/>
      <c r="I84" s="61"/>
      <c r="J84" s="61"/>
      <c r="K84" s="61"/>
      <c r="L84" s="74"/>
      <c r="M84" s="74"/>
      <c r="N84" s="61"/>
      <c r="O84" s="61"/>
      <c r="P84" s="61"/>
      <c r="Q84" s="61"/>
      <c r="R84" s="61"/>
      <c r="S84" s="61"/>
      <c r="T84" s="74"/>
      <c r="U84" s="74"/>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CD84" s="61"/>
    </row>
    <row r="85" spans="3:82" ht="15.75" customHeight="1" x14ac:dyDescent="0.25">
      <c r="C85" s="61"/>
      <c r="D85" s="61"/>
      <c r="E85" s="61"/>
      <c r="F85" s="61"/>
      <c r="G85" s="61"/>
      <c r="H85" s="61"/>
      <c r="I85" s="61"/>
      <c r="J85" s="61"/>
      <c r="K85" s="61"/>
      <c r="L85" s="74"/>
      <c r="M85" s="74"/>
      <c r="N85" s="61"/>
      <c r="O85" s="61"/>
      <c r="P85" s="61"/>
      <c r="Q85" s="61"/>
      <c r="R85" s="61"/>
      <c r="S85" s="61"/>
      <c r="T85" s="74"/>
      <c r="U85" s="74"/>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CD85" s="61"/>
    </row>
    <row r="86" spans="3:82" ht="15.75" customHeight="1" x14ac:dyDescent="0.25">
      <c r="C86" s="61"/>
      <c r="D86" s="61"/>
      <c r="E86" s="61"/>
      <c r="F86" s="61"/>
      <c r="G86" s="61"/>
      <c r="H86" s="61"/>
      <c r="I86" s="61"/>
      <c r="J86" s="61"/>
      <c r="K86" s="61"/>
      <c r="L86" s="74"/>
      <c r="M86" s="74"/>
      <c r="N86" s="61"/>
      <c r="O86" s="61"/>
      <c r="P86" s="61"/>
      <c r="Q86" s="61"/>
      <c r="R86" s="61"/>
      <c r="S86" s="61"/>
      <c r="T86" s="74"/>
      <c r="U86" s="74"/>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CD86" s="61"/>
    </row>
    <row r="87" spans="3:82" ht="15.75" customHeight="1" x14ac:dyDescent="0.25">
      <c r="C87" s="61"/>
      <c r="D87" s="61"/>
      <c r="E87" s="61"/>
      <c r="F87" s="61"/>
      <c r="G87" s="61"/>
      <c r="H87" s="61"/>
      <c r="I87" s="61"/>
      <c r="J87" s="61"/>
      <c r="K87" s="61"/>
      <c r="L87" s="74"/>
      <c r="M87" s="74"/>
      <c r="N87" s="61"/>
      <c r="O87" s="61"/>
      <c r="P87" s="61"/>
      <c r="Q87" s="61"/>
      <c r="R87" s="61"/>
      <c r="S87" s="61"/>
      <c r="T87" s="74"/>
      <c r="U87" s="74"/>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CD87" s="61"/>
    </row>
    <row r="88" spans="3:82" ht="15.75" customHeight="1" x14ac:dyDescent="0.25">
      <c r="C88" s="61"/>
      <c r="D88" s="61"/>
      <c r="E88" s="61"/>
      <c r="F88" s="61"/>
      <c r="G88" s="61"/>
      <c r="H88" s="61"/>
      <c r="I88" s="61"/>
      <c r="J88" s="61"/>
      <c r="K88" s="61"/>
      <c r="L88" s="74"/>
      <c r="M88" s="74"/>
      <c r="N88" s="61"/>
      <c r="O88" s="61"/>
      <c r="P88" s="61"/>
      <c r="Q88" s="61"/>
      <c r="R88" s="61"/>
      <c r="S88" s="61"/>
      <c r="T88" s="74"/>
      <c r="U88" s="74"/>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CD88" s="61"/>
    </row>
    <row r="89" spans="3:82" ht="15.75" customHeight="1" x14ac:dyDescent="0.25">
      <c r="C89" s="61"/>
      <c r="D89" s="61"/>
      <c r="E89" s="61"/>
      <c r="F89" s="61"/>
      <c r="G89" s="61"/>
      <c r="H89" s="61"/>
      <c r="I89" s="61"/>
      <c r="J89" s="61"/>
      <c r="K89" s="61"/>
      <c r="L89" s="74"/>
      <c r="M89" s="74"/>
      <c r="N89" s="61"/>
      <c r="O89" s="61"/>
      <c r="P89" s="61"/>
      <c r="Q89" s="61"/>
      <c r="R89" s="61"/>
      <c r="S89" s="61"/>
      <c r="T89" s="74"/>
      <c r="U89" s="74"/>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CD89" s="61"/>
    </row>
    <row r="90" spans="3:82" ht="15.75" customHeight="1" x14ac:dyDescent="0.25">
      <c r="C90" s="61"/>
      <c r="D90" s="61"/>
      <c r="E90" s="61"/>
      <c r="F90" s="61"/>
      <c r="G90" s="61"/>
      <c r="H90" s="61"/>
      <c r="I90" s="61"/>
      <c r="J90" s="61"/>
      <c r="K90" s="61"/>
      <c r="L90" s="74"/>
      <c r="M90" s="74"/>
      <c r="N90" s="61"/>
      <c r="O90" s="61"/>
      <c r="P90" s="61"/>
      <c r="Q90" s="61"/>
      <c r="R90" s="61"/>
      <c r="S90" s="61"/>
      <c r="T90" s="74"/>
      <c r="U90" s="74"/>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CD90" s="61"/>
    </row>
    <row r="91" spans="3:82" ht="15.75" customHeight="1" x14ac:dyDescent="0.25">
      <c r="C91" s="61"/>
      <c r="D91" s="61"/>
      <c r="E91" s="61"/>
      <c r="F91" s="61"/>
      <c r="G91" s="61"/>
      <c r="H91" s="61"/>
      <c r="I91" s="61"/>
      <c r="J91" s="61"/>
      <c r="K91" s="61"/>
      <c r="L91" s="74"/>
      <c r="M91" s="74"/>
      <c r="N91" s="61"/>
      <c r="O91" s="61"/>
      <c r="P91" s="61"/>
      <c r="Q91" s="61"/>
      <c r="R91" s="61"/>
      <c r="S91" s="61"/>
      <c r="T91" s="74"/>
      <c r="U91" s="74"/>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CD91" s="61"/>
    </row>
    <row r="92" spans="3:82" ht="15.75" customHeight="1" x14ac:dyDescent="0.25">
      <c r="C92" s="61"/>
      <c r="D92" s="61"/>
      <c r="E92" s="61"/>
      <c r="F92" s="61"/>
      <c r="G92" s="61"/>
      <c r="H92" s="61"/>
      <c r="I92" s="61"/>
      <c r="J92" s="61"/>
      <c r="K92" s="61"/>
      <c r="L92" s="74"/>
      <c r="M92" s="74"/>
      <c r="N92" s="61"/>
      <c r="O92" s="61"/>
      <c r="P92" s="61"/>
      <c r="Q92" s="61"/>
      <c r="R92" s="61"/>
      <c r="S92" s="61"/>
      <c r="T92" s="74"/>
      <c r="U92" s="74"/>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CD92" s="61"/>
    </row>
    <row r="93" spans="3:82" ht="15.75" customHeight="1" x14ac:dyDescent="0.25">
      <c r="C93" s="61"/>
      <c r="D93" s="61"/>
      <c r="E93" s="61"/>
      <c r="F93" s="61"/>
      <c r="G93" s="61"/>
      <c r="H93" s="61"/>
      <c r="I93" s="61"/>
      <c r="J93" s="61"/>
      <c r="K93" s="61"/>
      <c r="L93" s="74"/>
      <c r="M93" s="74"/>
      <c r="N93" s="61"/>
      <c r="O93" s="61"/>
      <c r="P93" s="61"/>
      <c r="Q93" s="61"/>
      <c r="R93" s="61"/>
      <c r="S93" s="61"/>
      <c r="T93" s="74"/>
      <c r="U93" s="74"/>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CD93" s="61"/>
    </row>
    <row r="94" spans="3:82" ht="15.75" customHeight="1" x14ac:dyDescent="0.25">
      <c r="C94" s="61"/>
      <c r="D94" s="61"/>
      <c r="E94" s="61"/>
      <c r="F94" s="61"/>
      <c r="G94" s="61"/>
      <c r="H94" s="61"/>
      <c r="I94" s="61"/>
      <c r="J94" s="61"/>
      <c r="K94" s="61"/>
      <c r="L94" s="74"/>
      <c r="M94" s="74"/>
      <c r="N94" s="61"/>
      <c r="O94" s="61"/>
      <c r="P94" s="61"/>
      <c r="Q94" s="61"/>
      <c r="R94" s="61"/>
      <c r="S94" s="61"/>
      <c r="T94" s="74"/>
      <c r="U94" s="74"/>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CD94" s="61"/>
    </row>
    <row r="95" spans="3:82" ht="15.75" customHeight="1" x14ac:dyDescent="0.25">
      <c r="C95" s="61"/>
      <c r="D95" s="61"/>
      <c r="E95" s="61"/>
      <c r="F95" s="61"/>
      <c r="G95" s="61"/>
      <c r="H95" s="61"/>
      <c r="I95" s="61"/>
      <c r="J95" s="61"/>
      <c r="K95" s="61"/>
      <c r="L95" s="74"/>
      <c r="M95" s="74"/>
      <c r="N95" s="61"/>
      <c r="O95" s="61"/>
      <c r="P95" s="61"/>
      <c r="Q95" s="61"/>
      <c r="R95" s="61"/>
      <c r="S95" s="61"/>
      <c r="T95" s="74"/>
      <c r="U95" s="74"/>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CD95" s="61"/>
    </row>
    <row r="96" spans="3:82" ht="15.75" customHeight="1" x14ac:dyDescent="0.25">
      <c r="C96" s="61"/>
      <c r="D96" s="61"/>
      <c r="E96" s="61"/>
      <c r="F96" s="61"/>
      <c r="G96" s="61"/>
      <c r="H96" s="61"/>
      <c r="I96" s="61"/>
      <c r="J96" s="61"/>
      <c r="K96" s="61"/>
      <c r="L96" s="74"/>
      <c r="M96" s="74"/>
      <c r="N96" s="61"/>
      <c r="O96" s="61"/>
      <c r="P96" s="61"/>
      <c r="Q96" s="61"/>
      <c r="R96" s="61"/>
      <c r="S96" s="61"/>
      <c r="T96" s="74"/>
      <c r="U96" s="74"/>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CD96" s="61"/>
    </row>
    <row r="97" spans="3:82" ht="15.75" customHeight="1" x14ac:dyDescent="0.25">
      <c r="C97" s="61"/>
      <c r="D97" s="61"/>
      <c r="E97" s="61"/>
      <c r="F97" s="61"/>
      <c r="G97" s="61"/>
      <c r="H97" s="61"/>
      <c r="I97" s="61"/>
      <c r="J97" s="61"/>
      <c r="K97" s="61"/>
      <c r="L97" s="74"/>
      <c r="M97" s="74"/>
      <c r="N97" s="61"/>
      <c r="O97" s="61"/>
      <c r="P97" s="61"/>
      <c r="Q97" s="61"/>
      <c r="R97" s="61"/>
      <c r="S97" s="61"/>
      <c r="T97" s="74"/>
      <c r="U97" s="74"/>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CD97" s="61"/>
    </row>
    <row r="98" spans="3:82" ht="15.75" customHeight="1" x14ac:dyDescent="0.25">
      <c r="C98" s="61"/>
      <c r="D98" s="61"/>
      <c r="E98" s="61"/>
      <c r="F98" s="61"/>
      <c r="G98" s="61"/>
      <c r="H98" s="61"/>
      <c r="I98" s="61"/>
      <c r="J98" s="61"/>
      <c r="K98" s="61"/>
      <c r="L98" s="74"/>
      <c r="M98" s="74"/>
      <c r="N98" s="61"/>
      <c r="O98" s="61"/>
      <c r="P98" s="61"/>
      <c r="Q98" s="61"/>
      <c r="R98" s="61"/>
      <c r="S98" s="61"/>
      <c r="T98" s="74"/>
      <c r="U98" s="74"/>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CD98" s="61"/>
    </row>
    <row r="99" spans="3:82" ht="15.75" customHeight="1" x14ac:dyDescent="0.25">
      <c r="C99" s="61"/>
      <c r="D99" s="61"/>
      <c r="E99" s="61"/>
      <c r="F99" s="61"/>
      <c r="G99" s="61"/>
      <c r="H99" s="61"/>
      <c r="I99" s="61"/>
      <c r="J99" s="61"/>
      <c r="K99" s="61"/>
      <c r="L99" s="74"/>
      <c r="M99" s="74"/>
      <c r="N99" s="61"/>
      <c r="O99" s="61"/>
      <c r="P99" s="61"/>
      <c r="Q99" s="61"/>
      <c r="R99" s="61"/>
      <c r="S99" s="61"/>
      <c r="T99" s="74"/>
      <c r="U99" s="74"/>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CD99" s="61"/>
    </row>
    <row r="100" spans="3:82" ht="15.75" customHeight="1" x14ac:dyDescent="0.25">
      <c r="C100" s="61"/>
      <c r="D100" s="61"/>
      <c r="E100" s="61"/>
      <c r="F100" s="61"/>
      <c r="G100" s="61"/>
      <c r="H100" s="61"/>
      <c r="I100" s="61"/>
      <c r="J100" s="61"/>
      <c r="K100" s="61"/>
      <c r="L100" s="74"/>
      <c r="M100" s="74"/>
      <c r="N100" s="61"/>
      <c r="O100" s="61"/>
      <c r="P100" s="61"/>
      <c r="Q100" s="61"/>
      <c r="R100" s="61"/>
      <c r="S100" s="61"/>
      <c r="T100" s="74"/>
      <c r="U100" s="74"/>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CD100" s="61"/>
    </row>
    <row r="101" spans="3:82" ht="15.75" customHeight="1" x14ac:dyDescent="0.25">
      <c r="C101" s="61"/>
      <c r="D101" s="61"/>
      <c r="E101" s="61"/>
      <c r="F101" s="61"/>
      <c r="G101" s="61"/>
      <c r="H101" s="61"/>
      <c r="I101" s="61"/>
      <c r="J101" s="61"/>
      <c r="K101" s="61"/>
      <c r="L101" s="74"/>
      <c r="M101" s="74"/>
      <c r="N101" s="61"/>
      <c r="O101" s="61"/>
      <c r="P101" s="61"/>
      <c r="Q101" s="61"/>
      <c r="R101" s="61"/>
      <c r="S101" s="61"/>
      <c r="T101" s="74"/>
      <c r="U101" s="74"/>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CD101" s="61"/>
    </row>
    <row r="102" spans="3:82" ht="15.75" customHeight="1" x14ac:dyDescent="0.25">
      <c r="C102" s="61"/>
      <c r="D102" s="61"/>
      <c r="E102" s="61"/>
      <c r="F102" s="61"/>
      <c r="G102" s="61"/>
      <c r="H102" s="61"/>
      <c r="I102" s="61"/>
      <c r="J102" s="61"/>
      <c r="K102" s="61"/>
      <c r="L102" s="74"/>
      <c r="M102" s="74"/>
      <c r="N102" s="61"/>
      <c r="O102" s="61"/>
      <c r="P102" s="61"/>
      <c r="Q102" s="61"/>
      <c r="R102" s="61"/>
      <c r="S102" s="61"/>
      <c r="T102" s="74"/>
      <c r="U102" s="74"/>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61"/>
      <c r="BC102" s="61"/>
      <c r="BD102" s="61"/>
      <c r="BE102" s="61"/>
      <c r="BF102" s="61"/>
      <c r="BG102" s="61"/>
      <c r="BH102" s="61"/>
      <c r="BI102" s="61"/>
      <c r="BJ102" s="61"/>
      <c r="BK102" s="61"/>
      <c r="BL102" s="61"/>
      <c r="BM102" s="61"/>
      <c r="BN102" s="61"/>
      <c r="BO102" s="61"/>
      <c r="BP102" s="61"/>
      <c r="BQ102" s="61"/>
      <c r="CD102" s="61"/>
    </row>
    <row r="103" spans="3:82" ht="15.75" customHeight="1" x14ac:dyDescent="0.25">
      <c r="C103" s="61"/>
      <c r="D103" s="61"/>
      <c r="E103" s="61"/>
      <c r="F103" s="61"/>
      <c r="G103" s="61"/>
      <c r="H103" s="61"/>
      <c r="I103" s="61"/>
      <c r="J103" s="61"/>
      <c r="K103" s="61"/>
      <c r="L103" s="74"/>
      <c r="M103" s="74"/>
      <c r="N103" s="61"/>
      <c r="O103" s="61"/>
      <c r="P103" s="61"/>
      <c r="Q103" s="61"/>
      <c r="R103" s="61"/>
      <c r="S103" s="61"/>
      <c r="T103" s="74"/>
      <c r="U103" s="74"/>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c r="BB103" s="61"/>
      <c r="BC103" s="61"/>
      <c r="BD103" s="61"/>
      <c r="BE103" s="61"/>
      <c r="BF103" s="61"/>
      <c r="BG103" s="61"/>
      <c r="BH103" s="61"/>
      <c r="BI103" s="61"/>
      <c r="BJ103" s="61"/>
      <c r="BK103" s="61"/>
      <c r="BL103" s="61"/>
      <c r="BM103" s="61"/>
      <c r="BN103" s="61"/>
      <c r="BO103" s="61"/>
      <c r="BP103" s="61"/>
      <c r="BQ103" s="61"/>
      <c r="CD103" s="61"/>
    </row>
    <row r="104" spans="3:82" ht="15.75" customHeight="1" x14ac:dyDescent="0.25">
      <c r="C104" s="61"/>
      <c r="D104" s="61"/>
      <c r="E104" s="61"/>
      <c r="F104" s="61"/>
      <c r="G104" s="61"/>
      <c r="H104" s="61"/>
      <c r="I104" s="61"/>
      <c r="J104" s="61"/>
      <c r="K104" s="61"/>
      <c r="L104" s="74"/>
      <c r="M104" s="74"/>
      <c r="N104" s="61"/>
      <c r="O104" s="61"/>
      <c r="P104" s="61"/>
      <c r="Q104" s="61"/>
      <c r="R104" s="61"/>
      <c r="S104" s="61"/>
      <c r="T104" s="74"/>
      <c r="U104" s="74"/>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61"/>
      <c r="BP104" s="61"/>
      <c r="BQ104" s="61"/>
      <c r="CD104" s="61"/>
    </row>
    <row r="105" spans="3:82" ht="15.75" customHeight="1" x14ac:dyDescent="0.25">
      <c r="C105" s="61"/>
      <c r="D105" s="61"/>
      <c r="E105" s="61"/>
      <c r="F105" s="61"/>
      <c r="G105" s="61"/>
      <c r="H105" s="61"/>
      <c r="I105" s="61"/>
      <c r="J105" s="61"/>
      <c r="K105" s="61"/>
      <c r="L105" s="74"/>
      <c r="M105" s="74"/>
      <c r="N105" s="61"/>
      <c r="O105" s="61"/>
      <c r="P105" s="61"/>
      <c r="Q105" s="61"/>
      <c r="R105" s="61"/>
      <c r="S105" s="61"/>
      <c r="T105" s="74"/>
      <c r="U105" s="74"/>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61"/>
      <c r="BP105" s="61"/>
      <c r="BQ105" s="61"/>
      <c r="CD105" s="61"/>
    </row>
    <row r="106" spans="3:82" ht="15.75" customHeight="1" x14ac:dyDescent="0.25">
      <c r="C106" s="61"/>
      <c r="D106" s="61"/>
      <c r="E106" s="61"/>
      <c r="F106" s="61"/>
      <c r="G106" s="61"/>
      <c r="H106" s="61"/>
      <c r="I106" s="61"/>
      <c r="J106" s="61"/>
      <c r="K106" s="61"/>
      <c r="L106" s="74"/>
      <c r="M106" s="74"/>
      <c r="N106" s="61"/>
      <c r="O106" s="61"/>
      <c r="P106" s="61"/>
      <c r="Q106" s="61"/>
      <c r="R106" s="61"/>
      <c r="S106" s="61"/>
      <c r="T106" s="74"/>
      <c r="U106" s="74"/>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61"/>
      <c r="BP106" s="61"/>
      <c r="BQ106" s="61"/>
      <c r="CD106" s="61"/>
    </row>
    <row r="107" spans="3:82" ht="15.75" customHeight="1" x14ac:dyDescent="0.25">
      <c r="C107" s="61"/>
      <c r="D107" s="61"/>
      <c r="E107" s="61"/>
      <c r="F107" s="61"/>
      <c r="G107" s="61"/>
      <c r="H107" s="61"/>
      <c r="I107" s="61"/>
      <c r="J107" s="61"/>
      <c r="K107" s="61"/>
      <c r="L107" s="74"/>
      <c r="M107" s="74"/>
      <c r="N107" s="61"/>
      <c r="O107" s="61"/>
      <c r="P107" s="61"/>
      <c r="Q107" s="61"/>
      <c r="R107" s="61"/>
      <c r="S107" s="61"/>
      <c r="T107" s="74"/>
      <c r="U107" s="74"/>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61"/>
      <c r="BP107" s="61"/>
      <c r="BQ107" s="61"/>
      <c r="CD107" s="61"/>
    </row>
    <row r="108" spans="3:82" ht="15.75" customHeight="1" x14ac:dyDescent="0.25">
      <c r="C108" s="61"/>
      <c r="D108" s="61"/>
      <c r="E108" s="61"/>
      <c r="F108" s="61"/>
      <c r="G108" s="61"/>
      <c r="H108" s="61"/>
      <c r="I108" s="61"/>
      <c r="J108" s="61"/>
      <c r="K108" s="61"/>
      <c r="L108" s="74"/>
      <c r="M108" s="74"/>
      <c r="N108" s="61"/>
      <c r="O108" s="61"/>
      <c r="P108" s="61"/>
      <c r="Q108" s="61"/>
      <c r="R108" s="61"/>
      <c r="S108" s="61"/>
      <c r="T108" s="74"/>
      <c r="U108" s="74"/>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61"/>
      <c r="BC108" s="61"/>
      <c r="BD108" s="61"/>
      <c r="BE108" s="61"/>
      <c r="BF108" s="61"/>
      <c r="BG108" s="61"/>
      <c r="BH108" s="61"/>
      <c r="BI108" s="61"/>
      <c r="BJ108" s="61"/>
      <c r="BK108" s="61"/>
      <c r="BL108" s="61"/>
      <c r="BM108" s="61"/>
      <c r="BN108" s="61"/>
      <c r="BO108" s="61"/>
      <c r="BP108" s="61"/>
      <c r="BQ108" s="61"/>
      <c r="CD108" s="61"/>
    </row>
    <row r="109" spans="3:82" ht="15.75" customHeight="1" x14ac:dyDescent="0.25">
      <c r="C109" s="61"/>
      <c r="D109" s="61"/>
      <c r="E109" s="61"/>
      <c r="F109" s="61"/>
      <c r="G109" s="61"/>
      <c r="H109" s="61"/>
      <c r="I109" s="61"/>
      <c r="J109" s="61"/>
      <c r="K109" s="61"/>
      <c r="L109" s="74"/>
      <c r="M109" s="74"/>
      <c r="N109" s="61"/>
      <c r="O109" s="61"/>
      <c r="P109" s="61"/>
      <c r="Q109" s="61"/>
      <c r="R109" s="61"/>
      <c r="S109" s="61"/>
      <c r="T109" s="74"/>
      <c r="U109" s="74"/>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61"/>
      <c r="BC109" s="61"/>
      <c r="BD109" s="61"/>
      <c r="BE109" s="61"/>
      <c r="BF109" s="61"/>
      <c r="BG109" s="61"/>
      <c r="BH109" s="61"/>
      <c r="BI109" s="61"/>
      <c r="BJ109" s="61"/>
      <c r="BK109" s="61"/>
      <c r="BL109" s="61"/>
      <c r="BM109" s="61"/>
      <c r="BN109" s="61"/>
      <c r="BO109" s="61"/>
      <c r="BP109" s="61"/>
      <c r="BQ109" s="61"/>
      <c r="CD109" s="61"/>
    </row>
    <row r="110" spans="3:82" ht="15.75" customHeight="1" x14ac:dyDescent="0.25">
      <c r="C110" s="61"/>
      <c r="D110" s="61"/>
      <c r="E110" s="61"/>
      <c r="F110" s="61"/>
      <c r="G110" s="61"/>
      <c r="H110" s="61"/>
      <c r="I110" s="61"/>
      <c r="J110" s="61"/>
      <c r="K110" s="61"/>
      <c r="L110" s="74"/>
      <c r="M110" s="74"/>
      <c r="N110" s="61"/>
      <c r="O110" s="61"/>
      <c r="P110" s="61"/>
      <c r="Q110" s="61"/>
      <c r="R110" s="61"/>
      <c r="S110" s="61"/>
      <c r="T110" s="74"/>
      <c r="U110" s="74"/>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c r="BP110" s="61"/>
      <c r="BQ110" s="61"/>
      <c r="CD110" s="61"/>
    </row>
    <row r="111" spans="3:82" ht="15.75" customHeight="1" x14ac:dyDescent="0.25">
      <c r="C111" s="61"/>
      <c r="D111" s="61"/>
      <c r="E111" s="61"/>
      <c r="F111" s="61"/>
      <c r="G111" s="61"/>
      <c r="H111" s="61"/>
      <c r="I111" s="61"/>
      <c r="J111" s="61"/>
      <c r="K111" s="61"/>
      <c r="L111" s="74"/>
      <c r="M111" s="74"/>
      <c r="N111" s="61"/>
      <c r="O111" s="61"/>
      <c r="P111" s="61"/>
      <c r="Q111" s="61"/>
      <c r="R111" s="61"/>
      <c r="S111" s="61"/>
      <c r="T111" s="74"/>
      <c r="U111" s="74"/>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61"/>
      <c r="BC111" s="61"/>
      <c r="BD111" s="61"/>
      <c r="BE111" s="61"/>
      <c r="BF111" s="61"/>
      <c r="BG111" s="61"/>
      <c r="BH111" s="61"/>
      <c r="BI111" s="61"/>
      <c r="BJ111" s="61"/>
      <c r="BK111" s="61"/>
      <c r="BL111" s="61"/>
      <c r="BM111" s="61"/>
      <c r="BN111" s="61"/>
      <c r="BO111" s="61"/>
      <c r="BP111" s="61"/>
      <c r="BQ111" s="61"/>
      <c r="CD111" s="61"/>
    </row>
    <row r="112" spans="3:82" ht="15.75" customHeight="1" x14ac:dyDescent="0.25">
      <c r="C112" s="61"/>
      <c r="D112" s="61"/>
      <c r="E112" s="61"/>
      <c r="F112" s="61"/>
      <c r="G112" s="61"/>
      <c r="H112" s="61"/>
      <c r="I112" s="61"/>
      <c r="J112" s="61"/>
      <c r="K112" s="61"/>
      <c r="L112" s="74"/>
      <c r="M112" s="74"/>
      <c r="N112" s="61"/>
      <c r="O112" s="61"/>
      <c r="P112" s="61"/>
      <c r="Q112" s="61"/>
      <c r="R112" s="61"/>
      <c r="S112" s="61"/>
      <c r="T112" s="74"/>
      <c r="U112" s="74"/>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61"/>
      <c r="BP112" s="61"/>
      <c r="BQ112" s="61"/>
      <c r="CD112" s="61"/>
    </row>
    <row r="113" spans="3:82" ht="15.75" customHeight="1" x14ac:dyDescent="0.25">
      <c r="C113" s="61"/>
      <c r="D113" s="61"/>
      <c r="E113" s="61"/>
      <c r="F113" s="61"/>
      <c r="G113" s="61"/>
      <c r="H113" s="61"/>
      <c r="I113" s="61"/>
      <c r="J113" s="61"/>
      <c r="K113" s="61"/>
      <c r="L113" s="74"/>
      <c r="M113" s="74"/>
      <c r="N113" s="61"/>
      <c r="O113" s="61"/>
      <c r="P113" s="61"/>
      <c r="Q113" s="61"/>
      <c r="R113" s="61"/>
      <c r="S113" s="61"/>
      <c r="T113" s="74"/>
      <c r="U113" s="74"/>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61"/>
      <c r="BP113" s="61"/>
      <c r="BQ113" s="61"/>
      <c r="CD113" s="61"/>
    </row>
    <row r="114" spans="3:82" ht="15.75" customHeight="1" x14ac:dyDescent="0.25">
      <c r="C114" s="61"/>
      <c r="D114" s="61"/>
      <c r="E114" s="61"/>
      <c r="F114" s="61"/>
      <c r="G114" s="61"/>
      <c r="H114" s="61"/>
      <c r="I114" s="61"/>
      <c r="J114" s="61"/>
      <c r="K114" s="61"/>
      <c r="L114" s="74"/>
      <c r="M114" s="74"/>
      <c r="N114" s="61"/>
      <c r="O114" s="61"/>
      <c r="P114" s="61"/>
      <c r="Q114" s="61"/>
      <c r="R114" s="61"/>
      <c r="S114" s="61"/>
      <c r="T114" s="74"/>
      <c r="U114" s="74"/>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61"/>
      <c r="BP114" s="61"/>
      <c r="BQ114" s="61"/>
      <c r="CD114" s="61"/>
    </row>
    <row r="115" spans="3:82" ht="15.75" customHeight="1" x14ac:dyDescent="0.25">
      <c r="C115" s="61"/>
      <c r="D115" s="61"/>
      <c r="E115" s="61"/>
      <c r="F115" s="61"/>
      <c r="G115" s="61"/>
      <c r="H115" s="61"/>
      <c r="I115" s="61"/>
      <c r="J115" s="61"/>
      <c r="K115" s="61"/>
      <c r="L115" s="74"/>
      <c r="M115" s="74"/>
      <c r="N115" s="61"/>
      <c r="O115" s="61"/>
      <c r="P115" s="61"/>
      <c r="Q115" s="61"/>
      <c r="R115" s="61"/>
      <c r="S115" s="61"/>
      <c r="T115" s="74"/>
      <c r="U115" s="74"/>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61"/>
      <c r="BP115" s="61"/>
      <c r="BQ115" s="61"/>
      <c r="CD115" s="61"/>
    </row>
    <row r="116" spans="3:82" ht="15.75" customHeight="1" x14ac:dyDescent="0.25">
      <c r="C116" s="61"/>
      <c r="D116" s="61"/>
      <c r="E116" s="61"/>
      <c r="F116" s="61"/>
      <c r="G116" s="61"/>
      <c r="H116" s="61"/>
      <c r="I116" s="61"/>
      <c r="J116" s="61"/>
      <c r="K116" s="61"/>
      <c r="L116" s="74"/>
      <c r="M116" s="74"/>
      <c r="N116" s="61"/>
      <c r="O116" s="61"/>
      <c r="P116" s="61"/>
      <c r="Q116" s="61"/>
      <c r="R116" s="61"/>
      <c r="S116" s="61"/>
      <c r="T116" s="74"/>
      <c r="U116" s="74"/>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1"/>
      <c r="BM116" s="61"/>
      <c r="BN116" s="61"/>
      <c r="BO116" s="61"/>
      <c r="BP116" s="61"/>
      <c r="BQ116" s="61"/>
      <c r="CD116" s="61"/>
    </row>
    <row r="117" spans="3:82" ht="15.75" customHeight="1" x14ac:dyDescent="0.25">
      <c r="C117" s="61"/>
      <c r="D117" s="61"/>
      <c r="E117" s="61"/>
      <c r="F117" s="61"/>
      <c r="G117" s="61"/>
      <c r="H117" s="61"/>
      <c r="I117" s="61"/>
      <c r="J117" s="61"/>
      <c r="K117" s="61"/>
      <c r="L117" s="74"/>
      <c r="M117" s="74"/>
      <c r="N117" s="61"/>
      <c r="O117" s="61"/>
      <c r="P117" s="61"/>
      <c r="Q117" s="61"/>
      <c r="R117" s="61"/>
      <c r="S117" s="61"/>
      <c r="T117" s="74"/>
      <c r="U117" s="74"/>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61"/>
      <c r="BK117" s="61"/>
      <c r="BL117" s="61"/>
      <c r="BM117" s="61"/>
      <c r="BN117" s="61"/>
      <c r="BO117" s="61"/>
      <c r="BP117" s="61"/>
      <c r="BQ117" s="61"/>
      <c r="CD117" s="61"/>
    </row>
    <row r="118" spans="3:82" ht="15.75" customHeight="1" x14ac:dyDescent="0.25">
      <c r="C118" s="61"/>
      <c r="D118" s="61"/>
      <c r="E118" s="61"/>
      <c r="F118" s="61"/>
      <c r="G118" s="61"/>
      <c r="H118" s="61"/>
      <c r="I118" s="61"/>
      <c r="J118" s="61"/>
      <c r="K118" s="61"/>
      <c r="L118" s="74"/>
      <c r="M118" s="74"/>
      <c r="N118" s="61"/>
      <c r="O118" s="61"/>
      <c r="P118" s="61"/>
      <c r="Q118" s="61"/>
      <c r="R118" s="61"/>
      <c r="S118" s="61"/>
      <c r="T118" s="74"/>
      <c r="U118" s="74"/>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c r="BB118" s="61"/>
      <c r="BC118" s="61"/>
      <c r="BD118" s="61"/>
      <c r="BE118" s="61"/>
      <c r="BF118" s="61"/>
      <c r="BG118" s="61"/>
      <c r="BH118" s="61"/>
      <c r="BI118" s="61"/>
      <c r="BJ118" s="61"/>
      <c r="BK118" s="61"/>
      <c r="BL118" s="61"/>
      <c r="BM118" s="61"/>
      <c r="BN118" s="61"/>
      <c r="BO118" s="61"/>
      <c r="BP118" s="61"/>
      <c r="BQ118" s="61"/>
      <c r="CD118" s="61"/>
    </row>
    <row r="119" spans="3:82" ht="15.75" customHeight="1" x14ac:dyDescent="0.25">
      <c r="C119" s="61"/>
      <c r="D119" s="61"/>
      <c r="E119" s="61"/>
      <c r="F119" s="61"/>
      <c r="G119" s="61"/>
      <c r="H119" s="61"/>
      <c r="I119" s="61"/>
      <c r="J119" s="61"/>
      <c r="K119" s="61"/>
      <c r="L119" s="74"/>
      <c r="M119" s="74"/>
      <c r="N119" s="61"/>
      <c r="O119" s="61"/>
      <c r="P119" s="61"/>
      <c r="Q119" s="61"/>
      <c r="R119" s="61"/>
      <c r="S119" s="61"/>
      <c r="T119" s="74"/>
      <c r="U119" s="74"/>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61"/>
      <c r="BC119" s="61"/>
      <c r="BD119" s="61"/>
      <c r="BE119" s="61"/>
      <c r="BF119" s="61"/>
      <c r="BG119" s="61"/>
      <c r="BH119" s="61"/>
      <c r="BI119" s="61"/>
      <c r="BJ119" s="61"/>
      <c r="BK119" s="61"/>
      <c r="BL119" s="61"/>
      <c r="BM119" s="61"/>
      <c r="BN119" s="61"/>
      <c r="BO119" s="61"/>
      <c r="BP119" s="61"/>
      <c r="BQ119" s="61"/>
      <c r="CD119" s="61"/>
    </row>
    <row r="120" spans="3:82" ht="15.75" customHeight="1" x14ac:dyDescent="0.25">
      <c r="C120" s="61"/>
      <c r="D120" s="61"/>
      <c r="E120" s="61"/>
      <c r="F120" s="61"/>
      <c r="G120" s="61"/>
      <c r="H120" s="61"/>
      <c r="I120" s="61"/>
      <c r="J120" s="61"/>
      <c r="K120" s="61"/>
      <c r="L120" s="74"/>
      <c r="M120" s="74"/>
      <c r="N120" s="61"/>
      <c r="O120" s="61"/>
      <c r="P120" s="61"/>
      <c r="Q120" s="61"/>
      <c r="R120" s="61"/>
      <c r="S120" s="61"/>
      <c r="T120" s="74"/>
      <c r="U120" s="74"/>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61"/>
      <c r="BP120" s="61"/>
      <c r="BQ120" s="61"/>
      <c r="CD120" s="61"/>
    </row>
    <row r="121" spans="3:82" ht="15.75" customHeight="1" x14ac:dyDescent="0.25">
      <c r="C121" s="61"/>
      <c r="D121" s="61"/>
      <c r="E121" s="61"/>
      <c r="F121" s="61"/>
      <c r="G121" s="61"/>
      <c r="H121" s="61"/>
      <c r="I121" s="61"/>
      <c r="J121" s="61"/>
      <c r="K121" s="61"/>
      <c r="L121" s="74"/>
      <c r="M121" s="74"/>
      <c r="N121" s="61"/>
      <c r="O121" s="61"/>
      <c r="P121" s="61"/>
      <c r="Q121" s="61"/>
      <c r="R121" s="61"/>
      <c r="S121" s="61"/>
      <c r="T121" s="74"/>
      <c r="U121" s="74"/>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61"/>
      <c r="BP121" s="61"/>
      <c r="BQ121" s="61"/>
      <c r="CD121" s="61"/>
    </row>
    <row r="122" spans="3:82" ht="15.75" customHeight="1" x14ac:dyDescent="0.25">
      <c r="C122" s="61"/>
      <c r="D122" s="61"/>
      <c r="E122" s="61"/>
      <c r="F122" s="61"/>
      <c r="G122" s="61"/>
      <c r="H122" s="61"/>
      <c r="I122" s="61"/>
      <c r="J122" s="61"/>
      <c r="K122" s="61"/>
      <c r="L122" s="74"/>
      <c r="M122" s="74"/>
      <c r="N122" s="61"/>
      <c r="O122" s="61"/>
      <c r="P122" s="61"/>
      <c r="Q122" s="61"/>
      <c r="R122" s="61"/>
      <c r="S122" s="61"/>
      <c r="T122" s="74"/>
      <c r="U122" s="74"/>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61"/>
      <c r="BP122" s="61"/>
      <c r="BQ122" s="61"/>
      <c r="CD122" s="61"/>
    </row>
    <row r="123" spans="3:82" ht="15.75" customHeight="1" x14ac:dyDescent="0.25">
      <c r="C123" s="61"/>
      <c r="D123" s="61"/>
      <c r="E123" s="61"/>
      <c r="F123" s="61"/>
      <c r="G123" s="61"/>
      <c r="H123" s="61"/>
      <c r="I123" s="61"/>
      <c r="J123" s="61"/>
      <c r="K123" s="61"/>
      <c r="L123" s="74"/>
      <c r="M123" s="74"/>
      <c r="N123" s="61"/>
      <c r="O123" s="61"/>
      <c r="P123" s="61"/>
      <c r="Q123" s="61"/>
      <c r="R123" s="61"/>
      <c r="S123" s="61"/>
      <c r="T123" s="74"/>
      <c r="U123" s="74"/>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61"/>
      <c r="BQ123" s="61"/>
      <c r="CD123" s="61"/>
    </row>
    <row r="124" spans="3:82" ht="15.75" customHeight="1" x14ac:dyDescent="0.25">
      <c r="C124" s="61"/>
      <c r="D124" s="61"/>
      <c r="E124" s="61"/>
      <c r="F124" s="61"/>
      <c r="G124" s="61"/>
      <c r="H124" s="61"/>
      <c r="I124" s="61"/>
      <c r="J124" s="61"/>
      <c r="K124" s="61"/>
      <c r="L124" s="74"/>
      <c r="M124" s="74"/>
      <c r="N124" s="61"/>
      <c r="O124" s="61"/>
      <c r="P124" s="61"/>
      <c r="Q124" s="61"/>
      <c r="R124" s="61"/>
      <c r="S124" s="61"/>
      <c r="T124" s="74"/>
      <c r="U124" s="74"/>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c r="BD124" s="61"/>
      <c r="BE124" s="61"/>
      <c r="BF124" s="61"/>
      <c r="BG124" s="61"/>
      <c r="BH124" s="61"/>
      <c r="BI124" s="61"/>
      <c r="BJ124" s="61"/>
      <c r="BK124" s="61"/>
      <c r="BL124" s="61"/>
      <c r="BM124" s="61"/>
      <c r="BN124" s="61"/>
      <c r="BO124" s="61"/>
      <c r="BP124" s="61"/>
      <c r="BQ124" s="61"/>
      <c r="CD124" s="61"/>
    </row>
    <row r="125" spans="3:82" ht="15.75" customHeight="1" x14ac:dyDescent="0.25">
      <c r="C125" s="61"/>
      <c r="D125" s="61"/>
      <c r="E125" s="61"/>
      <c r="F125" s="61"/>
      <c r="G125" s="61"/>
      <c r="H125" s="61"/>
      <c r="I125" s="61"/>
      <c r="J125" s="61"/>
      <c r="K125" s="61"/>
      <c r="L125" s="74"/>
      <c r="M125" s="74"/>
      <c r="N125" s="61"/>
      <c r="O125" s="61"/>
      <c r="P125" s="61"/>
      <c r="Q125" s="61"/>
      <c r="R125" s="61"/>
      <c r="S125" s="61"/>
      <c r="T125" s="74"/>
      <c r="U125" s="74"/>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61"/>
      <c r="BJ125" s="61"/>
      <c r="BK125" s="61"/>
      <c r="BL125" s="61"/>
      <c r="BM125" s="61"/>
      <c r="BN125" s="61"/>
      <c r="BO125" s="61"/>
      <c r="BP125" s="61"/>
      <c r="BQ125" s="61"/>
      <c r="CD125" s="61"/>
    </row>
    <row r="126" spans="3:82" ht="15.75" customHeight="1" x14ac:dyDescent="0.25">
      <c r="C126" s="61"/>
      <c r="D126" s="61"/>
      <c r="E126" s="61"/>
      <c r="F126" s="61"/>
      <c r="G126" s="61"/>
      <c r="H126" s="61"/>
      <c r="I126" s="61"/>
      <c r="J126" s="61"/>
      <c r="K126" s="61"/>
      <c r="L126" s="74"/>
      <c r="M126" s="74"/>
      <c r="N126" s="61"/>
      <c r="O126" s="61"/>
      <c r="P126" s="61"/>
      <c r="Q126" s="61"/>
      <c r="R126" s="61"/>
      <c r="S126" s="61"/>
      <c r="T126" s="74"/>
      <c r="U126" s="74"/>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c r="BD126" s="61"/>
      <c r="BE126" s="61"/>
      <c r="BF126" s="61"/>
      <c r="BG126" s="61"/>
      <c r="BH126" s="61"/>
      <c r="BI126" s="61"/>
      <c r="BJ126" s="61"/>
      <c r="BK126" s="61"/>
      <c r="BL126" s="61"/>
      <c r="BM126" s="61"/>
      <c r="BN126" s="61"/>
      <c r="BO126" s="61"/>
      <c r="BP126" s="61"/>
      <c r="BQ126" s="61"/>
      <c r="CD126" s="61"/>
    </row>
    <row r="127" spans="3:82" ht="15.75" customHeight="1" x14ac:dyDescent="0.25">
      <c r="C127" s="61"/>
      <c r="D127" s="61"/>
      <c r="E127" s="61"/>
      <c r="F127" s="61"/>
      <c r="G127" s="61"/>
      <c r="H127" s="61"/>
      <c r="I127" s="61"/>
      <c r="J127" s="61"/>
      <c r="K127" s="61"/>
      <c r="L127" s="74"/>
      <c r="M127" s="74"/>
      <c r="N127" s="61"/>
      <c r="O127" s="61"/>
      <c r="P127" s="61"/>
      <c r="Q127" s="61"/>
      <c r="R127" s="61"/>
      <c r="S127" s="61"/>
      <c r="T127" s="74"/>
      <c r="U127" s="74"/>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61"/>
      <c r="BC127" s="61"/>
      <c r="BD127" s="61"/>
      <c r="BE127" s="61"/>
      <c r="BF127" s="61"/>
      <c r="BG127" s="61"/>
      <c r="BH127" s="61"/>
      <c r="BI127" s="61"/>
      <c r="BJ127" s="61"/>
      <c r="BK127" s="61"/>
      <c r="BL127" s="61"/>
      <c r="BM127" s="61"/>
      <c r="BN127" s="61"/>
      <c r="BO127" s="61"/>
      <c r="BP127" s="61"/>
      <c r="BQ127" s="61"/>
      <c r="CD127" s="61"/>
    </row>
    <row r="128" spans="3:82" ht="15.75" customHeight="1" x14ac:dyDescent="0.25">
      <c r="C128" s="61"/>
      <c r="D128" s="61"/>
      <c r="E128" s="61"/>
      <c r="F128" s="61"/>
      <c r="G128" s="61"/>
      <c r="H128" s="61"/>
      <c r="I128" s="61"/>
      <c r="J128" s="61"/>
      <c r="K128" s="61"/>
      <c r="L128" s="74"/>
      <c r="M128" s="74"/>
      <c r="N128" s="61"/>
      <c r="O128" s="61"/>
      <c r="P128" s="61"/>
      <c r="Q128" s="61"/>
      <c r="R128" s="61"/>
      <c r="S128" s="61"/>
      <c r="T128" s="74"/>
      <c r="U128" s="74"/>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c r="BN128" s="61"/>
      <c r="BO128" s="61"/>
      <c r="BP128" s="61"/>
      <c r="BQ128" s="61"/>
      <c r="CD128" s="61"/>
    </row>
    <row r="129" spans="3:82" ht="15.75" customHeight="1" x14ac:dyDescent="0.25">
      <c r="C129" s="61"/>
      <c r="D129" s="61"/>
      <c r="E129" s="61"/>
      <c r="F129" s="61"/>
      <c r="G129" s="61"/>
      <c r="H129" s="61"/>
      <c r="I129" s="61"/>
      <c r="J129" s="61"/>
      <c r="K129" s="61"/>
      <c r="L129" s="74"/>
      <c r="M129" s="74"/>
      <c r="N129" s="61"/>
      <c r="O129" s="61"/>
      <c r="P129" s="61"/>
      <c r="Q129" s="61"/>
      <c r="R129" s="61"/>
      <c r="S129" s="61"/>
      <c r="T129" s="74"/>
      <c r="U129" s="74"/>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61"/>
      <c r="BP129" s="61"/>
      <c r="BQ129" s="61"/>
      <c r="CD129" s="61"/>
    </row>
    <row r="130" spans="3:82" ht="15.75" customHeight="1" x14ac:dyDescent="0.25">
      <c r="C130" s="61"/>
      <c r="D130" s="61"/>
      <c r="E130" s="61"/>
      <c r="F130" s="61"/>
      <c r="G130" s="61"/>
      <c r="H130" s="61"/>
      <c r="I130" s="61"/>
      <c r="J130" s="61"/>
      <c r="K130" s="61"/>
      <c r="L130" s="74"/>
      <c r="M130" s="74"/>
      <c r="N130" s="61"/>
      <c r="O130" s="61"/>
      <c r="P130" s="61"/>
      <c r="Q130" s="61"/>
      <c r="R130" s="61"/>
      <c r="S130" s="61"/>
      <c r="T130" s="74"/>
      <c r="U130" s="74"/>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61"/>
      <c r="BP130" s="61"/>
      <c r="BQ130" s="61"/>
      <c r="CD130" s="61"/>
    </row>
    <row r="131" spans="3:82" ht="15.75" customHeight="1" x14ac:dyDescent="0.25">
      <c r="C131" s="61"/>
      <c r="D131" s="61"/>
      <c r="E131" s="61"/>
      <c r="F131" s="61"/>
      <c r="G131" s="61"/>
      <c r="H131" s="61"/>
      <c r="I131" s="61"/>
      <c r="J131" s="61"/>
      <c r="K131" s="61"/>
      <c r="L131" s="74"/>
      <c r="M131" s="74"/>
      <c r="N131" s="61"/>
      <c r="O131" s="61"/>
      <c r="P131" s="61"/>
      <c r="Q131" s="61"/>
      <c r="R131" s="61"/>
      <c r="S131" s="61"/>
      <c r="T131" s="74"/>
      <c r="U131" s="74"/>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61"/>
      <c r="BC131" s="61"/>
      <c r="BD131" s="61"/>
      <c r="BE131" s="61"/>
      <c r="BF131" s="61"/>
      <c r="BG131" s="61"/>
      <c r="BH131" s="61"/>
      <c r="BI131" s="61"/>
      <c r="BJ131" s="61"/>
      <c r="BK131" s="61"/>
      <c r="BL131" s="61"/>
      <c r="BM131" s="61"/>
      <c r="BN131" s="61"/>
      <c r="BO131" s="61"/>
      <c r="BP131" s="61"/>
      <c r="BQ131" s="61"/>
      <c r="CD131" s="61"/>
    </row>
    <row r="132" spans="3:82" ht="15.75" customHeight="1" x14ac:dyDescent="0.25">
      <c r="C132" s="61"/>
      <c r="D132" s="61"/>
      <c r="E132" s="61"/>
      <c r="F132" s="61"/>
      <c r="G132" s="61"/>
      <c r="H132" s="61"/>
      <c r="I132" s="61"/>
      <c r="J132" s="61"/>
      <c r="K132" s="61"/>
      <c r="L132" s="74"/>
      <c r="M132" s="74"/>
      <c r="N132" s="61"/>
      <c r="O132" s="61"/>
      <c r="P132" s="61"/>
      <c r="Q132" s="61"/>
      <c r="R132" s="61"/>
      <c r="S132" s="61"/>
      <c r="T132" s="74"/>
      <c r="U132" s="74"/>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61"/>
      <c r="BC132" s="61"/>
      <c r="BD132" s="61"/>
      <c r="BE132" s="61"/>
      <c r="BF132" s="61"/>
      <c r="BG132" s="61"/>
      <c r="BH132" s="61"/>
      <c r="BI132" s="61"/>
      <c r="BJ132" s="61"/>
      <c r="BK132" s="61"/>
      <c r="BL132" s="61"/>
      <c r="BM132" s="61"/>
      <c r="BN132" s="61"/>
      <c r="BO132" s="61"/>
      <c r="BP132" s="61"/>
      <c r="BQ132" s="61"/>
      <c r="CD132" s="61"/>
    </row>
    <row r="133" spans="3:82" ht="15.75" customHeight="1" x14ac:dyDescent="0.25">
      <c r="C133" s="61"/>
      <c r="D133" s="61"/>
      <c r="E133" s="61"/>
      <c r="F133" s="61"/>
      <c r="G133" s="61"/>
      <c r="H133" s="61"/>
      <c r="I133" s="61"/>
      <c r="J133" s="61"/>
      <c r="K133" s="61"/>
      <c r="L133" s="74"/>
      <c r="M133" s="74"/>
      <c r="N133" s="61"/>
      <c r="O133" s="61"/>
      <c r="P133" s="61"/>
      <c r="Q133" s="61"/>
      <c r="R133" s="61"/>
      <c r="S133" s="61"/>
      <c r="T133" s="74"/>
      <c r="U133" s="74"/>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c r="BB133" s="61"/>
      <c r="BC133" s="61"/>
      <c r="BD133" s="61"/>
      <c r="BE133" s="61"/>
      <c r="BF133" s="61"/>
      <c r="BG133" s="61"/>
      <c r="BH133" s="61"/>
      <c r="BI133" s="61"/>
      <c r="BJ133" s="61"/>
      <c r="BK133" s="61"/>
      <c r="BL133" s="61"/>
      <c r="BM133" s="61"/>
      <c r="BN133" s="61"/>
      <c r="BO133" s="61"/>
      <c r="BP133" s="61"/>
      <c r="BQ133" s="61"/>
      <c r="CD133" s="61"/>
    </row>
    <row r="134" spans="3:82" ht="15.75" customHeight="1" x14ac:dyDescent="0.25">
      <c r="C134" s="61"/>
      <c r="D134" s="61"/>
      <c r="E134" s="61"/>
      <c r="F134" s="61"/>
      <c r="G134" s="61"/>
      <c r="H134" s="61"/>
      <c r="I134" s="61"/>
      <c r="J134" s="61"/>
      <c r="K134" s="61"/>
      <c r="L134" s="74"/>
      <c r="M134" s="74"/>
      <c r="N134" s="61"/>
      <c r="O134" s="61"/>
      <c r="P134" s="61"/>
      <c r="Q134" s="61"/>
      <c r="R134" s="61"/>
      <c r="S134" s="61"/>
      <c r="T134" s="74"/>
      <c r="U134" s="74"/>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c r="BB134" s="61"/>
      <c r="BC134" s="61"/>
      <c r="BD134" s="61"/>
      <c r="BE134" s="61"/>
      <c r="BF134" s="61"/>
      <c r="BG134" s="61"/>
      <c r="BH134" s="61"/>
      <c r="BI134" s="61"/>
      <c r="BJ134" s="61"/>
      <c r="BK134" s="61"/>
      <c r="BL134" s="61"/>
      <c r="BM134" s="61"/>
      <c r="BN134" s="61"/>
      <c r="BO134" s="61"/>
      <c r="BP134" s="61"/>
      <c r="BQ134" s="61"/>
      <c r="CD134" s="61"/>
    </row>
    <row r="135" spans="3:82" ht="15.75" customHeight="1" x14ac:dyDescent="0.25">
      <c r="C135" s="61"/>
      <c r="D135" s="61"/>
      <c r="E135" s="61"/>
      <c r="F135" s="61"/>
      <c r="G135" s="61"/>
      <c r="H135" s="61"/>
      <c r="I135" s="61"/>
      <c r="J135" s="61"/>
      <c r="K135" s="61"/>
      <c r="L135" s="74"/>
      <c r="M135" s="74"/>
      <c r="N135" s="61"/>
      <c r="O135" s="61"/>
      <c r="P135" s="61"/>
      <c r="Q135" s="61"/>
      <c r="R135" s="61"/>
      <c r="S135" s="61"/>
      <c r="T135" s="74"/>
      <c r="U135" s="74"/>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c r="BB135" s="61"/>
      <c r="BC135" s="61"/>
      <c r="BD135" s="61"/>
      <c r="BE135" s="61"/>
      <c r="BF135" s="61"/>
      <c r="BG135" s="61"/>
      <c r="BH135" s="61"/>
      <c r="BI135" s="61"/>
      <c r="BJ135" s="61"/>
      <c r="BK135" s="61"/>
      <c r="BL135" s="61"/>
      <c r="BM135" s="61"/>
      <c r="BN135" s="61"/>
      <c r="BO135" s="61"/>
      <c r="BP135" s="61"/>
      <c r="BQ135" s="61"/>
      <c r="CD135" s="61"/>
    </row>
    <row r="136" spans="3:82" ht="15.75" customHeight="1" x14ac:dyDescent="0.25">
      <c r="C136" s="61"/>
      <c r="D136" s="61"/>
      <c r="E136" s="61"/>
      <c r="F136" s="61"/>
      <c r="G136" s="61"/>
      <c r="H136" s="61"/>
      <c r="I136" s="61"/>
      <c r="J136" s="61"/>
      <c r="K136" s="61"/>
      <c r="L136" s="74"/>
      <c r="M136" s="74"/>
      <c r="N136" s="61"/>
      <c r="O136" s="61"/>
      <c r="P136" s="61"/>
      <c r="Q136" s="61"/>
      <c r="R136" s="61"/>
      <c r="S136" s="61"/>
      <c r="T136" s="74"/>
      <c r="U136" s="74"/>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c r="BB136" s="61"/>
      <c r="BC136" s="61"/>
      <c r="BD136" s="61"/>
      <c r="BE136" s="61"/>
      <c r="BF136" s="61"/>
      <c r="BG136" s="61"/>
      <c r="BH136" s="61"/>
      <c r="BI136" s="61"/>
      <c r="BJ136" s="61"/>
      <c r="BK136" s="61"/>
      <c r="BL136" s="61"/>
      <c r="BM136" s="61"/>
      <c r="BN136" s="61"/>
      <c r="BO136" s="61"/>
      <c r="BP136" s="61"/>
      <c r="BQ136" s="61"/>
      <c r="CD136" s="61"/>
    </row>
    <row r="137" spans="3:82" ht="15.75" customHeight="1" x14ac:dyDescent="0.25">
      <c r="C137" s="61"/>
      <c r="D137" s="61"/>
      <c r="E137" s="61"/>
      <c r="F137" s="61"/>
      <c r="G137" s="61"/>
      <c r="H137" s="61"/>
      <c r="I137" s="61"/>
      <c r="J137" s="61"/>
      <c r="K137" s="61"/>
      <c r="L137" s="74"/>
      <c r="M137" s="74"/>
      <c r="N137" s="61"/>
      <c r="O137" s="61"/>
      <c r="P137" s="61"/>
      <c r="Q137" s="61"/>
      <c r="R137" s="61"/>
      <c r="S137" s="61"/>
      <c r="T137" s="74"/>
      <c r="U137" s="74"/>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61"/>
      <c r="BC137" s="61"/>
      <c r="BD137" s="61"/>
      <c r="BE137" s="61"/>
      <c r="BF137" s="61"/>
      <c r="BG137" s="61"/>
      <c r="BH137" s="61"/>
      <c r="BI137" s="61"/>
      <c r="BJ137" s="61"/>
      <c r="BK137" s="61"/>
      <c r="BL137" s="61"/>
      <c r="BM137" s="61"/>
      <c r="BN137" s="61"/>
      <c r="BO137" s="61"/>
      <c r="BP137" s="61"/>
      <c r="BQ137" s="61"/>
      <c r="CD137" s="61"/>
    </row>
    <row r="138" spans="3:82" ht="15.75" customHeight="1" x14ac:dyDescent="0.25">
      <c r="C138" s="61"/>
      <c r="D138" s="61"/>
      <c r="E138" s="61"/>
      <c r="F138" s="61"/>
      <c r="G138" s="61"/>
      <c r="H138" s="61"/>
      <c r="I138" s="61"/>
      <c r="J138" s="61"/>
      <c r="K138" s="61"/>
      <c r="L138" s="74"/>
      <c r="M138" s="74"/>
      <c r="N138" s="61"/>
      <c r="O138" s="61"/>
      <c r="P138" s="61"/>
      <c r="Q138" s="61"/>
      <c r="R138" s="61"/>
      <c r="S138" s="61"/>
      <c r="T138" s="74"/>
      <c r="U138" s="74"/>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61"/>
      <c r="BJ138" s="61"/>
      <c r="BK138" s="61"/>
      <c r="BL138" s="61"/>
      <c r="BM138" s="61"/>
      <c r="BN138" s="61"/>
      <c r="BO138" s="61"/>
      <c r="BP138" s="61"/>
      <c r="BQ138" s="61"/>
      <c r="CD138" s="61"/>
    </row>
    <row r="139" spans="3:82" ht="15.75" customHeight="1" x14ac:dyDescent="0.25">
      <c r="C139" s="61"/>
      <c r="D139" s="61"/>
      <c r="E139" s="61"/>
      <c r="F139" s="61"/>
      <c r="G139" s="61"/>
      <c r="H139" s="61"/>
      <c r="I139" s="61"/>
      <c r="J139" s="61"/>
      <c r="K139" s="61"/>
      <c r="L139" s="74"/>
      <c r="M139" s="74"/>
      <c r="N139" s="61"/>
      <c r="O139" s="61"/>
      <c r="P139" s="61"/>
      <c r="Q139" s="61"/>
      <c r="R139" s="61"/>
      <c r="S139" s="61"/>
      <c r="T139" s="74"/>
      <c r="U139" s="74"/>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c r="BD139" s="61"/>
      <c r="BE139" s="61"/>
      <c r="BF139" s="61"/>
      <c r="BG139" s="61"/>
      <c r="BH139" s="61"/>
      <c r="BI139" s="61"/>
      <c r="BJ139" s="61"/>
      <c r="BK139" s="61"/>
      <c r="BL139" s="61"/>
      <c r="BM139" s="61"/>
      <c r="BN139" s="61"/>
      <c r="BO139" s="61"/>
      <c r="BP139" s="61"/>
      <c r="BQ139" s="61"/>
      <c r="CD139" s="61"/>
    </row>
    <row r="140" spans="3:82" ht="15.75" customHeight="1" x14ac:dyDescent="0.25">
      <c r="C140" s="61"/>
      <c r="D140" s="61"/>
      <c r="E140" s="61"/>
      <c r="F140" s="61"/>
      <c r="G140" s="61"/>
      <c r="H140" s="61"/>
      <c r="I140" s="61"/>
      <c r="J140" s="61"/>
      <c r="K140" s="61"/>
      <c r="L140" s="74"/>
      <c r="M140" s="74"/>
      <c r="N140" s="61"/>
      <c r="O140" s="61"/>
      <c r="P140" s="61"/>
      <c r="Q140" s="61"/>
      <c r="R140" s="61"/>
      <c r="S140" s="61"/>
      <c r="T140" s="74"/>
      <c r="U140" s="74"/>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c r="BD140" s="61"/>
      <c r="BE140" s="61"/>
      <c r="BF140" s="61"/>
      <c r="BG140" s="61"/>
      <c r="BH140" s="61"/>
      <c r="BI140" s="61"/>
      <c r="BJ140" s="61"/>
      <c r="BK140" s="61"/>
      <c r="BL140" s="61"/>
      <c r="BM140" s="61"/>
      <c r="BN140" s="61"/>
      <c r="BO140" s="61"/>
      <c r="BP140" s="61"/>
      <c r="BQ140" s="61"/>
      <c r="CD140" s="61"/>
    </row>
    <row r="141" spans="3:82" ht="15.75" customHeight="1" x14ac:dyDescent="0.25">
      <c r="C141" s="61"/>
      <c r="D141" s="61"/>
      <c r="E141" s="61"/>
      <c r="F141" s="61"/>
      <c r="G141" s="61"/>
      <c r="H141" s="61"/>
      <c r="I141" s="61"/>
      <c r="J141" s="61"/>
      <c r="K141" s="61"/>
      <c r="L141" s="74"/>
      <c r="M141" s="74"/>
      <c r="N141" s="61"/>
      <c r="O141" s="61"/>
      <c r="P141" s="61"/>
      <c r="Q141" s="61"/>
      <c r="R141" s="61"/>
      <c r="S141" s="61"/>
      <c r="T141" s="74"/>
      <c r="U141" s="74"/>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c r="BD141" s="61"/>
      <c r="BE141" s="61"/>
      <c r="BF141" s="61"/>
      <c r="BG141" s="61"/>
      <c r="BH141" s="61"/>
      <c r="BI141" s="61"/>
      <c r="BJ141" s="61"/>
      <c r="BK141" s="61"/>
      <c r="BL141" s="61"/>
      <c r="BM141" s="61"/>
      <c r="BN141" s="61"/>
      <c r="BO141" s="61"/>
      <c r="BP141" s="61"/>
      <c r="BQ141" s="61"/>
      <c r="CD141" s="61"/>
    </row>
    <row r="142" spans="3:82" ht="15.75" customHeight="1" x14ac:dyDescent="0.25">
      <c r="C142" s="61"/>
      <c r="D142" s="61"/>
      <c r="E142" s="61"/>
      <c r="F142" s="61"/>
      <c r="G142" s="61"/>
      <c r="H142" s="61"/>
      <c r="I142" s="61"/>
      <c r="J142" s="61"/>
      <c r="K142" s="61"/>
      <c r="L142" s="74"/>
      <c r="M142" s="74"/>
      <c r="N142" s="61"/>
      <c r="O142" s="61"/>
      <c r="P142" s="61"/>
      <c r="Q142" s="61"/>
      <c r="R142" s="61"/>
      <c r="S142" s="61"/>
      <c r="T142" s="74"/>
      <c r="U142" s="74"/>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c r="BD142" s="61"/>
      <c r="BE142" s="61"/>
      <c r="BF142" s="61"/>
      <c r="BG142" s="61"/>
      <c r="BH142" s="61"/>
      <c r="BI142" s="61"/>
      <c r="BJ142" s="61"/>
      <c r="BK142" s="61"/>
      <c r="BL142" s="61"/>
      <c r="BM142" s="61"/>
      <c r="BN142" s="61"/>
      <c r="BO142" s="61"/>
      <c r="BP142" s="61"/>
      <c r="BQ142" s="61"/>
      <c r="CD142" s="61"/>
    </row>
    <row r="143" spans="3:82" ht="15.75" customHeight="1" x14ac:dyDescent="0.25">
      <c r="C143" s="61"/>
      <c r="D143" s="61"/>
      <c r="E143" s="61"/>
      <c r="F143" s="61"/>
      <c r="G143" s="61"/>
      <c r="H143" s="61"/>
      <c r="I143" s="61"/>
      <c r="J143" s="61"/>
      <c r="K143" s="61"/>
      <c r="L143" s="74"/>
      <c r="M143" s="74"/>
      <c r="N143" s="61"/>
      <c r="O143" s="61"/>
      <c r="P143" s="61"/>
      <c r="Q143" s="61"/>
      <c r="R143" s="61"/>
      <c r="S143" s="61"/>
      <c r="T143" s="74"/>
      <c r="U143" s="74"/>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c r="BB143" s="61"/>
      <c r="BC143" s="61"/>
      <c r="BD143" s="61"/>
      <c r="BE143" s="61"/>
      <c r="BF143" s="61"/>
      <c r="BG143" s="61"/>
      <c r="BH143" s="61"/>
      <c r="BI143" s="61"/>
      <c r="BJ143" s="61"/>
      <c r="BK143" s="61"/>
      <c r="BL143" s="61"/>
      <c r="BM143" s="61"/>
      <c r="BN143" s="61"/>
      <c r="BO143" s="61"/>
      <c r="BP143" s="61"/>
      <c r="BQ143" s="61"/>
      <c r="CD143" s="61"/>
    </row>
    <row r="144" spans="3:82" ht="15.75" customHeight="1" x14ac:dyDescent="0.25">
      <c r="C144" s="61"/>
      <c r="D144" s="61"/>
      <c r="E144" s="61"/>
      <c r="F144" s="61"/>
      <c r="G144" s="61"/>
      <c r="H144" s="61"/>
      <c r="I144" s="61"/>
      <c r="J144" s="61"/>
      <c r="K144" s="61"/>
      <c r="L144" s="74"/>
      <c r="M144" s="74"/>
      <c r="N144" s="61"/>
      <c r="O144" s="61"/>
      <c r="P144" s="61"/>
      <c r="Q144" s="61"/>
      <c r="R144" s="61"/>
      <c r="S144" s="61"/>
      <c r="T144" s="74"/>
      <c r="U144" s="74"/>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c r="BN144" s="61"/>
      <c r="BO144" s="61"/>
      <c r="BP144" s="61"/>
      <c r="BQ144" s="61"/>
      <c r="CD144" s="61"/>
    </row>
    <row r="145" spans="3:82" ht="15.75" customHeight="1" x14ac:dyDescent="0.25">
      <c r="C145" s="61"/>
      <c r="D145" s="61"/>
      <c r="E145" s="61"/>
      <c r="F145" s="61"/>
      <c r="G145" s="61"/>
      <c r="H145" s="61"/>
      <c r="I145" s="61"/>
      <c r="J145" s="61"/>
      <c r="K145" s="61"/>
      <c r="L145" s="74"/>
      <c r="M145" s="74"/>
      <c r="N145" s="61"/>
      <c r="O145" s="61"/>
      <c r="P145" s="61"/>
      <c r="Q145" s="61"/>
      <c r="R145" s="61"/>
      <c r="S145" s="61"/>
      <c r="T145" s="74"/>
      <c r="U145" s="74"/>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c r="BN145" s="61"/>
      <c r="BO145" s="61"/>
      <c r="BP145" s="61"/>
      <c r="BQ145" s="61"/>
      <c r="CD145" s="61"/>
    </row>
    <row r="146" spans="3:82" ht="15.75" customHeight="1" x14ac:dyDescent="0.25">
      <c r="C146" s="61"/>
      <c r="D146" s="61"/>
      <c r="E146" s="61"/>
      <c r="F146" s="61"/>
      <c r="G146" s="61"/>
      <c r="H146" s="61"/>
      <c r="I146" s="61"/>
      <c r="J146" s="61"/>
      <c r="K146" s="61"/>
      <c r="L146" s="74"/>
      <c r="M146" s="74"/>
      <c r="N146" s="61"/>
      <c r="O146" s="61"/>
      <c r="P146" s="61"/>
      <c r="Q146" s="61"/>
      <c r="R146" s="61"/>
      <c r="S146" s="61"/>
      <c r="T146" s="74"/>
      <c r="U146" s="74"/>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61"/>
      <c r="BP146" s="61"/>
      <c r="BQ146" s="61"/>
      <c r="CD146" s="61"/>
    </row>
    <row r="147" spans="3:82" ht="15.75" customHeight="1" x14ac:dyDescent="0.25">
      <c r="C147" s="61"/>
      <c r="D147" s="61"/>
      <c r="E147" s="61"/>
      <c r="F147" s="61"/>
      <c r="G147" s="61"/>
      <c r="H147" s="61"/>
      <c r="I147" s="61"/>
      <c r="J147" s="61"/>
      <c r="K147" s="61"/>
      <c r="L147" s="74"/>
      <c r="M147" s="74"/>
      <c r="N147" s="61"/>
      <c r="O147" s="61"/>
      <c r="P147" s="61"/>
      <c r="Q147" s="61"/>
      <c r="R147" s="61"/>
      <c r="S147" s="61"/>
      <c r="T147" s="74"/>
      <c r="U147" s="74"/>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61"/>
      <c r="BP147" s="61"/>
      <c r="BQ147" s="61"/>
      <c r="CD147" s="61"/>
    </row>
    <row r="148" spans="3:82" ht="15.75" customHeight="1" x14ac:dyDescent="0.25">
      <c r="C148" s="61"/>
      <c r="D148" s="61"/>
      <c r="E148" s="61"/>
      <c r="F148" s="61"/>
      <c r="G148" s="61"/>
      <c r="H148" s="61"/>
      <c r="I148" s="61"/>
      <c r="J148" s="61"/>
      <c r="K148" s="61"/>
      <c r="L148" s="74"/>
      <c r="M148" s="74"/>
      <c r="N148" s="61"/>
      <c r="O148" s="61"/>
      <c r="P148" s="61"/>
      <c r="Q148" s="61"/>
      <c r="R148" s="61"/>
      <c r="S148" s="61"/>
      <c r="T148" s="74"/>
      <c r="U148" s="74"/>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c r="BN148" s="61"/>
      <c r="BO148" s="61"/>
      <c r="BP148" s="61"/>
      <c r="BQ148" s="61"/>
      <c r="CD148" s="61"/>
    </row>
    <row r="149" spans="3:82" ht="15.75" customHeight="1" x14ac:dyDescent="0.25">
      <c r="C149" s="61"/>
      <c r="D149" s="61"/>
      <c r="E149" s="61"/>
      <c r="F149" s="61"/>
      <c r="G149" s="61"/>
      <c r="H149" s="61"/>
      <c r="I149" s="61"/>
      <c r="J149" s="61"/>
      <c r="K149" s="61"/>
      <c r="L149" s="74"/>
      <c r="M149" s="74"/>
      <c r="N149" s="61"/>
      <c r="O149" s="61"/>
      <c r="P149" s="61"/>
      <c r="Q149" s="61"/>
      <c r="R149" s="61"/>
      <c r="S149" s="61"/>
      <c r="T149" s="74"/>
      <c r="U149" s="74"/>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CD149" s="61"/>
    </row>
    <row r="150" spans="3:82" ht="15.75" customHeight="1" x14ac:dyDescent="0.25">
      <c r="C150" s="61"/>
      <c r="D150" s="61"/>
      <c r="E150" s="61"/>
      <c r="F150" s="61"/>
      <c r="G150" s="61"/>
      <c r="H150" s="61"/>
      <c r="I150" s="61"/>
      <c r="J150" s="61"/>
      <c r="K150" s="61"/>
      <c r="L150" s="74"/>
      <c r="M150" s="74"/>
      <c r="N150" s="61"/>
      <c r="O150" s="61"/>
      <c r="P150" s="61"/>
      <c r="Q150" s="61"/>
      <c r="R150" s="61"/>
      <c r="S150" s="61"/>
      <c r="T150" s="74"/>
      <c r="U150" s="74"/>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61"/>
      <c r="BJ150" s="61"/>
      <c r="BK150" s="61"/>
      <c r="BL150" s="61"/>
      <c r="BM150" s="61"/>
      <c r="BN150" s="61"/>
      <c r="BO150" s="61"/>
      <c r="BP150" s="61"/>
      <c r="BQ150" s="61"/>
      <c r="CD150" s="61"/>
    </row>
    <row r="151" spans="3:82" ht="15.75" customHeight="1" x14ac:dyDescent="0.25">
      <c r="C151" s="61"/>
      <c r="D151" s="61"/>
      <c r="E151" s="61"/>
      <c r="F151" s="61"/>
      <c r="G151" s="61"/>
      <c r="H151" s="61"/>
      <c r="I151" s="61"/>
      <c r="J151" s="61"/>
      <c r="K151" s="61"/>
      <c r="L151" s="74"/>
      <c r="M151" s="74"/>
      <c r="N151" s="61"/>
      <c r="O151" s="61"/>
      <c r="P151" s="61"/>
      <c r="Q151" s="61"/>
      <c r="R151" s="61"/>
      <c r="S151" s="61"/>
      <c r="T151" s="74"/>
      <c r="U151" s="74"/>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c r="BJ151" s="61"/>
      <c r="BK151" s="61"/>
      <c r="BL151" s="61"/>
      <c r="BM151" s="61"/>
      <c r="BN151" s="61"/>
      <c r="BO151" s="61"/>
      <c r="BP151" s="61"/>
      <c r="BQ151" s="61"/>
      <c r="CD151" s="61"/>
    </row>
    <row r="152" spans="3:82" ht="15.75" customHeight="1" x14ac:dyDescent="0.25">
      <c r="C152" s="61"/>
      <c r="D152" s="61"/>
      <c r="E152" s="61"/>
      <c r="F152" s="61"/>
      <c r="G152" s="61"/>
      <c r="H152" s="61"/>
      <c r="I152" s="61"/>
      <c r="J152" s="61"/>
      <c r="K152" s="61"/>
      <c r="L152" s="74"/>
      <c r="M152" s="74"/>
      <c r="N152" s="61"/>
      <c r="O152" s="61"/>
      <c r="P152" s="61"/>
      <c r="Q152" s="61"/>
      <c r="R152" s="61"/>
      <c r="S152" s="61"/>
      <c r="T152" s="74"/>
      <c r="U152" s="74"/>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c r="BB152" s="61"/>
      <c r="BC152" s="61"/>
      <c r="BD152" s="61"/>
      <c r="BE152" s="61"/>
      <c r="BF152" s="61"/>
      <c r="BG152" s="61"/>
      <c r="BH152" s="61"/>
      <c r="BI152" s="61"/>
      <c r="BJ152" s="61"/>
      <c r="BK152" s="61"/>
      <c r="BL152" s="61"/>
      <c r="BM152" s="61"/>
      <c r="BN152" s="61"/>
      <c r="BO152" s="61"/>
      <c r="BP152" s="61"/>
      <c r="BQ152" s="61"/>
      <c r="CD152" s="61"/>
    </row>
    <row r="153" spans="3:82" ht="15.75" customHeight="1" x14ac:dyDescent="0.25">
      <c r="C153" s="61"/>
      <c r="D153" s="61"/>
      <c r="E153" s="61"/>
      <c r="F153" s="61"/>
      <c r="G153" s="61"/>
      <c r="H153" s="61"/>
      <c r="I153" s="61"/>
      <c r="J153" s="61"/>
      <c r="K153" s="61"/>
      <c r="L153" s="74"/>
      <c r="M153" s="74"/>
      <c r="N153" s="61"/>
      <c r="O153" s="61"/>
      <c r="P153" s="61"/>
      <c r="Q153" s="61"/>
      <c r="R153" s="61"/>
      <c r="S153" s="61"/>
      <c r="T153" s="74"/>
      <c r="U153" s="74"/>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c r="BB153" s="61"/>
      <c r="BC153" s="61"/>
      <c r="BD153" s="61"/>
      <c r="BE153" s="61"/>
      <c r="BF153" s="61"/>
      <c r="BG153" s="61"/>
      <c r="BH153" s="61"/>
      <c r="BI153" s="61"/>
      <c r="BJ153" s="61"/>
      <c r="BK153" s="61"/>
      <c r="BL153" s="61"/>
      <c r="BM153" s="61"/>
      <c r="BN153" s="61"/>
      <c r="BO153" s="61"/>
      <c r="BP153" s="61"/>
      <c r="BQ153" s="61"/>
      <c r="CD153" s="61"/>
    </row>
    <row r="154" spans="3:82" ht="15.75" customHeight="1" x14ac:dyDescent="0.25">
      <c r="C154" s="61"/>
      <c r="D154" s="61"/>
      <c r="E154" s="61"/>
      <c r="F154" s="61"/>
      <c r="G154" s="61"/>
      <c r="H154" s="61"/>
      <c r="I154" s="61"/>
      <c r="J154" s="61"/>
      <c r="K154" s="61"/>
      <c r="L154" s="74"/>
      <c r="M154" s="74"/>
      <c r="N154" s="61"/>
      <c r="O154" s="61"/>
      <c r="P154" s="61"/>
      <c r="Q154" s="61"/>
      <c r="R154" s="61"/>
      <c r="S154" s="61"/>
      <c r="T154" s="74"/>
      <c r="U154" s="74"/>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c r="BB154" s="61"/>
      <c r="BC154" s="61"/>
      <c r="BD154" s="61"/>
      <c r="BE154" s="61"/>
      <c r="BF154" s="61"/>
      <c r="BG154" s="61"/>
      <c r="BH154" s="61"/>
      <c r="BI154" s="61"/>
      <c r="BJ154" s="61"/>
      <c r="BK154" s="61"/>
      <c r="BL154" s="61"/>
      <c r="BM154" s="61"/>
      <c r="BN154" s="61"/>
      <c r="BO154" s="61"/>
      <c r="BP154" s="61"/>
      <c r="BQ154" s="61"/>
      <c r="CD154" s="61"/>
    </row>
    <row r="155" spans="3:82" ht="15.75" customHeight="1" x14ac:dyDescent="0.25">
      <c r="C155" s="61"/>
      <c r="D155" s="61"/>
      <c r="E155" s="61"/>
      <c r="F155" s="61"/>
      <c r="G155" s="61"/>
      <c r="H155" s="61"/>
      <c r="I155" s="61"/>
      <c r="J155" s="61"/>
      <c r="K155" s="61"/>
      <c r="L155" s="74"/>
      <c r="M155" s="74"/>
      <c r="N155" s="61"/>
      <c r="O155" s="61"/>
      <c r="P155" s="61"/>
      <c r="Q155" s="61"/>
      <c r="R155" s="61"/>
      <c r="S155" s="61"/>
      <c r="T155" s="74"/>
      <c r="U155" s="74"/>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c r="BB155" s="61"/>
      <c r="BC155" s="61"/>
      <c r="BD155" s="61"/>
      <c r="BE155" s="61"/>
      <c r="BF155" s="61"/>
      <c r="BG155" s="61"/>
      <c r="BH155" s="61"/>
      <c r="BI155" s="61"/>
      <c r="BJ155" s="61"/>
      <c r="BK155" s="61"/>
      <c r="BL155" s="61"/>
      <c r="BM155" s="61"/>
      <c r="BN155" s="61"/>
      <c r="BO155" s="61"/>
      <c r="BP155" s="61"/>
      <c r="BQ155" s="61"/>
      <c r="CD155" s="61"/>
    </row>
    <row r="156" spans="3:82" ht="15.75" customHeight="1" x14ac:dyDescent="0.25">
      <c r="C156" s="61"/>
      <c r="D156" s="61"/>
      <c r="E156" s="61"/>
      <c r="F156" s="61"/>
      <c r="G156" s="61"/>
      <c r="H156" s="61"/>
      <c r="I156" s="61"/>
      <c r="J156" s="61"/>
      <c r="K156" s="61"/>
      <c r="L156" s="74"/>
      <c r="M156" s="74"/>
      <c r="N156" s="61"/>
      <c r="O156" s="61"/>
      <c r="P156" s="61"/>
      <c r="Q156" s="61"/>
      <c r="R156" s="61"/>
      <c r="S156" s="61"/>
      <c r="T156" s="74"/>
      <c r="U156" s="74"/>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61"/>
      <c r="BK156" s="61"/>
      <c r="BL156" s="61"/>
      <c r="BM156" s="61"/>
      <c r="BN156" s="61"/>
      <c r="BO156" s="61"/>
      <c r="BP156" s="61"/>
      <c r="BQ156" s="61"/>
      <c r="CD156" s="61"/>
    </row>
    <row r="157" spans="3:82" ht="15.75" customHeight="1" x14ac:dyDescent="0.25">
      <c r="C157" s="61"/>
      <c r="D157" s="61"/>
      <c r="E157" s="61"/>
      <c r="F157" s="61"/>
      <c r="G157" s="61"/>
      <c r="H157" s="61"/>
      <c r="I157" s="61"/>
      <c r="J157" s="61"/>
      <c r="K157" s="61"/>
      <c r="L157" s="74"/>
      <c r="M157" s="74"/>
      <c r="N157" s="61"/>
      <c r="O157" s="61"/>
      <c r="P157" s="61"/>
      <c r="Q157" s="61"/>
      <c r="R157" s="61"/>
      <c r="S157" s="61"/>
      <c r="T157" s="74"/>
      <c r="U157" s="74"/>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61"/>
      <c r="BK157" s="61"/>
      <c r="BL157" s="61"/>
      <c r="BM157" s="61"/>
      <c r="BN157" s="61"/>
      <c r="BO157" s="61"/>
      <c r="BP157" s="61"/>
      <c r="BQ157" s="61"/>
      <c r="CD157" s="61"/>
    </row>
    <row r="158" spans="3:82" ht="15.75" customHeight="1" x14ac:dyDescent="0.25">
      <c r="C158" s="61"/>
      <c r="D158" s="61"/>
      <c r="E158" s="61"/>
      <c r="F158" s="61"/>
      <c r="G158" s="61"/>
      <c r="H158" s="61"/>
      <c r="I158" s="61"/>
      <c r="J158" s="61"/>
      <c r="K158" s="61"/>
      <c r="L158" s="74"/>
      <c r="M158" s="74"/>
      <c r="N158" s="61"/>
      <c r="O158" s="61"/>
      <c r="P158" s="61"/>
      <c r="Q158" s="61"/>
      <c r="R158" s="61"/>
      <c r="S158" s="61"/>
      <c r="T158" s="74"/>
      <c r="U158" s="74"/>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c r="BN158" s="61"/>
      <c r="BO158" s="61"/>
      <c r="BP158" s="61"/>
      <c r="BQ158" s="61"/>
      <c r="CD158" s="61"/>
    </row>
    <row r="159" spans="3:82" ht="15.75" customHeight="1" x14ac:dyDescent="0.25">
      <c r="C159" s="61"/>
      <c r="D159" s="61"/>
      <c r="E159" s="61"/>
      <c r="F159" s="61"/>
      <c r="G159" s="61"/>
      <c r="H159" s="61"/>
      <c r="I159" s="61"/>
      <c r="J159" s="61"/>
      <c r="K159" s="61"/>
      <c r="L159" s="74"/>
      <c r="M159" s="74"/>
      <c r="N159" s="61"/>
      <c r="O159" s="61"/>
      <c r="P159" s="61"/>
      <c r="Q159" s="61"/>
      <c r="R159" s="61"/>
      <c r="S159" s="61"/>
      <c r="T159" s="74"/>
      <c r="U159" s="74"/>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c r="BJ159" s="61"/>
      <c r="BK159" s="61"/>
      <c r="BL159" s="61"/>
      <c r="BM159" s="61"/>
      <c r="BN159" s="61"/>
      <c r="BO159" s="61"/>
      <c r="BP159" s="61"/>
      <c r="BQ159" s="61"/>
      <c r="CD159" s="61"/>
    </row>
    <row r="160" spans="3:82" ht="15.75" customHeight="1" x14ac:dyDescent="0.25">
      <c r="C160" s="61"/>
      <c r="D160" s="61"/>
      <c r="E160" s="61"/>
      <c r="F160" s="61"/>
      <c r="G160" s="61"/>
      <c r="H160" s="61"/>
      <c r="I160" s="61"/>
      <c r="J160" s="61"/>
      <c r="K160" s="61"/>
      <c r="L160" s="74"/>
      <c r="M160" s="74"/>
      <c r="N160" s="61"/>
      <c r="O160" s="61"/>
      <c r="P160" s="61"/>
      <c r="Q160" s="61"/>
      <c r="R160" s="61"/>
      <c r="S160" s="61"/>
      <c r="T160" s="74"/>
      <c r="U160" s="74"/>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c r="BB160" s="61"/>
      <c r="BC160" s="61"/>
      <c r="BD160" s="61"/>
      <c r="BE160" s="61"/>
      <c r="BF160" s="61"/>
      <c r="BG160" s="61"/>
      <c r="BH160" s="61"/>
      <c r="BI160" s="61"/>
      <c r="BJ160" s="61"/>
      <c r="BK160" s="61"/>
      <c r="BL160" s="61"/>
      <c r="BM160" s="61"/>
      <c r="BN160" s="61"/>
      <c r="BO160" s="61"/>
      <c r="BP160" s="61"/>
      <c r="BQ160" s="61"/>
      <c r="CD160" s="61"/>
    </row>
    <row r="161" spans="3:82" ht="15.75" customHeight="1" x14ac:dyDescent="0.25">
      <c r="C161" s="61"/>
      <c r="D161" s="61"/>
      <c r="E161" s="61"/>
      <c r="F161" s="61"/>
      <c r="G161" s="61"/>
      <c r="H161" s="61"/>
      <c r="I161" s="61"/>
      <c r="J161" s="61"/>
      <c r="K161" s="61"/>
      <c r="L161" s="74"/>
      <c r="M161" s="74"/>
      <c r="N161" s="61"/>
      <c r="O161" s="61"/>
      <c r="P161" s="61"/>
      <c r="Q161" s="61"/>
      <c r="R161" s="61"/>
      <c r="S161" s="61"/>
      <c r="T161" s="74"/>
      <c r="U161" s="74"/>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c r="BB161" s="61"/>
      <c r="BC161" s="61"/>
      <c r="BD161" s="61"/>
      <c r="BE161" s="61"/>
      <c r="BF161" s="61"/>
      <c r="BG161" s="61"/>
      <c r="BH161" s="61"/>
      <c r="BI161" s="61"/>
      <c r="BJ161" s="61"/>
      <c r="BK161" s="61"/>
      <c r="BL161" s="61"/>
      <c r="BM161" s="61"/>
      <c r="BN161" s="61"/>
      <c r="BO161" s="61"/>
      <c r="BP161" s="61"/>
      <c r="BQ161" s="61"/>
      <c r="CD161" s="61"/>
    </row>
    <row r="162" spans="3:82" ht="15.75" customHeight="1" x14ac:dyDescent="0.25">
      <c r="C162" s="61"/>
      <c r="D162" s="61"/>
      <c r="E162" s="61"/>
      <c r="F162" s="61"/>
      <c r="G162" s="61"/>
      <c r="H162" s="61"/>
      <c r="I162" s="61"/>
      <c r="J162" s="61"/>
      <c r="K162" s="61"/>
      <c r="L162" s="74"/>
      <c r="M162" s="74"/>
      <c r="N162" s="61"/>
      <c r="O162" s="61"/>
      <c r="P162" s="61"/>
      <c r="Q162" s="61"/>
      <c r="R162" s="61"/>
      <c r="S162" s="61"/>
      <c r="T162" s="74"/>
      <c r="U162" s="74"/>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61"/>
      <c r="BC162" s="61"/>
      <c r="BD162" s="61"/>
      <c r="BE162" s="61"/>
      <c r="BF162" s="61"/>
      <c r="BG162" s="61"/>
      <c r="BH162" s="61"/>
      <c r="BI162" s="61"/>
      <c r="BJ162" s="61"/>
      <c r="BK162" s="61"/>
      <c r="BL162" s="61"/>
      <c r="BM162" s="61"/>
      <c r="BN162" s="61"/>
      <c r="BO162" s="61"/>
      <c r="BP162" s="61"/>
      <c r="BQ162" s="61"/>
      <c r="CD162" s="61"/>
    </row>
    <row r="163" spans="3:82" ht="15.75" customHeight="1" x14ac:dyDescent="0.25">
      <c r="C163" s="61"/>
      <c r="D163" s="61"/>
      <c r="E163" s="61"/>
      <c r="F163" s="61"/>
      <c r="G163" s="61"/>
      <c r="H163" s="61"/>
      <c r="I163" s="61"/>
      <c r="J163" s="61"/>
      <c r="K163" s="61"/>
      <c r="L163" s="74"/>
      <c r="M163" s="74"/>
      <c r="N163" s="61"/>
      <c r="O163" s="61"/>
      <c r="P163" s="61"/>
      <c r="Q163" s="61"/>
      <c r="R163" s="61"/>
      <c r="S163" s="61"/>
      <c r="T163" s="74"/>
      <c r="U163" s="74"/>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61"/>
      <c r="BC163" s="61"/>
      <c r="BD163" s="61"/>
      <c r="BE163" s="61"/>
      <c r="BF163" s="61"/>
      <c r="BG163" s="61"/>
      <c r="BH163" s="61"/>
      <c r="BI163" s="61"/>
      <c r="BJ163" s="61"/>
      <c r="BK163" s="61"/>
      <c r="BL163" s="61"/>
      <c r="BM163" s="61"/>
      <c r="BN163" s="61"/>
      <c r="BO163" s="61"/>
      <c r="BP163" s="61"/>
      <c r="BQ163" s="61"/>
      <c r="CD163" s="61"/>
    </row>
    <row r="164" spans="3:82" ht="15.75" customHeight="1" x14ac:dyDescent="0.25">
      <c r="C164" s="61"/>
      <c r="D164" s="61"/>
      <c r="E164" s="61"/>
      <c r="F164" s="61"/>
      <c r="G164" s="61"/>
      <c r="H164" s="61"/>
      <c r="I164" s="61"/>
      <c r="J164" s="61"/>
      <c r="K164" s="61"/>
      <c r="L164" s="74"/>
      <c r="M164" s="74"/>
      <c r="N164" s="61"/>
      <c r="O164" s="61"/>
      <c r="P164" s="61"/>
      <c r="Q164" s="61"/>
      <c r="R164" s="61"/>
      <c r="S164" s="61"/>
      <c r="T164" s="74"/>
      <c r="U164" s="74"/>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61"/>
      <c r="BJ164" s="61"/>
      <c r="BK164" s="61"/>
      <c r="BL164" s="61"/>
      <c r="BM164" s="61"/>
      <c r="BN164" s="61"/>
      <c r="BO164" s="61"/>
      <c r="BP164" s="61"/>
      <c r="BQ164" s="61"/>
      <c r="CD164" s="61"/>
    </row>
    <row r="165" spans="3:82" ht="15.75" customHeight="1" x14ac:dyDescent="0.25">
      <c r="C165" s="61"/>
      <c r="D165" s="61"/>
      <c r="E165" s="61"/>
      <c r="F165" s="61"/>
      <c r="G165" s="61"/>
      <c r="H165" s="61"/>
      <c r="I165" s="61"/>
      <c r="J165" s="61"/>
      <c r="K165" s="61"/>
      <c r="L165" s="74"/>
      <c r="M165" s="74"/>
      <c r="N165" s="61"/>
      <c r="O165" s="61"/>
      <c r="P165" s="61"/>
      <c r="Q165" s="61"/>
      <c r="R165" s="61"/>
      <c r="S165" s="61"/>
      <c r="T165" s="74"/>
      <c r="U165" s="74"/>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61"/>
      <c r="BC165" s="61"/>
      <c r="BD165" s="61"/>
      <c r="BE165" s="61"/>
      <c r="BF165" s="61"/>
      <c r="BG165" s="61"/>
      <c r="BH165" s="61"/>
      <c r="BI165" s="61"/>
      <c r="BJ165" s="61"/>
      <c r="BK165" s="61"/>
      <c r="BL165" s="61"/>
      <c r="BM165" s="61"/>
      <c r="BN165" s="61"/>
      <c r="BO165" s="61"/>
      <c r="BP165" s="61"/>
      <c r="BQ165" s="61"/>
      <c r="CD165" s="61"/>
    </row>
    <row r="166" spans="3:82" ht="15.75" customHeight="1" x14ac:dyDescent="0.25">
      <c r="C166" s="61"/>
      <c r="D166" s="61"/>
      <c r="E166" s="61"/>
      <c r="F166" s="61"/>
      <c r="G166" s="61"/>
      <c r="H166" s="61"/>
      <c r="I166" s="61"/>
      <c r="J166" s="61"/>
      <c r="K166" s="61"/>
      <c r="L166" s="74"/>
      <c r="M166" s="74"/>
      <c r="N166" s="61"/>
      <c r="O166" s="61"/>
      <c r="P166" s="61"/>
      <c r="Q166" s="61"/>
      <c r="R166" s="61"/>
      <c r="S166" s="61"/>
      <c r="T166" s="74"/>
      <c r="U166" s="74"/>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c r="BB166" s="61"/>
      <c r="BC166" s="61"/>
      <c r="BD166" s="61"/>
      <c r="BE166" s="61"/>
      <c r="BF166" s="61"/>
      <c r="BG166" s="61"/>
      <c r="BH166" s="61"/>
      <c r="BI166" s="61"/>
      <c r="BJ166" s="61"/>
      <c r="BK166" s="61"/>
      <c r="BL166" s="61"/>
      <c r="BM166" s="61"/>
      <c r="BN166" s="61"/>
      <c r="BO166" s="61"/>
      <c r="BP166" s="61"/>
      <c r="BQ166" s="61"/>
      <c r="CD166" s="61"/>
    </row>
    <row r="167" spans="3:82" ht="15.75" customHeight="1" x14ac:dyDescent="0.25">
      <c r="C167" s="61"/>
      <c r="D167" s="61"/>
      <c r="E167" s="61"/>
      <c r="F167" s="61"/>
      <c r="G167" s="61"/>
      <c r="H167" s="61"/>
      <c r="I167" s="61"/>
      <c r="J167" s="61"/>
      <c r="K167" s="61"/>
      <c r="L167" s="74"/>
      <c r="M167" s="74"/>
      <c r="N167" s="61"/>
      <c r="O167" s="61"/>
      <c r="P167" s="61"/>
      <c r="Q167" s="61"/>
      <c r="R167" s="61"/>
      <c r="S167" s="61"/>
      <c r="T167" s="74"/>
      <c r="U167" s="74"/>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c r="BB167" s="61"/>
      <c r="BC167" s="61"/>
      <c r="BD167" s="61"/>
      <c r="BE167" s="61"/>
      <c r="BF167" s="61"/>
      <c r="BG167" s="61"/>
      <c r="BH167" s="61"/>
      <c r="BI167" s="61"/>
      <c r="BJ167" s="61"/>
      <c r="BK167" s="61"/>
      <c r="BL167" s="61"/>
      <c r="BM167" s="61"/>
      <c r="BN167" s="61"/>
      <c r="BO167" s="61"/>
      <c r="BP167" s="61"/>
      <c r="BQ167" s="61"/>
      <c r="CD167" s="61"/>
    </row>
    <row r="168" spans="3:82" ht="15.75" customHeight="1" x14ac:dyDescent="0.25">
      <c r="C168" s="61"/>
      <c r="D168" s="61"/>
      <c r="E168" s="61"/>
      <c r="F168" s="61"/>
      <c r="G168" s="61"/>
      <c r="H168" s="61"/>
      <c r="I168" s="61"/>
      <c r="J168" s="61"/>
      <c r="K168" s="61"/>
      <c r="L168" s="74"/>
      <c r="M168" s="74"/>
      <c r="N168" s="61"/>
      <c r="O168" s="61"/>
      <c r="P168" s="61"/>
      <c r="Q168" s="61"/>
      <c r="R168" s="61"/>
      <c r="S168" s="61"/>
      <c r="T168" s="74"/>
      <c r="U168" s="74"/>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c r="BB168" s="61"/>
      <c r="BC168" s="61"/>
      <c r="BD168" s="61"/>
      <c r="BE168" s="61"/>
      <c r="BF168" s="61"/>
      <c r="BG168" s="61"/>
      <c r="BH168" s="61"/>
      <c r="BI168" s="61"/>
      <c r="BJ168" s="61"/>
      <c r="BK168" s="61"/>
      <c r="BL168" s="61"/>
      <c r="BM168" s="61"/>
      <c r="BN168" s="61"/>
      <c r="BO168" s="61"/>
      <c r="BP168" s="61"/>
      <c r="BQ168" s="61"/>
      <c r="CD168" s="61"/>
    </row>
    <row r="169" spans="3:82" ht="15.75" customHeight="1" x14ac:dyDescent="0.25">
      <c r="C169" s="61"/>
      <c r="D169" s="61"/>
      <c r="E169" s="61"/>
      <c r="F169" s="61"/>
      <c r="G169" s="61"/>
      <c r="H169" s="61"/>
      <c r="I169" s="61"/>
      <c r="J169" s="61"/>
      <c r="K169" s="61"/>
      <c r="L169" s="74"/>
      <c r="M169" s="74"/>
      <c r="N169" s="61"/>
      <c r="O169" s="61"/>
      <c r="P169" s="61"/>
      <c r="Q169" s="61"/>
      <c r="R169" s="61"/>
      <c r="S169" s="61"/>
      <c r="T169" s="74"/>
      <c r="U169" s="74"/>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c r="BB169" s="61"/>
      <c r="BC169" s="61"/>
      <c r="BD169" s="61"/>
      <c r="BE169" s="61"/>
      <c r="BF169" s="61"/>
      <c r="BG169" s="61"/>
      <c r="BH169" s="61"/>
      <c r="BI169" s="61"/>
      <c r="BJ169" s="61"/>
      <c r="BK169" s="61"/>
      <c r="BL169" s="61"/>
      <c r="BM169" s="61"/>
      <c r="BN169" s="61"/>
      <c r="BO169" s="61"/>
      <c r="BP169" s="61"/>
      <c r="BQ169" s="61"/>
      <c r="CD169" s="61"/>
    </row>
    <row r="170" spans="3:82" ht="15.75" customHeight="1" x14ac:dyDescent="0.25">
      <c r="C170" s="61"/>
      <c r="D170" s="61"/>
      <c r="E170" s="61"/>
      <c r="F170" s="61"/>
      <c r="G170" s="61"/>
      <c r="H170" s="61"/>
      <c r="I170" s="61"/>
      <c r="J170" s="61"/>
      <c r="K170" s="61"/>
      <c r="L170" s="74"/>
      <c r="M170" s="74"/>
      <c r="N170" s="61"/>
      <c r="O170" s="61"/>
      <c r="P170" s="61"/>
      <c r="Q170" s="61"/>
      <c r="R170" s="61"/>
      <c r="S170" s="61"/>
      <c r="T170" s="74"/>
      <c r="U170" s="74"/>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c r="BB170" s="61"/>
      <c r="BC170" s="61"/>
      <c r="BD170" s="61"/>
      <c r="BE170" s="61"/>
      <c r="BF170" s="61"/>
      <c r="BG170" s="61"/>
      <c r="BH170" s="61"/>
      <c r="BI170" s="61"/>
      <c r="BJ170" s="61"/>
      <c r="BK170" s="61"/>
      <c r="BL170" s="61"/>
      <c r="BM170" s="61"/>
      <c r="BN170" s="61"/>
      <c r="BO170" s="61"/>
      <c r="BP170" s="61"/>
      <c r="BQ170" s="61"/>
      <c r="CD170" s="61"/>
    </row>
    <row r="171" spans="3:82" ht="15.75" customHeight="1" x14ac:dyDescent="0.25">
      <c r="C171" s="61"/>
      <c r="D171" s="61"/>
      <c r="E171" s="61"/>
      <c r="F171" s="61"/>
      <c r="G171" s="61"/>
      <c r="H171" s="61"/>
      <c r="I171" s="61"/>
      <c r="J171" s="61"/>
      <c r="K171" s="61"/>
      <c r="L171" s="74"/>
      <c r="M171" s="74"/>
      <c r="N171" s="61"/>
      <c r="O171" s="61"/>
      <c r="P171" s="61"/>
      <c r="Q171" s="61"/>
      <c r="R171" s="61"/>
      <c r="S171" s="61"/>
      <c r="T171" s="74"/>
      <c r="U171" s="74"/>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c r="BB171" s="61"/>
      <c r="BC171" s="61"/>
      <c r="BD171" s="61"/>
      <c r="BE171" s="61"/>
      <c r="BF171" s="61"/>
      <c r="BG171" s="61"/>
      <c r="BH171" s="61"/>
      <c r="BI171" s="61"/>
      <c r="BJ171" s="61"/>
      <c r="BK171" s="61"/>
      <c r="BL171" s="61"/>
      <c r="BM171" s="61"/>
      <c r="BN171" s="61"/>
      <c r="BO171" s="61"/>
      <c r="BP171" s="61"/>
      <c r="BQ171" s="61"/>
      <c r="CD171" s="61"/>
    </row>
    <row r="172" spans="3:82" ht="15.75" customHeight="1" x14ac:dyDescent="0.25">
      <c r="C172" s="61"/>
      <c r="D172" s="61"/>
      <c r="E172" s="61"/>
      <c r="F172" s="61"/>
      <c r="G172" s="61"/>
      <c r="H172" s="61"/>
      <c r="I172" s="61"/>
      <c r="J172" s="61"/>
      <c r="K172" s="61"/>
      <c r="L172" s="74"/>
      <c r="M172" s="74"/>
      <c r="N172" s="61"/>
      <c r="O172" s="61"/>
      <c r="P172" s="61"/>
      <c r="Q172" s="61"/>
      <c r="R172" s="61"/>
      <c r="S172" s="61"/>
      <c r="T172" s="74"/>
      <c r="U172" s="74"/>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c r="BN172" s="61"/>
      <c r="BO172" s="61"/>
      <c r="BP172" s="61"/>
      <c r="BQ172" s="61"/>
      <c r="CD172" s="61"/>
    </row>
    <row r="173" spans="3:82" ht="15.75" customHeight="1" x14ac:dyDescent="0.25">
      <c r="C173" s="61"/>
      <c r="D173" s="61"/>
      <c r="E173" s="61"/>
      <c r="F173" s="61"/>
      <c r="G173" s="61"/>
      <c r="H173" s="61"/>
      <c r="I173" s="61"/>
      <c r="J173" s="61"/>
      <c r="K173" s="61"/>
      <c r="L173" s="74"/>
      <c r="M173" s="74"/>
      <c r="N173" s="61"/>
      <c r="O173" s="61"/>
      <c r="P173" s="61"/>
      <c r="Q173" s="61"/>
      <c r="R173" s="61"/>
      <c r="S173" s="61"/>
      <c r="T173" s="74"/>
      <c r="U173" s="74"/>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c r="BN173" s="61"/>
      <c r="BO173" s="61"/>
      <c r="BP173" s="61"/>
      <c r="BQ173" s="61"/>
      <c r="CD173" s="61"/>
    </row>
    <row r="174" spans="3:82" ht="15.75" customHeight="1" x14ac:dyDescent="0.25">
      <c r="C174" s="61"/>
      <c r="D174" s="61"/>
      <c r="E174" s="61"/>
      <c r="F174" s="61"/>
      <c r="G174" s="61"/>
      <c r="H174" s="61"/>
      <c r="I174" s="61"/>
      <c r="J174" s="61"/>
      <c r="K174" s="61"/>
      <c r="L174" s="74"/>
      <c r="M174" s="74"/>
      <c r="N174" s="61"/>
      <c r="O174" s="61"/>
      <c r="P174" s="61"/>
      <c r="Q174" s="61"/>
      <c r="R174" s="61"/>
      <c r="S174" s="61"/>
      <c r="T174" s="74"/>
      <c r="U174" s="74"/>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c r="BJ174" s="61"/>
      <c r="BK174" s="61"/>
      <c r="BL174" s="61"/>
      <c r="BM174" s="61"/>
      <c r="BN174" s="61"/>
      <c r="BO174" s="61"/>
      <c r="BP174" s="61"/>
      <c r="BQ174" s="61"/>
      <c r="CD174" s="61"/>
    </row>
    <row r="175" spans="3:82" ht="15.75" customHeight="1" x14ac:dyDescent="0.25">
      <c r="C175" s="61"/>
      <c r="D175" s="61"/>
      <c r="E175" s="61"/>
      <c r="F175" s="61"/>
      <c r="G175" s="61"/>
      <c r="H175" s="61"/>
      <c r="I175" s="61"/>
      <c r="J175" s="61"/>
      <c r="K175" s="61"/>
      <c r="L175" s="74"/>
      <c r="M175" s="74"/>
      <c r="N175" s="61"/>
      <c r="O175" s="61"/>
      <c r="P175" s="61"/>
      <c r="Q175" s="61"/>
      <c r="R175" s="61"/>
      <c r="S175" s="61"/>
      <c r="T175" s="74"/>
      <c r="U175" s="74"/>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c r="BB175" s="61"/>
      <c r="BC175" s="61"/>
      <c r="BD175" s="61"/>
      <c r="BE175" s="61"/>
      <c r="BF175" s="61"/>
      <c r="BG175" s="61"/>
      <c r="BH175" s="61"/>
      <c r="BI175" s="61"/>
      <c r="BJ175" s="61"/>
      <c r="BK175" s="61"/>
      <c r="BL175" s="61"/>
      <c r="BM175" s="61"/>
      <c r="BN175" s="61"/>
      <c r="BO175" s="61"/>
      <c r="BP175" s="61"/>
      <c r="BQ175" s="61"/>
      <c r="CD175" s="61"/>
    </row>
    <row r="176" spans="3:82" ht="15.75" customHeight="1" x14ac:dyDescent="0.25">
      <c r="C176" s="61"/>
      <c r="D176" s="61"/>
      <c r="E176" s="61"/>
      <c r="F176" s="61"/>
      <c r="G176" s="61"/>
      <c r="H176" s="61"/>
      <c r="I176" s="61"/>
      <c r="J176" s="61"/>
      <c r="K176" s="61"/>
      <c r="L176" s="74"/>
      <c r="M176" s="74"/>
      <c r="N176" s="61"/>
      <c r="O176" s="61"/>
      <c r="P176" s="61"/>
      <c r="Q176" s="61"/>
      <c r="R176" s="61"/>
      <c r="S176" s="61"/>
      <c r="T176" s="74"/>
      <c r="U176" s="74"/>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c r="BB176" s="61"/>
      <c r="BC176" s="61"/>
      <c r="BD176" s="61"/>
      <c r="BE176" s="61"/>
      <c r="BF176" s="61"/>
      <c r="BG176" s="61"/>
      <c r="BH176" s="61"/>
      <c r="BI176" s="61"/>
      <c r="BJ176" s="61"/>
      <c r="BK176" s="61"/>
      <c r="BL176" s="61"/>
      <c r="BM176" s="61"/>
      <c r="BN176" s="61"/>
      <c r="BO176" s="61"/>
      <c r="BP176" s="61"/>
      <c r="BQ176" s="61"/>
      <c r="CD176" s="61"/>
    </row>
    <row r="177" spans="3:82" ht="15.75" customHeight="1" x14ac:dyDescent="0.25">
      <c r="C177" s="61"/>
      <c r="D177" s="61"/>
      <c r="E177" s="61"/>
      <c r="F177" s="61"/>
      <c r="G177" s="61"/>
      <c r="H177" s="61"/>
      <c r="I177" s="61"/>
      <c r="J177" s="61"/>
      <c r="K177" s="61"/>
      <c r="L177" s="74"/>
      <c r="M177" s="74"/>
      <c r="N177" s="61"/>
      <c r="O177" s="61"/>
      <c r="P177" s="61"/>
      <c r="Q177" s="61"/>
      <c r="R177" s="61"/>
      <c r="S177" s="61"/>
      <c r="T177" s="74"/>
      <c r="U177" s="74"/>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c r="BB177" s="61"/>
      <c r="BC177" s="61"/>
      <c r="BD177" s="61"/>
      <c r="BE177" s="61"/>
      <c r="BF177" s="61"/>
      <c r="BG177" s="61"/>
      <c r="BH177" s="61"/>
      <c r="BI177" s="61"/>
      <c r="BJ177" s="61"/>
      <c r="BK177" s="61"/>
      <c r="BL177" s="61"/>
      <c r="BM177" s="61"/>
      <c r="BN177" s="61"/>
      <c r="BO177" s="61"/>
      <c r="BP177" s="61"/>
      <c r="BQ177" s="61"/>
      <c r="CD177" s="61"/>
    </row>
    <row r="178" spans="3:82" ht="15.75" customHeight="1" x14ac:dyDescent="0.25">
      <c r="C178" s="61"/>
      <c r="D178" s="61"/>
      <c r="E178" s="61"/>
      <c r="F178" s="61"/>
      <c r="G178" s="61"/>
      <c r="H178" s="61"/>
      <c r="I178" s="61"/>
      <c r="J178" s="61"/>
      <c r="K178" s="61"/>
      <c r="L178" s="74"/>
      <c r="M178" s="74"/>
      <c r="N178" s="61"/>
      <c r="O178" s="61"/>
      <c r="P178" s="61"/>
      <c r="Q178" s="61"/>
      <c r="R178" s="61"/>
      <c r="S178" s="61"/>
      <c r="T178" s="74"/>
      <c r="U178" s="74"/>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c r="BB178" s="61"/>
      <c r="BC178" s="61"/>
      <c r="BD178" s="61"/>
      <c r="BE178" s="61"/>
      <c r="BF178" s="61"/>
      <c r="BG178" s="61"/>
      <c r="BH178" s="61"/>
      <c r="BI178" s="61"/>
      <c r="BJ178" s="61"/>
      <c r="BK178" s="61"/>
      <c r="BL178" s="61"/>
      <c r="BM178" s="61"/>
      <c r="BN178" s="61"/>
      <c r="BO178" s="61"/>
      <c r="BP178" s="61"/>
      <c r="BQ178" s="61"/>
      <c r="CD178" s="61"/>
    </row>
    <row r="179" spans="3:82" ht="15.75" customHeight="1" x14ac:dyDescent="0.25">
      <c r="C179" s="61"/>
      <c r="D179" s="61"/>
      <c r="E179" s="61"/>
      <c r="F179" s="61"/>
      <c r="G179" s="61"/>
      <c r="H179" s="61"/>
      <c r="I179" s="61"/>
      <c r="J179" s="61"/>
      <c r="K179" s="61"/>
      <c r="L179" s="74"/>
      <c r="M179" s="74"/>
      <c r="N179" s="61"/>
      <c r="O179" s="61"/>
      <c r="P179" s="61"/>
      <c r="Q179" s="61"/>
      <c r="R179" s="61"/>
      <c r="S179" s="61"/>
      <c r="T179" s="74"/>
      <c r="U179" s="74"/>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c r="BB179" s="61"/>
      <c r="BC179" s="61"/>
      <c r="BD179" s="61"/>
      <c r="BE179" s="61"/>
      <c r="BF179" s="61"/>
      <c r="BG179" s="61"/>
      <c r="BH179" s="61"/>
      <c r="BI179" s="61"/>
      <c r="BJ179" s="61"/>
      <c r="BK179" s="61"/>
      <c r="BL179" s="61"/>
      <c r="BM179" s="61"/>
      <c r="BN179" s="61"/>
      <c r="BO179" s="61"/>
      <c r="BP179" s="61"/>
      <c r="BQ179" s="61"/>
      <c r="CD179" s="61"/>
    </row>
    <row r="180" spans="3:82" ht="15.75" customHeight="1" x14ac:dyDescent="0.25">
      <c r="C180" s="61"/>
      <c r="D180" s="61"/>
      <c r="E180" s="61"/>
      <c r="F180" s="61"/>
      <c r="G180" s="61"/>
      <c r="H180" s="61"/>
      <c r="I180" s="61"/>
      <c r="J180" s="61"/>
      <c r="K180" s="61"/>
      <c r="L180" s="74"/>
      <c r="M180" s="74"/>
      <c r="N180" s="61"/>
      <c r="O180" s="61"/>
      <c r="P180" s="61"/>
      <c r="Q180" s="61"/>
      <c r="R180" s="61"/>
      <c r="S180" s="61"/>
      <c r="T180" s="74"/>
      <c r="U180" s="74"/>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c r="BB180" s="61"/>
      <c r="BC180" s="61"/>
      <c r="BD180" s="61"/>
      <c r="BE180" s="61"/>
      <c r="BF180" s="61"/>
      <c r="BG180" s="61"/>
      <c r="BH180" s="61"/>
      <c r="BI180" s="61"/>
      <c r="BJ180" s="61"/>
      <c r="BK180" s="61"/>
      <c r="BL180" s="61"/>
      <c r="BM180" s="61"/>
      <c r="BN180" s="61"/>
      <c r="BO180" s="61"/>
      <c r="BP180" s="61"/>
      <c r="BQ180" s="61"/>
      <c r="CD180" s="61"/>
    </row>
    <row r="181" spans="3:82" ht="15.75" customHeight="1" x14ac:dyDescent="0.25">
      <c r="C181" s="61"/>
      <c r="D181" s="61"/>
      <c r="E181" s="61"/>
      <c r="F181" s="61"/>
      <c r="G181" s="61"/>
      <c r="H181" s="61"/>
      <c r="I181" s="61"/>
      <c r="J181" s="61"/>
      <c r="K181" s="61"/>
      <c r="L181" s="74"/>
      <c r="M181" s="74"/>
      <c r="N181" s="61"/>
      <c r="O181" s="61"/>
      <c r="P181" s="61"/>
      <c r="Q181" s="61"/>
      <c r="R181" s="61"/>
      <c r="S181" s="61"/>
      <c r="T181" s="74"/>
      <c r="U181" s="74"/>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c r="BB181" s="61"/>
      <c r="BC181" s="61"/>
      <c r="BD181" s="61"/>
      <c r="BE181" s="61"/>
      <c r="BF181" s="61"/>
      <c r="BG181" s="61"/>
      <c r="BH181" s="61"/>
      <c r="BI181" s="61"/>
      <c r="BJ181" s="61"/>
      <c r="BK181" s="61"/>
      <c r="BL181" s="61"/>
      <c r="BM181" s="61"/>
      <c r="BN181" s="61"/>
      <c r="BO181" s="61"/>
      <c r="BP181" s="61"/>
      <c r="BQ181" s="61"/>
      <c r="CD181" s="61"/>
    </row>
    <row r="182" spans="3:82" ht="15.75" customHeight="1" x14ac:dyDescent="0.25">
      <c r="C182" s="61"/>
      <c r="D182" s="61"/>
      <c r="E182" s="61"/>
      <c r="F182" s="61"/>
      <c r="G182" s="61"/>
      <c r="H182" s="61"/>
      <c r="I182" s="61"/>
      <c r="J182" s="61"/>
      <c r="K182" s="61"/>
      <c r="L182" s="74"/>
      <c r="M182" s="74"/>
      <c r="N182" s="61"/>
      <c r="O182" s="61"/>
      <c r="P182" s="61"/>
      <c r="Q182" s="61"/>
      <c r="R182" s="61"/>
      <c r="S182" s="61"/>
      <c r="T182" s="74"/>
      <c r="U182" s="74"/>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c r="BB182" s="61"/>
      <c r="BC182" s="61"/>
      <c r="BD182" s="61"/>
      <c r="BE182" s="61"/>
      <c r="BF182" s="61"/>
      <c r="BG182" s="61"/>
      <c r="BH182" s="61"/>
      <c r="BI182" s="61"/>
      <c r="BJ182" s="61"/>
      <c r="BK182" s="61"/>
      <c r="BL182" s="61"/>
      <c r="BM182" s="61"/>
      <c r="BN182" s="61"/>
      <c r="BO182" s="61"/>
      <c r="BP182" s="61"/>
      <c r="BQ182" s="61"/>
      <c r="CD182" s="61"/>
    </row>
    <row r="183" spans="3:82" ht="15.75" customHeight="1" x14ac:dyDescent="0.25">
      <c r="C183" s="61"/>
      <c r="D183" s="61"/>
      <c r="E183" s="61"/>
      <c r="F183" s="61"/>
      <c r="G183" s="61"/>
      <c r="H183" s="61"/>
      <c r="I183" s="61"/>
      <c r="J183" s="61"/>
      <c r="K183" s="61"/>
      <c r="L183" s="74"/>
      <c r="M183" s="74"/>
      <c r="N183" s="61"/>
      <c r="O183" s="61"/>
      <c r="P183" s="61"/>
      <c r="Q183" s="61"/>
      <c r="R183" s="61"/>
      <c r="S183" s="61"/>
      <c r="T183" s="74"/>
      <c r="U183" s="74"/>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c r="BB183" s="61"/>
      <c r="BC183" s="61"/>
      <c r="BD183" s="61"/>
      <c r="BE183" s="61"/>
      <c r="BF183" s="61"/>
      <c r="BG183" s="61"/>
      <c r="BH183" s="61"/>
      <c r="BI183" s="61"/>
      <c r="BJ183" s="61"/>
      <c r="BK183" s="61"/>
      <c r="BL183" s="61"/>
      <c r="BM183" s="61"/>
      <c r="BN183" s="61"/>
      <c r="BO183" s="61"/>
      <c r="BP183" s="61"/>
      <c r="BQ183" s="61"/>
      <c r="CD183" s="61"/>
    </row>
    <row r="184" spans="3:82" ht="15.75" customHeight="1" x14ac:dyDescent="0.25">
      <c r="C184" s="61"/>
      <c r="D184" s="61"/>
      <c r="E184" s="61"/>
      <c r="F184" s="61"/>
      <c r="G184" s="61"/>
      <c r="H184" s="61"/>
      <c r="I184" s="61"/>
      <c r="J184" s="61"/>
      <c r="K184" s="61"/>
      <c r="L184" s="74"/>
      <c r="M184" s="74"/>
      <c r="N184" s="61"/>
      <c r="O184" s="61"/>
      <c r="P184" s="61"/>
      <c r="Q184" s="61"/>
      <c r="R184" s="61"/>
      <c r="S184" s="61"/>
      <c r="T184" s="74"/>
      <c r="U184" s="74"/>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c r="BB184" s="61"/>
      <c r="BC184" s="61"/>
      <c r="BD184" s="61"/>
      <c r="BE184" s="61"/>
      <c r="BF184" s="61"/>
      <c r="BG184" s="61"/>
      <c r="BH184" s="61"/>
      <c r="BI184" s="61"/>
      <c r="BJ184" s="61"/>
      <c r="BK184" s="61"/>
      <c r="BL184" s="61"/>
      <c r="BM184" s="61"/>
      <c r="BN184" s="61"/>
      <c r="BO184" s="61"/>
      <c r="BP184" s="61"/>
      <c r="BQ184" s="61"/>
      <c r="CD184" s="61"/>
    </row>
    <row r="185" spans="3:82" ht="15.75" customHeight="1" x14ac:dyDescent="0.25">
      <c r="C185" s="61"/>
      <c r="D185" s="61"/>
      <c r="E185" s="61"/>
      <c r="F185" s="61"/>
      <c r="G185" s="61"/>
      <c r="H185" s="61"/>
      <c r="I185" s="61"/>
      <c r="J185" s="61"/>
      <c r="K185" s="61"/>
      <c r="L185" s="74"/>
      <c r="M185" s="74"/>
      <c r="N185" s="61"/>
      <c r="O185" s="61"/>
      <c r="P185" s="61"/>
      <c r="Q185" s="61"/>
      <c r="R185" s="61"/>
      <c r="S185" s="61"/>
      <c r="T185" s="74"/>
      <c r="U185" s="74"/>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c r="BB185" s="61"/>
      <c r="BC185" s="61"/>
      <c r="BD185" s="61"/>
      <c r="BE185" s="61"/>
      <c r="BF185" s="61"/>
      <c r="BG185" s="61"/>
      <c r="BH185" s="61"/>
      <c r="BI185" s="61"/>
      <c r="BJ185" s="61"/>
      <c r="BK185" s="61"/>
      <c r="BL185" s="61"/>
      <c r="BM185" s="61"/>
      <c r="BN185" s="61"/>
      <c r="BO185" s="61"/>
      <c r="BP185" s="61"/>
      <c r="BQ185" s="61"/>
      <c r="CD185" s="61"/>
    </row>
    <row r="186" spans="3:82" ht="15.75" customHeight="1" x14ac:dyDescent="0.25">
      <c r="C186" s="61"/>
      <c r="D186" s="61"/>
      <c r="E186" s="61"/>
      <c r="F186" s="61"/>
      <c r="G186" s="61"/>
      <c r="H186" s="61"/>
      <c r="I186" s="61"/>
      <c r="J186" s="61"/>
      <c r="K186" s="61"/>
      <c r="L186" s="74"/>
      <c r="M186" s="74"/>
      <c r="N186" s="61"/>
      <c r="O186" s="61"/>
      <c r="P186" s="61"/>
      <c r="Q186" s="61"/>
      <c r="R186" s="61"/>
      <c r="S186" s="61"/>
      <c r="T186" s="74"/>
      <c r="U186" s="74"/>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c r="BB186" s="61"/>
      <c r="BC186" s="61"/>
      <c r="BD186" s="61"/>
      <c r="BE186" s="61"/>
      <c r="BF186" s="61"/>
      <c r="BG186" s="61"/>
      <c r="BH186" s="61"/>
      <c r="BI186" s="61"/>
      <c r="BJ186" s="61"/>
      <c r="BK186" s="61"/>
      <c r="BL186" s="61"/>
      <c r="BM186" s="61"/>
      <c r="BN186" s="61"/>
      <c r="BO186" s="61"/>
      <c r="BP186" s="61"/>
      <c r="BQ186" s="61"/>
      <c r="CD186" s="61"/>
    </row>
    <row r="187" spans="3:82" ht="15.75" customHeight="1" x14ac:dyDescent="0.25">
      <c r="C187" s="61"/>
      <c r="D187" s="61"/>
      <c r="E187" s="61"/>
      <c r="F187" s="61"/>
      <c r="G187" s="61"/>
      <c r="H187" s="61"/>
      <c r="I187" s="61"/>
      <c r="J187" s="61"/>
      <c r="K187" s="61"/>
      <c r="L187" s="74"/>
      <c r="M187" s="74"/>
      <c r="N187" s="61"/>
      <c r="O187" s="61"/>
      <c r="P187" s="61"/>
      <c r="Q187" s="61"/>
      <c r="R187" s="61"/>
      <c r="S187" s="61"/>
      <c r="T187" s="74"/>
      <c r="U187" s="74"/>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61"/>
      <c r="BJ187" s="61"/>
      <c r="BK187" s="61"/>
      <c r="BL187" s="61"/>
      <c r="BM187" s="61"/>
      <c r="BN187" s="61"/>
      <c r="BO187" s="61"/>
      <c r="BP187" s="61"/>
      <c r="BQ187" s="61"/>
      <c r="CD187" s="61"/>
    </row>
    <row r="188" spans="3:82" ht="15.75" customHeight="1" x14ac:dyDescent="0.25">
      <c r="C188" s="61"/>
      <c r="D188" s="61"/>
      <c r="E188" s="61"/>
      <c r="F188" s="61"/>
      <c r="G188" s="61"/>
      <c r="H188" s="61"/>
      <c r="I188" s="61"/>
      <c r="J188" s="61"/>
      <c r="K188" s="61"/>
      <c r="L188" s="74"/>
      <c r="M188" s="74"/>
      <c r="N188" s="61"/>
      <c r="O188" s="61"/>
      <c r="P188" s="61"/>
      <c r="Q188" s="61"/>
      <c r="R188" s="61"/>
      <c r="S188" s="61"/>
      <c r="T188" s="74"/>
      <c r="U188" s="74"/>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61"/>
      <c r="BP188" s="61"/>
      <c r="BQ188" s="61"/>
      <c r="CD188" s="61"/>
    </row>
    <row r="189" spans="3:82" ht="15.75" customHeight="1" x14ac:dyDescent="0.25">
      <c r="C189" s="61"/>
      <c r="D189" s="61"/>
      <c r="E189" s="61"/>
      <c r="F189" s="61"/>
      <c r="G189" s="61"/>
      <c r="H189" s="61"/>
      <c r="I189" s="61"/>
      <c r="J189" s="61"/>
      <c r="K189" s="61"/>
      <c r="L189" s="74"/>
      <c r="M189" s="74"/>
      <c r="N189" s="61"/>
      <c r="O189" s="61"/>
      <c r="P189" s="61"/>
      <c r="Q189" s="61"/>
      <c r="R189" s="61"/>
      <c r="S189" s="61"/>
      <c r="T189" s="74"/>
      <c r="U189" s="74"/>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61"/>
      <c r="BP189" s="61"/>
      <c r="BQ189" s="61"/>
      <c r="CD189" s="61"/>
    </row>
    <row r="190" spans="3:82" ht="15.75" customHeight="1" x14ac:dyDescent="0.25">
      <c r="C190" s="61"/>
      <c r="D190" s="61"/>
      <c r="E190" s="61"/>
      <c r="F190" s="61"/>
      <c r="G190" s="61"/>
      <c r="H190" s="61"/>
      <c r="I190" s="61"/>
      <c r="J190" s="61"/>
      <c r="K190" s="61"/>
      <c r="L190" s="74"/>
      <c r="M190" s="74"/>
      <c r="N190" s="61"/>
      <c r="O190" s="61"/>
      <c r="P190" s="61"/>
      <c r="Q190" s="61"/>
      <c r="R190" s="61"/>
      <c r="S190" s="61"/>
      <c r="T190" s="74"/>
      <c r="U190" s="74"/>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c r="BB190" s="61"/>
      <c r="BC190" s="61"/>
      <c r="BD190" s="61"/>
      <c r="BE190" s="61"/>
      <c r="BF190" s="61"/>
      <c r="BG190" s="61"/>
      <c r="BH190" s="61"/>
      <c r="BI190" s="61"/>
      <c r="BJ190" s="61"/>
      <c r="BK190" s="61"/>
      <c r="BL190" s="61"/>
      <c r="BM190" s="61"/>
      <c r="BN190" s="61"/>
      <c r="BO190" s="61"/>
      <c r="BP190" s="61"/>
      <c r="BQ190" s="61"/>
      <c r="CD190" s="61"/>
    </row>
    <row r="191" spans="3:82" ht="15.75" customHeight="1" x14ac:dyDescent="0.25">
      <c r="C191" s="61"/>
      <c r="D191" s="61"/>
      <c r="E191" s="61"/>
      <c r="F191" s="61"/>
      <c r="G191" s="61"/>
      <c r="H191" s="61"/>
      <c r="I191" s="61"/>
      <c r="J191" s="61"/>
      <c r="K191" s="61"/>
      <c r="L191" s="74"/>
      <c r="M191" s="74"/>
      <c r="N191" s="61"/>
      <c r="O191" s="61"/>
      <c r="P191" s="61"/>
      <c r="Q191" s="61"/>
      <c r="R191" s="61"/>
      <c r="S191" s="61"/>
      <c r="T191" s="74"/>
      <c r="U191" s="74"/>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c r="BB191" s="61"/>
      <c r="BC191" s="61"/>
      <c r="BD191" s="61"/>
      <c r="BE191" s="61"/>
      <c r="BF191" s="61"/>
      <c r="BG191" s="61"/>
      <c r="BH191" s="61"/>
      <c r="BI191" s="61"/>
      <c r="BJ191" s="61"/>
      <c r="BK191" s="61"/>
      <c r="BL191" s="61"/>
      <c r="BM191" s="61"/>
      <c r="BN191" s="61"/>
      <c r="BO191" s="61"/>
      <c r="BP191" s="61"/>
      <c r="BQ191" s="61"/>
      <c r="CD191" s="61"/>
    </row>
    <row r="192" spans="3:82" ht="15.75" customHeight="1" x14ac:dyDescent="0.25">
      <c r="C192" s="61"/>
      <c r="D192" s="61"/>
      <c r="E192" s="61"/>
      <c r="F192" s="61"/>
      <c r="G192" s="61"/>
      <c r="H192" s="61"/>
      <c r="I192" s="61"/>
      <c r="J192" s="61"/>
      <c r="K192" s="61"/>
      <c r="L192" s="74"/>
      <c r="M192" s="74"/>
      <c r="N192" s="61"/>
      <c r="O192" s="61"/>
      <c r="P192" s="61"/>
      <c r="Q192" s="61"/>
      <c r="R192" s="61"/>
      <c r="S192" s="61"/>
      <c r="T192" s="74"/>
      <c r="U192" s="74"/>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c r="BB192" s="61"/>
      <c r="BC192" s="61"/>
      <c r="BD192" s="61"/>
      <c r="BE192" s="61"/>
      <c r="BF192" s="61"/>
      <c r="BG192" s="61"/>
      <c r="BH192" s="61"/>
      <c r="BI192" s="61"/>
      <c r="BJ192" s="61"/>
      <c r="BK192" s="61"/>
      <c r="BL192" s="61"/>
      <c r="BM192" s="61"/>
      <c r="BN192" s="61"/>
      <c r="BO192" s="61"/>
      <c r="BP192" s="61"/>
      <c r="BQ192" s="61"/>
      <c r="CD192" s="61"/>
    </row>
    <row r="193" spans="3:82" ht="15.75" customHeight="1" x14ac:dyDescent="0.25">
      <c r="C193" s="61"/>
      <c r="D193" s="61"/>
      <c r="E193" s="61"/>
      <c r="F193" s="61"/>
      <c r="G193" s="61"/>
      <c r="H193" s="61"/>
      <c r="I193" s="61"/>
      <c r="J193" s="61"/>
      <c r="K193" s="61"/>
      <c r="L193" s="74"/>
      <c r="M193" s="74"/>
      <c r="N193" s="61"/>
      <c r="O193" s="61"/>
      <c r="P193" s="61"/>
      <c r="Q193" s="61"/>
      <c r="R193" s="61"/>
      <c r="S193" s="61"/>
      <c r="T193" s="74"/>
      <c r="U193" s="74"/>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c r="BB193" s="61"/>
      <c r="BC193" s="61"/>
      <c r="BD193" s="61"/>
      <c r="BE193" s="61"/>
      <c r="BF193" s="61"/>
      <c r="BG193" s="61"/>
      <c r="BH193" s="61"/>
      <c r="BI193" s="61"/>
      <c r="BJ193" s="61"/>
      <c r="BK193" s="61"/>
      <c r="BL193" s="61"/>
      <c r="BM193" s="61"/>
      <c r="BN193" s="61"/>
      <c r="BO193" s="61"/>
      <c r="BP193" s="61"/>
      <c r="BQ193" s="61"/>
      <c r="CD193" s="61"/>
    </row>
    <row r="194" spans="3:82" ht="15.75" customHeight="1" x14ac:dyDescent="0.25">
      <c r="C194" s="61"/>
      <c r="D194" s="61"/>
      <c r="E194" s="61"/>
      <c r="F194" s="61"/>
      <c r="G194" s="61"/>
      <c r="H194" s="61"/>
      <c r="I194" s="61"/>
      <c r="J194" s="61"/>
      <c r="K194" s="61"/>
      <c r="L194" s="74"/>
      <c r="M194" s="74"/>
      <c r="N194" s="61"/>
      <c r="O194" s="61"/>
      <c r="P194" s="61"/>
      <c r="Q194" s="61"/>
      <c r="R194" s="61"/>
      <c r="S194" s="61"/>
      <c r="T194" s="74"/>
      <c r="U194" s="74"/>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c r="BB194" s="61"/>
      <c r="BC194" s="61"/>
      <c r="BD194" s="61"/>
      <c r="BE194" s="61"/>
      <c r="BF194" s="61"/>
      <c r="BG194" s="61"/>
      <c r="BH194" s="61"/>
      <c r="BI194" s="61"/>
      <c r="BJ194" s="61"/>
      <c r="BK194" s="61"/>
      <c r="BL194" s="61"/>
      <c r="BM194" s="61"/>
      <c r="BN194" s="61"/>
      <c r="BO194" s="61"/>
      <c r="BP194" s="61"/>
      <c r="BQ194" s="61"/>
      <c r="CD194" s="61"/>
    </row>
    <row r="195" spans="3:82" ht="15.75" customHeight="1" x14ac:dyDescent="0.25">
      <c r="C195" s="61"/>
      <c r="D195" s="61"/>
      <c r="E195" s="61"/>
      <c r="F195" s="61"/>
      <c r="G195" s="61"/>
      <c r="H195" s="61"/>
      <c r="I195" s="61"/>
      <c r="J195" s="61"/>
      <c r="K195" s="61"/>
      <c r="L195" s="74"/>
      <c r="M195" s="74"/>
      <c r="N195" s="61"/>
      <c r="O195" s="61"/>
      <c r="P195" s="61"/>
      <c r="Q195" s="61"/>
      <c r="R195" s="61"/>
      <c r="S195" s="61"/>
      <c r="T195" s="74"/>
      <c r="U195" s="74"/>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c r="BB195" s="61"/>
      <c r="BC195" s="61"/>
      <c r="BD195" s="61"/>
      <c r="BE195" s="61"/>
      <c r="BF195" s="61"/>
      <c r="BG195" s="61"/>
      <c r="BH195" s="61"/>
      <c r="BI195" s="61"/>
      <c r="BJ195" s="61"/>
      <c r="BK195" s="61"/>
      <c r="BL195" s="61"/>
      <c r="BM195" s="61"/>
      <c r="BN195" s="61"/>
      <c r="BO195" s="61"/>
      <c r="BP195" s="61"/>
      <c r="BQ195" s="61"/>
      <c r="CD195" s="61"/>
    </row>
    <row r="196" spans="3:82" ht="15.75" customHeight="1" x14ac:dyDescent="0.25">
      <c r="C196" s="61"/>
      <c r="D196" s="61"/>
      <c r="E196" s="61"/>
      <c r="F196" s="61"/>
      <c r="G196" s="61"/>
      <c r="H196" s="61"/>
      <c r="I196" s="61"/>
      <c r="J196" s="61"/>
      <c r="K196" s="61"/>
      <c r="L196" s="74"/>
      <c r="M196" s="74"/>
      <c r="N196" s="61"/>
      <c r="O196" s="61"/>
      <c r="P196" s="61"/>
      <c r="Q196" s="61"/>
      <c r="R196" s="61"/>
      <c r="S196" s="61"/>
      <c r="T196" s="74"/>
      <c r="U196" s="74"/>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c r="BB196" s="61"/>
      <c r="BC196" s="61"/>
      <c r="BD196" s="61"/>
      <c r="BE196" s="61"/>
      <c r="BF196" s="61"/>
      <c r="BG196" s="61"/>
      <c r="BH196" s="61"/>
      <c r="BI196" s="61"/>
      <c r="BJ196" s="61"/>
      <c r="BK196" s="61"/>
      <c r="BL196" s="61"/>
      <c r="BM196" s="61"/>
      <c r="BN196" s="61"/>
      <c r="BO196" s="61"/>
      <c r="BP196" s="61"/>
      <c r="BQ196" s="61"/>
      <c r="CD196" s="61"/>
    </row>
    <row r="197" spans="3:82" ht="15.75" customHeight="1" x14ac:dyDescent="0.25">
      <c r="C197" s="61"/>
      <c r="D197" s="61"/>
      <c r="E197" s="61"/>
      <c r="F197" s="61"/>
      <c r="G197" s="61"/>
      <c r="H197" s="61"/>
      <c r="I197" s="61"/>
      <c r="J197" s="61"/>
      <c r="K197" s="61"/>
      <c r="L197" s="74"/>
      <c r="M197" s="74"/>
      <c r="N197" s="61"/>
      <c r="O197" s="61"/>
      <c r="P197" s="61"/>
      <c r="Q197" s="61"/>
      <c r="R197" s="61"/>
      <c r="S197" s="61"/>
      <c r="T197" s="74"/>
      <c r="U197" s="74"/>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c r="BB197" s="61"/>
      <c r="BC197" s="61"/>
      <c r="BD197" s="61"/>
      <c r="BE197" s="61"/>
      <c r="BF197" s="61"/>
      <c r="BG197" s="61"/>
      <c r="BH197" s="61"/>
      <c r="BI197" s="61"/>
      <c r="BJ197" s="61"/>
      <c r="BK197" s="61"/>
      <c r="BL197" s="61"/>
      <c r="BM197" s="61"/>
      <c r="BN197" s="61"/>
      <c r="BO197" s="61"/>
      <c r="BP197" s="61"/>
      <c r="BQ197" s="61"/>
      <c r="CD197" s="61"/>
    </row>
    <row r="198" spans="3:82" ht="15.75" customHeight="1" x14ac:dyDescent="0.25">
      <c r="C198" s="61"/>
      <c r="D198" s="61"/>
      <c r="E198" s="61"/>
      <c r="F198" s="61"/>
      <c r="G198" s="61"/>
      <c r="H198" s="61"/>
      <c r="I198" s="61"/>
      <c r="J198" s="61"/>
      <c r="K198" s="61"/>
      <c r="L198" s="74"/>
      <c r="M198" s="74"/>
      <c r="N198" s="61"/>
      <c r="O198" s="61"/>
      <c r="P198" s="61"/>
      <c r="Q198" s="61"/>
      <c r="R198" s="61"/>
      <c r="S198" s="61"/>
      <c r="T198" s="74"/>
      <c r="U198" s="74"/>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c r="BB198" s="61"/>
      <c r="BC198" s="61"/>
      <c r="BD198" s="61"/>
      <c r="BE198" s="61"/>
      <c r="BF198" s="61"/>
      <c r="BG198" s="61"/>
      <c r="BH198" s="61"/>
      <c r="BI198" s="61"/>
      <c r="BJ198" s="61"/>
      <c r="BK198" s="61"/>
      <c r="BL198" s="61"/>
      <c r="BM198" s="61"/>
      <c r="BN198" s="61"/>
      <c r="BO198" s="61"/>
      <c r="BP198" s="61"/>
      <c r="BQ198" s="61"/>
      <c r="CD198" s="61"/>
    </row>
    <row r="199" spans="3:82" ht="15.75" customHeight="1" x14ac:dyDescent="0.25">
      <c r="C199" s="61"/>
      <c r="D199" s="61"/>
      <c r="E199" s="61"/>
      <c r="F199" s="61"/>
      <c r="G199" s="61"/>
      <c r="H199" s="61"/>
      <c r="I199" s="61"/>
      <c r="J199" s="61"/>
      <c r="K199" s="61"/>
      <c r="L199" s="74"/>
      <c r="M199" s="74"/>
      <c r="N199" s="61"/>
      <c r="O199" s="61"/>
      <c r="P199" s="61"/>
      <c r="Q199" s="61"/>
      <c r="R199" s="61"/>
      <c r="S199" s="61"/>
      <c r="T199" s="74"/>
      <c r="U199" s="74"/>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c r="BB199" s="61"/>
      <c r="BC199" s="61"/>
      <c r="BD199" s="61"/>
      <c r="BE199" s="61"/>
      <c r="BF199" s="61"/>
      <c r="BG199" s="61"/>
      <c r="BH199" s="61"/>
      <c r="BI199" s="61"/>
      <c r="BJ199" s="61"/>
      <c r="BK199" s="61"/>
      <c r="BL199" s="61"/>
      <c r="BM199" s="61"/>
      <c r="BN199" s="61"/>
      <c r="BO199" s="61"/>
      <c r="BP199" s="61"/>
      <c r="BQ199" s="61"/>
      <c r="CD199" s="61"/>
    </row>
    <row r="200" spans="3:82" ht="15.75" customHeight="1" x14ac:dyDescent="0.25">
      <c r="C200" s="61"/>
      <c r="D200" s="61"/>
      <c r="E200" s="61"/>
      <c r="F200" s="61"/>
      <c r="G200" s="61"/>
      <c r="H200" s="61"/>
      <c r="I200" s="61"/>
      <c r="J200" s="61"/>
      <c r="K200" s="61"/>
      <c r="L200" s="74"/>
      <c r="M200" s="74"/>
      <c r="N200" s="61"/>
      <c r="O200" s="61"/>
      <c r="P200" s="61"/>
      <c r="Q200" s="61"/>
      <c r="R200" s="61"/>
      <c r="S200" s="61"/>
      <c r="T200" s="74"/>
      <c r="U200" s="74"/>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c r="BB200" s="61"/>
      <c r="BC200" s="61"/>
      <c r="BD200" s="61"/>
      <c r="BE200" s="61"/>
      <c r="BF200" s="61"/>
      <c r="BG200" s="61"/>
      <c r="BH200" s="61"/>
      <c r="BI200" s="61"/>
      <c r="BJ200" s="61"/>
      <c r="BK200" s="61"/>
      <c r="BL200" s="61"/>
      <c r="BM200" s="61"/>
      <c r="BN200" s="61"/>
      <c r="BO200" s="61"/>
      <c r="BP200" s="61"/>
      <c r="BQ200" s="61"/>
      <c r="CD200" s="61"/>
    </row>
    <row r="201" spans="3:82" ht="15.75" customHeight="1" x14ac:dyDescent="0.25">
      <c r="C201" s="61"/>
      <c r="D201" s="61"/>
      <c r="E201" s="61"/>
      <c r="F201" s="61"/>
      <c r="G201" s="61"/>
      <c r="H201" s="61"/>
      <c r="I201" s="61"/>
      <c r="J201" s="61"/>
      <c r="K201" s="61"/>
      <c r="L201" s="74"/>
      <c r="M201" s="74"/>
      <c r="N201" s="61"/>
      <c r="O201" s="61"/>
      <c r="P201" s="61"/>
      <c r="Q201" s="61"/>
      <c r="R201" s="61"/>
      <c r="S201" s="61"/>
      <c r="T201" s="74"/>
      <c r="U201" s="74"/>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c r="BB201" s="61"/>
      <c r="BC201" s="61"/>
      <c r="BD201" s="61"/>
      <c r="BE201" s="61"/>
      <c r="BF201" s="61"/>
      <c r="BG201" s="61"/>
      <c r="BH201" s="61"/>
      <c r="BI201" s="61"/>
      <c r="BJ201" s="61"/>
      <c r="BK201" s="61"/>
      <c r="BL201" s="61"/>
      <c r="BM201" s="61"/>
      <c r="BN201" s="61"/>
      <c r="BO201" s="61"/>
      <c r="BP201" s="61"/>
      <c r="BQ201" s="61"/>
      <c r="CD201" s="61"/>
    </row>
    <row r="202" spans="3:82" ht="15.75" customHeight="1" x14ac:dyDescent="0.25">
      <c r="C202" s="61"/>
      <c r="D202" s="61"/>
      <c r="E202" s="61"/>
      <c r="F202" s="61"/>
      <c r="G202" s="61"/>
      <c r="H202" s="61"/>
      <c r="I202" s="61"/>
      <c r="J202" s="61"/>
      <c r="K202" s="61"/>
      <c r="L202" s="74"/>
      <c r="M202" s="74"/>
      <c r="N202" s="61"/>
      <c r="O202" s="61"/>
      <c r="P202" s="61"/>
      <c r="Q202" s="61"/>
      <c r="R202" s="61"/>
      <c r="S202" s="61"/>
      <c r="T202" s="74"/>
      <c r="U202" s="74"/>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c r="BB202" s="61"/>
      <c r="BC202" s="61"/>
      <c r="BD202" s="61"/>
      <c r="BE202" s="61"/>
      <c r="BF202" s="61"/>
      <c r="BG202" s="61"/>
      <c r="BH202" s="61"/>
      <c r="BI202" s="61"/>
      <c r="BJ202" s="61"/>
      <c r="BK202" s="61"/>
      <c r="BL202" s="61"/>
      <c r="BM202" s="61"/>
      <c r="BN202" s="61"/>
      <c r="BO202" s="61"/>
      <c r="BP202" s="61"/>
      <c r="BQ202" s="61"/>
      <c r="CD202" s="61"/>
    </row>
    <row r="203" spans="3:82" ht="15.75" customHeight="1" x14ac:dyDescent="0.25">
      <c r="C203" s="61"/>
      <c r="D203" s="61"/>
      <c r="E203" s="61"/>
      <c r="F203" s="61"/>
      <c r="G203" s="61"/>
      <c r="H203" s="61"/>
      <c r="I203" s="61"/>
      <c r="J203" s="61"/>
      <c r="K203" s="61"/>
      <c r="L203" s="74"/>
      <c r="M203" s="74"/>
      <c r="N203" s="61"/>
      <c r="O203" s="61"/>
      <c r="P203" s="61"/>
      <c r="Q203" s="61"/>
      <c r="R203" s="61"/>
      <c r="S203" s="61"/>
      <c r="T203" s="74"/>
      <c r="U203" s="74"/>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c r="BB203" s="61"/>
      <c r="BC203" s="61"/>
      <c r="BD203" s="61"/>
      <c r="BE203" s="61"/>
      <c r="BF203" s="61"/>
      <c r="BG203" s="61"/>
      <c r="BH203" s="61"/>
      <c r="BI203" s="61"/>
      <c r="BJ203" s="61"/>
      <c r="BK203" s="61"/>
      <c r="BL203" s="61"/>
      <c r="BM203" s="61"/>
      <c r="BN203" s="61"/>
      <c r="BO203" s="61"/>
      <c r="BP203" s="61"/>
      <c r="BQ203" s="61"/>
      <c r="CD203" s="61"/>
    </row>
    <row r="204" spans="3:82" ht="15.75" customHeight="1" x14ac:dyDescent="0.25">
      <c r="C204" s="61"/>
      <c r="D204" s="61"/>
      <c r="E204" s="61"/>
      <c r="F204" s="61"/>
      <c r="G204" s="61"/>
      <c r="H204" s="61"/>
      <c r="I204" s="61"/>
      <c r="J204" s="61"/>
      <c r="K204" s="61"/>
      <c r="L204" s="74"/>
      <c r="M204" s="74"/>
      <c r="N204" s="61"/>
      <c r="O204" s="61"/>
      <c r="P204" s="61"/>
      <c r="Q204" s="61"/>
      <c r="R204" s="61"/>
      <c r="S204" s="61"/>
      <c r="T204" s="74"/>
      <c r="U204" s="74"/>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c r="BB204" s="61"/>
      <c r="BC204" s="61"/>
      <c r="BD204" s="61"/>
      <c r="BE204" s="61"/>
      <c r="BF204" s="61"/>
      <c r="BG204" s="61"/>
      <c r="BH204" s="61"/>
      <c r="BI204" s="61"/>
      <c r="BJ204" s="61"/>
      <c r="BK204" s="61"/>
      <c r="BL204" s="61"/>
      <c r="BM204" s="61"/>
      <c r="BN204" s="61"/>
      <c r="BO204" s="61"/>
      <c r="BP204" s="61"/>
      <c r="BQ204" s="61"/>
      <c r="CD204" s="61"/>
    </row>
    <row r="205" spans="3:82" ht="15.75" customHeight="1" x14ac:dyDescent="0.25">
      <c r="C205" s="61"/>
      <c r="D205" s="61"/>
      <c r="E205" s="61"/>
      <c r="F205" s="61"/>
      <c r="G205" s="61"/>
      <c r="H205" s="61"/>
      <c r="I205" s="61"/>
      <c r="J205" s="61"/>
      <c r="K205" s="61"/>
      <c r="L205" s="74"/>
      <c r="M205" s="74"/>
      <c r="N205" s="61"/>
      <c r="O205" s="61"/>
      <c r="P205" s="61"/>
      <c r="Q205" s="61"/>
      <c r="R205" s="61"/>
      <c r="S205" s="61"/>
      <c r="T205" s="74"/>
      <c r="U205" s="74"/>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c r="BB205" s="61"/>
      <c r="BC205" s="61"/>
      <c r="BD205" s="61"/>
      <c r="BE205" s="61"/>
      <c r="BF205" s="61"/>
      <c r="BG205" s="61"/>
      <c r="BH205" s="61"/>
      <c r="BI205" s="61"/>
      <c r="BJ205" s="61"/>
      <c r="BK205" s="61"/>
      <c r="BL205" s="61"/>
      <c r="BM205" s="61"/>
      <c r="BN205" s="61"/>
      <c r="BO205" s="61"/>
      <c r="BP205" s="61"/>
      <c r="BQ205" s="61"/>
      <c r="CD205" s="61"/>
    </row>
    <row r="206" spans="3:82" ht="15.75" customHeight="1" x14ac:dyDescent="0.25">
      <c r="C206" s="61"/>
      <c r="D206" s="61"/>
      <c r="E206" s="61"/>
      <c r="F206" s="61"/>
      <c r="G206" s="61"/>
      <c r="H206" s="61"/>
      <c r="I206" s="61"/>
      <c r="J206" s="61"/>
      <c r="K206" s="61"/>
      <c r="L206" s="74"/>
      <c r="M206" s="74"/>
      <c r="N206" s="61"/>
      <c r="O206" s="61"/>
      <c r="P206" s="61"/>
      <c r="Q206" s="61"/>
      <c r="R206" s="61"/>
      <c r="S206" s="61"/>
      <c r="T206" s="74"/>
      <c r="U206" s="74"/>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c r="BB206" s="61"/>
      <c r="BC206" s="61"/>
      <c r="BD206" s="61"/>
      <c r="BE206" s="61"/>
      <c r="BF206" s="61"/>
      <c r="BG206" s="61"/>
      <c r="BH206" s="61"/>
      <c r="BI206" s="61"/>
      <c r="BJ206" s="61"/>
      <c r="BK206" s="61"/>
      <c r="BL206" s="61"/>
      <c r="BM206" s="61"/>
      <c r="BN206" s="61"/>
      <c r="BO206" s="61"/>
      <c r="BP206" s="61"/>
      <c r="BQ206" s="61"/>
      <c r="CD206" s="61"/>
    </row>
    <row r="207" spans="3:82" ht="15.75" customHeight="1" x14ac:dyDescent="0.25">
      <c r="C207" s="61"/>
      <c r="D207" s="61"/>
      <c r="E207" s="61"/>
      <c r="F207" s="61"/>
      <c r="G207" s="61"/>
      <c r="H207" s="61"/>
      <c r="I207" s="61"/>
      <c r="J207" s="61"/>
      <c r="K207" s="61"/>
      <c r="L207" s="74"/>
      <c r="M207" s="74"/>
      <c r="N207" s="61"/>
      <c r="O207" s="61"/>
      <c r="P207" s="61"/>
      <c r="Q207" s="61"/>
      <c r="R207" s="61"/>
      <c r="S207" s="61"/>
      <c r="T207" s="74"/>
      <c r="U207" s="74"/>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c r="BB207" s="61"/>
      <c r="BC207" s="61"/>
      <c r="BD207" s="61"/>
      <c r="BE207" s="61"/>
      <c r="BF207" s="61"/>
      <c r="BG207" s="61"/>
      <c r="BH207" s="61"/>
      <c r="BI207" s="61"/>
      <c r="BJ207" s="61"/>
      <c r="BK207" s="61"/>
      <c r="BL207" s="61"/>
      <c r="BM207" s="61"/>
      <c r="BN207" s="61"/>
      <c r="BO207" s="61"/>
      <c r="BP207" s="61"/>
      <c r="BQ207" s="61"/>
      <c r="CD207" s="61"/>
    </row>
    <row r="208" spans="3:82" ht="15.75" customHeight="1" x14ac:dyDescent="0.25">
      <c r="C208" s="61"/>
      <c r="D208" s="61"/>
      <c r="E208" s="61"/>
      <c r="F208" s="61"/>
      <c r="G208" s="61"/>
      <c r="H208" s="61"/>
      <c r="I208" s="61"/>
      <c r="J208" s="61"/>
      <c r="K208" s="61"/>
      <c r="L208" s="74"/>
      <c r="M208" s="74"/>
      <c r="N208" s="61"/>
      <c r="O208" s="61"/>
      <c r="P208" s="61"/>
      <c r="Q208" s="61"/>
      <c r="R208" s="61"/>
      <c r="S208" s="61"/>
      <c r="T208" s="74"/>
      <c r="U208" s="74"/>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c r="BB208" s="61"/>
      <c r="BC208" s="61"/>
      <c r="BD208" s="61"/>
      <c r="BE208" s="61"/>
      <c r="BF208" s="61"/>
      <c r="BG208" s="61"/>
      <c r="BH208" s="61"/>
      <c r="BI208" s="61"/>
      <c r="BJ208" s="61"/>
      <c r="BK208" s="61"/>
      <c r="BL208" s="61"/>
      <c r="BM208" s="61"/>
      <c r="BN208" s="61"/>
      <c r="BO208" s="61"/>
      <c r="BP208" s="61"/>
      <c r="BQ208" s="61"/>
      <c r="CD208" s="61"/>
    </row>
    <row r="209" spans="3:82" ht="15.75" customHeight="1" x14ac:dyDescent="0.25">
      <c r="C209" s="61"/>
      <c r="D209" s="61"/>
      <c r="E209" s="61"/>
      <c r="F209" s="61"/>
      <c r="G209" s="61"/>
      <c r="H209" s="61"/>
      <c r="I209" s="61"/>
      <c r="J209" s="61"/>
      <c r="K209" s="61"/>
      <c r="L209" s="74"/>
      <c r="M209" s="74"/>
      <c r="N209" s="61"/>
      <c r="O209" s="61"/>
      <c r="P209" s="61"/>
      <c r="Q209" s="61"/>
      <c r="R209" s="61"/>
      <c r="S209" s="61"/>
      <c r="T209" s="74"/>
      <c r="U209" s="74"/>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c r="BB209" s="61"/>
      <c r="BC209" s="61"/>
      <c r="BD209" s="61"/>
      <c r="BE209" s="61"/>
      <c r="BF209" s="61"/>
      <c r="BG209" s="61"/>
      <c r="BH209" s="61"/>
      <c r="BI209" s="61"/>
      <c r="BJ209" s="61"/>
      <c r="BK209" s="61"/>
      <c r="BL209" s="61"/>
      <c r="BM209" s="61"/>
      <c r="BN209" s="61"/>
      <c r="BO209" s="61"/>
      <c r="BP209" s="61"/>
      <c r="BQ209" s="61"/>
      <c r="CD209" s="61"/>
    </row>
    <row r="210" spans="3:82" ht="15.75" customHeight="1" x14ac:dyDescent="0.25">
      <c r="C210" s="61"/>
      <c r="D210" s="61"/>
      <c r="E210" s="61"/>
      <c r="F210" s="61"/>
      <c r="G210" s="61"/>
      <c r="H210" s="61"/>
      <c r="I210" s="61"/>
      <c r="J210" s="61"/>
      <c r="K210" s="61"/>
      <c r="L210" s="74"/>
      <c r="M210" s="74"/>
      <c r="N210" s="61"/>
      <c r="O210" s="61"/>
      <c r="P210" s="61"/>
      <c r="Q210" s="61"/>
      <c r="R210" s="61"/>
      <c r="S210" s="61"/>
      <c r="T210" s="74"/>
      <c r="U210" s="74"/>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c r="BB210" s="61"/>
      <c r="BC210" s="61"/>
      <c r="BD210" s="61"/>
      <c r="BE210" s="61"/>
      <c r="BF210" s="61"/>
      <c r="BG210" s="61"/>
      <c r="BH210" s="61"/>
      <c r="BI210" s="61"/>
      <c r="BJ210" s="61"/>
      <c r="BK210" s="61"/>
      <c r="BL210" s="61"/>
      <c r="BM210" s="61"/>
      <c r="BN210" s="61"/>
      <c r="BO210" s="61"/>
      <c r="BP210" s="61"/>
      <c r="BQ210" s="61"/>
      <c r="CD210" s="61"/>
    </row>
    <row r="211" spans="3:82" ht="15.75" customHeight="1" x14ac:dyDescent="0.25">
      <c r="C211" s="61"/>
      <c r="D211" s="61"/>
      <c r="E211" s="61"/>
      <c r="F211" s="61"/>
      <c r="G211" s="61"/>
      <c r="H211" s="61"/>
      <c r="I211" s="61"/>
      <c r="J211" s="61"/>
      <c r="K211" s="61"/>
      <c r="L211" s="74"/>
      <c r="M211" s="74"/>
      <c r="N211" s="61"/>
      <c r="O211" s="61"/>
      <c r="P211" s="61"/>
      <c r="Q211" s="61"/>
      <c r="R211" s="61"/>
      <c r="S211" s="61"/>
      <c r="T211" s="74"/>
      <c r="U211" s="74"/>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c r="BB211" s="61"/>
      <c r="BC211" s="61"/>
      <c r="BD211" s="61"/>
      <c r="BE211" s="61"/>
      <c r="BF211" s="61"/>
      <c r="BG211" s="61"/>
      <c r="BH211" s="61"/>
      <c r="BI211" s="61"/>
      <c r="BJ211" s="61"/>
      <c r="BK211" s="61"/>
      <c r="BL211" s="61"/>
      <c r="BM211" s="61"/>
      <c r="BN211" s="61"/>
      <c r="BO211" s="61"/>
      <c r="BP211" s="61"/>
      <c r="BQ211" s="61"/>
      <c r="CD211" s="61"/>
    </row>
    <row r="212" spans="3:82" ht="15.75" customHeight="1" x14ac:dyDescent="0.25">
      <c r="C212" s="61"/>
      <c r="D212" s="61"/>
      <c r="E212" s="61"/>
      <c r="F212" s="61"/>
      <c r="G212" s="61"/>
      <c r="H212" s="61"/>
      <c r="I212" s="61"/>
      <c r="J212" s="61"/>
      <c r="K212" s="61"/>
      <c r="L212" s="74"/>
      <c r="M212" s="74"/>
      <c r="N212" s="61"/>
      <c r="O212" s="61"/>
      <c r="P212" s="61"/>
      <c r="Q212" s="61"/>
      <c r="R212" s="61"/>
      <c r="S212" s="61"/>
      <c r="T212" s="74"/>
      <c r="U212" s="74"/>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c r="BB212" s="61"/>
      <c r="BC212" s="61"/>
      <c r="BD212" s="61"/>
      <c r="BE212" s="61"/>
      <c r="BF212" s="61"/>
      <c r="BG212" s="61"/>
      <c r="BH212" s="61"/>
      <c r="BI212" s="61"/>
      <c r="BJ212" s="61"/>
      <c r="BK212" s="61"/>
      <c r="BL212" s="61"/>
      <c r="BM212" s="61"/>
      <c r="BN212" s="61"/>
      <c r="BO212" s="61"/>
      <c r="BP212" s="61"/>
      <c r="BQ212" s="61"/>
      <c r="CD212" s="61"/>
    </row>
    <row r="213" spans="3:82" ht="15.75" customHeight="1" x14ac:dyDescent="0.25">
      <c r="C213" s="61"/>
      <c r="D213" s="61"/>
      <c r="E213" s="61"/>
      <c r="F213" s="61"/>
      <c r="G213" s="61"/>
      <c r="H213" s="61"/>
      <c r="I213" s="61"/>
      <c r="J213" s="61"/>
      <c r="K213" s="61"/>
      <c r="L213" s="74"/>
      <c r="M213" s="74"/>
      <c r="N213" s="61"/>
      <c r="O213" s="61"/>
      <c r="P213" s="61"/>
      <c r="Q213" s="61"/>
      <c r="R213" s="61"/>
      <c r="S213" s="61"/>
      <c r="T213" s="74"/>
      <c r="U213" s="74"/>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c r="BB213" s="61"/>
      <c r="BC213" s="61"/>
      <c r="BD213" s="61"/>
      <c r="BE213" s="61"/>
      <c r="BF213" s="61"/>
      <c r="BG213" s="61"/>
      <c r="BH213" s="61"/>
      <c r="BI213" s="61"/>
      <c r="BJ213" s="61"/>
      <c r="BK213" s="61"/>
      <c r="BL213" s="61"/>
      <c r="BM213" s="61"/>
      <c r="BN213" s="61"/>
      <c r="BO213" s="61"/>
      <c r="BP213" s="61"/>
      <c r="BQ213" s="61"/>
      <c r="CD213" s="61"/>
    </row>
    <row r="214" spans="3:82" ht="15.75" customHeight="1" x14ac:dyDescent="0.25">
      <c r="C214" s="61"/>
      <c r="D214" s="61"/>
      <c r="E214" s="61"/>
      <c r="F214" s="61"/>
      <c r="G214" s="61"/>
      <c r="H214" s="61"/>
      <c r="I214" s="61"/>
      <c r="J214" s="61"/>
      <c r="K214" s="61"/>
      <c r="L214" s="74"/>
      <c r="M214" s="74"/>
      <c r="N214" s="61"/>
      <c r="O214" s="61"/>
      <c r="P214" s="61"/>
      <c r="Q214" s="61"/>
      <c r="R214" s="61"/>
      <c r="S214" s="61"/>
      <c r="T214" s="74"/>
      <c r="U214" s="74"/>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c r="BB214" s="61"/>
      <c r="BC214" s="61"/>
      <c r="BD214" s="61"/>
      <c r="BE214" s="61"/>
      <c r="BF214" s="61"/>
      <c r="BG214" s="61"/>
      <c r="BH214" s="61"/>
      <c r="BI214" s="61"/>
      <c r="BJ214" s="61"/>
      <c r="BK214" s="61"/>
      <c r="BL214" s="61"/>
      <c r="BM214" s="61"/>
      <c r="BN214" s="61"/>
      <c r="BO214" s="61"/>
      <c r="BP214" s="61"/>
      <c r="BQ214" s="61"/>
      <c r="CD214" s="61"/>
    </row>
    <row r="215" spans="3:82" ht="15.75" customHeight="1" x14ac:dyDescent="0.25">
      <c r="C215" s="61"/>
      <c r="D215" s="61"/>
      <c r="E215" s="61"/>
      <c r="F215" s="61"/>
      <c r="G215" s="61"/>
      <c r="H215" s="61"/>
      <c r="I215" s="61"/>
      <c r="J215" s="61"/>
      <c r="K215" s="61"/>
      <c r="L215" s="74"/>
      <c r="M215" s="74"/>
      <c r="N215" s="61"/>
      <c r="O215" s="61"/>
      <c r="P215" s="61"/>
      <c r="Q215" s="61"/>
      <c r="R215" s="61"/>
      <c r="S215" s="61"/>
      <c r="T215" s="74"/>
      <c r="U215" s="74"/>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c r="BB215" s="61"/>
      <c r="BC215" s="61"/>
      <c r="BD215" s="61"/>
      <c r="BE215" s="61"/>
      <c r="BF215" s="61"/>
      <c r="BG215" s="61"/>
      <c r="BH215" s="61"/>
      <c r="BI215" s="61"/>
      <c r="BJ215" s="61"/>
      <c r="BK215" s="61"/>
      <c r="BL215" s="61"/>
      <c r="BM215" s="61"/>
      <c r="BN215" s="61"/>
      <c r="BO215" s="61"/>
      <c r="BP215" s="61"/>
      <c r="BQ215" s="61"/>
      <c r="CD215" s="61"/>
    </row>
    <row r="216" spans="3:82" ht="15.75" customHeight="1" x14ac:dyDescent="0.25">
      <c r="C216" s="61"/>
      <c r="D216" s="61"/>
      <c r="E216" s="61"/>
      <c r="F216" s="61"/>
      <c r="G216" s="61"/>
      <c r="H216" s="61"/>
      <c r="I216" s="61"/>
      <c r="J216" s="61"/>
      <c r="K216" s="61"/>
      <c r="L216" s="74"/>
      <c r="M216" s="74"/>
      <c r="N216" s="61"/>
      <c r="O216" s="61"/>
      <c r="P216" s="61"/>
      <c r="Q216" s="61"/>
      <c r="R216" s="61"/>
      <c r="S216" s="61"/>
      <c r="T216" s="74"/>
      <c r="U216" s="74"/>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c r="BB216" s="61"/>
      <c r="BC216" s="61"/>
      <c r="BD216" s="61"/>
      <c r="BE216" s="61"/>
      <c r="BF216" s="61"/>
      <c r="BG216" s="61"/>
      <c r="BH216" s="61"/>
      <c r="BI216" s="61"/>
      <c r="BJ216" s="61"/>
      <c r="BK216" s="61"/>
      <c r="BL216" s="61"/>
      <c r="BM216" s="61"/>
      <c r="BN216" s="61"/>
      <c r="BO216" s="61"/>
      <c r="BP216" s="61"/>
      <c r="BQ216" s="61"/>
      <c r="CD216" s="61"/>
    </row>
    <row r="217" spans="3:82" ht="15.75" customHeight="1" x14ac:dyDescent="0.25">
      <c r="C217" s="61"/>
      <c r="D217" s="61"/>
      <c r="E217" s="61"/>
      <c r="F217" s="61"/>
      <c r="G217" s="61"/>
      <c r="H217" s="61"/>
      <c r="I217" s="61"/>
      <c r="J217" s="61"/>
      <c r="K217" s="61"/>
      <c r="L217" s="74"/>
      <c r="M217" s="74"/>
      <c r="N217" s="61"/>
      <c r="O217" s="61"/>
      <c r="P217" s="61"/>
      <c r="Q217" s="61"/>
      <c r="R217" s="61"/>
      <c r="S217" s="61"/>
      <c r="T217" s="74"/>
      <c r="U217" s="74"/>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c r="BB217" s="61"/>
      <c r="BC217" s="61"/>
      <c r="BD217" s="61"/>
      <c r="BE217" s="61"/>
      <c r="BF217" s="61"/>
      <c r="BG217" s="61"/>
      <c r="BH217" s="61"/>
      <c r="BI217" s="61"/>
      <c r="BJ217" s="61"/>
      <c r="BK217" s="61"/>
      <c r="BL217" s="61"/>
      <c r="BM217" s="61"/>
      <c r="BN217" s="61"/>
      <c r="BO217" s="61"/>
      <c r="BP217" s="61"/>
      <c r="BQ217" s="61"/>
      <c r="CD217" s="61"/>
    </row>
    <row r="218" spans="3:82" ht="15.75" customHeight="1" x14ac:dyDescent="0.25">
      <c r="C218" s="61"/>
      <c r="D218" s="61"/>
      <c r="E218" s="61"/>
      <c r="F218" s="61"/>
      <c r="G218" s="61"/>
      <c r="H218" s="61"/>
      <c r="I218" s="61"/>
      <c r="J218" s="61"/>
      <c r="K218" s="61"/>
      <c r="L218" s="74"/>
      <c r="M218" s="74"/>
      <c r="N218" s="61"/>
      <c r="O218" s="61"/>
      <c r="P218" s="61"/>
      <c r="Q218" s="61"/>
      <c r="R218" s="61"/>
      <c r="S218" s="61"/>
      <c r="T218" s="74"/>
      <c r="U218" s="74"/>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c r="BB218" s="61"/>
      <c r="BC218" s="61"/>
      <c r="BD218" s="61"/>
      <c r="BE218" s="61"/>
      <c r="BF218" s="61"/>
      <c r="BG218" s="61"/>
      <c r="BH218" s="61"/>
      <c r="BI218" s="61"/>
      <c r="BJ218" s="61"/>
      <c r="BK218" s="61"/>
      <c r="BL218" s="61"/>
      <c r="BM218" s="61"/>
      <c r="BN218" s="61"/>
      <c r="BO218" s="61"/>
      <c r="BP218" s="61"/>
      <c r="BQ218" s="61"/>
      <c r="CD218" s="61"/>
    </row>
    <row r="219" spans="3:82" ht="15.75" customHeight="1" x14ac:dyDescent="0.25">
      <c r="C219" s="61"/>
      <c r="D219" s="61"/>
      <c r="E219" s="61"/>
      <c r="F219" s="61"/>
      <c r="G219" s="61"/>
      <c r="H219" s="61"/>
      <c r="I219" s="61"/>
      <c r="J219" s="61"/>
      <c r="K219" s="61"/>
      <c r="L219" s="74"/>
      <c r="M219" s="74"/>
      <c r="N219" s="61"/>
      <c r="O219" s="61"/>
      <c r="P219" s="61"/>
      <c r="Q219" s="61"/>
      <c r="R219" s="61"/>
      <c r="S219" s="61"/>
      <c r="T219" s="74"/>
      <c r="U219" s="74"/>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c r="BB219" s="61"/>
      <c r="BC219" s="61"/>
      <c r="BD219" s="61"/>
      <c r="BE219" s="61"/>
      <c r="BF219" s="61"/>
      <c r="BG219" s="61"/>
      <c r="BH219" s="61"/>
      <c r="BI219" s="61"/>
      <c r="BJ219" s="61"/>
      <c r="BK219" s="61"/>
      <c r="BL219" s="61"/>
      <c r="BM219" s="61"/>
      <c r="BN219" s="61"/>
      <c r="BO219" s="61"/>
      <c r="BP219" s="61"/>
      <c r="BQ219" s="61"/>
      <c r="CD219" s="61"/>
    </row>
    <row r="220" spans="3:82" ht="15.75" customHeight="1" x14ac:dyDescent="0.25">
      <c r="C220" s="61"/>
      <c r="D220" s="61"/>
      <c r="E220" s="61"/>
      <c r="F220" s="61"/>
      <c r="G220" s="61"/>
      <c r="H220" s="61"/>
      <c r="I220" s="61"/>
      <c r="J220" s="61"/>
      <c r="K220" s="61"/>
      <c r="L220" s="74"/>
      <c r="M220" s="74"/>
      <c r="N220" s="61"/>
      <c r="O220" s="61"/>
      <c r="P220" s="61"/>
      <c r="Q220" s="61"/>
      <c r="R220" s="61"/>
      <c r="S220" s="61"/>
      <c r="T220" s="74"/>
      <c r="U220" s="74"/>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c r="BB220" s="61"/>
      <c r="BC220" s="61"/>
      <c r="BD220" s="61"/>
      <c r="BE220" s="61"/>
      <c r="BF220" s="61"/>
      <c r="BG220" s="61"/>
      <c r="BH220" s="61"/>
      <c r="BI220" s="61"/>
      <c r="BJ220" s="61"/>
      <c r="BK220" s="61"/>
      <c r="BL220" s="61"/>
      <c r="BM220" s="61"/>
      <c r="BN220" s="61"/>
      <c r="BO220" s="61"/>
      <c r="BP220" s="61"/>
      <c r="BQ220" s="61"/>
      <c r="CD220" s="61"/>
    </row>
    <row r="221" spans="3:82" ht="15.75" customHeight="1" x14ac:dyDescent="0.25">
      <c r="C221" s="61"/>
      <c r="D221" s="61"/>
      <c r="E221" s="61"/>
      <c r="F221" s="61"/>
      <c r="G221" s="61"/>
      <c r="H221" s="61"/>
      <c r="I221" s="61"/>
      <c r="J221" s="61"/>
      <c r="K221" s="61"/>
      <c r="L221" s="74"/>
      <c r="M221" s="74"/>
      <c r="N221" s="61"/>
      <c r="O221" s="61"/>
      <c r="P221" s="61"/>
      <c r="Q221" s="61"/>
      <c r="R221" s="61"/>
      <c r="S221" s="61"/>
      <c r="T221" s="74"/>
      <c r="U221" s="74"/>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c r="BB221" s="61"/>
      <c r="BC221" s="61"/>
      <c r="BD221" s="61"/>
      <c r="BE221" s="61"/>
      <c r="BF221" s="61"/>
      <c r="BG221" s="61"/>
      <c r="BH221" s="61"/>
      <c r="BI221" s="61"/>
      <c r="BJ221" s="61"/>
      <c r="BK221" s="61"/>
      <c r="BL221" s="61"/>
      <c r="BM221" s="61"/>
      <c r="BN221" s="61"/>
      <c r="BO221" s="61"/>
      <c r="BP221" s="61"/>
      <c r="BQ221" s="61"/>
      <c r="CD221" s="61"/>
    </row>
    <row r="222" spans="3:82" ht="15.75" customHeight="1" x14ac:dyDescent="0.25">
      <c r="C222" s="61"/>
      <c r="D222" s="61"/>
      <c r="E222" s="61"/>
      <c r="F222" s="61"/>
      <c r="G222" s="61"/>
      <c r="H222" s="61"/>
      <c r="I222" s="61"/>
      <c r="J222" s="61"/>
      <c r="K222" s="61"/>
      <c r="L222" s="74"/>
      <c r="M222" s="74"/>
      <c r="N222" s="61"/>
      <c r="O222" s="61"/>
      <c r="P222" s="61"/>
      <c r="Q222" s="61"/>
      <c r="R222" s="61"/>
      <c r="S222" s="61"/>
      <c r="T222" s="74"/>
      <c r="U222" s="74"/>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c r="BB222" s="61"/>
      <c r="BC222" s="61"/>
      <c r="BD222" s="61"/>
      <c r="BE222" s="61"/>
      <c r="BF222" s="61"/>
      <c r="BG222" s="61"/>
      <c r="BH222" s="61"/>
      <c r="BI222" s="61"/>
      <c r="BJ222" s="61"/>
      <c r="BK222" s="61"/>
      <c r="BL222" s="61"/>
      <c r="BM222" s="61"/>
      <c r="BN222" s="61"/>
      <c r="BO222" s="61"/>
      <c r="BP222" s="61"/>
      <c r="BQ222" s="61"/>
      <c r="CD222" s="61"/>
    </row>
    <row r="223" spans="3:82" ht="15.75" customHeight="1" x14ac:dyDescent="0.25">
      <c r="C223" s="61"/>
      <c r="D223" s="61"/>
      <c r="E223" s="61"/>
      <c r="F223" s="61"/>
      <c r="G223" s="61"/>
      <c r="H223" s="61"/>
      <c r="I223" s="61"/>
      <c r="J223" s="61"/>
      <c r="K223" s="61"/>
      <c r="L223" s="74"/>
      <c r="M223" s="74"/>
      <c r="N223" s="61"/>
      <c r="O223" s="61"/>
      <c r="P223" s="61"/>
      <c r="Q223" s="61"/>
      <c r="R223" s="61"/>
      <c r="S223" s="61"/>
      <c r="T223" s="74"/>
      <c r="U223" s="74"/>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c r="BB223" s="61"/>
      <c r="BC223" s="61"/>
      <c r="BD223" s="61"/>
      <c r="BE223" s="61"/>
      <c r="BF223" s="61"/>
      <c r="BG223" s="61"/>
      <c r="BH223" s="61"/>
      <c r="BI223" s="61"/>
      <c r="BJ223" s="61"/>
      <c r="BK223" s="61"/>
      <c r="BL223" s="61"/>
      <c r="BM223" s="61"/>
      <c r="BN223" s="61"/>
      <c r="BO223" s="61"/>
      <c r="BP223" s="61"/>
      <c r="BQ223" s="61"/>
      <c r="CD223" s="61"/>
    </row>
    <row r="224" spans="3:82" ht="15.75" customHeight="1" x14ac:dyDescent="0.25">
      <c r="C224" s="61"/>
      <c r="D224" s="61"/>
      <c r="E224" s="61"/>
      <c r="F224" s="61"/>
      <c r="G224" s="61"/>
      <c r="H224" s="61"/>
      <c r="I224" s="61"/>
      <c r="J224" s="61"/>
      <c r="K224" s="61"/>
      <c r="L224" s="74"/>
      <c r="M224" s="74"/>
      <c r="N224" s="61"/>
      <c r="O224" s="61"/>
      <c r="P224" s="61"/>
      <c r="Q224" s="61"/>
      <c r="R224" s="61"/>
      <c r="S224" s="61"/>
      <c r="T224" s="74"/>
      <c r="U224" s="74"/>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c r="BB224" s="61"/>
      <c r="BC224" s="61"/>
      <c r="BD224" s="61"/>
      <c r="BE224" s="61"/>
      <c r="BF224" s="61"/>
      <c r="BG224" s="61"/>
      <c r="BH224" s="61"/>
      <c r="BI224" s="61"/>
      <c r="BJ224" s="61"/>
      <c r="BK224" s="61"/>
      <c r="BL224" s="61"/>
      <c r="BM224" s="61"/>
      <c r="BN224" s="61"/>
      <c r="BO224" s="61"/>
      <c r="BP224" s="61"/>
      <c r="BQ224" s="61"/>
      <c r="CD224" s="61"/>
    </row>
    <row r="225" spans="3:82" ht="15.75" customHeight="1" x14ac:dyDescent="0.25">
      <c r="C225" s="61"/>
      <c r="D225" s="61"/>
      <c r="E225" s="61"/>
      <c r="F225" s="61"/>
      <c r="G225" s="61"/>
      <c r="H225" s="61"/>
      <c r="I225" s="61"/>
      <c r="J225" s="61"/>
      <c r="K225" s="61"/>
      <c r="L225" s="74"/>
      <c r="M225" s="74"/>
      <c r="N225" s="61"/>
      <c r="O225" s="61"/>
      <c r="P225" s="61"/>
      <c r="Q225" s="61"/>
      <c r="R225" s="61"/>
      <c r="S225" s="61"/>
      <c r="T225" s="74"/>
      <c r="U225" s="74"/>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c r="BB225" s="61"/>
      <c r="BC225" s="61"/>
      <c r="BD225" s="61"/>
      <c r="BE225" s="61"/>
      <c r="BF225" s="61"/>
      <c r="BG225" s="61"/>
      <c r="BH225" s="61"/>
      <c r="BI225" s="61"/>
      <c r="BJ225" s="61"/>
      <c r="BK225" s="61"/>
      <c r="BL225" s="61"/>
      <c r="BM225" s="61"/>
      <c r="BN225" s="61"/>
      <c r="BO225" s="61"/>
      <c r="BP225" s="61"/>
      <c r="BQ225" s="61"/>
      <c r="CD225" s="61"/>
    </row>
    <row r="226" spans="3:82" ht="15.75" customHeight="1" x14ac:dyDescent="0.25">
      <c r="C226" s="61"/>
      <c r="D226" s="61"/>
      <c r="E226" s="61"/>
      <c r="F226" s="61"/>
      <c r="G226" s="61"/>
      <c r="H226" s="61"/>
      <c r="I226" s="61"/>
      <c r="J226" s="61"/>
      <c r="K226" s="61"/>
      <c r="L226" s="74"/>
      <c r="M226" s="74"/>
      <c r="N226" s="61"/>
      <c r="O226" s="61"/>
      <c r="P226" s="61"/>
      <c r="Q226" s="61"/>
      <c r="R226" s="61"/>
      <c r="S226" s="61"/>
      <c r="T226" s="74"/>
      <c r="U226" s="74"/>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c r="BB226" s="61"/>
      <c r="BC226" s="61"/>
      <c r="BD226" s="61"/>
      <c r="BE226" s="61"/>
      <c r="BF226" s="61"/>
      <c r="BG226" s="61"/>
      <c r="BH226" s="61"/>
      <c r="BI226" s="61"/>
      <c r="BJ226" s="61"/>
      <c r="BK226" s="61"/>
      <c r="BL226" s="61"/>
      <c r="BM226" s="61"/>
      <c r="BN226" s="61"/>
      <c r="BO226" s="61"/>
      <c r="BP226" s="61"/>
      <c r="BQ226" s="61"/>
      <c r="CD226" s="61"/>
    </row>
    <row r="227" spans="3:82" ht="15.75" customHeight="1" x14ac:dyDescent="0.25">
      <c r="C227" s="61"/>
      <c r="D227" s="61"/>
      <c r="E227" s="61"/>
      <c r="F227" s="61"/>
      <c r="G227" s="61"/>
      <c r="H227" s="61"/>
      <c r="I227" s="61"/>
      <c r="J227" s="61"/>
      <c r="K227" s="61"/>
      <c r="L227" s="74"/>
      <c r="M227" s="74"/>
      <c r="N227" s="61"/>
      <c r="O227" s="61"/>
      <c r="P227" s="61"/>
      <c r="Q227" s="61"/>
      <c r="R227" s="61"/>
      <c r="S227" s="61"/>
      <c r="T227" s="74"/>
      <c r="U227" s="74"/>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c r="BB227" s="61"/>
      <c r="BC227" s="61"/>
      <c r="BD227" s="61"/>
      <c r="BE227" s="61"/>
      <c r="BF227" s="61"/>
      <c r="BG227" s="61"/>
      <c r="BH227" s="61"/>
      <c r="BI227" s="61"/>
      <c r="BJ227" s="61"/>
      <c r="BK227" s="61"/>
      <c r="BL227" s="61"/>
      <c r="BM227" s="61"/>
      <c r="BN227" s="61"/>
      <c r="BO227" s="61"/>
      <c r="BP227" s="61"/>
      <c r="BQ227" s="61"/>
      <c r="CD227" s="61"/>
    </row>
    <row r="228" spans="3:82" ht="15.75" customHeight="1" x14ac:dyDescent="0.25">
      <c r="C228" s="61"/>
      <c r="D228" s="61"/>
      <c r="E228" s="61"/>
      <c r="F228" s="61"/>
      <c r="G228" s="61"/>
      <c r="H228" s="61"/>
      <c r="I228" s="61"/>
      <c r="J228" s="61"/>
      <c r="K228" s="61"/>
      <c r="L228" s="74"/>
      <c r="M228" s="74"/>
      <c r="N228" s="61"/>
      <c r="O228" s="61"/>
      <c r="P228" s="61"/>
      <c r="Q228" s="61"/>
      <c r="R228" s="61"/>
      <c r="S228" s="61"/>
      <c r="T228" s="74"/>
      <c r="U228" s="74"/>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c r="BB228" s="61"/>
      <c r="BC228" s="61"/>
      <c r="BD228" s="61"/>
      <c r="BE228" s="61"/>
      <c r="BF228" s="61"/>
      <c r="BG228" s="61"/>
      <c r="BH228" s="61"/>
      <c r="BI228" s="61"/>
      <c r="BJ228" s="61"/>
      <c r="BK228" s="61"/>
      <c r="BL228" s="61"/>
      <c r="BM228" s="61"/>
      <c r="BN228" s="61"/>
      <c r="BO228" s="61"/>
      <c r="BP228" s="61"/>
      <c r="BQ228" s="61"/>
      <c r="CD228" s="61"/>
    </row>
    <row r="229" spans="3:82" ht="15.75" customHeight="1" x14ac:dyDescent="0.25">
      <c r="C229" s="61"/>
      <c r="D229" s="61"/>
      <c r="E229" s="61"/>
      <c r="F229" s="61"/>
      <c r="G229" s="61"/>
      <c r="H229" s="61"/>
      <c r="I229" s="61"/>
      <c r="J229" s="61"/>
      <c r="K229" s="61"/>
      <c r="L229" s="74"/>
      <c r="M229" s="74"/>
      <c r="N229" s="61"/>
      <c r="O229" s="61"/>
      <c r="P229" s="61"/>
      <c r="Q229" s="61"/>
      <c r="R229" s="61"/>
      <c r="S229" s="61"/>
      <c r="T229" s="74"/>
      <c r="U229" s="74"/>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c r="BB229" s="61"/>
      <c r="BC229" s="61"/>
      <c r="BD229" s="61"/>
      <c r="BE229" s="61"/>
      <c r="BF229" s="61"/>
      <c r="BG229" s="61"/>
      <c r="BH229" s="61"/>
      <c r="BI229" s="61"/>
      <c r="BJ229" s="61"/>
      <c r="BK229" s="61"/>
      <c r="BL229" s="61"/>
      <c r="BM229" s="61"/>
      <c r="BN229" s="61"/>
      <c r="BO229" s="61"/>
      <c r="BP229" s="61"/>
      <c r="BQ229" s="61"/>
      <c r="CD229" s="61"/>
    </row>
    <row r="230" spans="3:82" ht="15.75" customHeight="1" x14ac:dyDescent="0.25">
      <c r="C230" s="61"/>
      <c r="D230" s="61"/>
      <c r="E230" s="61"/>
      <c r="F230" s="61"/>
      <c r="G230" s="61"/>
      <c r="H230" s="61"/>
      <c r="I230" s="61"/>
      <c r="J230" s="61"/>
      <c r="K230" s="61"/>
      <c r="L230" s="74"/>
      <c r="M230" s="74"/>
      <c r="N230" s="61"/>
      <c r="O230" s="61"/>
      <c r="P230" s="61"/>
      <c r="Q230" s="61"/>
      <c r="R230" s="61"/>
      <c r="S230" s="61"/>
      <c r="T230" s="74"/>
      <c r="U230" s="74"/>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c r="BB230" s="61"/>
      <c r="BC230" s="61"/>
      <c r="BD230" s="61"/>
      <c r="BE230" s="61"/>
      <c r="BF230" s="61"/>
      <c r="BG230" s="61"/>
      <c r="BH230" s="61"/>
      <c r="BI230" s="61"/>
      <c r="BJ230" s="61"/>
      <c r="BK230" s="61"/>
      <c r="BL230" s="61"/>
      <c r="BM230" s="61"/>
      <c r="BN230" s="61"/>
      <c r="BO230" s="61"/>
      <c r="BP230" s="61"/>
      <c r="BQ230" s="61"/>
      <c r="CD230" s="61"/>
    </row>
    <row r="231" spans="3:82" ht="15.75" customHeight="1" x14ac:dyDescent="0.25">
      <c r="C231" s="61"/>
      <c r="D231" s="61"/>
      <c r="E231" s="61"/>
      <c r="F231" s="61"/>
      <c r="G231" s="61"/>
      <c r="H231" s="61"/>
      <c r="I231" s="61"/>
      <c r="J231" s="61"/>
      <c r="K231" s="61"/>
      <c r="L231" s="74"/>
      <c r="M231" s="74"/>
      <c r="N231" s="61"/>
      <c r="O231" s="61"/>
      <c r="P231" s="61"/>
      <c r="Q231" s="61"/>
      <c r="R231" s="61"/>
      <c r="S231" s="61"/>
      <c r="T231" s="74"/>
      <c r="U231" s="74"/>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c r="BB231" s="61"/>
      <c r="BC231" s="61"/>
      <c r="BD231" s="61"/>
      <c r="BE231" s="61"/>
      <c r="BF231" s="61"/>
      <c r="BG231" s="61"/>
      <c r="BH231" s="61"/>
      <c r="BI231" s="61"/>
      <c r="BJ231" s="61"/>
      <c r="BK231" s="61"/>
      <c r="BL231" s="61"/>
      <c r="BM231" s="61"/>
      <c r="BN231" s="61"/>
      <c r="BO231" s="61"/>
      <c r="BP231" s="61"/>
      <c r="BQ231" s="61"/>
      <c r="CD231" s="61"/>
    </row>
    <row r="232" spans="3:82" ht="15.75" customHeight="1" x14ac:dyDescent="0.25">
      <c r="C232" s="61"/>
      <c r="D232" s="61"/>
      <c r="E232" s="61"/>
      <c r="F232" s="61"/>
      <c r="G232" s="61"/>
      <c r="H232" s="61"/>
      <c r="I232" s="61"/>
      <c r="J232" s="61"/>
      <c r="K232" s="61"/>
      <c r="L232" s="74"/>
      <c r="M232" s="74"/>
      <c r="N232" s="61"/>
      <c r="O232" s="61"/>
      <c r="P232" s="61"/>
      <c r="Q232" s="61"/>
      <c r="R232" s="61"/>
      <c r="S232" s="61"/>
      <c r="T232" s="74"/>
      <c r="U232" s="74"/>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c r="BB232" s="61"/>
      <c r="BC232" s="61"/>
      <c r="BD232" s="61"/>
      <c r="BE232" s="61"/>
      <c r="BF232" s="61"/>
      <c r="BG232" s="61"/>
      <c r="BH232" s="61"/>
      <c r="BI232" s="61"/>
      <c r="BJ232" s="61"/>
      <c r="BK232" s="61"/>
      <c r="BL232" s="61"/>
      <c r="BM232" s="61"/>
      <c r="BN232" s="61"/>
      <c r="BO232" s="61"/>
      <c r="BP232" s="61"/>
      <c r="BQ232" s="61"/>
      <c r="CD232" s="61"/>
    </row>
    <row r="233" spans="3:82" ht="15.75" customHeight="1" x14ac:dyDescent="0.25">
      <c r="C233" s="61"/>
      <c r="D233" s="61"/>
      <c r="E233" s="61"/>
      <c r="F233" s="61"/>
      <c r="G233" s="61"/>
      <c r="H233" s="61"/>
      <c r="I233" s="61"/>
      <c r="J233" s="61"/>
      <c r="K233" s="61"/>
      <c r="L233" s="74"/>
      <c r="M233" s="74"/>
      <c r="N233" s="61"/>
      <c r="O233" s="61"/>
      <c r="P233" s="61"/>
      <c r="Q233" s="61"/>
      <c r="R233" s="61"/>
      <c r="S233" s="61"/>
      <c r="T233" s="74"/>
      <c r="U233" s="74"/>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c r="BB233" s="61"/>
      <c r="BC233" s="61"/>
      <c r="BD233" s="61"/>
      <c r="BE233" s="61"/>
      <c r="BF233" s="61"/>
      <c r="BG233" s="61"/>
      <c r="BH233" s="61"/>
      <c r="BI233" s="61"/>
      <c r="BJ233" s="61"/>
      <c r="BK233" s="61"/>
      <c r="BL233" s="61"/>
      <c r="BM233" s="61"/>
      <c r="BN233" s="61"/>
      <c r="BO233" s="61"/>
      <c r="BP233" s="61"/>
      <c r="BQ233" s="61"/>
      <c r="CD233" s="61"/>
    </row>
    <row r="234" spans="3:82" ht="15.75" customHeight="1" x14ac:dyDescent="0.25">
      <c r="C234" s="61"/>
      <c r="D234" s="61"/>
      <c r="E234" s="61"/>
      <c r="F234" s="61"/>
      <c r="G234" s="61"/>
      <c r="H234" s="61"/>
      <c r="I234" s="61"/>
      <c r="J234" s="61"/>
      <c r="K234" s="61"/>
      <c r="L234" s="74"/>
      <c r="M234" s="74"/>
      <c r="N234" s="61"/>
      <c r="O234" s="61"/>
      <c r="P234" s="61"/>
      <c r="Q234" s="61"/>
      <c r="R234" s="61"/>
      <c r="S234" s="61"/>
      <c r="T234" s="74"/>
      <c r="U234" s="74"/>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c r="BB234" s="61"/>
      <c r="BC234" s="61"/>
      <c r="BD234" s="61"/>
      <c r="BE234" s="61"/>
      <c r="BF234" s="61"/>
      <c r="BG234" s="61"/>
      <c r="BH234" s="61"/>
      <c r="BI234" s="61"/>
      <c r="BJ234" s="61"/>
      <c r="BK234" s="61"/>
      <c r="BL234" s="61"/>
      <c r="BM234" s="61"/>
      <c r="BN234" s="61"/>
      <c r="BO234" s="61"/>
      <c r="BP234" s="61"/>
      <c r="BQ234" s="61"/>
      <c r="CD234" s="61"/>
    </row>
    <row r="235" spans="3:82" ht="15.75" customHeight="1" x14ac:dyDescent="0.25">
      <c r="C235" s="61"/>
      <c r="D235" s="61"/>
      <c r="E235" s="61"/>
      <c r="F235" s="61"/>
      <c r="G235" s="61"/>
      <c r="H235" s="61"/>
      <c r="I235" s="61"/>
      <c r="J235" s="61"/>
      <c r="K235" s="61"/>
      <c r="L235" s="74"/>
      <c r="M235" s="74"/>
      <c r="N235" s="61"/>
      <c r="O235" s="61"/>
      <c r="P235" s="61"/>
      <c r="Q235" s="61"/>
      <c r="R235" s="61"/>
      <c r="S235" s="61"/>
      <c r="T235" s="74"/>
      <c r="U235" s="74"/>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c r="BB235" s="61"/>
      <c r="BC235" s="61"/>
      <c r="BD235" s="61"/>
      <c r="BE235" s="61"/>
      <c r="BF235" s="61"/>
      <c r="BG235" s="61"/>
      <c r="BH235" s="61"/>
      <c r="BI235" s="61"/>
      <c r="BJ235" s="61"/>
      <c r="BK235" s="61"/>
      <c r="BL235" s="61"/>
      <c r="BM235" s="61"/>
      <c r="BN235" s="61"/>
      <c r="BO235" s="61"/>
      <c r="BP235" s="61"/>
      <c r="BQ235" s="61"/>
      <c r="CD235" s="61"/>
    </row>
    <row r="236" spans="3:82" ht="15.75" customHeight="1" x14ac:dyDescent="0.25">
      <c r="C236" s="61"/>
      <c r="D236" s="61"/>
      <c r="E236" s="61"/>
      <c r="F236" s="61"/>
      <c r="G236" s="61"/>
      <c r="H236" s="61"/>
      <c r="I236" s="61"/>
      <c r="J236" s="61"/>
      <c r="K236" s="61"/>
      <c r="L236" s="74"/>
      <c r="M236" s="74"/>
      <c r="N236" s="61"/>
      <c r="O236" s="61"/>
      <c r="P236" s="61"/>
      <c r="Q236" s="61"/>
      <c r="R236" s="61"/>
      <c r="S236" s="61"/>
      <c r="T236" s="74"/>
      <c r="U236" s="74"/>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c r="BB236" s="61"/>
      <c r="BC236" s="61"/>
      <c r="BD236" s="61"/>
      <c r="BE236" s="61"/>
      <c r="BF236" s="61"/>
      <c r="BG236" s="61"/>
      <c r="BH236" s="61"/>
      <c r="BI236" s="61"/>
      <c r="BJ236" s="61"/>
      <c r="BK236" s="61"/>
      <c r="BL236" s="61"/>
      <c r="BM236" s="61"/>
      <c r="BN236" s="61"/>
      <c r="BO236" s="61"/>
      <c r="BP236" s="61"/>
      <c r="BQ236" s="61"/>
      <c r="CD236" s="61"/>
    </row>
    <row r="237" spans="3:82" ht="15.75" customHeight="1" x14ac:dyDescent="0.25">
      <c r="C237" s="61"/>
      <c r="D237" s="61"/>
      <c r="E237" s="61"/>
      <c r="F237" s="61"/>
      <c r="G237" s="61"/>
      <c r="H237" s="61"/>
      <c r="I237" s="61"/>
      <c r="J237" s="61"/>
      <c r="K237" s="61"/>
      <c r="L237" s="74"/>
      <c r="M237" s="74"/>
      <c r="N237" s="61"/>
      <c r="O237" s="61"/>
      <c r="P237" s="61"/>
      <c r="Q237" s="61"/>
      <c r="R237" s="61"/>
      <c r="S237" s="61"/>
      <c r="T237" s="74"/>
      <c r="U237" s="74"/>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c r="BB237" s="61"/>
      <c r="BC237" s="61"/>
      <c r="BD237" s="61"/>
      <c r="BE237" s="61"/>
      <c r="BF237" s="61"/>
      <c r="BG237" s="61"/>
      <c r="BH237" s="61"/>
      <c r="BI237" s="61"/>
      <c r="BJ237" s="61"/>
      <c r="BK237" s="61"/>
      <c r="BL237" s="61"/>
      <c r="BM237" s="61"/>
      <c r="BN237" s="61"/>
      <c r="BO237" s="61"/>
      <c r="BP237" s="61"/>
      <c r="BQ237" s="61"/>
      <c r="CD237" s="61"/>
    </row>
    <row r="238" spans="3:82" ht="15.75" customHeight="1" x14ac:dyDescent="0.25">
      <c r="C238" s="61"/>
      <c r="D238" s="61"/>
      <c r="E238" s="61"/>
      <c r="F238" s="61"/>
      <c r="G238" s="61"/>
      <c r="H238" s="61"/>
      <c r="I238" s="61"/>
      <c r="J238" s="61"/>
      <c r="K238" s="61"/>
      <c r="L238" s="74"/>
      <c r="M238" s="74"/>
      <c r="N238" s="61"/>
      <c r="O238" s="61"/>
      <c r="P238" s="61"/>
      <c r="Q238" s="61"/>
      <c r="R238" s="61"/>
      <c r="S238" s="61"/>
      <c r="T238" s="74"/>
      <c r="U238" s="74"/>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c r="BB238" s="61"/>
      <c r="BC238" s="61"/>
      <c r="BD238" s="61"/>
      <c r="BE238" s="61"/>
      <c r="BF238" s="61"/>
      <c r="BG238" s="61"/>
      <c r="BH238" s="61"/>
      <c r="BI238" s="61"/>
      <c r="BJ238" s="61"/>
      <c r="BK238" s="61"/>
      <c r="BL238" s="61"/>
      <c r="BM238" s="61"/>
      <c r="BN238" s="61"/>
      <c r="BO238" s="61"/>
      <c r="BP238" s="61"/>
      <c r="BQ238" s="61"/>
      <c r="CD238" s="61"/>
    </row>
    <row r="239" spans="3:82" ht="15.75" customHeight="1" x14ac:dyDescent="0.25">
      <c r="C239" s="61"/>
      <c r="D239" s="61"/>
      <c r="E239" s="61"/>
      <c r="F239" s="61"/>
      <c r="G239" s="61"/>
      <c r="H239" s="61"/>
      <c r="I239" s="61"/>
      <c r="J239" s="61"/>
      <c r="K239" s="61"/>
      <c r="L239" s="74"/>
      <c r="M239" s="74"/>
      <c r="N239" s="61"/>
      <c r="O239" s="61"/>
      <c r="P239" s="61"/>
      <c r="Q239" s="61"/>
      <c r="R239" s="61"/>
      <c r="S239" s="61"/>
      <c r="T239" s="74"/>
      <c r="U239" s="74"/>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c r="BB239" s="61"/>
      <c r="BC239" s="61"/>
      <c r="BD239" s="61"/>
      <c r="BE239" s="61"/>
      <c r="BF239" s="61"/>
      <c r="BG239" s="61"/>
      <c r="BH239" s="61"/>
      <c r="BI239" s="61"/>
      <c r="BJ239" s="61"/>
      <c r="BK239" s="61"/>
      <c r="BL239" s="61"/>
      <c r="BM239" s="61"/>
      <c r="BN239" s="61"/>
      <c r="BO239" s="61"/>
      <c r="BP239" s="61"/>
      <c r="BQ239" s="61"/>
      <c r="CD239" s="61"/>
    </row>
    <row r="240" spans="3:82" ht="15.75" customHeight="1" x14ac:dyDescent="0.25">
      <c r="C240" s="61"/>
      <c r="D240" s="61"/>
      <c r="E240" s="61"/>
      <c r="F240" s="61"/>
      <c r="G240" s="61"/>
      <c r="H240" s="61"/>
      <c r="I240" s="61"/>
      <c r="J240" s="61"/>
      <c r="K240" s="61"/>
      <c r="L240" s="74"/>
      <c r="M240" s="74"/>
      <c r="N240" s="61"/>
      <c r="O240" s="61"/>
      <c r="P240" s="61"/>
      <c r="Q240" s="61"/>
      <c r="R240" s="61"/>
      <c r="S240" s="61"/>
      <c r="T240" s="74"/>
      <c r="U240" s="74"/>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c r="BB240" s="61"/>
      <c r="BC240" s="61"/>
      <c r="BD240" s="61"/>
      <c r="BE240" s="61"/>
      <c r="BF240" s="61"/>
      <c r="BG240" s="61"/>
      <c r="BH240" s="61"/>
      <c r="BI240" s="61"/>
      <c r="BJ240" s="61"/>
      <c r="BK240" s="61"/>
      <c r="BL240" s="61"/>
      <c r="BM240" s="61"/>
      <c r="BN240" s="61"/>
      <c r="BO240" s="61"/>
      <c r="BP240" s="61"/>
      <c r="BQ240" s="61"/>
      <c r="CD240" s="61"/>
    </row>
    <row r="241" spans="3:82" ht="15.75" customHeight="1" x14ac:dyDescent="0.25">
      <c r="C241" s="61"/>
      <c r="D241" s="61"/>
      <c r="E241" s="61"/>
      <c r="F241" s="61"/>
      <c r="G241" s="61"/>
      <c r="H241" s="61"/>
      <c r="I241" s="61"/>
      <c r="J241" s="61"/>
      <c r="K241" s="61"/>
      <c r="L241" s="74"/>
      <c r="M241" s="74"/>
      <c r="N241" s="61"/>
      <c r="O241" s="61"/>
      <c r="P241" s="61"/>
      <c r="Q241" s="61"/>
      <c r="R241" s="61"/>
      <c r="S241" s="61"/>
      <c r="T241" s="74"/>
      <c r="U241" s="74"/>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c r="BB241" s="61"/>
      <c r="BC241" s="61"/>
      <c r="BD241" s="61"/>
      <c r="BE241" s="61"/>
      <c r="BF241" s="61"/>
      <c r="BG241" s="61"/>
      <c r="BH241" s="61"/>
      <c r="BI241" s="61"/>
      <c r="BJ241" s="61"/>
      <c r="BK241" s="61"/>
      <c r="BL241" s="61"/>
      <c r="BM241" s="61"/>
      <c r="BN241" s="61"/>
      <c r="BO241" s="61"/>
      <c r="BP241" s="61"/>
      <c r="BQ241" s="61"/>
      <c r="CD241" s="61"/>
    </row>
    <row r="242" spans="3:82" ht="15.75" customHeight="1" x14ac:dyDescent="0.25">
      <c r="C242" s="61"/>
      <c r="D242" s="61"/>
      <c r="E242" s="61"/>
      <c r="F242" s="61"/>
      <c r="G242" s="61"/>
      <c r="H242" s="61"/>
      <c r="I242" s="61"/>
      <c r="J242" s="61"/>
      <c r="K242" s="61"/>
      <c r="L242" s="74"/>
      <c r="M242" s="74"/>
      <c r="N242" s="61"/>
      <c r="O242" s="61"/>
      <c r="P242" s="61"/>
      <c r="Q242" s="61"/>
      <c r="R242" s="61"/>
      <c r="S242" s="61"/>
      <c r="T242" s="74"/>
      <c r="U242" s="74"/>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c r="BB242" s="61"/>
      <c r="BC242" s="61"/>
      <c r="BD242" s="61"/>
      <c r="BE242" s="61"/>
      <c r="BF242" s="61"/>
      <c r="BG242" s="61"/>
      <c r="BH242" s="61"/>
      <c r="BI242" s="61"/>
      <c r="BJ242" s="61"/>
      <c r="BK242" s="61"/>
      <c r="BL242" s="61"/>
      <c r="BM242" s="61"/>
      <c r="BN242" s="61"/>
      <c r="BO242" s="61"/>
      <c r="BP242" s="61"/>
      <c r="BQ242" s="61"/>
      <c r="CD242" s="61"/>
    </row>
    <row r="243" spans="3:82" ht="15.75" customHeight="1" x14ac:dyDescent="0.25">
      <c r="C243" s="61"/>
      <c r="D243" s="61"/>
      <c r="E243" s="61"/>
      <c r="F243" s="61"/>
      <c r="G243" s="61"/>
      <c r="H243" s="61"/>
      <c r="I243" s="61"/>
      <c r="J243" s="61"/>
      <c r="K243" s="61"/>
      <c r="L243" s="74"/>
      <c r="M243" s="74"/>
      <c r="N243" s="61"/>
      <c r="O243" s="61"/>
      <c r="P243" s="61"/>
      <c r="Q243" s="61"/>
      <c r="R243" s="61"/>
      <c r="S243" s="61"/>
      <c r="T243" s="74"/>
      <c r="U243" s="74"/>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c r="BB243" s="61"/>
      <c r="BC243" s="61"/>
      <c r="BD243" s="61"/>
      <c r="BE243" s="61"/>
      <c r="BF243" s="61"/>
      <c r="BG243" s="61"/>
      <c r="BH243" s="61"/>
      <c r="BI243" s="61"/>
      <c r="BJ243" s="61"/>
      <c r="BK243" s="61"/>
      <c r="BL243" s="61"/>
      <c r="BM243" s="61"/>
      <c r="BN243" s="61"/>
      <c r="BO243" s="61"/>
      <c r="BP243" s="61"/>
      <c r="BQ243" s="61"/>
      <c r="CD243" s="61"/>
    </row>
    <row r="244" spans="3:82" ht="15.75" customHeight="1" x14ac:dyDescent="0.25">
      <c r="C244" s="61"/>
      <c r="D244" s="61"/>
      <c r="E244" s="61"/>
      <c r="F244" s="61"/>
      <c r="G244" s="61"/>
      <c r="H244" s="61"/>
      <c r="I244" s="61"/>
      <c r="J244" s="61"/>
      <c r="K244" s="61"/>
      <c r="L244" s="74"/>
      <c r="M244" s="74"/>
      <c r="N244" s="61"/>
      <c r="O244" s="61"/>
      <c r="P244" s="61"/>
      <c r="Q244" s="61"/>
      <c r="R244" s="61"/>
      <c r="S244" s="61"/>
      <c r="T244" s="74"/>
      <c r="U244" s="74"/>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c r="BB244" s="61"/>
      <c r="BC244" s="61"/>
      <c r="BD244" s="61"/>
      <c r="BE244" s="61"/>
      <c r="BF244" s="61"/>
      <c r="BG244" s="61"/>
      <c r="BH244" s="61"/>
      <c r="BI244" s="61"/>
      <c r="BJ244" s="61"/>
      <c r="BK244" s="61"/>
      <c r="BL244" s="61"/>
      <c r="BM244" s="61"/>
      <c r="BN244" s="61"/>
      <c r="BO244" s="61"/>
      <c r="BP244" s="61"/>
      <c r="BQ244" s="61"/>
      <c r="CD244" s="61"/>
    </row>
    <row r="245" spans="3:82" ht="15.75" customHeight="1" x14ac:dyDescent="0.25">
      <c r="C245" s="61"/>
      <c r="D245" s="61"/>
      <c r="E245" s="61"/>
      <c r="F245" s="61"/>
      <c r="G245" s="61"/>
      <c r="H245" s="61"/>
      <c r="I245" s="61"/>
      <c r="J245" s="61"/>
      <c r="K245" s="61"/>
      <c r="L245" s="74"/>
      <c r="M245" s="74"/>
      <c r="N245" s="61"/>
      <c r="O245" s="61"/>
      <c r="P245" s="61"/>
      <c r="Q245" s="61"/>
      <c r="R245" s="61"/>
      <c r="S245" s="61"/>
      <c r="T245" s="74"/>
      <c r="U245" s="74"/>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c r="BB245" s="61"/>
      <c r="BC245" s="61"/>
      <c r="BD245" s="61"/>
      <c r="BE245" s="61"/>
      <c r="BF245" s="61"/>
      <c r="BG245" s="61"/>
      <c r="BH245" s="61"/>
      <c r="BI245" s="61"/>
      <c r="BJ245" s="61"/>
      <c r="BK245" s="61"/>
      <c r="BL245" s="61"/>
      <c r="BM245" s="61"/>
      <c r="BN245" s="61"/>
      <c r="BO245" s="61"/>
      <c r="BP245" s="61"/>
      <c r="BQ245" s="61"/>
      <c r="CD245" s="61"/>
    </row>
    <row r="246" spans="3:82" ht="15.75" customHeight="1" x14ac:dyDescent="0.25">
      <c r="C246" s="61"/>
      <c r="D246" s="61"/>
      <c r="E246" s="61"/>
      <c r="F246" s="61"/>
      <c r="G246" s="61"/>
      <c r="H246" s="61"/>
      <c r="I246" s="61"/>
      <c r="J246" s="61"/>
      <c r="K246" s="61"/>
      <c r="L246" s="74"/>
      <c r="M246" s="74"/>
      <c r="N246" s="61"/>
      <c r="O246" s="61"/>
      <c r="P246" s="61"/>
      <c r="Q246" s="61"/>
      <c r="R246" s="61"/>
      <c r="S246" s="61"/>
      <c r="T246" s="74"/>
      <c r="U246" s="74"/>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c r="BB246" s="61"/>
      <c r="BC246" s="61"/>
      <c r="BD246" s="61"/>
      <c r="BE246" s="61"/>
      <c r="BF246" s="61"/>
      <c r="BG246" s="61"/>
      <c r="BH246" s="61"/>
      <c r="BI246" s="61"/>
      <c r="BJ246" s="61"/>
      <c r="BK246" s="61"/>
      <c r="BL246" s="61"/>
      <c r="BM246" s="61"/>
      <c r="BN246" s="61"/>
      <c r="BO246" s="61"/>
      <c r="BP246" s="61"/>
      <c r="BQ246" s="61"/>
      <c r="CD246" s="61"/>
    </row>
    <row r="247" spans="3:82" ht="15.75" customHeight="1" x14ac:dyDescent="0.25">
      <c r="C247" s="61"/>
      <c r="D247" s="61"/>
      <c r="E247" s="61"/>
      <c r="F247" s="61"/>
      <c r="G247" s="61"/>
      <c r="H247" s="61"/>
      <c r="I247" s="61"/>
      <c r="J247" s="61"/>
      <c r="K247" s="61"/>
      <c r="L247" s="74"/>
      <c r="M247" s="74"/>
      <c r="N247" s="61"/>
      <c r="O247" s="61"/>
      <c r="P247" s="61"/>
      <c r="Q247" s="61"/>
      <c r="R247" s="61"/>
      <c r="S247" s="61"/>
      <c r="T247" s="74"/>
      <c r="U247" s="74"/>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c r="BB247" s="61"/>
      <c r="BC247" s="61"/>
      <c r="BD247" s="61"/>
      <c r="BE247" s="61"/>
      <c r="BF247" s="61"/>
      <c r="BG247" s="61"/>
      <c r="BH247" s="61"/>
      <c r="BI247" s="61"/>
      <c r="BJ247" s="61"/>
      <c r="BK247" s="61"/>
      <c r="BL247" s="61"/>
      <c r="BM247" s="61"/>
      <c r="BN247" s="61"/>
      <c r="BO247" s="61"/>
      <c r="BP247" s="61"/>
      <c r="BQ247" s="61"/>
      <c r="CD247" s="61"/>
    </row>
    <row r="248" spans="3:82" ht="15.75" customHeight="1" x14ac:dyDescent="0.25">
      <c r="C248" s="61"/>
      <c r="D248" s="61"/>
      <c r="E248" s="61"/>
      <c r="F248" s="61"/>
      <c r="G248" s="61"/>
      <c r="H248" s="61"/>
      <c r="I248" s="61"/>
      <c r="J248" s="61"/>
      <c r="K248" s="61"/>
      <c r="L248" s="74"/>
      <c r="M248" s="74"/>
      <c r="N248" s="61"/>
      <c r="O248" s="61"/>
      <c r="P248" s="61"/>
      <c r="Q248" s="61"/>
      <c r="R248" s="61"/>
      <c r="S248" s="61"/>
      <c r="T248" s="74"/>
      <c r="U248" s="74"/>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c r="BB248" s="61"/>
      <c r="BC248" s="61"/>
      <c r="BD248" s="61"/>
      <c r="BE248" s="61"/>
      <c r="BF248" s="61"/>
      <c r="BG248" s="61"/>
      <c r="BH248" s="61"/>
      <c r="BI248" s="61"/>
      <c r="BJ248" s="61"/>
      <c r="BK248" s="61"/>
      <c r="BL248" s="61"/>
      <c r="BM248" s="61"/>
      <c r="BN248" s="61"/>
      <c r="BO248" s="61"/>
      <c r="BP248" s="61"/>
      <c r="BQ248" s="61"/>
      <c r="CD248" s="61"/>
    </row>
    <row r="249" spans="3:82" ht="15.75" customHeight="1" x14ac:dyDescent="0.25">
      <c r="C249" s="61"/>
      <c r="D249" s="61"/>
      <c r="E249" s="61"/>
      <c r="F249" s="61"/>
      <c r="G249" s="61"/>
      <c r="H249" s="61"/>
      <c r="I249" s="61"/>
      <c r="J249" s="61"/>
      <c r="K249" s="61"/>
      <c r="L249" s="74"/>
      <c r="M249" s="74"/>
      <c r="N249" s="61"/>
      <c r="O249" s="61"/>
      <c r="P249" s="61"/>
      <c r="Q249" s="61"/>
      <c r="R249" s="61"/>
      <c r="S249" s="61"/>
      <c r="T249" s="74"/>
      <c r="U249" s="74"/>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c r="BB249" s="61"/>
      <c r="BC249" s="61"/>
      <c r="BD249" s="61"/>
      <c r="BE249" s="61"/>
      <c r="BF249" s="61"/>
      <c r="BG249" s="61"/>
      <c r="BH249" s="61"/>
      <c r="BI249" s="61"/>
      <c r="BJ249" s="61"/>
      <c r="BK249" s="61"/>
      <c r="BL249" s="61"/>
      <c r="BM249" s="61"/>
      <c r="BN249" s="61"/>
      <c r="BO249" s="61"/>
      <c r="BP249" s="61"/>
      <c r="BQ249" s="61"/>
      <c r="CD249" s="61"/>
    </row>
    <row r="250" spans="3:82" ht="15.75" customHeight="1" x14ac:dyDescent="0.25">
      <c r="C250" s="61"/>
      <c r="D250" s="61"/>
      <c r="E250" s="61"/>
      <c r="F250" s="61"/>
      <c r="G250" s="61"/>
      <c r="H250" s="61"/>
      <c r="I250" s="61"/>
      <c r="J250" s="61"/>
      <c r="K250" s="61"/>
      <c r="L250" s="74"/>
      <c r="M250" s="74"/>
      <c r="N250" s="61"/>
      <c r="O250" s="61"/>
      <c r="P250" s="61"/>
      <c r="Q250" s="61"/>
      <c r="R250" s="61"/>
      <c r="S250" s="61"/>
      <c r="T250" s="74"/>
      <c r="U250" s="74"/>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c r="BB250" s="61"/>
      <c r="BC250" s="61"/>
      <c r="BD250" s="61"/>
      <c r="BE250" s="61"/>
      <c r="BF250" s="61"/>
      <c r="BG250" s="61"/>
      <c r="BH250" s="61"/>
      <c r="BI250" s="61"/>
      <c r="BJ250" s="61"/>
      <c r="BK250" s="61"/>
      <c r="BL250" s="61"/>
      <c r="BM250" s="61"/>
      <c r="BN250" s="61"/>
      <c r="BO250" s="61"/>
      <c r="BP250" s="61"/>
      <c r="BQ250" s="61"/>
      <c r="CD250" s="61"/>
    </row>
    <row r="251" spans="3:82" ht="15.75" customHeight="1" x14ac:dyDescent="0.25">
      <c r="C251" s="61"/>
      <c r="D251" s="61"/>
      <c r="E251" s="61"/>
      <c r="F251" s="61"/>
      <c r="G251" s="61"/>
      <c r="H251" s="61"/>
      <c r="I251" s="61"/>
      <c r="J251" s="61"/>
      <c r="K251" s="61"/>
      <c r="L251" s="74"/>
      <c r="M251" s="74"/>
      <c r="N251" s="61"/>
      <c r="O251" s="61"/>
      <c r="P251" s="61"/>
      <c r="Q251" s="61"/>
      <c r="R251" s="61"/>
      <c r="S251" s="61"/>
      <c r="T251" s="74"/>
      <c r="U251" s="74"/>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c r="BB251" s="61"/>
      <c r="BC251" s="61"/>
      <c r="BD251" s="61"/>
      <c r="BE251" s="61"/>
      <c r="BF251" s="61"/>
      <c r="BG251" s="61"/>
      <c r="BH251" s="61"/>
      <c r="BI251" s="61"/>
      <c r="BJ251" s="61"/>
      <c r="BK251" s="61"/>
      <c r="BL251" s="61"/>
      <c r="BM251" s="61"/>
      <c r="BN251" s="61"/>
      <c r="BO251" s="61"/>
      <c r="BP251" s="61"/>
      <c r="BQ251" s="61"/>
      <c r="CD251" s="61"/>
    </row>
    <row r="252" spans="3:82" ht="15.75" customHeight="1" x14ac:dyDescent="0.25">
      <c r="C252" s="61"/>
      <c r="D252" s="61"/>
      <c r="E252" s="61"/>
      <c r="F252" s="61"/>
      <c r="G252" s="61"/>
      <c r="H252" s="61"/>
      <c r="I252" s="61"/>
      <c r="J252" s="61"/>
      <c r="K252" s="61"/>
      <c r="L252" s="74"/>
      <c r="M252" s="74"/>
      <c r="N252" s="61"/>
      <c r="O252" s="61"/>
      <c r="P252" s="61"/>
      <c r="Q252" s="61"/>
      <c r="R252" s="61"/>
      <c r="S252" s="61"/>
      <c r="T252" s="74"/>
      <c r="U252" s="74"/>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c r="BB252" s="61"/>
      <c r="BC252" s="61"/>
      <c r="BD252" s="61"/>
      <c r="BE252" s="61"/>
      <c r="BF252" s="61"/>
      <c r="BG252" s="61"/>
      <c r="BH252" s="61"/>
      <c r="BI252" s="61"/>
      <c r="BJ252" s="61"/>
      <c r="BK252" s="61"/>
      <c r="BL252" s="61"/>
      <c r="BM252" s="61"/>
      <c r="BN252" s="61"/>
      <c r="BO252" s="61"/>
      <c r="BP252" s="61"/>
      <c r="BQ252" s="61"/>
      <c r="CD252" s="61"/>
    </row>
    <row r="253" spans="3:82" ht="15.75" customHeight="1" x14ac:dyDescent="0.25">
      <c r="C253" s="61"/>
      <c r="D253" s="61"/>
      <c r="E253" s="61"/>
      <c r="F253" s="61"/>
      <c r="G253" s="61"/>
      <c r="H253" s="61"/>
      <c r="I253" s="61"/>
      <c r="J253" s="61"/>
      <c r="K253" s="61"/>
      <c r="L253" s="74"/>
      <c r="M253" s="74"/>
      <c r="N253" s="61"/>
      <c r="O253" s="61"/>
      <c r="P253" s="61"/>
      <c r="Q253" s="61"/>
      <c r="R253" s="61"/>
      <c r="S253" s="61"/>
      <c r="T253" s="74"/>
      <c r="U253" s="74"/>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c r="BB253" s="61"/>
      <c r="BC253" s="61"/>
      <c r="BD253" s="61"/>
      <c r="BE253" s="61"/>
      <c r="BF253" s="61"/>
      <c r="BG253" s="61"/>
      <c r="BH253" s="61"/>
      <c r="BI253" s="61"/>
      <c r="BJ253" s="61"/>
      <c r="BK253" s="61"/>
      <c r="BL253" s="61"/>
      <c r="BM253" s="61"/>
      <c r="BN253" s="61"/>
      <c r="BO253" s="61"/>
      <c r="BP253" s="61"/>
      <c r="BQ253" s="61"/>
      <c r="CD253" s="61"/>
    </row>
    <row r="254" spans="3:82" ht="15.75" customHeight="1" x14ac:dyDescent="0.25">
      <c r="C254" s="61"/>
      <c r="D254" s="61"/>
      <c r="E254" s="61"/>
      <c r="F254" s="61"/>
      <c r="G254" s="61"/>
      <c r="H254" s="61"/>
      <c r="I254" s="61"/>
      <c r="J254" s="61"/>
      <c r="K254" s="61"/>
      <c r="L254" s="74"/>
      <c r="M254" s="74"/>
      <c r="N254" s="61"/>
      <c r="O254" s="61"/>
      <c r="P254" s="61"/>
      <c r="Q254" s="61"/>
      <c r="R254" s="61"/>
      <c r="S254" s="61"/>
      <c r="T254" s="74"/>
      <c r="U254" s="74"/>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c r="BB254" s="61"/>
      <c r="BC254" s="61"/>
      <c r="BD254" s="61"/>
      <c r="BE254" s="61"/>
      <c r="BF254" s="61"/>
      <c r="BG254" s="61"/>
      <c r="BH254" s="61"/>
      <c r="BI254" s="61"/>
      <c r="BJ254" s="61"/>
      <c r="BK254" s="61"/>
      <c r="BL254" s="61"/>
      <c r="BM254" s="61"/>
      <c r="BN254" s="61"/>
      <c r="BO254" s="61"/>
      <c r="BP254" s="61"/>
      <c r="BQ254" s="61"/>
      <c r="CD254" s="61"/>
    </row>
    <row r="255" spans="3:82" ht="15.75" customHeight="1" x14ac:dyDescent="0.25">
      <c r="C255" s="61"/>
      <c r="D255" s="61"/>
      <c r="E255" s="61"/>
      <c r="F255" s="61"/>
      <c r="G255" s="61"/>
      <c r="H255" s="61"/>
      <c r="I255" s="61"/>
      <c r="J255" s="61"/>
      <c r="K255" s="61"/>
      <c r="L255" s="74"/>
      <c r="M255" s="74"/>
      <c r="N255" s="61"/>
      <c r="O255" s="61"/>
      <c r="P255" s="61"/>
      <c r="Q255" s="61"/>
      <c r="R255" s="61"/>
      <c r="S255" s="61"/>
      <c r="T255" s="74"/>
      <c r="U255" s="74"/>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c r="BB255" s="61"/>
      <c r="BC255" s="61"/>
      <c r="BD255" s="61"/>
      <c r="BE255" s="61"/>
      <c r="BF255" s="61"/>
      <c r="BG255" s="61"/>
      <c r="BH255" s="61"/>
      <c r="BI255" s="61"/>
      <c r="BJ255" s="61"/>
      <c r="BK255" s="61"/>
      <c r="BL255" s="61"/>
      <c r="BM255" s="61"/>
      <c r="BN255" s="61"/>
      <c r="BO255" s="61"/>
      <c r="BP255" s="61"/>
      <c r="BQ255" s="61"/>
      <c r="CD255" s="61"/>
    </row>
    <row r="256" spans="3:82" ht="15.75" customHeight="1" x14ac:dyDescent="0.25">
      <c r="C256" s="61"/>
      <c r="D256" s="61"/>
      <c r="E256" s="61"/>
      <c r="F256" s="61"/>
      <c r="G256" s="61"/>
      <c r="H256" s="61"/>
      <c r="I256" s="61"/>
      <c r="J256" s="61"/>
      <c r="K256" s="61"/>
      <c r="L256" s="74"/>
      <c r="M256" s="74"/>
      <c r="N256" s="61"/>
      <c r="O256" s="61"/>
      <c r="P256" s="61"/>
      <c r="Q256" s="61"/>
      <c r="R256" s="61"/>
      <c r="S256" s="61"/>
      <c r="T256" s="74"/>
      <c r="U256" s="74"/>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c r="BB256" s="61"/>
      <c r="BC256" s="61"/>
      <c r="BD256" s="61"/>
      <c r="BE256" s="61"/>
      <c r="BF256" s="61"/>
      <c r="BG256" s="61"/>
      <c r="BH256" s="61"/>
      <c r="BI256" s="61"/>
      <c r="BJ256" s="61"/>
      <c r="BK256" s="61"/>
      <c r="BL256" s="61"/>
      <c r="BM256" s="61"/>
      <c r="BN256" s="61"/>
      <c r="BO256" s="61"/>
      <c r="BP256" s="61"/>
      <c r="BQ256" s="61"/>
      <c r="CD256" s="61"/>
    </row>
    <row r="257" spans="3:82" ht="15.75" customHeight="1" x14ac:dyDescent="0.25">
      <c r="C257" s="61"/>
      <c r="D257" s="61"/>
      <c r="E257" s="61"/>
      <c r="F257" s="61"/>
      <c r="G257" s="61"/>
      <c r="H257" s="61"/>
      <c r="I257" s="61"/>
      <c r="J257" s="61"/>
      <c r="K257" s="61"/>
      <c r="L257" s="74"/>
      <c r="M257" s="74"/>
      <c r="N257" s="61"/>
      <c r="O257" s="61"/>
      <c r="P257" s="61"/>
      <c r="Q257" s="61"/>
      <c r="R257" s="61"/>
      <c r="S257" s="61"/>
      <c r="T257" s="74"/>
      <c r="U257" s="74"/>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c r="BB257" s="61"/>
      <c r="BC257" s="61"/>
      <c r="BD257" s="61"/>
      <c r="BE257" s="61"/>
      <c r="BF257" s="61"/>
      <c r="BG257" s="61"/>
      <c r="BH257" s="61"/>
      <c r="BI257" s="61"/>
      <c r="BJ257" s="61"/>
      <c r="BK257" s="61"/>
      <c r="BL257" s="61"/>
      <c r="BM257" s="61"/>
      <c r="BN257" s="61"/>
      <c r="BO257" s="61"/>
      <c r="BP257" s="61"/>
      <c r="BQ257" s="61"/>
      <c r="CD257" s="61"/>
    </row>
    <row r="258" spans="3:82" ht="15.75" customHeight="1" x14ac:dyDescent="0.25">
      <c r="C258" s="61"/>
      <c r="D258" s="61"/>
      <c r="E258" s="61"/>
      <c r="F258" s="61"/>
      <c r="G258" s="61"/>
      <c r="H258" s="61"/>
      <c r="I258" s="61"/>
      <c r="J258" s="61"/>
      <c r="K258" s="61"/>
      <c r="L258" s="74"/>
      <c r="M258" s="74"/>
      <c r="N258" s="61"/>
      <c r="O258" s="61"/>
      <c r="P258" s="61"/>
      <c r="Q258" s="61"/>
      <c r="R258" s="61"/>
      <c r="S258" s="61"/>
      <c r="T258" s="74"/>
      <c r="U258" s="74"/>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c r="BB258" s="61"/>
      <c r="BC258" s="61"/>
      <c r="BD258" s="61"/>
      <c r="BE258" s="61"/>
      <c r="BF258" s="61"/>
      <c r="BG258" s="61"/>
      <c r="BH258" s="61"/>
      <c r="BI258" s="61"/>
      <c r="BJ258" s="61"/>
      <c r="BK258" s="61"/>
      <c r="BL258" s="61"/>
      <c r="BM258" s="61"/>
      <c r="BN258" s="61"/>
      <c r="BO258" s="61"/>
      <c r="BP258" s="61"/>
      <c r="BQ258" s="61"/>
      <c r="CD258" s="61"/>
    </row>
    <row r="259" spans="3:82" ht="15.75" customHeight="1" x14ac:dyDescent="0.25">
      <c r="C259" s="61"/>
      <c r="D259" s="61"/>
      <c r="E259" s="61"/>
      <c r="F259" s="61"/>
      <c r="G259" s="61"/>
      <c r="H259" s="61"/>
      <c r="I259" s="61"/>
      <c r="J259" s="61"/>
      <c r="K259" s="61"/>
      <c r="L259" s="74"/>
      <c r="M259" s="74"/>
      <c r="N259" s="61"/>
      <c r="O259" s="61"/>
      <c r="P259" s="61"/>
      <c r="Q259" s="61"/>
      <c r="R259" s="61"/>
      <c r="S259" s="61"/>
      <c r="T259" s="74"/>
      <c r="U259" s="74"/>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c r="BB259" s="61"/>
      <c r="BC259" s="61"/>
      <c r="BD259" s="61"/>
      <c r="BE259" s="61"/>
      <c r="BF259" s="61"/>
      <c r="BG259" s="61"/>
      <c r="BH259" s="61"/>
      <c r="BI259" s="61"/>
      <c r="BJ259" s="61"/>
      <c r="BK259" s="61"/>
      <c r="BL259" s="61"/>
      <c r="BM259" s="61"/>
      <c r="BN259" s="61"/>
      <c r="BO259" s="61"/>
      <c r="BP259" s="61"/>
      <c r="BQ259" s="61"/>
      <c r="CD259" s="61"/>
    </row>
    <row r="260" spans="3:82" ht="15.75" customHeight="1" x14ac:dyDescent="0.25">
      <c r="C260" s="61"/>
      <c r="D260" s="61"/>
      <c r="E260" s="61"/>
      <c r="F260" s="61"/>
      <c r="G260" s="61"/>
      <c r="H260" s="61"/>
      <c r="I260" s="61"/>
      <c r="J260" s="61"/>
      <c r="K260" s="61"/>
      <c r="L260" s="74"/>
      <c r="M260" s="74"/>
      <c r="N260" s="61"/>
      <c r="O260" s="61"/>
      <c r="P260" s="61"/>
      <c r="Q260" s="61"/>
      <c r="R260" s="61"/>
      <c r="S260" s="61"/>
      <c r="T260" s="74"/>
      <c r="U260" s="74"/>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c r="BB260" s="61"/>
      <c r="BC260" s="61"/>
      <c r="BD260" s="61"/>
      <c r="BE260" s="61"/>
      <c r="BF260" s="61"/>
      <c r="BG260" s="61"/>
      <c r="BH260" s="61"/>
      <c r="BI260" s="61"/>
      <c r="BJ260" s="61"/>
      <c r="BK260" s="61"/>
      <c r="BL260" s="61"/>
      <c r="BM260" s="61"/>
      <c r="BN260" s="61"/>
      <c r="BO260" s="61"/>
      <c r="BP260" s="61"/>
      <c r="BQ260" s="61"/>
      <c r="CD260" s="61"/>
    </row>
    <row r="261" spans="3:82" ht="15.75" customHeight="1" x14ac:dyDescent="0.25">
      <c r="C261" s="61"/>
      <c r="D261" s="61"/>
      <c r="E261" s="61"/>
      <c r="F261" s="61"/>
      <c r="G261" s="61"/>
      <c r="H261" s="61"/>
      <c r="I261" s="61"/>
      <c r="J261" s="61"/>
      <c r="K261" s="61"/>
      <c r="L261" s="74"/>
      <c r="M261" s="74"/>
      <c r="N261" s="61"/>
      <c r="O261" s="61"/>
      <c r="P261" s="61"/>
      <c r="Q261" s="61"/>
      <c r="R261" s="61"/>
      <c r="S261" s="61"/>
      <c r="T261" s="74"/>
      <c r="U261" s="74"/>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c r="BB261" s="61"/>
      <c r="BC261" s="61"/>
      <c r="BD261" s="61"/>
      <c r="BE261" s="61"/>
      <c r="BF261" s="61"/>
      <c r="BG261" s="61"/>
      <c r="BH261" s="61"/>
      <c r="BI261" s="61"/>
      <c r="BJ261" s="61"/>
      <c r="BK261" s="61"/>
      <c r="BL261" s="61"/>
      <c r="BM261" s="61"/>
      <c r="BN261" s="61"/>
      <c r="BO261" s="61"/>
      <c r="BP261" s="61"/>
      <c r="BQ261" s="61"/>
      <c r="CD261" s="61"/>
    </row>
    <row r="262" spans="3:82" ht="15.75" customHeight="1" x14ac:dyDescent="0.25">
      <c r="C262" s="61"/>
      <c r="D262" s="61"/>
      <c r="E262" s="61"/>
      <c r="F262" s="61"/>
      <c r="G262" s="61"/>
      <c r="H262" s="61"/>
      <c r="I262" s="61"/>
      <c r="J262" s="61"/>
      <c r="K262" s="61"/>
      <c r="L262" s="74"/>
      <c r="M262" s="74"/>
      <c r="N262" s="61"/>
      <c r="O262" s="61"/>
      <c r="P262" s="61"/>
      <c r="Q262" s="61"/>
      <c r="R262" s="61"/>
      <c r="S262" s="61"/>
      <c r="T262" s="74"/>
      <c r="U262" s="74"/>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c r="BB262" s="61"/>
      <c r="BC262" s="61"/>
      <c r="BD262" s="61"/>
      <c r="BE262" s="61"/>
      <c r="BF262" s="61"/>
      <c r="BG262" s="61"/>
      <c r="BH262" s="61"/>
      <c r="BI262" s="61"/>
      <c r="BJ262" s="61"/>
      <c r="BK262" s="61"/>
      <c r="BL262" s="61"/>
      <c r="BM262" s="61"/>
      <c r="BN262" s="61"/>
      <c r="BO262" s="61"/>
      <c r="BP262" s="61"/>
      <c r="BQ262" s="61"/>
      <c r="CD262" s="61"/>
    </row>
    <row r="263" spans="3:82" ht="15.75" customHeight="1" x14ac:dyDescent="0.25">
      <c r="C263" s="61"/>
      <c r="D263" s="61"/>
      <c r="E263" s="61"/>
      <c r="F263" s="61"/>
      <c r="G263" s="61"/>
      <c r="H263" s="61"/>
      <c r="I263" s="61"/>
      <c r="J263" s="61"/>
      <c r="K263" s="61"/>
      <c r="L263" s="74"/>
      <c r="M263" s="74"/>
      <c r="N263" s="61"/>
      <c r="O263" s="61"/>
      <c r="P263" s="61"/>
      <c r="Q263" s="61"/>
      <c r="R263" s="61"/>
      <c r="S263" s="61"/>
      <c r="T263" s="74"/>
      <c r="U263" s="74"/>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c r="BB263" s="61"/>
      <c r="BC263" s="61"/>
      <c r="BD263" s="61"/>
      <c r="BE263" s="61"/>
      <c r="BF263" s="61"/>
      <c r="BG263" s="61"/>
      <c r="BH263" s="61"/>
      <c r="BI263" s="61"/>
      <c r="BJ263" s="61"/>
      <c r="BK263" s="61"/>
      <c r="BL263" s="61"/>
      <c r="BM263" s="61"/>
      <c r="BN263" s="61"/>
      <c r="BO263" s="61"/>
      <c r="BP263" s="61"/>
      <c r="BQ263" s="61"/>
      <c r="CD263" s="61"/>
    </row>
    <row r="264" spans="3:82" ht="15.75" customHeight="1" x14ac:dyDescent="0.25">
      <c r="C264" s="61"/>
      <c r="D264" s="61"/>
      <c r="E264" s="61"/>
      <c r="F264" s="61"/>
      <c r="G264" s="61"/>
      <c r="H264" s="61"/>
      <c r="I264" s="61"/>
      <c r="J264" s="61"/>
      <c r="K264" s="61"/>
      <c r="L264" s="74"/>
      <c r="M264" s="74"/>
      <c r="N264" s="61"/>
      <c r="O264" s="61"/>
      <c r="P264" s="61"/>
      <c r="Q264" s="61"/>
      <c r="R264" s="61"/>
      <c r="S264" s="61"/>
      <c r="T264" s="74"/>
      <c r="U264" s="74"/>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c r="BB264" s="61"/>
      <c r="BC264" s="61"/>
      <c r="BD264" s="61"/>
      <c r="BE264" s="61"/>
      <c r="BF264" s="61"/>
      <c r="BG264" s="61"/>
      <c r="BH264" s="61"/>
      <c r="BI264" s="61"/>
      <c r="BJ264" s="61"/>
      <c r="BK264" s="61"/>
      <c r="BL264" s="61"/>
      <c r="BM264" s="61"/>
      <c r="BN264" s="61"/>
      <c r="BO264" s="61"/>
      <c r="BP264" s="61"/>
      <c r="BQ264" s="61"/>
      <c r="CD264" s="61"/>
    </row>
    <row r="265" spans="3:82" ht="15.75" customHeight="1" x14ac:dyDescent="0.25">
      <c r="C265" s="61"/>
      <c r="D265" s="61"/>
      <c r="E265" s="61"/>
      <c r="F265" s="61"/>
      <c r="G265" s="61"/>
      <c r="H265" s="61"/>
      <c r="I265" s="61"/>
      <c r="J265" s="61"/>
      <c r="K265" s="61"/>
      <c r="L265" s="74"/>
      <c r="M265" s="74"/>
      <c r="N265" s="61"/>
      <c r="O265" s="61"/>
      <c r="P265" s="61"/>
      <c r="Q265" s="61"/>
      <c r="R265" s="61"/>
      <c r="S265" s="61"/>
      <c r="T265" s="74"/>
      <c r="U265" s="74"/>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c r="BB265" s="61"/>
      <c r="BC265" s="61"/>
      <c r="BD265" s="61"/>
      <c r="BE265" s="61"/>
      <c r="BF265" s="61"/>
      <c r="BG265" s="61"/>
      <c r="BH265" s="61"/>
      <c r="BI265" s="61"/>
      <c r="BJ265" s="61"/>
      <c r="BK265" s="61"/>
      <c r="BL265" s="61"/>
      <c r="BM265" s="61"/>
      <c r="BN265" s="61"/>
      <c r="BO265" s="61"/>
      <c r="BP265" s="61"/>
      <c r="BQ265" s="61"/>
      <c r="CD265" s="61"/>
    </row>
    <row r="266" spans="3:82" ht="15.75" customHeight="1" x14ac:dyDescent="0.25">
      <c r="C266" s="61"/>
      <c r="D266" s="61"/>
      <c r="E266" s="61"/>
      <c r="F266" s="61"/>
      <c r="G266" s="61"/>
      <c r="H266" s="61"/>
      <c r="I266" s="61"/>
      <c r="J266" s="61"/>
      <c r="K266" s="61"/>
      <c r="L266" s="74"/>
      <c r="M266" s="74"/>
      <c r="N266" s="61"/>
      <c r="O266" s="61"/>
      <c r="P266" s="61"/>
      <c r="Q266" s="61"/>
      <c r="R266" s="61"/>
      <c r="S266" s="61"/>
      <c r="T266" s="74"/>
      <c r="U266" s="74"/>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c r="BB266" s="61"/>
      <c r="BC266" s="61"/>
      <c r="BD266" s="61"/>
      <c r="BE266" s="61"/>
      <c r="BF266" s="61"/>
      <c r="BG266" s="61"/>
      <c r="BH266" s="61"/>
      <c r="BI266" s="61"/>
      <c r="BJ266" s="61"/>
      <c r="BK266" s="61"/>
      <c r="BL266" s="61"/>
      <c r="BM266" s="61"/>
      <c r="BN266" s="61"/>
      <c r="BO266" s="61"/>
      <c r="BP266" s="61"/>
      <c r="BQ266" s="61"/>
      <c r="CD266" s="61"/>
    </row>
    <row r="267" spans="3:82" ht="15.75" customHeight="1" x14ac:dyDescent="0.25">
      <c r="C267" s="61"/>
      <c r="D267" s="61"/>
      <c r="E267" s="61"/>
      <c r="F267" s="61"/>
      <c r="G267" s="61"/>
      <c r="H267" s="61"/>
      <c r="I267" s="61"/>
      <c r="J267" s="61"/>
      <c r="K267" s="61"/>
      <c r="L267" s="74"/>
      <c r="M267" s="74"/>
      <c r="N267" s="61"/>
      <c r="O267" s="61"/>
      <c r="P267" s="61"/>
      <c r="Q267" s="61"/>
      <c r="R267" s="61"/>
      <c r="S267" s="61"/>
      <c r="T267" s="74"/>
      <c r="U267" s="74"/>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c r="BB267" s="61"/>
      <c r="BC267" s="61"/>
      <c r="BD267" s="61"/>
      <c r="BE267" s="61"/>
      <c r="BF267" s="61"/>
      <c r="BG267" s="61"/>
      <c r="BH267" s="61"/>
      <c r="BI267" s="61"/>
      <c r="BJ267" s="61"/>
      <c r="BK267" s="61"/>
      <c r="BL267" s="61"/>
      <c r="BM267" s="61"/>
      <c r="BN267" s="61"/>
      <c r="BO267" s="61"/>
      <c r="BP267" s="61"/>
      <c r="BQ267" s="61"/>
      <c r="CD267" s="61"/>
    </row>
    <row r="268" spans="3:82" ht="15.75" customHeight="1" x14ac:dyDescent="0.25">
      <c r="C268" s="61"/>
      <c r="D268" s="61"/>
      <c r="E268" s="61"/>
      <c r="F268" s="61"/>
      <c r="G268" s="61"/>
      <c r="H268" s="61"/>
      <c r="I268" s="61"/>
      <c r="J268" s="61"/>
      <c r="K268" s="61"/>
      <c r="L268" s="74"/>
      <c r="M268" s="74"/>
      <c r="N268" s="61"/>
      <c r="O268" s="61"/>
      <c r="P268" s="61"/>
      <c r="Q268" s="61"/>
      <c r="R268" s="61"/>
      <c r="S268" s="61"/>
      <c r="T268" s="74"/>
      <c r="U268" s="74"/>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c r="BB268" s="61"/>
      <c r="BC268" s="61"/>
      <c r="BD268" s="61"/>
      <c r="BE268" s="61"/>
      <c r="BF268" s="61"/>
      <c r="BG268" s="61"/>
      <c r="BH268" s="61"/>
      <c r="BI268" s="61"/>
      <c r="BJ268" s="61"/>
      <c r="BK268" s="61"/>
      <c r="BL268" s="61"/>
      <c r="BM268" s="61"/>
      <c r="BN268" s="61"/>
      <c r="BO268" s="61"/>
      <c r="BP268" s="61"/>
      <c r="BQ268" s="61"/>
      <c r="CD268" s="61"/>
    </row>
    <row r="269" spans="3:82" ht="15.75" customHeight="1" x14ac:dyDescent="0.25">
      <c r="C269" s="61"/>
      <c r="D269" s="61"/>
      <c r="E269" s="61"/>
      <c r="F269" s="61"/>
      <c r="G269" s="61"/>
      <c r="H269" s="61"/>
      <c r="I269" s="61"/>
      <c r="J269" s="61"/>
      <c r="K269" s="61"/>
      <c r="L269" s="74"/>
      <c r="M269" s="74"/>
      <c r="N269" s="61"/>
      <c r="O269" s="61"/>
      <c r="P269" s="61"/>
      <c r="Q269" s="61"/>
      <c r="R269" s="61"/>
      <c r="S269" s="61"/>
      <c r="T269" s="74"/>
      <c r="U269" s="74"/>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c r="BB269" s="61"/>
      <c r="BC269" s="61"/>
      <c r="BD269" s="61"/>
      <c r="BE269" s="61"/>
      <c r="BF269" s="61"/>
      <c r="BG269" s="61"/>
      <c r="BH269" s="61"/>
      <c r="BI269" s="61"/>
      <c r="BJ269" s="61"/>
      <c r="BK269" s="61"/>
      <c r="BL269" s="61"/>
      <c r="BM269" s="61"/>
      <c r="BN269" s="61"/>
      <c r="BO269" s="61"/>
      <c r="BP269" s="61"/>
      <c r="BQ269" s="61"/>
      <c r="CD269" s="61"/>
    </row>
    <row r="270" spans="3:82" ht="15.75" customHeight="1" x14ac:dyDescent="0.25">
      <c r="C270" s="61"/>
      <c r="D270" s="61"/>
      <c r="E270" s="61"/>
      <c r="F270" s="61"/>
      <c r="G270" s="61"/>
      <c r="H270" s="61"/>
      <c r="I270" s="61"/>
      <c r="J270" s="61"/>
      <c r="K270" s="61"/>
      <c r="L270" s="74"/>
      <c r="M270" s="74"/>
      <c r="N270" s="61"/>
      <c r="O270" s="61"/>
      <c r="P270" s="61"/>
      <c r="Q270" s="61"/>
      <c r="R270" s="61"/>
      <c r="S270" s="61"/>
      <c r="T270" s="74"/>
      <c r="U270" s="74"/>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c r="BB270" s="61"/>
      <c r="BC270" s="61"/>
      <c r="BD270" s="61"/>
      <c r="BE270" s="61"/>
      <c r="BF270" s="61"/>
      <c r="BG270" s="61"/>
      <c r="BH270" s="61"/>
      <c r="BI270" s="61"/>
      <c r="BJ270" s="61"/>
      <c r="BK270" s="61"/>
      <c r="BL270" s="61"/>
      <c r="BM270" s="61"/>
      <c r="BN270" s="61"/>
      <c r="BO270" s="61"/>
      <c r="BP270" s="61"/>
      <c r="BQ270" s="61"/>
      <c r="CD270" s="61"/>
    </row>
    <row r="271" spans="3:82" ht="15.75" customHeight="1" x14ac:dyDescent="0.25">
      <c r="C271" s="61"/>
      <c r="D271" s="61"/>
      <c r="E271" s="61"/>
      <c r="F271" s="61"/>
      <c r="G271" s="61"/>
      <c r="H271" s="61"/>
      <c r="I271" s="61"/>
      <c r="J271" s="61"/>
      <c r="K271" s="61"/>
      <c r="L271" s="74"/>
      <c r="M271" s="74"/>
      <c r="N271" s="61"/>
      <c r="O271" s="61"/>
      <c r="P271" s="61"/>
      <c r="Q271" s="61"/>
      <c r="R271" s="61"/>
      <c r="S271" s="61"/>
      <c r="T271" s="74"/>
      <c r="U271" s="74"/>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c r="BB271" s="61"/>
      <c r="BC271" s="61"/>
      <c r="BD271" s="61"/>
      <c r="BE271" s="61"/>
      <c r="BF271" s="61"/>
      <c r="BG271" s="61"/>
      <c r="BH271" s="61"/>
      <c r="BI271" s="61"/>
      <c r="BJ271" s="61"/>
      <c r="BK271" s="61"/>
      <c r="BL271" s="61"/>
      <c r="BM271" s="61"/>
      <c r="BN271" s="61"/>
      <c r="BO271" s="61"/>
      <c r="BP271" s="61"/>
      <c r="BQ271" s="61"/>
      <c r="CD271" s="61"/>
    </row>
    <row r="272" spans="3:82" ht="15.75" customHeight="1" x14ac:dyDescent="0.25">
      <c r="C272" s="61"/>
      <c r="D272" s="61"/>
      <c r="E272" s="61"/>
      <c r="F272" s="61"/>
      <c r="G272" s="61"/>
      <c r="H272" s="61"/>
      <c r="I272" s="61"/>
      <c r="J272" s="61"/>
      <c r="K272" s="61"/>
      <c r="L272" s="74"/>
      <c r="M272" s="74"/>
      <c r="N272" s="61"/>
      <c r="O272" s="61"/>
      <c r="P272" s="61"/>
      <c r="Q272" s="61"/>
      <c r="R272" s="61"/>
      <c r="S272" s="61"/>
      <c r="T272" s="74"/>
      <c r="U272" s="74"/>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c r="BB272" s="61"/>
      <c r="BC272" s="61"/>
      <c r="BD272" s="61"/>
      <c r="BE272" s="61"/>
      <c r="BF272" s="61"/>
      <c r="BG272" s="61"/>
      <c r="BH272" s="61"/>
      <c r="BI272" s="61"/>
      <c r="BJ272" s="61"/>
      <c r="BK272" s="61"/>
      <c r="BL272" s="61"/>
      <c r="BM272" s="61"/>
      <c r="BN272" s="61"/>
      <c r="BO272" s="61"/>
      <c r="BP272" s="61"/>
      <c r="BQ272" s="61"/>
      <c r="CD272" s="61"/>
    </row>
    <row r="273" spans="3:82" ht="15.75" customHeight="1" x14ac:dyDescent="0.25">
      <c r="C273" s="61"/>
      <c r="D273" s="61"/>
      <c r="E273" s="61"/>
      <c r="F273" s="61"/>
      <c r="G273" s="61"/>
      <c r="H273" s="61"/>
      <c r="I273" s="61"/>
      <c r="J273" s="61"/>
      <c r="K273" s="61"/>
      <c r="L273" s="74"/>
      <c r="M273" s="74"/>
      <c r="N273" s="61"/>
      <c r="O273" s="61"/>
      <c r="P273" s="61"/>
      <c r="Q273" s="61"/>
      <c r="R273" s="61"/>
      <c r="S273" s="61"/>
      <c r="T273" s="74"/>
      <c r="U273" s="74"/>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c r="BB273" s="61"/>
      <c r="BC273" s="61"/>
      <c r="BD273" s="61"/>
      <c r="BE273" s="61"/>
      <c r="BF273" s="61"/>
      <c r="BG273" s="61"/>
      <c r="BH273" s="61"/>
      <c r="BI273" s="61"/>
      <c r="BJ273" s="61"/>
      <c r="BK273" s="61"/>
      <c r="BL273" s="61"/>
      <c r="BM273" s="61"/>
      <c r="BN273" s="61"/>
      <c r="BO273" s="61"/>
      <c r="BP273" s="61"/>
      <c r="BQ273" s="61"/>
      <c r="CD273" s="61"/>
    </row>
    <row r="274" spans="3:82" ht="15.75" customHeight="1" x14ac:dyDescent="0.25">
      <c r="C274" s="61"/>
      <c r="D274" s="61"/>
      <c r="E274" s="61"/>
      <c r="F274" s="61"/>
      <c r="G274" s="61"/>
      <c r="H274" s="61"/>
      <c r="I274" s="61"/>
      <c r="J274" s="61"/>
      <c r="K274" s="61"/>
      <c r="L274" s="74"/>
      <c r="M274" s="74"/>
      <c r="N274" s="61"/>
      <c r="O274" s="61"/>
      <c r="P274" s="61"/>
      <c r="Q274" s="61"/>
      <c r="R274" s="61"/>
      <c r="S274" s="61"/>
      <c r="T274" s="74"/>
      <c r="U274" s="74"/>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c r="BB274" s="61"/>
      <c r="BC274" s="61"/>
      <c r="BD274" s="61"/>
      <c r="BE274" s="61"/>
      <c r="BF274" s="61"/>
      <c r="BG274" s="61"/>
      <c r="BH274" s="61"/>
      <c r="BI274" s="61"/>
      <c r="BJ274" s="61"/>
      <c r="BK274" s="61"/>
      <c r="BL274" s="61"/>
      <c r="BM274" s="61"/>
      <c r="BN274" s="61"/>
      <c r="BO274" s="61"/>
      <c r="BP274" s="61"/>
      <c r="BQ274" s="61"/>
      <c r="CD274" s="61"/>
    </row>
    <row r="275" spans="3:82" ht="15.75" customHeight="1" x14ac:dyDescent="0.25">
      <c r="C275" s="61"/>
      <c r="D275" s="61"/>
      <c r="E275" s="61"/>
      <c r="F275" s="61"/>
      <c r="G275" s="61"/>
      <c r="H275" s="61"/>
      <c r="I275" s="61"/>
      <c r="J275" s="61"/>
      <c r="K275" s="61"/>
      <c r="L275" s="74"/>
      <c r="M275" s="74"/>
      <c r="N275" s="61"/>
      <c r="O275" s="61"/>
      <c r="P275" s="61"/>
      <c r="Q275" s="61"/>
      <c r="R275" s="61"/>
      <c r="S275" s="61"/>
      <c r="T275" s="74"/>
      <c r="U275" s="74"/>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c r="BB275" s="61"/>
      <c r="BC275" s="61"/>
      <c r="BD275" s="61"/>
      <c r="BE275" s="61"/>
      <c r="BF275" s="61"/>
      <c r="BG275" s="61"/>
      <c r="BH275" s="61"/>
      <c r="BI275" s="61"/>
      <c r="BJ275" s="61"/>
      <c r="BK275" s="61"/>
      <c r="BL275" s="61"/>
      <c r="BM275" s="61"/>
      <c r="BN275" s="61"/>
      <c r="BO275" s="61"/>
      <c r="BP275" s="61"/>
      <c r="BQ275" s="61"/>
      <c r="CD275" s="61"/>
    </row>
    <row r="276" spans="3:82" ht="15.75" customHeight="1" x14ac:dyDescent="0.25">
      <c r="C276" s="61"/>
      <c r="D276" s="61"/>
      <c r="E276" s="61"/>
      <c r="F276" s="61"/>
      <c r="G276" s="61"/>
      <c r="H276" s="61"/>
      <c r="I276" s="61"/>
      <c r="J276" s="61"/>
      <c r="K276" s="61"/>
      <c r="L276" s="74"/>
      <c r="M276" s="74"/>
      <c r="N276" s="61"/>
      <c r="O276" s="61"/>
      <c r="P276" s="61"/>
      <c r="Q276" s="61"/>
      <c r="R276" s="61"/>
      <c r="S276" s="61"/>
      <c r="T276" s="74"/>
      <c r="U276" s="74"/>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c r="BJ276" s="61"/>
      <c r="BK276" s="61"/>
      <c r="BL276" s="61"/>
      <c r="BM276" s="61"/>
      <c r="BN276" s="61"/>
      <c r="BO276" s="61"/>
      <c r="BP276" s="61"/>
      <c r="BQ276" s="61"/>
      <c r="CD276" s="61"/>
    </row>
    <row r="277" spans="3:82" ht="15.75" customHeight="1" x14ac:dyDescent="0.25">
      <c r="C277" s="61"/>
      <c r="D277" s="61"/>
      <c r="E277" s="61"/>
      <c r="F277" s="61"/>
      <c r="G277" s="61"/>
      <c r="H277" s="61"/>
      <c r="I277" s="61"/>
      <c r="J277" s="61"/>
      <c r="K277" s="61"/>
      <c r="L277" s="74"/>
      <c r="M277" s="74"/>
      <c r="N277" s="61"/>
      <c r="O277" s="61"/>
      <c r="P277" s="61"/>
      <c r="Q277" s="61"/>
      <c r="R277" s="61"/>
      <c r="S277" s="61"/>
      <c r="T277" s="74"/>
      <c r="U277" s="74"/>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c r="BB277" s="61"/>
      <c r="BC277" s="61"/>
      <c r="BD277" s="61"/>
      <c r="BE277" s="61"/>
      <c r="BF277" s="61"/>
      <c r="BG277" s="61"/>
      <c r="BH277" s="61"/>
      <c r="BI277" s="61"/>
      <c r="BJ277" s="61"/>
      <c r="BK277" s="61"/>
      <c r="BL277" s="61"/>
      <c r="BM277" s="61"/>
      <c r="BN277" s="61"/>
      <c r="BO277" s="61"/>
      <c r="BP277" s="61"/>
      <c r="BQ277" s="61"/>
      <c r="CD277" s="61"/>
    </row>
    <row r="278" spans="3:82" ht="15.75" customHeight="1" x14ac:dyDescent="0.25">
      <c r="C278" s="61"/>
      <c r="D278" s="61"/>
      <c r="E278" s="61"/>
      <c r="F278" s="61"/>
      <c r="G278" s="61"/>
      <c r="H278" s="61"/>
      <c r="I278" s="61"/>
      <c r="J278" s="61"/>
      <c r="K278" s="61"/>
      <c r="L278" s="74"/>
      <c r="M278" s="74"/>
      <c r="N278" s="61"/>
      <c r="O278" s="61"/>
      <c r="P278" s="61"/>
      <c r="Q278" s="61"/>
      <c r="R278" s="61"/>
      <c r="S278" s="61"/>
      <c r="T278" s="74"/>
      <c r="U278" s="74"/>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c r="BB278" s="61"/>
      <c r="BC278" s="61"/>
      <c r="BD278" s="61"/>
      <c r="BE278" s="61"/>
      <c r="BF278" s="61"/>
      <c r="BG278" s="61"/>
      <c r="BH278" s="61"/>
      <c r="BI278" s="61"/>
      <c r="BJ278" s="61"/>
      <c r="BK278" s="61"/>
      <c r="BL278" s="61"/>
      <c r="BM278" s="61"/>
      <c r="BN278" s="61"/>
      <c r="BO278" s="61"/>
      <c r="BP278" s="61"/>
      <c r="BQ278" s="61"/>
      <c r="CD278" s="61"/>
    </row>
    <row r="279" spans="3:82" ht="15.75" customHeight="1" x14ac:dyDescent="0.25">
      <c r="C279" s="61"/>
      <c r="D279" s="61"/>
      <c r="E279" s="61"/>
      <c r="F279" s="61"/>
      <c r="G279" s="61"/>
      <c r="H279" s="61"/>
      <c r="I279" s="61"/>
      <c r="J279" s="61"/>
      <c r="K279" s="61"/>
      <c r="L279" s="74"/>
      <c r="M279" s="74"/>
      <c r="N279" s="61"/>
      <c r="O279" s="61"/>
      <c r="P279" s="61"/>
      <c r="Q279" s="61"/>
      <c r="R279" s="61"/>
      <c r="S279" s="61"/>
      <c r="T279" s="74"/>
      <c r="U279" s="74"/>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c r="BB279" s="61"/>
      <c r="BC279" s="61"/>
      <c r="BD279" s="61"/>
      <c r="BE279" s="61"/>
      <c r="BF279" s="61"/>
      <c r="BG279" s="61"/>
      <c r="BH279" s="61"/>
      <c r="BI279" s="61"/>
      <c r="BJ279" s="61"/>
      <c r="BK279" s="61"/>
      <c r="BL279" s="61"/>
      <c r="BM279" s="61"/>
      <c r="BN279" s="61"/>
      <c r="BO279" s="61"/>
      <c r="BP279" s="61"/>
      <c r="BQ279" s="61"/>
      <c r="CD279" s="61"/>
    </row>
    <row r="280" spans="3:82" ht="15.75" customHeight="1" x14ac:dyDescent="0.25">
      <c r="C280" s="61"/>
      <c r="D280" s="61"/>
      <c r="E280" s="61"/>
      <c r="F280" s="61"/>
      <c r="G280" s="61"/>
      <c r="H280" s="61"/>
      <c r="I280" s="61"/>
      <c r="J280" s="61"/>
      <c r="K280" s="61"/>
      <c r="L280" s="74"/>
      <c r="M280" s="74"/>
      <c r="N280" s="61"/>
      <c r="O280" s="61"/>
      <c r="P280" s="61"/>
      <c r="Q280" s="61"/>
      <c r="R280" s="61"/>
      <c r="S280" s="61"/>
      <c r="T280" s="74"/>
      <c r="U280" s="74"/>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c r="BB280" s="61"/>
      <c r="BC280" s="61"/>
      <c r="BD280" s="61"/>
      <c r="BE280" s="61"/>
      <c r="BF280" s="61"/>
      <c r="BG280" s="61"/>
      <c r="BH280" s="61"/>
      <c r="BI280" s="61"/>
      <c r="BJ280" s="61"/>
      <c r="BK280" s="61"/>
      <c r="BL280" s="61"/>
      <c r="BM280" s="61"/>
      <c r="BN280" s="61"/>
      <c r="BO280" s="61"/>
      <c r="BP280" s="61"/>
      <c r="BQ280" s="61"/>
      <c r="CD280" s="61"/>
    </row>
    <row r="281" spans="3:82" ht="15.75" customHeight="1" x14ac:dyDescent="0.25">
      <c r="C281" s="61"/>
      <c r="D281" s="61"/>
      <c r="E281" s="61"/>
      <c r="F281" s="61"/>
      <c r="G281" s="61"/>
      <c r="H281" s="61"/>
      <c r="I281" s="61"/>
      <c r="J281" s="61"/>
      <c r="K281" s="61"/>
      <c r="L281" s="74"/>
      <c r="M281" s="74"/>
      <c r="N281" s="61"/>
      <c r="O281" s="61"/>
      <c r="P281" s="61"/>
      <c r="Q281" s="61"/>
      <c r="R281" s="61"/>
      <c r="S281" s="61"/>
      <c r="T281" s="74"/>
      <c r="U281" s="74"/>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c r="BB281" s="61"/>
      <c r="BC281" s="61"/>
      <c r="BD281" s="61"/>
      <c r="BE281" s="61"/>
      <c r="BF281" s="61"/>
      <c r="BG281" s="61"/>
      <c r="BH281" s="61"/>
      <c r="BI281" s="61"/>
      <c r="BJ281" s="61"/>
      <c r="BK281" s="61"/>
      <c r="BL281" s="61"/>
      <c r="BM281" s="61"/>
      <c r="BN281" s="61"/>
      <c r="BO281" s="61"/>
      <c r="BP281" s="61"/>
      <c r="BQ281" s="61"/>
      <c r="CD281" s="61"/>
    </row>
    <row r="282" spans="3:82" ht="15.75" customHeight="1" x14ac:dyDescent="0.25">
      <c r="C282" s="61"/>
      <c r="D282" s="61"/>
      <c r="E282" s="61"/>
      <c r="F282" s="61"/>
      <c r="G282" s="61"/>
      <c r="H282" s="61"/>
      <c r="I282" s="61"/>
      <c r="J282" s="61"/>
      <c r="K282" s="61"/>
      <c r="L282" s="74"/>
      <c r="M282" s="74"/>
      <c r="N282" s="61"/>
      <c r="O282" s="61"/>
      <c r="P282" s="61"/>
      <c r="Q282" s="61"/>
      <c r="R282" s="61"/>
      <c r="S282" s="61"/>
      <c r="T282" s="74"/>
      <c r="U282" s="74"/>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c r="BB282" s="61"/>
      <c r="BC282" s="61"/>
      <c r="BD282" s="61"/>
      <c r="BE282" s="61"/>
      <c r="BF282" s="61"/>
      <c r="BG282" s="61"/>
      <c r="BH282" s="61"/>
      <c r="BI282" s="61"/>
      <c r="BJ282" s="61"/>
      <c r="BK282" s="61"/>
      <c r="BL282" s="61"/>
      <c r="BM282" s="61"/>
      <c r="BN282" s="61"/>
      <c r="BO282" s="61"/>
      <c r="BP282" s="61"/>
      <c r="BQ282" s="61"/>
      <c r="CD282" s="61"/>
    </row>
    <row r="283" spans="3:82" ht="15.75" customHeight="1" x14ac:dyDescent="0.25">
      <c r="C283" s="61"/>
      <c r="D283" s="61"/>
      <c r="E283" s="61"/>
      <c r="F283" s="61"/>
      <c r="G283" s="61"/>
      <c r="H283" s="61"/>
      <c r="I283" s="61"/>
      <c r="J283" s="61"/>
      <c r="K283" s="61"/>
      <c r="L283" s="74"/>
      <c r="M283" s="74"/>
      <c r="N283" s="61"/>
      <c r="O283" s="61"/>
      <c r="P283" s="61"/>
      <c r="Q283" s="61"/>
      <c r="R283" s="61"/>
      <c r="S283" s="61"/>
      <c r="T283" s="74"/>
      <c r="U283" s="74"/>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c r="BB283" s="61"/>
      <c r="BC283" s="61"/>
      <c r="BD283" s="61"/>
      <c r="BE283" s="61"/>
      <c r="BF283" s="61"/>
      <c r="BG283" s="61"/>
      <c r="BH283" s="61"/>
      <c r="BI283" s="61"/>
      <c r="BJ283" s="61"/>
      <c r="BK283" s="61"/>
      <c r="BL283" s="61"/>
      <c r="BM283" s="61"/>
      <c r="BN283" s="61"/>
      <c r="BO283" s="61"/>
      <c r="BP283" s="61"/>
      <c r="BQ283" s="61"/>
      <c r="CD283" s="61"/>
    </row>
    <row r="284" spans="3:82" ht="15.75" customHeight="1" x14ac:dyDescent="0.25">
      <c r="C284" s="61"/>
      <c r="D284" s="61"/>
      <c r="E284" s="61"/>
      <c r="F284" s="61"/>
      <c r="G284" s="61"/>
      <c r="H284" s="61"/>
      <c r="I284" s="61"/>
      <c r="J284" s="61"/>
      <c r="K284" s="61"/>
      <c r="L284" s="74"/>
      <c r="M284" s="74"/>
      <c r="N284" s="61"/>
      <c r="O284" s="61"/>
      <c r="P284" s="61"/>
      <c r="Q284" s="61"/>
      <c r="R284" s="61"/>
      <c r="S284" s="61"/>
      <c r="T284" s="74"/>
      <c r="U284" s="74"/>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c r="BB284" s="61"/>
      <c r="BC284" s="61"/>
      <c r="BD284" s="61"/>
      <c r="BE284" s="61"/>
      <c r="BF284" s="61"/>
      <c r="BG284" s="61"/>
      <c r="BH284" s="61"/>
      <c r="BI284" s="61"/>
      <c r="BJ284" s="61"/>
      <c r="BK284" s="61"/>
      <c r="BL284" s="61"/>
      <c r="BM284" s="61"/>
      <c r="BN284" s="61"/>
      <c r="BO284" s="61"/>
      <c r="BP284" s="61"/>
      <c r="BQ284" s="61"/>
      <c r="CD284" s="61"/>
    </row>
    <row r="285" spans="3:82" ht="15.75" customHeight="1" x14ac:dyDescent="0.25">
      <c r="C285" s="61"/>
      <c r="D285" s="61"/>
      <c r="E285" s="61"/>
      <c r="F285" s="61"/>
      <c r="G285" s="61"/>
      <c r="H285" s="61"/>
      <c r="I285" s="61"/>
      <c r="J285" s="61"/>
      <c r="K285" s="61"/>
      <c r="L285" s="74"/>
      <c r="M285" s="74"/>
      <c r="N285" s="61"/>
      <c r="O285" s="61"/>
      <c r="P285" s="61"/>
      <c r="Q285" s="61"/>
      <c r="R285" s="61"/>
      <c r="S285" s="61"/>
      <c r="T285" s="74"/>
      <c r="U285" s="74"/>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c r="BB285" s="61"/>
      <c r="BC285" s="61"/>
      <c r="BD285" s="61"/>
      <c r="BE285" s="61"/>
      <c r="BF285" s="61"/>
      <c r="BG285" s="61"/>
      <c r="BH285" s="61"/>
      <c r="BI285" s="61"/>
      <c r="BJ285" s="61"/>
      <c r="BK285" s="61"/>
      <c r="BL285" s="61"/>
      <c r="BM285" s="61"/>
      <c r="BN285" s="61"/>
      <c r="BO285" s="61"/>
      <c r="BP285" s="61"/>
      <c r="BQ285" s="61"/>
      <c r="CD285" s="61"/>
    </row>
    <row r="286" spans="3:82" ht="15.75" customHeight="1" x14ac:dyDescent="0.25">
      <c r="C286" s="61"/>
      <c r="D286" s="61"/>
      <c r="E286" s="61"/>
      <c r="F286" s="61"/>
      <c r="G286" s="61"/>
      <c r="H286" s="61"/>
      <c r="I286" s="61"/>
      <c r="J286" s="61"/>
      <c r="K286" s="61"/>
      <c r="L286" s="74"/>
      <c r="M286" s="74"/>
      <c r="N286" s="61"/>
      <c r="O286" s="61"/>
      <c r="P286" s="61"/>
      <c r="Q286" s="61"/>
      <c r="R286" s="61"/>
      <c r="S286" s="61"/>
      <c r="T286" s="74"/>
      <c r="U286" s="74"/>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c r="BB286" s="61"/>
      <c r="BC286" s="61"/>
      <c r="BD286" s="61"/>
      <c r="BE286" s="61"/>
      <c r="BF286" s="61"/>
      <c r="BG286" s="61"/>
      <c r="BH286" s="61"/>
      <c r="BI286" s="61"/>
      <c r="BJ286" s="61"/>
      <c r="BK286" s="61"/>
      <c r="BL286" s="61"/>
      <c r="BM286" s="61"/>
      <c r="BN286" s="61"/>
      <c r="BO286" s="61"/>
      <c r="BP286" s="61"/>
      <c r="BQ286" s="61"/>
      <c r="CD286" s="61"/>
    </row>
    <row r="287" spans="3:82" ht="15.75" customHeight="1" x14ac:dyDescent="0.25">
      <c r="C287" s="61"/>
      <c r="D287" s="61"/>
      <c r="E287" s="61"/>
      <c r="F287" s="61"/>
      <c r="G287" s="61"/>
      <c r="H287" s="61"/>
      <c r="I287" s="61"/>
      <c r="J287" s="61"/>
      <c r="K287" s="61"/>
      <c r="L287" s="74"/>
      <c r="M287" s="74"/>
      <c r="N287" s="61"/>
      <c r="O287" s="61"/>
      <c r="P287" s="61"/>
      <c r="Q287" s="61"/>
      <c r="R287" s="61"/>
      <c r="S287" s="61"/>
      <c r="T287" s="74"/>
      <c r="U287" s="74"/>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c r="BB287" s="61"/>
      <c r="BC287" s="61"/>
      <c r="BD287" s="61"/>
      <c r="BE287" s="61"/>
      <c r="BF287" s="61"/>
      <c r="BG287" s="61"/>
      <c r="BH287" s="61"/>
      <c r="BI287" s="61"/>
      <c r="BJ287" s="61"/>
      <c r="BK287" s="61"/>
      <c r="BL287" s="61"/>
      <c r="BM287" s="61"/>
      <c r="BN287" s="61"/>
      <c r="BO287" s="61"/>
      <c r="BP287" s="61"/>
      <c r="BQ287" s="61"/>
      <c r="CD287" s="61"/>
    </row>
    <row r="288" spans="3:82" ht="15.75" customHeight="1" x14ac:dyDescent="0.25">
      <c r="C288" s="61"/>
      <c r="D288" s="61"/>
      <c r="E288" s="61"/>
      <c r="F288" s="61"/>
      <c r="G288" s="61"/>
      <c r="H288" s="61"/>
      <c r="I288" s="61"/>
      <c r="J288" s="61"/>
      <c r="K288" s="61"/>
      <c r="L288" s="74"/>
      <c r="M288" s="74"/>
      <c r="N288" s="61"/>
      <c r="O288" s="61"/>
      <c r="P288" s="61"/>
      <c r="Q288" s="61"/>
      <c r="R288" s="61"/>
      <c r="S288" s="61"/>
      <c r="T288" s="74"/>
      <c r="U288" s="74"/>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c r="BB288" s="61"/>
      <c r="BC288" s="61"/>
      <c r="BD288" s="61"/>
      <c r="BE288" s="61"/>
      <c r="BF288" s="61"/>
      <c r="BG288" s="61"/>
      <c r="BH288" s="61"/>
      <c r="BI288" s="61"/>
      <c r="BJ288" s="61"/>
      <c r="BK288" s="61"/>
      <c r="BL288" s="61"/>
      <c r="BM288" s="61"/>
      <c r="BN288" s="61"/>
      <c r="BO288" s="61"/>
      <c r="BP288" s="61"/>
      <c r="BQ288" s="61"/>
      <c r="CD288" s="61"/>
    </row>
    <row r="289" spans="3:82" ht="15.75" customHeight="1" x14ac:dyDescent="0.25">
      <c r="C289" s="61"/>
      <c r="D289" s="61"/>
      <c r="E289" s="61"/>
      <c r="F289" s="61"/>
      <c r="G289" s="61"/>
      <c r="H289" s="61"/>
      <c r="I289" s="61"/>
      <c r="J289" s="61"/>
      <c r="K289" s="61"/>
      <c r="L289" s="74"/>
      <c r="M289" s="74"/>
      <c r="N289" s="61"/>
      <c r="O289" s="61"/>
      <c r="P289" s="61"/>
      <c r="Q289" s="61"/>
      <c r="R289" s="61"/>
      <c r="S289" s="61"/>
      <c r="T289" s="74"/>
      <c r="U289" s="74"/>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c r="BB289" s="61"/>
      <c r="BC289" s="61"/>
      <c r="BD289" s="61"/>
      <c r="BE289" s="61"/>
      <c r="BF289" s="61"/>
      <c r="BG289" s="61"/>
      <c r="BH289" s="61"/>
      <c r="BI289" s="61"/>
      <c r="BJ289" s="61"/>
      <c r="BK289" s="61"/>
      <c r="BL289" s="61"/>
      <c r="BM289" s="61"/>
      <c r="BN289" s="61"/>
      <c r="BO289" s="61"/>
      <c r="BP289" s="61"/>
      <c r="BQ289" s="61"/>
      <c r="CD289" s="61"/>
    </row>
    <row r="290" spans="3:82" ht="15.75" customHeight="1" x14ac:dyDescent="0.25">
      <c r="C290" s="61"/>
      <c r="D290" s="61"/>
      <c r="E290" s="61"/>
      <c r="F290" s="61"/>
      <c r="G290" s="61"/>
      <c r="H290" s="61"/>
      <c r="I290" s="61"/>
      <c r="J290" s="61"/>
      <c r="K290" s="61"/>
      <c r="L290" s="74"/>
      <c r="M290" s="74"/>
      <c r="N290" s="61"/>
      <c r="O290" s="61"/>
      <c r="P290" s="61"/>
      <c r="Q290" s="61"/>
      <c r="R290" s="61"/>
      <c r="S290" s="61"/>
      <c r="T290" s="74"/>
      <c r="U290" s="74"/>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c r="BB290" s="61"/>
      <c r="BC290" s="61"/>
      <c r="BD290" s="61"/>
      <c r="BE290" s="61"/>
      <c r="BF290" s="61"/>
      <c r="BG290" s="61"/>
      <c r="BH290" s="61"/>
      <c r="BI290" s="61"/>
      <c r="BJ290" s="61"/>
      <c r="BK290" s="61"/>
      <c r="BL290" s="61"/>
      <c r="BM290" s="61"/>
      <c r="BN290" s="61"/>
      <c r="BO290" s="61"/>
      <c r="BP290" s="61"/>
      <c r="BQ290" s="61"/>
      <c r="CD290" s="61"/>
    </row>
    <row r="291" spans="3:82" ht="15.75" customHeight="1" x14ac:dyDescent="0.25">
      <c r="C291" s="61"/>
      <c r="D291" s="61"/>
      <c r="E291" s="61"/>
      <c r="F291" s="61"/>
      <c r="G291" s="61"/>
      <c r="H291" s="61"/>
      <c r="I291" s="61"/>
      <c r="J291" s="61"/>
      <c r="K291" s="61"/>
      <c r="L291" s="74"/>
      <c r="M291" s="74"/>
      <c r="N291" s="61"/>
      <c r="O291" s="61"/>
      <c r="P291" s="61"/>
      <c r="Q291" s="61"/>
      <c r="R291" s="61"/>
      <c r="S291" s="61"/>
      <c r="T291" s="74"/>
      <c r="U291" s="74"/>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c r="BB291" s="61"/>
      <c r="BC291" s="61"/>
      <c r="BD291" s="61"/>
      <c r="BE291" s="61"/>
      <c r="BF291" s="61"/>
      <c r="BG291" s="61"/>
      <c r="BH291" s="61"/>
      <c r="BI291" s="61"/>
      <c r="BJ291" s="61"/>
      <c r="BK291" s="61"/>
      <c r="BL291" s="61"/>
      <c r="BM291" s="61"/>
      <c r="BN291" s="61"/>
      <c r="BO291" s="61"/>
      <c r="BP291" s="61"/>
      <c r="BQ291" s="61"/>
      <c r="CD291" s="61"/>
    </row>
    <row r="292" spans="3:82" ht="15.75" customHeight="1" x14ac:dyDescent="0.25">
      <c r="C292" s="61"/>
      <c r="D292" s="61"/>
      <c r="E292" s="61"/>
      <c r="F292" s="61"/>
      <c r="G292" s="61"/>
      <c r="H292" s="61"/>
      <c r="I292" s="61"/>
      <c r="J292" s="61"/>
      <c r="K292" s="61"/>
      <c r="L292" s="74"/>
      <c r="M292" s="74"/>
      <c r="N292" s="61"/>
      <c r="O292" s="61"/>
      <c r="P292" s="61"/>
      <c r="Q292" s="61"/>
      <c r="R292" s="61"/>
      <c r="S292" s="61"/>
      <c r="T292" s="74"/>
      <c r="U292" s="74"/>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c r="BB292" s="61"/>
      <c r="BC292" s="61"/>
      <c r="BD292" s="61"/>
      <c r="BE292" s="61"/>
      <c r="BF292" s="61"/>
      <c r="BG292" s="61"/>
      <c r="BH292" s="61"/>
      <c r="BI292" s="61"/>
      <c r="BJ292" s="61"/>
      <c r="BK292" s="61"/>
      <c r="BL292" s="61"/>
      <c r="BM292" s="61"/>
      <c r="BN292" s="61"/>
      <c r="BO292" s="61"/>
      <c r="BP292" s="61"/>
      <c r="BQ292" s="61"/>
      <c r="CD292" s="61"/>
    </row>
    <row r="293" spans="3:82" ht="15.75" customHeight="1" x14ac:dyDescent="0.25">
      <c r="C293" s="61"/>
      <c r="D293" s="61"/>
      <c r="E293" s="61"/>
      <c r="F293" s="61"/>
      <c r="G293" s="61"/>
      <c r="H293" s="61"/>
      <c r="I293" s="61"/>
      <c r="J293" s="61"/>
      <c r="K293" s="61"/>
      <c r="L293" s="74"/>
      <c r="M293" s="74"/>
      <c r="N293" s="61"/>
      <c r="O293" s="61"/>
      <c r="P293" s="61"/>
      <c r="Q293" s="61"/>
      <c r="R293" s="61"/>
      <c r="S293" s="61"/>
      <c r="T293" s="74"/>
      <c r="U293" s="74"/>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c r="BB293" s="61"/>
      <c r="BC293" s="61"/>
      <c r="BD293" s="61"/>
      <c r="BE293" s="61"/>
      <c r="BF293" s="61"/>
      <c r="BG293" s="61"/>
      <c r="BH293" s="61"/>
      <c r="BI293" s="61"/>
      <c r="BJ293" s="61"/>
      <c r="BK293" s="61"/>
      <c r="BL293" s="61"/>
      <c r="BM293" s="61"/>
      <c r="BN293" s="61"/>
      <c r="BO293" s="61"/>
      <c r="BP293" s="61"/>
      <c r="BQ293" s="61"/>
      <c r="CD293" s="61"/>
    </row>
    <row r="294" spans="3:82" ht="15.75" customHeight="1" x14ac:dyDescent="0.25">
      <c r="C294" s="61"/>
      <c r="D294" s="61"/>
      <c r="E294" s="61"/>
      <c r="F294" s="61"/>
      <c r="G294" s="61"/>
      <c r="H294" s="61"/>
      <c r="I294" s="61"/>
      <c r="J294" s="61"/>
      <c r="K294" s="61"/>
      <c r="L294" s="74"/>
      <c r="M294" s="74"/>
      <c r="N294" s="61"/>
      <c r="O294" s="61"/>
      <c r="P294" s="61"/>
      <c r="Q294" s="61"/>
      <c r="R294" s="61"/>
      <c r="S294" s="61"/>
      <c r="T294" s="74"/>
      <c r="U294" s="74"/>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c r="BB294" s="61"/>
      <c r="BC294" s="61"/>
      <c r="BD294" s="61"/>
      <c r="BE294" s="61"/>
      <c r="BF294" s="61"/>
      <c r="BG294" s="61"/>
      <c r="BH294" s="61"/>
      <c r="BI294" s="61"/>
      <c r="BJ294" s="61"/>
      <c r="BK294" s="61"/>
      <c r="BL294" s="61"/>
      <c r="BM294" s="61"/>
      <c r="BN294" s="61"/>
      <c r="BO294" s="61"/>
      <c r="BP294" s="61"/>
      <c r="BQ294" s="61"/>
      <c r="CD294" s="61"/>
    </row>
    <row r="295" spans="3:82" ht="15.75" customHeight="1" x14ac:dyDescent="0.25">
      <c r="C295" s="61"/>
      <c r="D295" s="61"/>
      <c r="E295" s="61"/>
      <c r="F295" s="61"/>
      <c r="G295" s="61"/>
      <c r="H295" s="61"/>
      <c r="I295" s="61"/>
      <c r="J295" s="61"/>
      <c r="K295" s="61"/>
      <c r="L295" s="74"/>
      <c r="M295" s="74"/>
      <c r="N295" s="61"/>
      <c r="O295" s="61"/>
      <c r="P295" s="61"/>
      <c r="Q295" s="61"/>
      <c r="R295" s="61"/>
      <c r="S295" s="61"/>
      <c r="T295" s="74"/>
      <c r="U295" s="74"/>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c r="BB295" s="61"/>
      <c r="BC295" s="61"/>
      <c r="BD295" s="61"/>
      <c r="BE295" s="61"/>
      <c r="BF295" s="61"/>
      <c r="BG295" s="61"/>
      <c r="BH295" s="61"/>
      <c r="BI295" s="61"/>
      <c r="BJ295" s="61"/>
      <c r="BK295" s="61"/>
      <c r="BL295" s="61"/>
      <c r="BM295" s="61"/>
      <c r="BN295" s="61"/>
      <c r="BO295" s="61"/>
      <c r="BP295" s="61"/>
      <c r="BQ295" s="61"/>
      <c r="CD295" s="61"/>
    </row>
    <row r="296" spans="3:82" ht="15.75" customHeight="1" x14ac:dyDescent="0.25">
      <c r="C296" s="61"/>
      <c r="D296" s="61"/>
      <c r="E296" s="61"/>
      <c r="F296" s="61"/>
      <c r="G296" s="61"/>
      <c r="H296" s="61"/>
      <c r="I296" s="61"/>
      <c r="J296" s="61"/>
      <c r="K296" s="61"/>
      <c r="L296" s="74"/>
      <c r="M296" s="74"/>
      <c r="N296" s="61"/>
      <c r="O296" s="61"/>
      <c r="P296" s="61"/>
      <c r="Q296" s="61"/>
      <c r="R296" s="61"/>
      <c r="S296" s="61"/>
      <c r="T296" s="74"/>
      <c r="U296" s="74"/>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c r="BB296" s="61"/>
      <c r="BC296" s="61"/>
      <c r="BD296" s="61"/>
      <c r="BE296" s="61"/>
      <c r="BF296" s="61"/>
      <c r="BG296" s="61"/>
      <c r="BH296" s="61"/>
      <c r="BI296" s="61"/>
      <c r="BJ296" s="61"/>
      <c r="BK296" s="61"/>
      <c r="BL296" s="61"/>
      <c r="BM296" s="61"/>
      <c r="BN296" s="61"/>
      <c r="BO296" s="61"/>
      <c r="BP296" s="61"/>
      <c r="BQ296" s="61"/>
      <c r="CD296" s="61"/>
    </row>
    <row r="297" spans="3:82" ht="15.75" customHeight="1" x14ac:dyDescent="0.25">
      <c r="C297" s="61"/>
      <c r="D297" s="61"/>
      <c r="E297" s="61"/>
      <c r="F297" s="61"/>
      <c r="G297" s="61"/>
      <c r="H297" s="61"/>
      <c r="I297" s="61"/>
      <c r="J297" s="61"/>
      <c r="K297" s="61"/>
      <c r="L297" s="74"/>
      <c r="M297" s="74"/>
      <c r="N297" s="61"/>
      <c r="O297" s="61"/>
      <c r="P297" s="61"/>
      <c r="Q297" s="61"/>
      <c r="R297" s="61"/>
      <c r="S297" s="61"/>
      <c r="T297" s="74"/>
      <c r="U297" s="74"/>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c r="BB297" s="61"/>
      <c r="BC297" s="61"/>
      <c r="BD297" s="61"/>
      <c r="BE297" s="61"/>
      <c r="BF297" s="61"/>
      <c r="BG297" s="61"/>
      <c r="BH297" s="61"/>
      <c r="BI297" s="61"/>
      <c r="BJ297" s="61"/>
      <c r="BK297" s="61"/>
      <c r="BL297" s="61"/>
      <c r="BM297" s="61"/>
      <c r="BN297" s="61"/>
      <c r="BO297" s="61"/>
      <c r="BP297" s="61"/>
      <c r="BQ297" s="61"/>
      <c r="CD297" s="61"/>
    </row>
    <row r="298" spans="3:82" ht="15.75" customHeight="1" x14ac:dyDescent="0.25">
      <c r="C298" s="61"/>
      <c r="D298" s="61"/>
      <c r="E298" s="61"/>
      <c r="F298" s="61"/>
      <c r="G298" s="61"/>
      <c r="H298" s="61"/>
      <c r="I298" s="61"/>
      <c r="J298" s="61"/>
      <c r="K298" s="61"/>
      <c r="L298" s="74"/>
      <c r="M298" s="74"/>
      <c r="N298" s="61"/>
      <c r="O298" s="61"/>
      <c r="P298" s="61"/>
      <c r="Q298" s="61"/>
      <c r="R298" s="61"/>
      <c r="S298" s="61"/>
      <c r="T298" s="74"/>
      <c r="U298" s="74"/>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c r="BB298" s="61"/>
      <c r="BC298" s="61"/>
      <c r="BD298" s="61"/>
      <c r="BE298" s="61"/>
      <c r="BF298" s="61"/>
      <c r="BG298" s="61"/>
      <c r="BH298" s="61"/>
      <c r="BI298" s="61"/>
      <c r="BJ298" s="61"/>
      <c r="BK298" s="61"/>
      <c r="BL298" s="61"/>
      <c r="BM298" s="61"/>
      <c r="BN298" s="61"/>
      <c r="BO298" s="61"/>
      <c r="BP298" s="61"/>
      <c r="BQ298" s="61"/>
      <c r="CD298" s="61"/>
    </row>
    <row r="299" spans="3:82" ht="15.75" customHeight="1" x14ac:dyDescent="0.25">
      <c r="C299" s="61"/>
      <c r="D299" s="61"/>
      <c r="E299" s="61"/>
      <c r="F299" s="61"/>
      <c r="G299" s="61"/>
      <c r="H299" s="61"/>
      <c r="I299" s="61"/>
      <c r="J299" s="61"/>
      <c r="K299" s="61"/>
      <c r="L299" s="74"/>
      <c r="M299" s="74"/>
      <c r="N299" s="61"/>
      <c r="O299" s="61"/>
      <c r="P299" s="61"/>
      <c r="Q299" s="61"/>
      <c r="R299" s="61"/>
      <c r="S299" s="61"/>
      <c r="T299" s="74"/>
      <c r="U299" s="74"/>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c r="BB299" s="61"/>
      <c r="BC299" s="61"/>
      <c r="BD299" s="61"/>
      <c r="BE299" s="61"/>
      <c r="BF299" s="61"/>
      <c r="BG299" s="61"/>
      <c r="BH299" s="61"/>
      <c r="BI299" s="61"/>
      <c r="BJ299" s="61"/>
      <c r="BK299" s="61"/>
      <c r="BL299" s="61"/>
      <c r="BM299" s="61"/>
      <c r="BN299" s="61"/>
      <c r="BO299" s="61"/>
      <c r="BP299" s="61"/>
      <c r="BQ299" s="61"/>
      <c r="CD299" s="61"/>
    </row>
    <row r="300" spans="3:82" ht="15.75" customHeight="1" x14ac:dyDescent="0.25">
      <c r="C300" s="61"/>
      <c r="D300" s="61"/>
      <c r="E300" s="61"/>
      <c r="F300" s="61"/>
      <c r="G300" s="61"/>
      <c r="H300" s="61"/>
      <c r="I300" s="61"/>
      <c r="J300" s="61"/>
      <c r="K300" s="61"/>
      <c r="L300" s="74"/>
      <c r="M300" s="74"/>
      <c r="N300" s="61"/>
      <c r="O300" s="61"/>
      <c r="P300" s="61"/>
      <c r="Q300" s="61"/>
      <c r="R300" s="61"/>
      <c r="S300" s="61"/>
      <c r="T300" s="74"/>
      <c r="U300" s="74"/>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c r="BB300" s="61"/>
      <c r="BC300" s="61"/>
      <c r="BD300" s="61"/>
      <c r="BE300" s="61"/>
      <c r="BF300" s="61"/>
      <c r="BG300" s="61"/>
      <c r="BH300" s="61"/>
      <c r="BI300" s="61"/>
      <c r="BJ300" s="61"/>
      <c r="BK300" s="61"/>
      <c r="BL300" s="61"/>
      <c r="BM300" s="61"/>
      <c r="BN300" s="61"/>
      <c r="BO300" s="61"/>
      <c r="BP300" s="61"/>
      <c r="BQ300" s="61"/>
      <c r="CD300" s="61"/>
    </row>
    <row r="301" spans="3:82" ht="15.75" customHeight="1" x14ac:dyDescent="0.25">
      <c r="C301" s="61"/>
      <c r="D301" s="61"/>
      <c r="E301" s="61"/>
      <c r="F301" s="61"/>
      <c r="G301" s="61"/>
      <c r="H301" s="61"/>
      <c r="I301" s="61"/>
      <c r="J301" s="61"/>
      <c r="K301" s="61"/>
      <c r="L301" s="74"/>
      <c r="M301" s="74"/>
      <c r="N301" s="61"/>
      <c r="O301" s="61"/>
      <c r="P301" s="61"/>
      <c r="Q301" s="61"/>
      <c r="R301" s="61"/>
      <c r="S301" s="61"/>
      <c r="T301" s="74"/>
      <c r="U301" s="74"/>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c r="BB301" s="61"/>
      <c r="BC301" s="61"/>
      <c r="BD301" s="61"/>
      <c r="BE301" s="61"/>
      <c r="BF301" s="61"/>
      <c r="BG301" s="61"/>
      <c r="BH301" s="61"/>
      <c r="BI301" s="61"/>
      <c r="BJ301" s="61"/>
      <c r="BK301" s="61"/>
      <c r="BL301" s="61"/>
      <c r="BM301" s="61"/>
      <c r="BN301" s="61"/>
      <c r="BO301" s="61"/>
      <c r="BP301" s="61"/>
      <c r="BQ301" s="61"/>
      <c r="CD301" s="61"/>
    </row>
    <row r="302" spans="3:82" ht="15.75" customHeight="1" x14ac:dyDescent="0.25">
      <c r="C302" s="61"/>
      <c r="D302" s="61"/>
      <c r="E302" s="61"/>
      <c r="F302" s="61"/>
      <c r="G302" s="61"/>
      <c r="H302" s="61"/>
      <c r="I302" s="61"/>
      <c r="J302" s="61"/>
      <c r="K302" s="61"/>
      <c r="L302" s="74"/>
      <c r="M302" s="74"/>
      <c r="N302" s="61"/>
      <c r="O302" s="61"/>
      <c r="P302" s="61"/>
      <c r="Q302" s="61"/>
      <c r="R302" s="61"/>
      <c r="S302" s="61"/>
      <c r="T302" s="74"/>
      <c r="U302" s="74"/>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c r="BB302" s="61"/>
      <c r="BC302" s="61"/>
      <c r="BD302" s="61"/>
      <c r="BE302" s="61"/>
      <c r="BF302" s="61"/>
      <c r="BG302" s="61"/>
      <c r="BH302" s="61"/>
      <c r="BI302" s="61"/>
      <c r="BJ302" s="61"/>
      <c r="BK302" s="61"/>
      <c r="BL302" s="61"/>
      <c r="BM302" s="61"/>
      <c r="BN302" s="61"/>
      <c r="BO302" s="61"/>
      <c r="BP302" s="61"/>
      <c r="BQ302" s="61"/>
      <c r="CD302" s="61"/>
    </row>
    <row r="303" spans="3:82" ht="15.75" customHeight="1" x14ac:dyDescent="0.25">
      <c r="C303" s="61"/>
      <c r="D303" s="61"/>
      <c r="E303" s="61"/>
      <c r="F303" s="61"/>
      <c r="G303" s="61"/>
      <c r="H303" s="61"/>
      <c r="I303" s="61"/>
      <c r="J303" s="61"/>
      <c r="K303" s="61"/>
      <c r="L303" s="74"/>
      <c r="M303" s="74"/>
      <c r="N303" s="61"/>
      <c r="O303" s="61"/>
      <c r="P303" s="61"/>
      <c r="Q303" s="61"/>
      <c r="R303" s="61"/>
      <c r="S303" s="61"/>
      <c r="T303" s="74"/>
      <c r="U303" s="74"/>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c r="BB303" s="61"/>
      <c r="BC303" s="61"/>
      <c r="BD303" s="61"/>
      <c r="BE303" s="61"/>
      <c r="BF303" s="61"/>
      <c r="BG303" s="61"/>
      <c r="BH303" s="61"/>
      <c r="BI303" s="61"/>
      <c r="BJ303" s="61"/>
      <c r="BK303" s="61"/>
      <c r="BL303" s="61"/>
      <c r="BM303" s="61"/>
      <c r="BN303" s="61"/>
      <c r="BO303" s="61"/>
      <c r="BP303" s="61"/>
      <c r="BQ303" s="61"/>
      <c r="CD303" s="61"/>
    </row>
    <row r="304" spans="3:82" ht="15.75" customHeight="1" x14ac:dyDescent="0.25">
      <c r="C304" s="61"/>
      <c r="D304" s="61"/>
      <c r="E304" s="61"/>
      <c r="F304" s="61"/>
      <c r="G304" s="61"/>
      <c r="H304" s="61"/>
      <c r="I304" s="61"/>
      <c r="J304" s="61"/>
      <c r="K304" s="61"/>
      <c r="L304" s="74"/>
      <c r="M304" s="74"/>
      <c r="N304" s="61"/>
      <c r="O304" s="61"/>
      <c r="P304" s="61"/>
      <c r="Q304" s="61"/>
      <c r="R304" s="61"/>
      <c r="S304" s="61"/>
      <c r="T304" s="74"/>
      <c r="U304" s="74"/>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c r="BB304" s="61"/>
      <c r="BC304" s="61"/>
      <c r="BD304" s="61"/>
      <c r="BE304" s="61"/>
      <c r="BF304" s="61"/>
      <c r="BG304" s="61"/>
      <c r="BH304" s="61"/>
      <c r="BI304" s="61"/>
      <c r="BJ304" s="61"/>
      <c r="BK304" s="61"/>
      <c r="BL304" s="61"/>
      <c r="BM304" s="61"/>
      <c r="BN304" s="61"/>
      <c r="BO304" s="61"/>
      <c r="BP304" s="61"/>
      <c r="BQ304" s="61"/>
      <c r="CD304" s="61"/>
    </row>
    <row r="305" spans="3:82" ht="15.75" customHeight="1" x14ac:dyDescent="0.25">
      <c r="C305" s="61"/>
      <c r="D305" s="61"/>
      <c r="E305" s="61"/>
      <c r="F305" s="61"/>
      <c r="G305" s="61"/>
      <c r="H305" s="61"/>
      <c r="I305" s="61"/>
      <c r="J305" s="61"/>
      <c r="K305" s="61"/>
      <c r="L305" s="74"/>
      <c r="M305" s="74"/>
      <c r="N305" s="61"/>
      <c r="O305" s="61"/>
      <c r="P305" s="61"/>
      <c r="Q305" s="61"/>
      <c r="R305" s="61"/>
      <c r="S305" s="61"/>
      <c r="T305" s="74"/>
      <c r="U305" s="74"/>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c r="BB305" s="61"/>
      <c r="BC305" s="61"/>
      <c r="BD305" s="61"/>
      <c r="BE305" s="61"/>
      <c r="BF305" s="61"/>
      <c r="BG305" s="61"/>
      <c r="BH305" s="61"/>
      <c r="BI305" s="61"/>
      <c r="BJ305" s="61"/>
      <c r="BK305" s="61"/>
      <c r="BL305" s="61"/>
      <c r="BM305" s="61"/>
      <c r="BN305" s="61"/>
      <c r="BO305" s="61"/>
      <c r="BP305" s="61"/>
      <c r="BQ305" s="61"/>
      <c r="CD305" s="61"/>
    </row>
    <row r="306" spans="3:82" ht="15.75" customHeight="1" x14ac:dyDescent="0.25">
      <c r="C306" s="61"/>
      <c r="D306" s="61"/>
      <c r="E306" s="61"/>
      <c r="F306" s="61"/>
      <c r="G306" s="61"/>
      <c r="H306" s="61"/>
      <c r="I306" s="61"/>
      <c r="J306" s="61"/>
      <c r="K306" s="61"/>
      <c r="L306" s="74"/>
      <c r="M306" s="74"/>
      <c r="N306" s="61"/>
      <c r="O306" s="61"/>
      <c r="P306" s="61"/>
      <c r="Q306" s="61"/>
      <c r="R306" s="61"/>
      <c r="S306" s="61"/>
      <c r="T306" s="74"/>
      <c r="U306" s="74"/>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c r="BB306" s="61"/>
      <c r="BC306" s="61"/>
      <c r="BD306" s="61"/>
      <c r="BE306" s="61"/>
      <c r="BF306" s="61"/>
      <c r="BG306" s="61"/>
      <c r="BH306" s="61"/>
      <c r="BI306" s="61"/>
      <c r="BJ306" s="61"/>
      <c r="BK306" s="61"/>
      <c r="BL306" s="61"/>
      <c r="BM306" s="61"/>
      <c r="BN306" s="61"/>
      <c r="BO306" s="61"/>
      <c r="BP306" s="61"/>
      <c r="BQ306" s="61"/>
      <c r="CD306" s="61"/>
    </row>
    <row r="307" spans="3:82" ht="15.75" customHeight="1" x14ac:dyDescent="0.25">
      <c r="C307" s="61"/>
      <c r="D307" s="61"/>
      <c r="E307" s="61"/>
      <c r="F307" s="61"/>
      <c r="G307" s="61"/>
      <c r="H307" s="61"/>
      <c r="I307" s="61"/>
      <c r="J307" s="61"/>
      <c r="K307" s="61"/>
      <c r="L307" s="74"/>
      <c r="M307" s="74"/>
      <c r="N307" s="61"/>
      <c r="O307" s="61"/>
      <c r="P307" s="61"/>
      <c r="Q307" s="61"/>
      <c r="R307" s="61"/>
      <c r="S307" s="61"/>
      <c r="T307" s="74"/>
      <c r="U307" s="74"/>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c r="BB307" s="61"/>
      <c r="BC307" s="61"/>
      <c r="BD307" s="61"/>
      <c r="BE307" s="61"/>
      <c r="BF307" s="61"/>
      <c r="BG307" s="61"/>
      <c r="BH307" s="61"/>
      <c r="BI307" s="61"/>
      <c r="BJ307" s="61"/>
      <c r="BK307" s="61"/>
      <c r="BL307" s="61"/>
      <c r="BM307" s="61"/>
      <c r="BN307" s="61"/>
      <c r="BO307" s="61"/>
      <c r="BP307" s="61"/>
      <c r="BQ307" s="61"/>
      <c r="CD307" s="61"/>
    </row>
    <row r="308" spans="3:82" ht="15.75" customHeight="1" x14ac:dyDescent="0.25">
      <c r="C308" s="61"/>
      <c r="D308" s="61"/>
      <c r="E308" s="61"/>
      <c r="F308" s="61"/>
      <c r="G308" s="61"/>
      <c r="H308" s="61"/>
      <c r="I308" s="61"/>
      <c r="J308" s="61"/>
      <c r="K308" s="61"/>
      <c r="L308" s="74"/>
      <c r="M308" s="74"/>
      <c r="N308" s="61"/>
      <c r="O308" s="61"/>
      <c r="P308" s="61"/>
      <c r="Q308" s="61"/>
      <c r="R308" s="61"/>
      <c r="S308" s="61"/>
      <c r="T308" s="74"/>
      <c r="U308" s="74"/>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c r="BB308" s="61"/>
      <c r="BC308" s="61"/>
      <c r="BD308" s="61"/>
      <c r="BE308" s="61"/>
      <c r="BF308" s="61"/>
      <c r="BG308" s="61"/>
      <c r="BH308" s="61"/>
      <c r="BI308" s="61"/>
      <c r="BJ308" s="61"/>
      <c r="BK308" s="61"/>
      <c r="BL308" s="61"/>
      <c r="BM308" s="61"/>
      <c r="BN308" s="61"/>
      <c r="BO308" s="61"/>
      <c r="BP308" s="61"/>
      <c r="BQ308" s="61"/>
      <c r="CD308" s="61"/>
    </row>
    <row r="309" spans="3:82" ht="15.75" customHeight="1" x14ac:dyDescent="0.25">
      <c r="C309" s="61"/>
      <c r="D309" s="61"/>
      <c r="E309" s="61"/>
      <c r="F309" s="61"/>
      <c r="G309" s="61"/>
      <c r="H309" s="61"/>
      <c r="I309" s="61"/>
      <c r="J309" s="61"/>
      <c r="K309" s="61"/>
      <c r="L309" s="74"/>
      <c r="M309" s="74"/>
      <c r="N309" s="61"/>
      <c r="O309" s="61"/>
      <c r="P309" s="61"/>
      <c r="Q309" s="61"/>
      <c r="R309" s="61"/>
      <c r="S309" s="61"/>
      <c r="T309" s="74"/>
      <c r="U309" s="74"/>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c r="BB309" s="61"/>
      <c r="BC309" s="61"/>
      <c r="BD309" s="61"/>
      <c r="BE309" s="61"/>
      <c r="BF309" s="61"/>
      <c r="BG309" s="61"/>
      <c r="BH309" s="61"/>
      <c r="BI309" s="61"/>
      <c r="BJ309" s="61"/>
      <c r="BK309" s="61"/>
      <c r="BL309" s="61"/>
      <c r="BM309" s="61"/>
      <c r="BN309" s="61"/>
      <c r="BO309" s="61"/>
      <c r="BP309" s="61"/>
      <c r="BQ309" s="61"/>
      <c r="CD309" s="61"/>
    </row>
    <row r="310" spans="3:82" ht="15.75" customHeight="1" x14ac:dyDescent="0.25">
      <c r="C310" s="61"/>
      <c r="D310" s="61"/>
      <c r="E310" s="61"/>
      <c r="F310" s="61"/>
      <c r="G310" s="61"/>
      <c r="H310" s="61"/>
      <c r="I310" s="61"/>
      <c r="J310" s="61"/>
      <c r="K310" s="61"/>
      <c r="L310" s="74"/>
      <c r="M310" s="74"/>
      <c r="N310" s="61"/>
      <c r="O310" s="61"/>
      <c r="P310" s="61"/>
      <c r="Q310" s="61"/>
      <c r="R310" s="61"/>
      <c r="S310" s="61"/>
      <c r="T310" s="74"/>
      <c r="U310" s="74"/>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c r="BB310" s="61"/>
      <c r="BC310" s="61"/>
      <c r="BD310" s="61"/>
      <c r="BE310" s="61"/>
      <c r="BF310" s="61"/>
      <c r="BG310" s="61"/>
      <c r="BH310" s="61"/>
      <c r="BI310" s="61"/>
      <c r="BJ310" s="61"/>
      <c r="BK310" s="61"/>
      <c r="BL310" s="61"/>
      <c r="BM310" s="61"/>
      <c r="BN310" s="61"/>
      <c r="BO310" s="61"/>
      <c r="BP310" s="61"/>
      <c r="BQ310" s="61"/>
      <c r="CD310" s="61"/>
    </row>
    <row r="311" spans="3:82" ht="15.75" customHeight="1" x14ac:dyDescent="0.25">
      <c r="C311" s="61"/>
      <c r="D311" s="61"/>
      <c r="E311" s="61"/>
      <c r="F311" s="61"/>
      <c r="G311" s="61"/>
      <c r="H311" s="61"/>
      <c r="I311" s="61"/>
      <c r="J311" s="61"/>
      <c r="K311" s="61"/>
      <c r="L311" s="74"/>
      <c r="M311" s="74"/>
      <c r="N311" s="61"/>
      <c r="O311" s="61"/>
      <c r="P311" s="61"/>
      <c r="Q311" s="61"/>
      <c r="R311" s="61"/>
      <c r="S311" s="61"/>
      <c r="T311" s="74"/>
      <c r="U311" s="74"/>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c r="BB311" s="61"/>
      <c r="BC311" s="61"/>
      <c r="BD311" s="61"/>
      <c r="BE311" s="61"/>
      <c r="BF311" s="61"/>
      <c r="BG311" s="61"/>
      <c r="BH311" s="61"/>
      <c r="BI311" s="61"/>
      <c r="BJ311" s="61"/>
      <c r="BK311" s="61"/>
      <c r="BL311" s="61"/>
      <c r="BM311" s="61"/>
      <c r="BN311" s="61"/>
      <c r="BO311" s="61"/>
      <c r="BP311" s="61"/>
      <c r="BQ311" s="61"/>
      <c r="CD311" s="61"/>
    </row>
    <row r="312" spans="3:82" ht="15.75" customHeight="1" x14ac:dyDescent="0.25">
      <c r="C312" s="61"/>
      <c r="D312" s="61"/>
      <c r="E312" s="61"/>
      <c r="F312" s="61"/>
      <c r="G312" s="61"/>
      <c r="H312" s="61"/>
      <c r="I312" s="61"/>
      <c r="J312" s="61"/>
      <c r="K312" s="61"/>
      <c r="L312" s="74"/>
      <c r="M312" s="74"/>
      <c r="N312" s="61"/>
      <c r="O312" s="61"/>
      <c r="P312" s="61"/>
      <c r="Q312" s="61"/>
      <c r="R312" s="61"/>
      <c r="S312" s="61"/>
      <c r="T312" s="74"/>
      <c r="U312" s="74"/>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c r="BB312" s="61"/>
      <c r="BC312" s="61"/>
      <c r="BD312" s="61"/>
      <c r="BE312" s="61"/>
      <c r="BF312" s="61"/>
      <c r="BG312" s="61"/>
      <c r="BH312" s="61"/>
      <c r="BI312" s="61"/>
      <c r="BJ312" s="61"/>
      <c r="BK312" s="61"/>
      <c r="BL312" s="61"/>
      <c r="BM312" s="61"/>
      <c r="BN312" s="61"/>
      <c r="BO312" s="61"/>
      <c r="BP312" s="61"/>
      <c r="BQ312" s="61"/>
      <c r="CD312" s="61"/>
    </row>
    <row r="313" spans="3:82" ht="15.75" customHeight="1" x14ac:dyDescent="0.25">
      <c r="C313" s="61"/>
      <c r="D313" s="61"/>
      <c r="E313" s="61"/>
      <c r="F313" s="61"/>
      <c r="G313" s="61"/>
      <c r="H313" s="61"/>
      <c r="I313" s="61"/>
      <c r="J313" s="61"/>
      <c r="K313" s="61"/>
      <c r="L313" s="74"/>
      <c r="M313" s="74"/>
      <c r="N313" s="61"/>
      <c r="O313" s="61"/>
      <c r="P313" s="61"/>
      <c r="Q313" s="61"/>
      <c r="R313" s="61"/>
      <c r="S313" s="61"/>
      <c r="T313" s="74"/>
      <c r="U313" s="74"/>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c r="BB313" s="61"/>
      <c r="BC313" s="61"/>
      <c r="BD313" s="61"/>
      <c r="BE313" s="61"/>
      <c r="BF313" s="61"/>
      <c r="BG313" s="61"/>
      <c r="BH313" s="61"/>
      <c r="BI313" s="61"/>
      <c r="BJ313" s="61"/>
      <c r="BK313" s="61"/>
      <c r="BL313" s="61"/>
      <c r="BM313" s="61"/>
      <c r="BN313" s="61"/>
      <c r="BO313" s="61"/>
      <c r="BP313" s="61"/>
      <c r="BQ313" s="61"/>
      <c r="CD313" s="61"/>
    </row>
    <row r="314" spans="3:82" ht="15.75" customHeight="1" x14ac:dyDescent="0.25">
      <c r="C314" s="61"/>
      <c r="D314" s="61"/>
      <c r="E314" s="61"/>
      <c r="F314" s="61"/>
      <c r="G314" s="61"/>
      <c r="H314" s="61"/>
      <c r="I314" s="61"/>
      <c r="J314" s="61"/>
      <c r="K314" s="61"/>
      <c r="L314" s="74"/>
      <c r="M314" s="74"/>
      <c r="N314" s="61"/>
      <c r="O314" s="61"/>
      <c r="P314" s="61"/>
      <c r="Q314" s="61"/>
      <c r="R314" s="61"/>
      <c r="S314" s="61"/>
      <c r="T314" s="74"/>
      <c r="U314" s="74"/>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c r="BB314" s="61"/>
      <c r="BC314" s="61"/>
      <c r="BD314" s="61"/>
      <c r="BE314" s="61"/>
      <c r="BF314" s="61"/>
      <c r="BG314" s="61"/>
      <c r="BH314" s="61"/>
      <c r="BI314" s="61"/>
      <c r="BJ314" s="61"/>
      <c r="BK314" s="61"/>
      <c r="BL314" s="61"/>
      <c r="BM314" s="61"/>
      <c r="BN314" s="61"/>
      <c r="BO314" s="61"/>
      <c r="BP314" s="61"/>
      <c r="BQ314" s="61"/>
      <c r="CD314" s="61"/>
    </row>
    <row r="315" spans="3:82" ht="15.75" customHeight="1" x14ac:dyDescent="0.25">
      <c r="C315" s="61"/>
      <c r="D315" s="61"/>
      <c r="E315" s="61"/>
      <c r="F315" s="61"/>
      <c r="G315" s="61"/>
      <c r="H315" s="61"/>
      <c r="I315" s="61"/>
      <c r="J315" s="61"/>
      <c r="K315" s="61"/>
      <c r="L315" s="74"/>
      <c r="M315" s="74"/>
      <c r="N315" s="61"/>
      <c r="O315" s="61"/>
      <c r="P315" s="61"/>
      <c r="Q315" s="61"/>
      <c r="R315" s="61"/>
      <c r="S315" s="61"/>
      <c r="T315" s="74"/>
      <c r="U315" s="74"/>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c r="BB315" s="61"/>
      <c r="BC315" s="61"/>
      <c r="BD315" s="61"/>
      <c r="BE315" s="61"/>
      <c r="BF315" s="61"/>
      <c r="BG315" s="61"/>
      <c r="BH315" s="61"/>
      <c r="BI315" s="61"/>
      <c r="BJ315" s="61"/>
      <c r="BK315" s="61"/>
      <c r="BL315" s="61"/>
      <c r="BM315" s="61"/>
      <c r="BN315" s="61"/>
      <c r="BO315" s="61"/>
      <c r="BP315" s="61"/>
      <c r="BQ315" s="61"/>
      <c r="CD315" s="61"/>
    </row>
    <row r="316" spans="3:82" ht="15.75" customHeight="1" x14ac:dyDescent="0.25">
      <c r="C316" s="61"/>
      <c r="D316" s="61"/>
      <c r="E316" s="61"/>
      <c r="F316" s="61"/>
      <c r="G316" s="61"/>
      <c r="H316" s="61"/>
      <c r="I316" s="61"/>
      <c r="J316" s="61"/>
      <c r="K316" s="61"/>
      <c r="L316" s="74"/>
      <c r="M316" s="74"/>
      <c r="N316" s="61"/>
      <c r="O316" s="61"/>
      <c r="P316" s="61"/>
      <c r="Q316" s="61"/>
      <c r="R316" s="61"/>
      <c r="S316" s="61"/>
      <c r="T316" s="74"/>
      <c r="U316" s="74"/>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c r="BB316" s="61"/>
      <c r="BC316" s="61"/>
      <c r="BD316" s="61"/>
      <c r="BE316" s="61"/>
      <c r="BF316" s="61"/>
      <c r="BG316" s="61"/>
      <c r="BH316" s="61"/>
      <c r="BI316" s="61"/>
      <c r="BJ316" s="61"/>
      <c r="BK316" s="61"/>
      <c r="BL316" s="61"/>
      <c r="BM316" s="61"/>
      <c r="BN316" s="61"/>
      <c r="BO316" s="61"/>
      <c r="BP316" s="61"/>
      <c r="BQ316" s="61"/>
      <c r="CD316" s="61"/>
    </row>
    <row r="317" spans="3:82" ht="15.75" customHeight="1" x14ac:dyDescent="0.25">
      <c r="C317" s="61"/>
      <c r="D317" s="61"/>
      <c r="E317" s="61"/>
      <c r="F317" s="61"/>
      <c r="G317" s="61"/>
      <c r="H317" s="61"/>
      <c r="I317" s="61"/>
      <c r="J317" s="61"/>
      <c r="K317" s="61"/>
      <c r="L317" s="74"/>
      <c r="M317" s="74"/>
      <c r="N317" s="61"/>
      <c r="O317" s="61"/>
      <c r="P317" s="61"/>
      <c r="Q317" s="61"/>
      <c r="R317" s="61"/>
      <c r="S317" s="61"/>
      <c r="T317" s="74"/>
      <c r="U317" s="74"/>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c r="BB317" s="61"/>
      <c r="BC317" s="61"/>
      <c r="BD317" s="61"/>
      <c r="BE317" s="61"/>
      <c r="BF317" s="61"/>
      <c r="BG317" s="61"/>
      <c r="BH317" s="61"/>
      <c r="BI317" s="61"/>
      <c r="BJ317" s="61"/>
      <c r="BK317" s="61"/>
      <c r="BL317" s="61"/>
      <c r="BM317" s="61"/>
      <c r="BN317" s="61"/>
      <c r="BO317" s="61"/>
      <c r="BP317" s="61"/>
      <c r="BQ317" s="61"/>
      <c r="CD317" s="61"/>
    </row>
    <row r="318" spans="3:82" ht="15.75" customHeight="1" x14ac:dyDescent="0.25">
      <c r="C318" s="61"/>
      <c r="D318" s="61"/>
      <c r="E318" s="61"/>
      <c r="F318" s="61"/>
      <c r="G318" s="61"/>
      <c r="H318" s="61"/>
      <c r="I318" s="61"/>
      <c r="J318" s="61"/>
      <c r="K318" s="61"/>
      <c r="L318" s="74"/>
      <c r="M318" s="74"/>
      <c r="N318" s="61"/>
      <c r="O318" s="61"/>
      <c r="P318" s="61"/>
      <c r="Q318" s="61"/>
      <c r="R318" s="61"/>
      <c r="S318" s="61"/>
      <c r="T318" s="74"/>
      <c r="U318" s="74"/>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c r="BB318" s="61"/>
      <c r="BC318" s="61"/>
      <c r="BD318" s="61"/>
      <c r="BE318" s="61"/>
      <c r="BF318" s="61"/>
      <c r="BG318" s="61"/>
      <c r="BH318" s="61"/>
      <c r="BI318" s="61"/>
      <c r="BJ318" s="61"/>
      <c r="BK318" s="61"/>
      <c r="BL318" s="61"/>
      <c r="BM318" s="61"/>
      <c r="BN318" s="61"/>
      <c r="BO318" s="61"/>
      <c r="BP318" s="61"/>
      <c r="BQ318" s="61"/>
      <c r="CD318" s="61"/>
    </row>
    <row r="319" spans="3:82" ht="15.75" customHeight="1" x14ac:dyDescent="0.25">
      <c r="C319" s="61"/>
      <c r="D319" s="61"/>
      <c r="E319" s="61"/>
      <c r="F319" s="61"/>
      <c r="G319" s="61"/>
      <c r="H319" s="61"/>
      <c r="I319" s="61"/>
      <c r="J319" s="61"/>
      <c r="K319" s="61"/>
      <c r="L319" s="74"/>
      <c r="M319" s="74"/>
      <c r="N319" s="61"/>
      <c r="O319" s="61"/>
      <c r="P319" s="61"/>
      <c r="Q319" s="61"/>
      <c r="R319" s="61"/>
      <c r="S319" s="61"/>
      <c r="T319" s="74"/>
      <c r="U319" s="74"/>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c r="BB319" s="61"/>
      <c r="BC319" s="61"/>
      <c r="BD319" s="61"/>
      <c r="BE319" s="61"/>
      <c r="BF319" s="61"/>
      <c r="BG319" s="61"/>
      <c r="BH319" s="61"/>
      <c r="BI319" s="61"/>
      <c r="BJ319" s="61"/>
      <c r="BK319" s="61"/>
      <c r="BL319" s="61"/>
      <c r="BM319" s="61"/>
      <c r="BN319" s="61"/>
      <c r="BO319" s="61"/>
      <c r="BP319" s="61"/>
      <c r="BQ319" s="61"/>
      <c r="CD319" s="61"/>
    </row>
    <row r="320" spans="3:82" ht="15.75" customHeight="1" x14ac:dyDescent="0.25">
      <c r="C320" s="61"/>
      <c r="D320" s="61"/>
      <c r="E320" s="61"/>
      <c r="F320" s="61"/>
      <c r="G320" s="61"/>
      <c r="H320" s="61"/>
      <c r="I320" s="61"/>
      <c r="J320" s="61"/>
      <c r="K320" s="61"/>
      <c r="L320" s="74"/>
      <c r="M320" s="74"/>
      <c r="N320" s="61"/>
      <c r="O320" s="61"/>
      <c r="P320" s="61"/>
      <c r="Q320" s="61"/>
      <c r="R320" s="61"/>
      <c r="S320" s="61"/>
      <c r="T320" s="74"/>
      <c r="U320" s="74"/>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c r="BB320" s="61"/>
      <c r="BC320" s="61"/>
      <c r="BD320" s="61"/>
      <c r="BE320" s="61"/>
      <c r="BF320" s="61"/>
      <c r="BG320" s="61"/>
      <c r="BH320" s="61"/>
      <c r="BI320" s="61"/>
      <c r="BJ320" s="61"/>
      <c r="BK320" s="61"/>
      <c r="BL320" s="61"/>
      <c r="BM320" s="61"/>
      <c r="BN320" s="61"/>
      <c r="BO320" s="61"/>
      <c r="BP320" s="61"/>
      <c r="BQ320" s="61"/>
      <c r="CD320" s="61"/>
    </row>
    <row r="321" spans="3:82" ht="15.75" customHeight="1" x14ac:dyDescent="0.25">
      <c r="C321" s="61"/>
      <c r="D321" s="61"/>
      <c r="E321" s="61"/>
      <c r="F321" s="61"/>
      <c r="G321" s="61"/>
      <c r="H321" s="61"/>
      <c r="I321" s="61"/>
      <c r="J321" s="61"/>
      <c r="K321" s="61"/>
      <c r="L321" s="74"/>
      <c r="M321" s="74"/>
      <c r="N321" s="61"/>
      <c r="O321" s="61"/>
      <c r="P321" s="61"/>
      <c r="Q321" s="61"/>
      <c r="R321" s="61"/>
      <c r="S321" s="61"/>
      <c r="T321" s="74"/>
      <c r="U321" s="74"/>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c r="BB321" s="61"/>
      <c r="BC321" s="61"/>
      <c r="BD321" s="61"/>
      <c r="BE321" s="61"/>
      <c r="BF321" s="61"/>
      <c r="BG321" s="61"/>
      <c r="BH321" s="61"/>
      <c r="BI321" s="61"/>
      <c r="BJ321" s="61"/>
      <c r="BK321" s="61"/>
      <c r="BL321" s="61"/>
      <c r="BM321" s="61"/>
      <c r="BN321" s="61"/>
      <c r="BO321" s="61"/>
      <c r="BP321" s="61"/>
      <c r="BQ321" s="61"/>
      <c r="CD321" s="61"/>
    </row>
    <row r="322" spans="3:82" ht="15.75" customHeight="1" x14ac:dyDescent="0.25">
      <c r="C322" s="61"/>
      <c r="D322" s="61"/>
      <c r="E322" s="61"/>
      <c r="F322" s="61"/>
      <c r="G322" s="61"/>
      <c r="H322" s="61"/>
      <c r="I322" s="61"/>
      <c r="J322" s="61"/>
      <c r="K322" s="61"/>
      <c r="L322" s="74"/>
      <c r="M322" s="74"/>
      <c r="N322" s="61"/>
      <c r="O322" s="61"/>
      <c r="P322" s="61"/>
      <c r="Q322" s="61"/>
      <c r="R322" s="61"/>
      <c r="S322" s="61"/>
      <c r="T322" s="74"/>
      <c r="U322" s="74"/>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c r="BB322" s="61"/>
      <c r="BC322" s="61"/>
      <c r="BD322" s="61"/>
      <c r="BE322" s="61"/>
      <c r="BF322" s="61"/>
      <c r="BG322" s="61"/>
      <c r="BH322" s="61"/>
      <c r="BI322" s="61"/>
      <c r="BJ322" s="61"/>
      <c r="BK322" s="61"/>
      <c r="BL322" s="61"/>
      <c r="BM322" s="61"/>
      <c r="BN322" s="61"/>
      <c r="BO322" s="61"/>
      <c r="BP322" s="61"/>
      <c r="BQ322" s="61"/>
      <c r="CD322" s="61"/>
    </row>
    <row r="323" spans="3:82" ht="15.75" customHeight="1" x14ac:dyDescent="0.25">
      <c r="C323" s="61"/>
      <c r="D323" s="61"/>
      <c r="E323" s="61"/>
      <c r="F323" s="61"/>
      <c r="G323" s="61"/>
      <c r="H323" s="61"/>
      <c r="I323" s="61"/>
      <c r="J323" s="61"/>
      <c r="K323" s="61"/>
      <c r="L323" s="74"/>
      <c r="M323" s="74"/>
      <c r="N323" s="61"/>
      <c r="O323" s="61"/>
      <c r="P323" s="61"/>
      <c r="Q323" s="61"/>
      <c r="R323" s="61"/>
      <c r="S323" s="61"/>
      <c r="T323" s="74"/>
      <c r="U323" s="74"/>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c r="BB323" s="61"/>
      <c r="BC323" s="61"/>
      <c r="BD323" s="61"/>
      <c r="BE323" s="61"/>
      <c r="BF323" s="61"/>
      <c r="BG323" s="61"/>
      <c r="BH323" s="61"/>
      <c r="BI323" s="61"/>
      <c r="BJ323" s="61"/>
      <c r="BK323" s="61"/>
      <c r="BL323" s="61"/>
      <c r="BM323" s="61"/>
      <c r="BN323" s="61"/>
      <c r="BO323" s="61"/>
      <c r="BP323" s="61"/>
      <c r="BQ323" s="61"/>
      <c r="CD323" s="61"/>
    </row>
    <row r="324" spans="3:82" ht="15.75" customHeight="1" x14ac:dyDescent="0.25">
      <c r="C324" s="61"/>
      <c r="D324" s="61"/>
      <c r="E324" s="61"/>
      <c r="F324" s="61"/>
      <c r="G324" s="61"/>
      <c r="H324" s="61"/>
      <c r="I324" s="61"/>
      <c r="J324" s="61"/>
      <c r="K324" s="61"/>
      <c r="L324" s="74"/>
      <c r="M324" s="74"/>
      <c r="N324" s="61"/>
      <c r="O324" s="61"/>
      <c r="P324" s="61"/>
      <c r="Q324" s="61"/>
      <c r="R324" s="61"/>
      <c r="S324" s="61"/>
      <c r="T324" s="74"/>
      <c r="U324" s="74"/>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c r="BB324" s="61"/>
      <c r="BC324" s="61"/>
      <c r="BD324" s="61"/>
      <c r="BE324" s="61"/>
      <c r="BF324" s="61"/>
      <c r="BG324" s="61"/>
      <c r="BH324" s="61"/>
      <c r="BI324" s="61"/>
      <c r="BJ324" s="61"/>
      <c r="BK324" s="61"/>
      <c r="BL324" s="61"/>
      <c r="BM324" s="61"/>
      <c r="BN324" s="61"/>
      <c r="BO324" s="61"/>
      <c r="BP324" s="61"/>
      <c r="BQ324" s="61"/>
      <c r="CD324" s="61"/>
    </row>
    <row r="325" spans="3:82" ht="15.75" customHeight="1" x14ac:dyDescent="0.25">
      <c r="C325" s="61"/>
      <c r="D325" s="61"/>
      <c r="E325" s="61"/>
      <c r="F325" s="61"/>
      <c r="G325" s="61"/>
      <c r="H325" s="61"/>
      <c r="I325" s="61"/>
      <c r="J325" s="61"/>
      <c r="K325" s="61"/>
      <c r="L325" s="74"/>
      <c r="M325" s="74"/>
      <c r="N325" s="61"/>
      <c r="O325" s="61"/>
      <c r="P325" s="61"/>
      <c r="Q325" s="61"/>
      <c r="R325" s="61"/>
      <c r="S325" s="61"/>
      <c r="T325" s="74"/>
      <c r="U325" s="74"/>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c r="BB325" s="61"/>
      <c r="BC325" s="61"/>
      <c r="BD325" s="61"/>
      <c r="BE325" s="61"/>
      <c r="BF325" s="61"/>
      <c r="BG325" s="61"/>
      <c r="BH325" s="61"/>
      <c r="BI325" s="61"/>
      <c r="BJ325" s="61"/>
      <c r="BK325" s="61"/>
      <c r="BL325" s="61"/>
      <c r="BM325" s="61"/>
      <c r="BN325" s="61"/>
      <c r="BO325" s="61"/>
      <c r="BP325" s="61"/>
      <c r="BQ325" s="61"/>
      <c r="CD325" s="61"/>
    </row>
    <row r="326" spans="3:82" ht="15.75" customHeight="1" x14ac:dyDescent="0.25">
      <c r="C326" s="61"/>
      <c r="D326" s="61"/>
      <c r="E326" s="61"/>
      <c r="F326" s="61"/>
      <c r="G326" s="61"/>
      <c r="H326" s="61"/>
      <c r="I326" s="61"/>
      <c r="J326" s="61"/>
      <c r="K326" s="61"/>
      <c r="L326" s="74"/>
      <c r="M326" s="74"/>
      <c r="N326" s="61"/>
      <c r="O326" s="61"/>
      <c r="P326" s="61"/>
      <c r="Q326" s="61"/>
      <c r="R326" s="61"/>
      <c r="S326" s="61"/>
      <c r="T326" s="74"/>
      <c r="U326" s="74"/>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c r="BB326" s="61"/>
      <c r="BC326" s="61"/>
      <c r="BD326" s="61"/>
      <c r="BE326" s="61"/>
      <c r="BF326" s="61"/>
      <c r="BG326" s="61"/>
      <c r="BH326" s="61"/>
      <c r="BI326" s="61"/>
      <c r="BJ326" s="61"/>
      <c r="BK326" s="61"/>
      <c r="BL326" s="61"/>
      <c r="BM326" s="61"/>
      <c r="BN326" s="61"/>
      <c r="BO326" s="61"/>
      <c r="BP326" s="61"/>
      <c r="BQ326" s="61"/>
      <c r="CD326" s="61"/>
    </row>
    <row r="327" spans="3:82" ht="15.75" customHeight="1" x14ac:dyDescent="0.25">
      <c r="C327" s="61"/>
      <c r="D327" s="61"/>
      <c r="E327" s="61"/>
      <c r="F327" s="61"/>
      <c r="G327" s="61"/>
      <c r="H327" s="61"/>
      <c r="I327" s="61"/>
      <c r="J327" s="61"/>
      <c r="K327" s="61"/>
      <c r="L327" s="74"/>
      <c r="M327" s="74"/>
      <c r="N327" s="61"/>
      <c r="O327" s="61"/>
      <c r="P327" s="61"/>
      <c r="Q327" s="61"/>
      <c r="R327" s="61"/>
      <c r="S327" s="61"/>
      <c r="T327" s="74"/>
      <c r="U327" s="74"/>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c r="BB327" s="61"/>
      <c r="BC327" s="61"/>
      <c r="BD327" s="61"/>
      <c r="BE327" s="61"/>
      <c r="BF327" s="61"/>
      <c r="BG327" s="61"/>
      <c r="BH327" s="61"/>
      <c r="BI327" s="61"/>
      <c r="BJ327" s="61"/>
      <c r="BK327" s="61"/>
      <c r="BL327" s="61"/>
      <c r="BM327" s="61"/>
      <c r="BN327" s="61"/>
      <c r="BO327" s="61"/>
      <c r="BP327" s="61"/>
      <c r="BQ327" s="61"/>
      <c r="CD327" s="61"/>
    </row>
    <row r="328" spans="3:82" ht="15.75" customHeight="1" x14ac:dyDescent="0.25">
      <c r="C328" s="61"/>
      <c r="D328" s="61"/>
      <c r="E328" s="61"/>
      <c r="F328" s="61"/>
      <c r="G328" s="61"/>
      <c r="H328" s="61"/>
      <c r="I328" s="61"/>
      <c r="J328" s="61"/>
      <c r="K328" s="61"/>
      <c r="L328" s="74"/>
      <c r="M328" s="74"/>
      <c r="N328" s="61"/>
      <c r="O328" s="61"/>
      <c r="P328" s="61"/>
      <c r="Q328" s="61"/>
      <c r="R328" s="61"/>
      <c r="S328" s="61"/>
      <c r="T328" s="74"/>
      <c r="U328" s="74"/>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c r="BB328" s="61"/>
      <c r="BC328" s="61"/>
      <c r="BD328" s="61"/>
      <c r="BE328" s="61"/>
      <c r="BF328" s="61"/>
      <c r="BG328" s="61"/>
      <c r="BH328" s="61"/>
      <c r="BI328" s="61"/>
      <c r="BJ328" s="61"/>
      <c r="BK328" s="61"/>
      <c r="BL328" s="61"/>
      <c r="BM328" s="61"/>
      <c r="BN328" s="61"/>
      <c r="BO328" s="61"/>
      <c r="BP328" s="61"/>
      <c r="BQ328" s="61"/>
      <c r="CD328" s="61"/>
    </row>
    <row r="329" spans="3:82" ht="15.75" customHeight="1" x14ac:dyDescent="0.25">
      <c r="C329" s="61"/>
      <c r="D329" s="61"/>
      <c r="E329" s="61"/>
      <c r="F329" s="61"/>
      <c r="G329" s="61"/>
      <c r="H329" s="61"/>
      <c r="I329" s="61"/>
      <c r="J329" s="61"/>
      <c r="K329" s="61"/>
      <c r="L329" s="74"/>
      <c r="M329" s="74"/>
      <c r="N329" s="61"/>
      <c r="O329" s="61"/>
      <c r="P329" s="61"/>
      <c r="Q329" s="61"/>
      <c r="R329" s="61"/>
      <c r="S329" s="61"/>
      <c r="T329" s="74"/>
      <c r="U329" s="74"/>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c r="BB329" s="61"/>
      <c r="BC329" s="61"/>
      <c r="BD329" s="61"/>
      <c r="BE329" s="61"/>
      <c r="BF329" s="61"/>
      <c r="BG329" s="61"/>
      <c r="BH329" s="61"/>
      <c r="BI329" s="61"/>
      <c r="BJ329" s="61"/>
      <c r="BK329" s="61"/>
      <c r="BL329" s="61"/>
      <c r="BM329" s="61"/>
      <c r="BN329" s="61"/>
      <c r="BO329" s="61"/>
      <c r="BP329" s="61"/>
      <c r="BQ329" s="61"/>
      <c r="CD329" s="61"/>
    </row>
    <row r="330" spans="3:82" ht="15.75" customHeight="1" x14ac:dyDescent="0.25">
      <c r="C330" s="61"/>
      <c r="D330" s="61"/>
      <c r="E330" s="61"/>
      <c r="F330" s="61"/>
      <c r="G330" s="61"/>
      <c r="H330" s="61"/>
      <c r="I330" s="61"/>
      <c r="J330" s="61"/>
      <c r="K330" s="61"/>
      <c r="L330" s="74"/>
      <c r="M330" s="74"/>
      <c r="N330" s="61"/>
      <c r="O330" s="61"/>
      <c r="P330" s="61"/>
      <c r="Q330" s="61"/>
      <c r="R330" s="61"/>
      <c r="S330" s="61"/>
      <c r="T330" s="74"/>
      <c r="U330" s="74"/>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c r="BB330" s="61"/>
      <c r="BC330" s="61"/>
      <c r="BD330" s="61"/>
      <c r="BE330" s="61"/>
      <c r="BF330" s="61"/>
      <c r="BG330" s="61"/>
      <c r="BH330" s="61"/>
      <c r="BI330" s="61"/>
      <c r="BJ330" s="61"/>
      <c r="BK330" s="61"/>
      <c r="BL330" s="61"/>
      <c r="BM330" s="61"/>
      <c r="BN330" s="61"/>
      <c r="BO330" s="61"/>
      <c r="BP330" s="61"/>
      <c r="BQ330" s="61"/>
      <c r="CD330" s="61"/>
    </row>
    <row r="331" spans="3:82" ht="15.75" customHeight="1" x14ac:dyDescent="0.25">
      <c r="C331" s="61"/>
      <c r="D331" s="61"/>
      <c r="E331" s="61"/>
      <c r="F331" s="61"/>
      <c r="G331" s="61"/>
      <c r="H331" s="61"/>
      <c r="I331" s="61"/>
      <c r="J331" s="61"/>
      <c r="K331" s="61"/>
      <c r="L331" s="74"/>
      <c r="M331" s="74"/>
      <c r="N331" s="61"/>
      <c r="O331" s="61"/>
      <c r="P331" s="61"/>
      <c r="Q331" s="61"/>
      <c r="R331" s="61"/>
      <c r="S331" s="61"/>
      <c r="T331" s="74"/>
      <c r="U331" s="74"/>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c r="BB331" s="61"/>
      <c r="BC331" s="61"/>
      <c r="BD331" s="61"/>
      <c r="BE331" s="61"/>
      <c r="BF331" s="61"/>
      <c r="BG331" s="61"/>
      <c r="BH331" s="61"/>
      <c r="BI331" s="61"/>
      <c r="BJ331" s="61"/>
      <c r="BK331" s="61"/>
      <c r="BL331" s="61"/>
      <c r="BM331" s="61"/>
      <c r="BN331" s="61"/>
      <c r="BO331" s="61"/>
      <c r="BP331" s="61"/>
      <c r="BQ331" s="61"/>
      <c r="CD331" s="61"/>
    </row>
    <row r="332" spans="3:82" ht="15.75" customHeight="1" x14ac:dyDescent="0.25">
      <c r="C332" s="61"/>
      <c r="D332" s="61"/>
      <c r="E332" s="61"/>
      <c r="F332" s="61"/>
      <c r="G332" s="61"/>
      <c r="H332" s="61"/>
      <c r="I332" s="61"/>
      <c r="J332" s="61"/>
      <c r="K332" s="61"/>
      <c r="L332" s="74"/>
      <c r="M332" s="74"/>
      <c r="N332" s="61"/>
      <c r="O332" s="61"/>
      <c r="P332" s="61"/>
      <c r="Q332" s="61"/>
      <c r="R332" s="61"/>
      <c r="S332" s="61"/>
      <c r="T332" s="74"/>
      <c r="U332" s="74"/>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c r="BB332" s="61"/>
      <c r="BC332" s="61"/>
      <c r="BD332" s="61"/>
      <c r="BE332" s="61"/>
      <c r="BF332" s="61"/>
      <c r="BG332" s="61"/>
      <c r="BH332" s="61"/>
      <c r="BI332" s="61"/>
      <c r="BJ332" s="61"/>
      <c r="BK332" s="61"/>
      <c r="BL332" s="61"/>
      <c r="BM332" s="61"/>
      <c r="BN332" s="61"/>
      <c r="BO332" s="61"/>
      <c r="BP332" s="61"/>
      <c r="BQ332" s="61"/>
      <c r="CD332" s="61"/>
    </row>
    <row r="333" spans="3:82" ht="15.75" customHeight="1" x14ac:dyDescent="0.25">
      <c r="C333" s="61"/>
      <c r="D333" s="61"/>
      <c r="E333" s="61"/>
      <c r="F333" s="61"/>
      <c r="G333" s="61"/>
      <c r="H333" s="61"/>
      <c r="I333" s="61"/>
      <c r="J333" s="61"/>
      <c r="K333" s="61"/>
      <c r="L333" s="74"/>
      <c r="M333" s="74"/>
      <c r="N333" s="61"/>
      <c r="O333" s="61"/>
      <c r="P333" s="61"/>
      <c r="Q333" s="61"/>
      <c r="R333" s="61"/>
      <c r="S333" s="61"/>
      <c r="T333" s="74"/>
      <c r="U333" s="74"/>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c r="BB333" s="61"/>
      <c r="BC333" s="61"/>
      <c r="BD333" s="61"/>
      <c r="BE333" s="61"/>
      <c r="BF333" s="61"/>
      <c r="BG333" s="61"/>
      <c r="BH333" s="61"/>
      <c r="BI333" s="61"/>
      <c r="BJ333" s="61"/>
      <c r="BK333" s="61"/>
      <c r="BL333" s="61"/>
      <c r="BM333" s="61"/>
      <c r="BN333" s="61"/>
      <c r="BO333" s="61"/>
      <c r="BP333" s="61"/>
      <c r="BQ333" s="61"/>
      <c r="CD333" s="61"/>
    </row>
    <row r="334" spans="3:82" ht="15.75" customHeight="1" x14ac:dyDescent="0.25">
      <c r="C334" s="61"/>
      <c r="D334" s="61"/>
      <c r="E334" s="61"/>
      <c r="F334" s="61"/>
      <c r="G334" s="61"/>
      <c r="H334" s="61"/>
      <c r="I334" s="61"/>
      <c r="J334" s="61"/>
      <c r="K334" s="61"/>
      <c r="L334" s="74"/>
      <c r="M334" s="74"/>
      <c r="N334" s="61"/>
      <c r="O334" s="61"/>
      <c r="P334" s="61"/>
      <c r="Q334" s="61"/>
      <c r="R334" s="61"/>
      <c r="S334" s="61"/>
      <c r="T334" s="74"/>
      <c r="U334" s="74"/>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c r="BB334" s="61"/>
      <c r="BC334" s="61"/>
      <c r="BD334" s="61"/>
      <c r="BE334" s="61"/>
      <c r="BF334" s="61"/>
      <c r="BG334" s="61"/>
      <c r="BH334" s="61"/>
      <c r="BI334" s="61"/>
      <c r="BJ334" s="61"/>
      <c r="BK334" s="61"/>
      <c r="BL334" s="61"/>
      <c r="BM334" s="61"/>
      <c r="BN334" s="61"/>
      <c r="BO334" s="61"/>
      <c r="BP334" s="61"/>
      <c r="BQ334" s="61"/>
      <c r="CD334" s="61"/>
    </row>
    <row r="335" spans="3:82" ht="15.75" customHeight="1" x14ac:dyDescent="0.25">
      <c r="C335" s="61"/>
      <c r="D335" s="61"/>
      <c r="E335" s="61"/>
      <c r="F335" s="61"/>
      <c r="G335" s="61"/>
      <c r="H335" s="61"/>
      <c r="I335" s="61"/>
      <c r="J335" s="61"/>
      <c r="K335" s="61"/>
      <c r="L335" s="74"/>
      <c r="M335" s="74"/>
      <c r="N335" s="61"/>
      <c r="O335" s="61"/>
      <c r="P335" s="61"/>
      <c r="Q335" s="61"/>
      <c r="R335" s="61"/>
      <c r="S335" s="61"/>
      <c r="T335" s="74"/>
      <c r="U335" s="74"/>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c r="BB335" s="61"/>
      <c r="BC335" s="61"/>
      <c r="BD335" s="61"/>
      <c r="BE335" s="61"/>
      <c r="BF335" s="61"/>
      <c r="BG335" s="61"/>
      <c r="BH335" s="61"/>
      <c r="BI335" s="61"/>
      <c r="BJ335" s="61"/>
      <c r="BK335" s="61"/>
      <c r="BL335" s="61"/>
      <c r="BM335" s="61"/>
      <c r="BN335" s="61"/>
      <c r="BO335" s="61"/>
      <c r="BP335" s="61"/>
      <c r="BQ335" s="61"/>
      <c r="CD335" s="61"/>
    </row>
    <row r="336" spans="3:82" ht="15.75" customHeight="1" x14ac:dyDescent="0.25">
      <c r="C336" s="61"/>
      <c r="D336" s="61"/>
      <c r="E336" s="61"/>
      <c r="F336" s="61"/>
      <c r="G336" s="61"/>
      <c r="H336" s="61"/>
      <c r="I336" s="61"/>
      <c r="J336" s="61"/>
      <c r="K336" s="61"/>
      <c r="L336" s="74"/>
      <c r="M336" s="74"/>
      <c r="N336" s="61"/>
      <c r="O336" s="61"/>
      <c r="P336" s="61"/>
      <c r="Q336" s="61"/>
      <c r="R336" s="61"/>
      <c r="S336" s="61"/>
      <c r="T336" s="74"/>
      <c r="U336" s="74"/>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c r="BB336" s="61"/>
      <c r="BC336" s="61"/>
      <c r="BD336" s="61"/>
      <c r="BE336" s="61"/>
      <c r="BF336" s="61"/>
      <c r="BG336" s="61"/>
      <c r="BH336" s="61"/>
      <c r="BI336" s="61"/>
      <c r="BJ336" s="61"/>
      <c r="BK336" s="61"/>
      <c r="BL336" s="61"/>
      <c r="BM336" s="61"/>
      <c r="BN336" s="61"/>
      <c r="BO336" s="61"/>
      <c r="BP336" s="61"/>
      <c r="BQ336" s="61"/>
      <c r="CD336" s="61"/>
    </row>
    <row r="337" spans="3:82" ht="15.75" customHeight="1" x14ac:dyDescent="0.25">
      <c r="C337" s="61"/>
      <c r="D337" s="61"/>
      <c r="E337" s="61"/>
      <c r="F337" s="61"/>
      <c r="G337" s="61"/>
      <c r="H337" s="61"/>
      <c r="I337" s="61"/>
      <c r="J337" s="61"/>
      <c r="K337" s="61"/>
      <c r="L337" s="74"/>
      <c r="M337" s="74"/>
      <c r="N337" s="61"/>
      <c r="O337" s="61"/>
      <c r="P337" s="61"/>
      <c r="Q337" s="61"/>
      <c r="R337" s="61"/>
      <c r="S337" s="61"/>
      <c r="T337" s="74"/>
      <c r="U337" s="74"/>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c r="BB337" s="61"/>
      <c r="BC337" s="61"/>
      <c r="BD337" s="61"/>
      <c r="BE337" s="61"/>
      <c r="BF337" s="61"/>
      <c r="BG337" s="61"/>
      <c r="BH337" s="61"/>
      <c r="BI337" s="61"/>
      <c r="BJ337" s="61"/>
      <c r="BK337" s="61"/>
      <c r="BL337" s="61"/>
      <c r="BM337" s="61"/>
      <c r="BN337" s="61"/>
      <c r="BO337" s="61"/>
      <c r="BP337" s="61"/>
      <c r="BQ337" s="61"/>
      <c r="CD337" s="61"/>
    </row>
    <row r="338" spans="3:82" ht="15.75" customHeight="1" x14ac:dyDescent="0.25">
      <c r="C338" s="61"/>
      <c r="D338" s="61"/>
      <c r="E338" s="61"/>
      <c r="F338" s="61"/>
      <c r="G338" s="61"/>
      <c r="H338" s="61"/>
      <c r="I338" s="61"/>
      <c r="J338" s="61"/>
      <c r="K338" s="61"/>
      <c r="L338" s="74"/>
      <c r="M338" s="74"/>
      <c r="N338" s="61"/>
      <c r="O338" s="61"/>
      <c r="P338" s="61"/>
      <c r="Q338" s="61"/>
      <c r="R338" s="61"/>
      <c r="S338" s="61"/>
      <c r="T338" s="74"/>
      <c r="U338" s="74"/>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c r="BB338" s="61"/>
      <c r="BC338" s="61"/>
      <c r="BD338" s="61"/>
      <c r="BE338" s="61"/>
      <c r="BF338" s="61"/>
      <c r="BG338" s="61"/>
      <c r="BH338" s="61"/>
      <c r="BI338" s="61"/>
      <c r="BJ338" s="61"/>
      <c r="BK338" s="61"/>
      <c r="BL338" s="61"/>
      <c r="BM338" s="61"/>
      <c r="BN338" s="61"/>
      <c r="BO338" s="61"/>
      <c r="BP338" s="61"/>
      <c r="BQ338" s="61"/>
      <c r="CD338" s="61"/>
    </row>
    <row r="339" spans="3:82" ht="15.75" customHeight="1" x14ac:dyDescent="0.25">
      <c r="C339" s="61"/>
      <c r="D339" s="61"/>
      <c r="E339" s="61"/>
      <c r="F339" s="61"/>
      <c r="G339" s="61"/>
      <c r="H339" s="61"/>
      <c r="I339" s="61"/>
      <c r="J339" s="61"/>
      <c r="K339" s="61"/>
      <c r="L339" s="74"/>
      <c r="M339" s="74"/>
      <c r="N339" s="61"/>
      <c r="O339" s="61"/>
      <c r="P339" s="61"/>
      <c r="Q339" s="61"/>
      <c r="R339" s="61"/>
      <c r="S339" s="61"/>
      <c r="T339" s="74"/>
      <c r="U339" s="74"/>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c r="BB339" s="61"/>
      <c r="BC339" s="61"/>
      <c r="BD339" s="61"/>
      <c r="BE339" s="61"/>
      <c r="BF339" s="61"/>
      <c r="BG339" s="61"/>
      <c r="BH339" s="61"/>
      <c r="BI339" s="61"/>
      <c r="BJ339" s="61"/>
      <c r="BK339" s="61"/>
      <c r="BL339" s="61"/>
      <c r="BM339" s="61"/>
      <c r="BN339" s="61"/>
      <c r="BO339" s="61"/>
      <c r="BP339" s="61"/>
      <c r="BQ339" s="61"/>
      <c r="CD339" s="61"/>
    </row>
    <row r="340" spans="3:82" ht="15.75" customHeight="1" x14ac:dyDescent="0.25">
      <c r="C340" s="61"/>
      <c r="D340" s="61"/>
      <c r="E340" s="61"/>
      <c r="F340" s="61"/>
      <c r="G340" s="61"/>
      <c r="H340" s="61"/>
      <c r="I340" s="61"/>
      <c r="J340" s="61"/>
      <c r="K340" s="61"/>
      <c r="L340" s="74"/>
      <c r="M340" s="74"/>
      <c r="N340" s="61"/>
      <c r="O340" s="61"/>
      <c r="P340" s="61"/>
      <c r="Q340" s="61"/>
      <c r="R340" s="61"/>
      <c r="S340" s="61"/>
      <c r="T340" s="74"/>
      <c r="U340" s="74"/>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c r="BB340" s="61"/>
      <c r="BC340" s="61"/>
      <c r="BD340" s="61"/>
      <c r="BE340" s="61"/>
      <c r="BF340" s="61"/>
      <c r="BG340" s="61"/>
      <c r="BH340" s="61"/>
      <c r="BI340" s="61"/>
      <c r="BJ340" s="61"/>
      <c r="BK340" s="61"/>
      <c r="BL340" s="61"/>
      <c r="BM340" s="61"/>
      <c r="BN340" s="61"/>
      <c r="BO340" s="61"/>
      <c r="BP340" s="61"/>
      <c r="BQ340" s="61"/>
      <c r="CD340" s="61"/>
    </row>
    <row r="341" spans="3:82" ht="15.75" customHeight="1" x14ac:dyDescent="0.25">
      <c r="C341" s="61"/>
      <c r="D341" s="61"/>
      <c r="E341" s="61"/>
      <c r="F341" s="61"/>
      <c r="G341" s="61"/>
      <c r="H341" s="61"/>
      <c r="I341" s="61"/>
      <c r="J341" s="61"/>
      <c r="K341" s="61"/>
      <c r="L341" s="74"/>
      <c r="M341" s="74"/>
      <c r="N341" s="61"/>
      <c r="O341" s="61"/>
      <c r="P341" s="61"/>
      <c r="Q341" s="61"/>
      <c r="R341" s="61"/>
      <c r="S341" s="61"/>
      <c r="T341" s="74"/>
      <c r="U341" s="74"/>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c r="BB341" s="61"/>
      <c r="BC341" s="61"/>
      <c r="BD341" s="61"/>
      <c r="BE341" s="61"/>
      <c r="BF341" s="61"/>
      <c r="BG341" s="61"/>
      <c r="BH341" s="61"/>
      <c r="BI341" s="61"/>
      <c r="BJ341" s="61"/>
      <c r="BK341" s="61"/>
      <c r="BL341" s="61"/>
      <c r="BM341" s="61"/>
      <c r="BN341" s="61"/>
      <c r="BO341" s="61"/>
      <c r="BP341" s="61"/>
      <c r="BQ341" s="61"/>
      <c r="CD341" s="61"/>
    </row>
    <row r="342" spans="3:82" ht="15.75" customHeight="1" x14ac:dyDescent="0.25">
      <c r="C342" s="61"/>
      <c r="D342" s="61"/>
      <c r="E342" s="61"/>
      <c r="F342" s="61"/>
      <c r="G342" s="61"/>
      <c r="H342" s="61"/>
      <c r="I342" s="61"/>
      <c r="J342" s="61"/>
      <c r="K342" s="61"/>
      <c r="L342" s="74"/>
      <c r="M342" s="74"/>
      <c r="N342" s="61"/>
      <c r="O342" s="61"/>
      <c r="P342" s="61"/>
      <c r="Q342" s="61"/>
      <c r="R342" s="61"/>
      <c r="S342" s="61"/>
      <c r="T342" s="74"/>
      <c r="U342" s="74"/>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c r="BB342" s="61"/>
      <c r="BC342" s="61"/>
      <c r="BD342" s="61"/>
      <c r="BE342" s="61"/>
      <c r="BF342" s="61"/>
      <c r="BG342" s="61"/>
      <c r="BH342" s="61"/>
      <c r="BI342" s="61"/>
      <c r="BJ342" s="61"/>
      <c r="BK342" s="61"/>
      <c r="BL342" s="61"/>
      <c r="BM342" s="61"/>
      <c r="BN342" s="61"/>
      <c r="BO342" s="61"/>
      <c r="BP342" s="61"/>
      <c r="BQ342" s="61"/>
      <c r="CD342" s="61"/>
    </row>
    <row r="343" spans="3:82" ht="15.75" customHeight="1" x14ac:dyDescent="0.25">
      <c r="C343" s="61"/>
      <c r="D343" s="61"/>
      <c r="E343" s="61"/>
      <c r="F343" s="61"/>
      <c r="G343" s="61"/>
      <c r="H343" s="61"/>
      <c r="I343" s="61"/>
      <c r="J343" s="61"/>
      <c r="K343" s="61"/>
      <c r="L343" s="74"/>
      <c r="M343" s="74"/>
      <c r="N343" s="61"/>
      <c r="O343" s="61"/>
      <c r="P343" s="61"/>
      <c r="Q343" s="61"/>
      <c r="R343" s="61"/>
      <c r="S343" s="61"/>
      <c r="T343" s="74"/>
      <c r="U343" s="74"/>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c r="BB343" s="61"/>
      <c r="BC343" s="61"/>
      <c r="BD343" s="61"/>
      <c r="BE343" s="61"/>
      <c r="BF343" s="61"/>
      <c r="BG343" s="61"/>
      <c r="BH343" s="61"/>
      <c r="BI343" s="61"/>
      <c r="BJ343" s="61"/>
      <c r="BK343" s="61"/>
      <c r="BL343" s="61"/>
      <c r="BM343" s="61"/>
      <c r="BN343" s="61"/>
      <c r="BO343" s="61"/>
      <c r="BP343" s="61"/>
      <c r="BQ343" s="61"/>
      <c r="CD343" s="61"/>
    </row>
    <row r="344" spans="3:82" ht="15.75" customHeight="1" x14ac:dyDescent="0.25">
      <c r="C344" s="61"/>
      <c r="D344" s="61"/>
      <c r="E344" s="61"/>
      <c r="F344" s="61"/>
      <c r="G344" s="61"/>
      <c r="H344" s="61"/>
      <c r="I344" s="61"/>
      <c r="J344" s="61"/>
      <c r="K344" s="61"/>
      <c r="L344" s="74"/>
      <c r="M344" s="74"/>
      <c r="N344" s="61"/>
      <c r="O344" s="61"/>
      <c r="P344" s="61"/>
      <c r="Q344" s="61"/>
      <c r="R344" s="61"/>
      <c r="S344" s="61"/>
      <c r="T344" s="74"/>
      <c r="U344" s="74"/>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c r="BB344" s="61"/>
      <c r="BC344" s="61"/>
      <c r="BD344" s="61"/>
      <c r="BE344" s="61"/>
      <c r="BF344" s="61"/>
      <c r="BG344" s="61"/>
      <c r="BH344" s="61"/>
      <c r="BI344" s="61"/>
      <c r="BJ344" s="61"/>
      <c r="BK344" s="61"/>
      <c r="BL344" s="61"/>
      <c r="BM344" s="61"/>
      <c r="BN344" s="61"/>
      <c r="BO344" s="61"/>
      <c r="BP344" s="61"/>
      <c r="BQ344" s="61"/>
      <c r="CD344" s="61"/>
    </row>
    <row r="345" spans="3:82" ht="15.75" customHeight="1" x14ac:dyDescent="0.25">
      <c r="C345" s="61"/>
      <c r="D345" s="61"/>
      <c r="E345" s="61"/>
      <c r="F345" s="61"/>
      <c r="G345" s="61"/>
      <c r="H345" s="61"/>
      <c r="I345" s="61"/>
      <c r="J345" s="61"/>
      <c r="K345" s="61"/>
      <c r="L345" s="74"/>
      <c r="M345" s="74"/>
      <c r="N345" s="61"/>
      <c r="O345" s="61"/>
      <c r="P345" s="61"/>
      <c r="Q345" s="61"/>
      <c r="R345" s="61"/>
      <c r="S345" s="61"/>
      <c r="T345" s="74"/>
      <c r="U345" s="74"/>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c r="BB345" s="61"/>
      <c r="BC345" s="61"/>
      <c r="BD345" s="61"/>
      <c r="BE345" s="61"/>
      <c r="BF345" s="61"/>
      <c r="BG345" s="61"/>
      <c r="BH345" s="61"/>
      <c r="BI345" s="61"/>
      <c r="BJ345" s="61"/>
      <c r="BK345" s="61"/>
      <c r="BL345" s="61"/>
      <c r="BM345" s="61"/>
      <c r="BN345" s="61"/>
      <c r="BO345" s="61"/>
      <c r="BP345" s="61"/>
      <c r="BQ345" s="61"/>
      <c r="CD345" s="61"/>
    </row>
    <row r="346" spans="3:82" ht="15.75" customHeight="1" x14ac:dyDescent="0.25">
      <c r="C346" s="61"/>
      <c r="D346" s="61"/>
      <c r="E346" s="61"/>
      <c r="F346" s="61"/>
      <c r="G346" s="61"/>
      <c r="H346" s="61"/>
      <c r="I346" s="61"/>
      <c r="J346" s="61"/>
      <c r="K346" s="61"/>
      <c r="L346" s="74"/>
      <c r="M346" s="74"/>
      <c r="N346" s="61"/>
      <c r="O346" s="61"/>
      <c r="P346" s="61"/>
      <c r="Q346" s="61"/>
      <c r="R346" s="61"/>
      <c r="S346" s="61"/>
      <c r="T346" s="74"/>
      <c r="U346" s="74"/>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c r="BB346" s="61"/>
      <c r="BC346" s="61"/>
      <c r="BD346" s="61"/>
      <c r="BE346" s="61"/>
      <c r="BF346" s="61"/>
      <c r="BG346" s="61"/>
      <c r="BH346" s="61"/>
      <c r="BI346" s="61"/>
      <c r="BJ346" s="61"/>
      <c r="BK346" s="61"/>
      <c r="BL346" s="61"/>
      <c r="BM346" s="61"/>
      <c r="BN346" s="61"/>
      <c r="BO346" s="61"/>
      <c r="BP346" s="61"/>
      <c r="BQ346" s="61"/>
      <c r="CD346" s="61"/>
    </row>
    <row r="347" spans="3:82" ht="15.75" customHeight="1" x14ac:dyDescent="0.25">
      <c r="C347" s="61"/>
      <c r="D347" s="61"/>
      <c r="E347" s="61"/>
      <c r="F347" s="61"/>
      <c r="G347" s="61"/>
      <c r="H347" s="61"/>
      <c r="I347" s="61"/>
      <c r="J347" s="61"/>
      <c r="K347" s="61"/>
      <c r="L347" s="74"/>
      <c r="M347" s="74"/>
      <c r="N347" s="61"/>
      <c r="O347" s="61"/>
      <c r="P347" s="61"/>
      <c r="Q347" s="61"/>
      <c r="R347" s="61"/>
      <c r="S347" s="61"/>
      <c r="T347" s="74"/>
      <c r="U347" s="74"/>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c r="BB347" s="61"/>
      <c r="BC347" s="61"/>
      <c r="BD347" s="61"/>
      <c r="BE347" s="61"/>
      <c r="BF347" s="61"/>
      <c r="BG347" s="61"/>
      <c r="BH347" s="61"/>
      <c r="BI347" s="61"/>
      <c r="BJ347" s="61"/>
      <c r="BK347" s="61"/>
      <c r="BL347" s="61"/>
      <c r="BM347" s="61"/>
      <c r="BN347" s="61"/>
      <c r="BO347" s="61"/>
      <c r="BP347" s="61"/>
      <c r="BQ347" s="61"/>
      <c r="CD347" s="61"/>
    </row>
    <row r="348" spans="3:82" ht="15.75" customHeight="1" x14ac:dyDescent="0.25">
      <c r="C348" s="61"/>
      <c r="D348" s="61"/>
      <c r="E348" s="61"/>
      <c r="F348" s="61"/>
      <c r="G348" s="61"/>
      <c r="H348" s="61"/>
      <c r="I348" s="61"/>
      <c r="J348" s="61"/>
      <c r="K348" s="61"/>
      <c r="L348" s="74"/>
      <c r="M348" s="74"/>
      <c r="N348" s="61"/>
      <c r="O348" s="61"/>
      <c r="P348" s="61"/>
      <c r="Q348" s="61"/>
      <c r="R348" s="61"/>
      <c r="S348" s="61"/>
      <c r="T348" s="74"/>
      <c r="U348" s="74"/>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c r="BB348" s="61"/>
      <c r="BC348" s="61"/>
      <c r="BD348" s="61"/>
      <c r="BE348" s="61"/>
      <c r="BF348" s="61"/>
      <c r="BG348" s="61"/>
      <c r="BH348" s="61"/>
      <c r="BI348" s="61"/>
      <c r="BJ348" s="61"/>
      <c r="BK348" s="61"/>
      <c r="BL348" s="61"/>
      <c r="BM348" s="61"/>
      <c r="BN348" s="61"/>
      <c r="BO348" s="61"/>
      <c r="BP348" s="61"/>
      <c r="BQ348" s="61"/>
      <c r="CD348" s="61"/>
    </row>
    <row r="349" spans="3:82" ht="15.75" customHeight="1" x14ac:dyDescent="0.25">
      <c r="C349" s="61"/>
      <c r="D349" s="61"/>
      <c r="E349" s="61"/>
      <c r="F349" s="61"/>
      <c r="G349" s="61"/>
      <c r="H349" s="61"/>
      <c r="I349" s="61"/>
      <c r="J349" s="61"/>
      <c r="K349" s="61"/>
      <c r="L349" s="74"/>
      <c r="M349" s="74"/>
      <c r="N349" s="61"/>
      <c r="O349" s="61"/>
      <c r="P349" s="61"/>
      <c r="Q349" s="61"/>
      <c r="R349" s="61"/>
      <c r="S349" s="61"/>
      <c r="T349" s="74"/>
      <c r="U349" s="74"/>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c r="BB349" s="61"/>
      <c r="BC349" s="61"/>
      <c r="BD349" s="61"/>
      <c r="BE349" s="61"/>
      <c r="BF349" s="61"/>
      <c r="BG349" s="61"/>
      <c r="BH349" s="61"/>
      <c r="BI349" s="61"/>
      <c r="BJ349" s="61"/>
      <c r="BK349" s="61"/>
      <c r="BL349" s="61"/>
      <c r="BM349" s="61"/>
      <c r="BN349" s="61"/>
      <c r="BO349" s="61"/>
      <c r="BP349" s="61"/>
      <c r="BQ349" s="61"/>
      <c r="CD349" s="61"/>
    </row>
    <row r="350" spans="3:82" ht="15.75" customHeight="1" x14ac:dyDescent="0.25">
      <c r="C350" s="61"/>
      <c r="D350" s="61"/>
      <c r="E350" s="61"/>
      <c r="F350" s="61"/>
      <c r="G350" s="61"/>
      <c r="H350" s="61"/>
      <c r="I350" s="61"/>
      <c r="J350" s="61"/>
      <c r="K350" s="61"/>
      <c r="L350" s="74"/>
      <c r="M350" s="74"/>
      <c r="N350" s="61"/>
      <c r="O350" s="61"/>
      <c r="P350" s="61"/>
      <c r="Q350" s="61"/>
      <c r="R350" s="61"/>
      <c r="S350" s="61"/>
      <c r="T350" s="74"/>
      <c r="U350" s="74"/>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c r="BB350" s="61"/>
      <c r="BC350" s="61"/>
      <c r="BD350" s="61"/>
      <c r="BE350" s="61"/>
      <c r="BF350" s="61"/>
      <c r="BG350" s="61"/>
      <c r="BH350" s="61"/>
      <c r="BI350" s="61"/>
      <c r="BJ350" s="61"/>
      <c r="BK350" s="61"/>
      <c r="BL350" s="61"/>
      <c r="BM350" s="61"/>
      <c r="BN350" s="61"/>
      <c r="BO350" s="61"/>
      <c r="BP350" s="61"/>
      <c r="BQ350" s="61"/>
      <c r="CD350" s="61"/>
    </row>
    <row r="351" spans="3:82" ht="15.75" customHeight="1" x14ac:dyDescent="0.25">
      <c r="C351" s="61"/>
      <c r="D351" s="61"/>
      <c r="E351" s="61"/>
      <c r="F351" s="61"/>
      <c r="G351" s="61"/>
      <c r="H351" s="61"/>
      <c r="I351" s="61"/>
      <c r="J351" s="61"/>
      <c r="K351" s="61"/>
      <c r="L351" s="74"/>
      <c r="M351" s="74"/>
      <c r="N351" s="61"/>
      <c r="O351" s="61"/>
      <c r="P351" s="61"/>
      <c r="Q351" s="61"/>
      <c r="R351" s="61"/>
      <c r="S351" s="61"/>
      <c r="T351" s="74"/>
      <c r="U351" s="74"/>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c r="BB351" s="61"/>
      <c r="BC351" s="61"/>
      <c r="BD351" s="61"/>
      <c r="BE351" s="61"/>
      <c r="BF351" s="61"/>
      <c r="BG351" s="61"/>
      <c r="BH351" s="61"/>
      <c r="BI351" s="61"/>
      <c r="BJ351" s="61"/>
      <c r="BK351" s="61"/>
      <c r="BL351" s="61"/>
      <c r="BM351" s="61"/>
      <c r="BN351" s="61"/>
      <c r="BO351" s="61"/>
      <c r="BP351" s="61"/>
      <c r="BQ351" s="61"/>
      <c r="CD351" s="61"/>
    </row>
    <row r="352" spans="3:82" ht="15.75" customHeight="1" x14ac:dyDescent="0.25">
      <c r="C352" s="61"/>
      <c r="D352" s="61"/>
      <c r="E352" s="61"/>
      <c r="F352" s="61"/>
      <c r="G352" s="61"/>
      <c r="H352" s="61"/>
      <c r="I352" s="61"/>
      <c r="J352" s="61"/>
      <c r="K352" s="61"/>
      <c r="L352" s="74"/>
      <c r="M352" s="74"/>
      <c r="N352" s="61"/>
      <c r="O352" s="61"/>
      <c r="P352" s="61"/>
      <c r="Q352" s="61"/>
      <c r="R352" s="61"/>
      <c r="S352" s="61"/>
      <c r="T352" s="74"/>
      <c r="U352" s="74"/>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c r="BB352" s="61"/>
      <c r="BC352" s="61"/>
      <c r="BD352" s="61"/>
      <c r="BE352" s="61"/>
      <c r="BF352" s="61"/>
      <c r="BG352" s="61"/>
      <c r="BH352" s="61"/>
      <c r="BI352" s="61"/>
      <c r="BJ352" s="61"/>
      <c r="BK352" s="61"/>
      <c r="BL352" s="61"/>
      <c r="BM352" s="61"/>
      <c r="BN352" s="61"/>
      <c r="BO352" s="61"/>
      <c r="BP352" s="61"/>
      <c r="BQ352" s="61"/>
      <c r="CD352" s="61"/>
    </row>
    <row r="353" spans="3:82" ht="15.75" customHeight="1" x14ac:dyDescent="0.25">
      <c r="C353" s="61"/>
      <c r="D353" s="61"/>
      <c r="E353" s="61"/>
      <c r="F353" s="61"/>
      <c r="G353" s="61"/>
      <c r="H353" s="61"/>
      <c r="I353" s="61"/>
      <c r="J353" s="61"/>
      <c r="K353" s="61"/>
      <c r="L353" s="74"/>
      <c r="M353" s="74"/>
      <c r="N353" s="61"/>
      <c r="O353" s="61"/>
      <c r="P353" s="61"/>
      <c r="Q353" s="61"/>
      <c r="R353" s="61"/>
      <c r="S353" s="61"/>
      <c r="T353" s="74"/>
      <c r="U353" s="74"/>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c r="BB353" s="61"/>
      <c r="BC353" s="61"/>
      <c r="BD353" s="61"/>
      <c r="BE353" s="61"/>
      <c r="BF353" s="61"/>
      <c r="BG353" s="61"/>
      <c r="BH353" s="61"/>
      <c r="BI353" s="61"/>
      <c r="BJ353" s="61"/>
      <c r="BK353" s="61"/>
      <c r="BL353" s="61"/>
      <c r="BM353" s="61"/>
      <c r="BN353" s="61"/>
      <c r="BO353" s="61"/>
      <c r="BP353" s="61"/>
      <c r="BQ353" s="61"/>
      <c r="CD353" s="61"/>
    </row>
    <row r="354" spans="3:82" ht="15.75" customHeight="1" x14ac:dyDescent="0.25">
      <c r="C354" s="61"/>
      <c r="D354" s="61"/>
      <c r="E354" s="61"/>
      <c r="F354" s="61"/>
      <c r="G354" s="61"/>
      <c r="H354" s="61"/>
      <c r="I354" s="61"/>
      <c r="J354" s="61"/>
      <c r="K354" s="61"/>
      <c r="L354" s="74"/>
      <c r="M354" s="74"/>
      <c r="N354" s="61"/>
      <c r="O354" s="61"/>
      <c r="P354" s="61"/>
      <c r="Q354" s="61"/>
      <c r="R354" s="61"/>
      <c r="S354" s="61"/>
      <c r="T354" s="74"/>
      <c r="U354" s="74"/>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c r="BB354" s="61"/>
      <c r="BC354" s="61"/>
      <c r="BD354" s="61"/>
      <c r="BE354" s="61"/>
      <c r="BF354" s="61"/>
      <c r="BG354" s="61"/>
      <c r="BH354" s="61"/>
      <c r="BI354" s="61"/>
      <c r="BJ354" s="61"/>
      <c r="BK354" s="61"/>
      <c r="BL354" s="61"/>
      <c r="BM354" s="61"/>
      <c r="BN354" s="61"/>
      <c r="BO354" s="61"/>
      <c r="BP354" s="61"/>
      <c r="BQ354" s="61"/>
      <c r="CD354" s="61"/>
    </row>
    <row r="355" spans="3:82" ht="15.75" customHeight="1" x14ac:dyDescent="0.25">
      <c r="C355" s="61"/>
      <c r="D355" s="61"/>
      <c r="E355" s="61"/>
      <c r="F355" s="61"/>
      <c r="G355" s="61"/>
      <c r="H355" s="61"/>
      <c r="I355" s="61"/>
      <c r="J355" s="61"/>
      <c r="K355" s="61"/>
      <c r="L355" s="74"/>
      <c r="M355" s="74"/>
      <c r="N355" s="61"/>
      <c r="O355" s="61"/>
      <c r="P355" s="61"/>
      <c r="Q355" s="61"/>
      <c r="R355" s="61"/>
      <c r="S355" s="61"/>
      <c r="T355" s="74"/>
      <c r="U355" s="74"/>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c r="BB355" s="61"/>
      <c r="BC355" s="61"/>
      <c r="BD355" s="61"/>
      <c r="BE355" s="61"/>
      <c r="BF355" s="61"/>
      <c r="BG355" s="61"/>
      <c r="BH355" s="61"/>
      <c r="BI355" s="61"/>
      <c r="BJ355" s="61"/>
      <c r="BK355" s="61"/>
      <c r="BL355" s="61"/>
      <c r="BM355" s="61"/>
      <c r="BN355" s="61"/>
      <c r="BO355" s="61"/>
      <c r="BP355" s="61"/>
      <c r="BQ355" s="61"/>
      <c r="CD355" s="61"/>
    </row>
    <row r="356" spans="3:82" ht="15.75" customHeight="1" x14ac:dyDescent="0.25">
      <c r="C356" s="61"/>
      <c r="D356" s="61"/>
      <c r="E356" s="61"/>
      <c r="F356" s="61"/>
      <c r="G356" s="61"/>
      <c r="H356" s="61"/>
      <c r="I356" s="61"/>
      <c r="J356" s="61"/>
      <c r="K356" s="61"/>
      <c r="L356" s="74"/>
      <c r="M356" s="74"/>
      <c r="N356" s="61"/>
      <c r="O356" s="61"/>
      <c r="P356" s="61"/>
      <c r="Q356" s="61"/>
      <c r="R356" s="61"/>
      <c r="S356" s="61"/>
      <c r="T356" s="74"/>
      <c r="U356" s="74"/>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c r="BB356" s="61"/>
      <c r="BC356" s="61"/>
      <c r="BD356" s="61"/>
      <c r="BE356" s="61"/>
      <c r="BF356" s="61"/>
      <c r="BG356" s="61"/>
      <c r="BH356" s="61"/>
      <c r="BI356" s="61"/>
      <c r="BJ356" s="61"/>
      <c r="BK356" s="61"/>
      <c r="BL356" s="61"/>
      <c r="BM356" s="61"/>
      <c r="BN356" s="61"/>
      <c r="BO356" s="61"/>
      <c r="BP356" s="61"/>
      <c r="BQ356" s="61"/>
      <c r="CD356" s="61"/>
    </row>
    <row r="357" spans="3:82" ht="15.75" customHeight="1" x14ac:dyDescent="0.25">
      <c r="C357" s="61"/>
      <c r="D357" s="61"/>
      <c r="E357" s="61"/>
      <c r="F357" s="61"/>
      <c r="G357" s="61"/>
      <c r="H357" s="61"/>
      <c r="I357" s="61"/>
      <c r="J357" s="61"/>
      <c r="K357" s="61"/>
      <c r="L357" s="74"/>
      <c r="M357" s="74"/>
      <c r="N357" s="61"/>
      <c r="O357" s="61"/>
      <c r="P357" s="61"/>
      <c r="Q357" s="61"/>
      <c r="R357" s="61"/>
      <c r="S357" s="61"/>
      <c r="T357" s="74"/>
      <c r="U357" s="74"/>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c r="BB357" s="61"/>
      <c r="BC357" s="61"/>
      <c r="BD357" s="61"/>
      <c r="BE357" s="61"/>
      <c r="BF357" s="61"/>
      <c r="BG357" s="61"/>
      <c r="BH357" s="61"/>
      <c r="BI357" s="61"/>
      <c r="BJ357" s="61"/>
      <c r="BK357" s="61"/>
      <c r="BL357" s="61"/>
      <c r="BM357" s="61"/>
      <c r="BN357" s="61"/>
      <c r="BO357" s="61"/>
      <c r="BP357" s="61"/>
      <c r="BQ357" s="61"/>
      <c r="CD357" s="61"/>
    </row>
    <row r="358" spans="3:82" ht="15.75" customHeight="1" x14ac:dyDescent="0.25">
      <c r="C358" s="61"/>
      <c r="D358" s="61"/>
      <c r="E358" s="61"/>
      <c r="F358" s="61"/>
      <c r="G358" s="61"/>
      <c r="H358" s="61"/>
      <c r="I358" s="61"/>
      <c r="J358" s="61"/>
      <c r="K358" s="61"/>
      <c r="L358" s="74"/>
      <c r="M358" s="74"/>
      <c r="N358" s="61"/>
      <c r="O358" s="61"/>
      <c r="P358" s="61"/>
      <c r="Q358" s="61"/>
      <c r="R358" s="61"/>
      <c r="S358" s="61"/>
      <c r="T358" s="74"/>
      <c r="U358" s="74"/>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c r="BB358" s="61"/>
      <c r="BC358" s="61"/>
      <c r="BD358" s="61"/>
      <c r="BE358" s="61"/>
      <c r="BF358" s="61"/>
      <c r="BG358" s="61"/>
      <c r="BH358" s="61"/>
      <c r="BI358" s="61"/>
      <c r="BJ358" s="61"/>
      <c r="BK358" s="61"/>
      <c r="BL358" s="61"/>
      <c r="BM358" s="61"/>
      <c r="BN358" s="61"/>
      <c r="BO358" s="61"/>
      <c r="BP358" s="61"/>
      <c r="BQ358" s="61"/>
      <c r="CD358" s="61"/>
    </row>
    <row r="359" spans="3:82" ht="15.75" customHeight="1" x14ac:dyDescent="0.25">
      <c r="C359" s="61"/>
      <c r="D359" s="61"/>
      <c r="E359" s="61"/>
      <c r="F359" s="61"/>
      <c r="G359" s="61"/>
      <c r="H359" s="61"/>
      <c r="I359" s="61"/>
      <c r="J359" s="61"/>
      <c r="K359" s="61"/>
      <c r="L359" s="74"/>
      <c r="M359" s="74"/>
      <c r="N359" s="61"/>
      <c r="O359" s="61"/>
      <c r="P359" s="61"/>
      <c r="Q359" s="61"/>
      <c r="R359" s="61"/>
      <c r="S359" s="61"/>
      <c r="T359" s="74"/>
      <c r="U359" s="74"/>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c r="BB359" s="61"/>
      <c r="BC359" s="61"/>
      <c r="BD359" s="61"/>
      <c r="BE359" s="61"/>
      <c r="BF359" s="61"/>
      <c r="BG359" s="61"/>
      <c r="BH359" s="61"/>
      <c r="BI359" s="61"/>
      <c r="BJ359" s="61"/>
      <c r="BK359" s="61"/>
      <c r="BL359" s="61"/>
      <c r="BM359" s="61"/>
      <c r="BN359" s="61"/>
      <c r="BO359" s="61"/>
      <c r="BP359" s="61"/>
      <c r="BQ359" s="61"/>
      <c r="CD359" s="61"/>
    </row>
    <row r="360" spans="3:82" ht="15.75" customHeight="1" x14ac:dyDescent="0.25">
      <c r="C360" s="61"/>
      <c r="D360" s="61"/>
      <c r="E360" s="61"/>
      <c r="F360" s="61"/>
      <c r="G360" s="61"/>
      <c r="H360" s="61"/>
      <c r="I360" s="61"/>
      <c r="J360" s="61"/>
      <c r="K360" s="61"/>
      <c r="L360" s="74"/>
      <c r="M360" s="74"/>
      <c r="N360" s="61"/>
      <c r="O360" s="61"/>
      <c r="P360" s="61"/>
      <c r="Q360" s="61"/>
      <c r="R360" s="61"/>
      <c r="S360" s="61"/>
      <c r="T360" s="74"/>
      <c r="U360" s="74"/>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c r="BB360" s="61"/>
      <c r="BC360" s="61"/>
      <c r="BD360" s="61"/>
      <c r="BE360" s="61"/>
      <c r="BF360" s="61"/>
      <c r="BG360" s="61"/>
      <c r="BH360" s="61"/>
      <c r="BI360" s="61"/>
      <c r="BJ360" s="61"/>
      <c r="BK360" s="61"/>
      <c r="BL360" s="61"/>
      <c r="BM360" s="61"/>
      <c r="BN360" s="61"/>
      <c r="BO360" s="61"/>
      <c r="BP360" s="61"/>
      <c r="BQ360" s="61"/>
      <c r="CD360" s="61"/>
    </row>
    <row r="361" spans="3:82" ht="15.75" customHeight="1" x14ac:dyDescent="0.25">
      <c r="C361" s="61"/>
      <c r="D361" s="61"/>
      <c r="E361" s="61"/>
      <c r="F361" s="61"/>
      <c r="G361" s="61"/>
      <c r="H361" s="61"/>
      <c r="I361" s="61"/>
      <c r="J361" s="61"/>
      <c r="K361" s="61"/>
      <c r="L361" s="74"/>
      <c r="M361" s="74"/>
      <c r="N361" s="61"/>
      <c r="O361" s="61"/>
      <c r="P361" s="61"/>
      <c r="Q361" s="61"/>
      <c r="R361" s="61"/>
      <c r="S361" s="61"/>
      <c r="T361" s="74"/>
      <c r="U361" s="74"/>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c r="BB361" s="61"/>
      <c r="BC361" s="61"/>
      <c r="BD361" s="61"/>
      <c r="BE361" s="61"/>
      <c r="BF361" s="61"/>
      <c r="BG361" s="61"/>
      <c r="BH361" s="61"/>
      <c r="BI361" s="61"/>
      <c r="BJ361" s="61"/>
      <c r="BK361" s="61"/>
      <c r="BL361" s="61"/>
      <c r="BM361" s="61"/>
      <c r="BN361" s="61"/>
      <c r="BO361" s="61"/>
      <c r="BP361" s="61"/>
      <c r="BQ361" s="61"/>
      <c r="CD361" s="61"/>
    </row>
    <row r="362" spans="3:82" ht="15.75" customHeight="1" x14ac:dyDescent="0.25">
      <c r="C362" s="61"/>
      <c r="D362" s="61"/>
      <c r="E362" s="61"/>
      <c r="F362" s="61"/>
      <c r="G362" s="61"/>
      <c r="H362" s="61"/>
      <c r="I362" s="61"/>
      <c r="J362" s="61"/>
      <c r="K362" s="61"/>
      <c r="L362" s="74"/>
      <c r="M362" s="74"/>
      <c r="N362" s="61"/>
      <c r="O362" s="61"/>
      <c r="P362" s="61"/>
      <c r="Q362" s="61"/>
      <c r="R362" s="61"/>
      <c r="S362" s="61"/>
      <c r="T362" s="74"/>
      <c r="U362" s="74"/>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c r="BB362" s="61"/>
      <c r="BC362" s="61"/>
      <c r="BD362" s="61"/>
      <c r="BE362" s="61"/>
      <c r="BF362" s="61"/>
      <c r="BG362" s="61"/>
      <c r="BH362" s="61"/>
      <c r="BI362" s="61"/>
      <c r="BJ362" s="61"/>
      <c r="BK362" s="61"/>
      <c r="BL362" s="61"/>
      <c r="BM362" s="61"/>
      <c r="BN362" s="61"/>
      <c r="BO362" s="61"/>
      <c r="BP362" s="61"/>
      <c r="BQ362" s="61"/>
      <c r="CD362" s="61"/>
    </row>
    <row r="363" spans="3:82" ht="15.75" customHeight="1" x14ac:dyDescent="0.25">
      <c r="C363" s="61"/>
      <c r="D363" s="61"/>
      <c r="E363" s="61"/>
      <c r="F363" s="61"/>
      <c r="G363" s="61"/>
      <c r="H363" s="61"/>
      <c r="I363" s="61"/>
      <c r="J363" s="61"/>
      <c r="K363" s="61"/>
      <c r="L363" s="74"/>
      <c r="M363" s="74"/>
      <c r="N363" s="61"/>
      <c r="O363" s="61"/>
      <c r="P363" s="61"/>
      <c r="Q363" s="61"/>
      <c r="R363" s="61"/>
      <c r="S363" s="61"/>
      <c r="T363" s="74"/>
      <c r="U363" s="74"/>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c r="BB363" s="61"/>
      <c r="BC363" s="61"/>
      <c r="BD363" s="61"/>
      <c r="BE363" s="61"/>
      <c r="BF363" s="61"/>
      <c r="BG363" s="61"/>
      <c r="BH363" s="61"/>
      <c r="BI363" s="61"/>
      <c r="BJ363" s="61"/>
      <c r="BK363" s="61"/>
      <c r="BL363" s="61"/>
      <c r="BM363" s="61"/>
      <c r="BN363" s="61"/>
      <c r="BO363" s="61"/>
      <c r="BP363" s="61"/>
      <c r="BQ363" s="61"/>
      <c r="CD363" s="61"/>
    </row>
    <row r="364" spans="3:82" ht="15.75" customHeight="1" x14ac:dyDescent="0.25">
      <c r="C364" s="61"/>
      <c r="D364" s="61"/>
      <c r="E364" s="61"/>
      <c r="F364" s="61"/>
      <c r="G364" s="61"/>
      <c r="H364" s="61"/>
      <c r="I364" s="61"/>
      <c r="J364" s="61"/>
      <c r="K364" s="61"/>
      <c r="L364" s="74"/>
      <c r="M364" s="74"/>
      <c r="N364" s="61"/>
      <c r="O364" s="61"/>
      <c r="P364" s="61"/>
      <c r="Q364" s="61"/>
      <c r="R364" s="61"/>
      <c r="S364" s="61"/>
      <c r="T364" s="74"/>
      <c r="U364" s="74"/>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c r="BB364" s="61"/>
      <c r="BC364" s="61"/>
      <c r="BD364" s="61"/>
      <c r="BE364" s="61"/>
      <c r="BF364" s="61"/>
      <c r="BG364" s="61"/>
      <c r="BH364" s="61"/>
      <c r="BI364" s="61"/>
      <c r="BJ364" s="61"/>
      <c r="BK364" s="61"/>
      <c r="BL364" s="61"/>
      <c r="BM364" s="61"/>
      <c r="BN364" s="61"/>
      <c r="BO364" s="61"/>
      <c r="BP364" s="61"/>
      <c r="BQ364" s="61"/>
      <c r="CD364" s="61"/>
    </row>
    <row r="365" spans="3:82" ht="15.75" customHeight="1" x14ac:dyDescent="0.25">
      <c r="C365" s="61"/>
      <c r="D365" s="61"/>
      <c r="E365" s="61"/>
      <c r="F365" s="61"/>
      <c r="G365" s="61"/>
      <c r="H365" s="61"/>
      <c r="I365" s="61"/>
      <c r="J365" s="61"/>
      <c r="K365" s="61"/>
      <c r="L365" s="74"/>
      <c r="M365" s="74"/>
      <c r="N365" s="61"/>
      <c r="O365" s="61"/>
      <c r="P365" s="61"/>
      <c r="Q365" s="61"/>
      <c r="R365" s="61"/>
      <c r="S365" s="61"/>
      <c r="T365" s="74"/>
      <c r="U365" s="74"/>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c r="BB365" s="61"/>
      <c r="BC365" s="61"/>
      <c r="BD365" s="61"/>
      <c r="BE365" s="61"/>
      <c r="BF365" s="61"/>
      <c r="BG365" s="61"/>
      <c r="BH365" s="61"/>
      <c r="BI365" s="61"/>
      <c r="BJ365" s="61"/>
      <c r="BK365" s="61"/>
      <c r="BL365" s="61"/>
      <c r="BM365" s="61"/>
      <c r="BN365" s="61"/>
      <c r="BO365" s="61"/>
      <c r="BP365" s="61"/>
      <c r="BQ365" s="61"/>
      <c r="CD365" s="61"/>
    </row>
    <row r="366" spans="3:82" ht="15.75" customHeight="1" x14ac:dyDescent="0.25">
      <c r="C366" s="61"/>
      <c r="D366" s="61"/>
      <c r="E366" s="61"/>
      <c r="F366" s="61"/>
      <c r="G366" s="61"/>
      <c r="H366" s="61"/>
      <c r="I366" s="61"/>
      <c r="J366" s="61"/>
      <c r="K366" s="61"/>
      <c r="L366" s="74"/>
      <c r="M366" s="74"/>
      <c r="N366" s="61"/>
      <c r="O366" s="61"/>
      <c r="P366" s="61"/>
      <c r="Q366" s="61"/>
      <c r="R366" s="61"/>
      <c r="S366" s="61"/>
      <c r="T366" s="74"/>
      <c r="U366" s="74"/>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c r="BB366" s="61"/>
      <c r="BC366" s="61"/>
      <c r="BD366" s="61"/>
      <c r="BE366" s="61"/>
      <c r="BF366" s="61"/>
      <c r="BG366" s="61"/>
      <c r="BH366" s="61"/>
      <c r="BI366" s="61"/>
      <c r="BJ366" s="61"/>
      <c r="BK366" s="61"/>
      <c r="BL366" s="61"/>
      <c r="BM366" s="61"/>
      <c r="BN366" s="61"/>
      <c r="BO366" s="61"/>
      <c r="BP366" s="61"/>
      <c r="BQ366" s="61"/>
      <c r="CD366" s="61"/>
    </row>
    <row r="367" spans="3:82" ht="15.75" customHeight="1" x14ac:dyDescent="0.25">
      <c r="C367" s="61"/>
      <c r="D367" s="61"/>
      <c r="E367" s="61"/>
      <c r="F367" s="61"/>
      <c r="G367" s="61"/>
      <c r="H367" s="61"/>
      <c r="I367" s="61"/>
      <c r="J367" s="61"/>
      <c r="K367" s="61"/>
      <c r="L367" s="74"/>
      <c r="M367" s="74"/>
      <c r="N367" s="61"/>
      <c r="O367" s="61"/>
      <c r="P367" s="61"/>
      <c r="Q367" s="61"/>
      <c r="R367" s="61"/>
      <c r="S367" s="61"/>
      <c r="T367" s="74"/>
      <c r="U367" s="74"/>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c r="BB367" s="61"/>
      <c r="BC367" s="61"/>
      <c r="BD367" s="61"/>
      <c r="BE367" s="61"/>
      <c r="BF367" s="61"/>
      <c r="BG367" s="61"/>
      <c r="BH367" s="61"/>
      <c r="BI367" s="61"/>
      <c r="BJ367" s="61"/>
      <c r="BK367" s="61"/>
      <c r="BL367" s="61"/>
      <c r="BM367" s="61"/>
      <c r="BN367" s="61"/>
      <c r="BO367" s="61"/>
      <c r="BP367" s="61"/>
      <c r="BQ367" s="61"/>
      <c r="CD367" s="61"/>
    </row>
    <row r="368" spans="3:82" ht="15.75" customHeight="1" x14ac:dyDescent="0.25">
      <c r="C368" s="61"/>
      <c r="D368" s="61"/>
      <c r="E368" s="61"/>
      <c r="F368" s="61"/>
      <c r="G368" s="61"/>
      <c r="H368" s="61"/>
      <c r="I368" s="61"/>
      <c r="J368" s="61"/>
      <c r="K368" s="61"/>
      <c r="L368" s="74"/>
      <c r="M368" s="74"/>
      <c r="N368" s="61"/>
      <c r="O368" s="61"/>
      <c r="P368" s="61"/>
      <c r="Q368" s="61"/>
      <c r="R368" s="61"/>
      <c r="S368" s="61"/>
      <c r="T368" s="74"/>
      <c r="U368" s="74"/>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c r="BB368" s="61"/>
      <c r="BC368" s="61"/>
      <c r="BD368" s="61"/>
      <c r="BE368" s="61"/>
      <c r="BF368" s="61"/>
      <c r="BG368" s="61"/>
      <c r="BH368" s="61"/>
      <c r="BI368" s="61"/>
      <c r="BJ368" s="61"/>
      <c r="BK368" s="61"/>
      <c r="BL368" s="61"/>
      <c r="BM368" s="61"/>
      <c r="BN368" s="61"/>
      <c r="BO368" s="61"/>
      <c r="BP368" s="61"/>
      <c r="BQ368" s="61"/>
      <c r="CD368" s="61"/>
    </row>
    <row r="369" spans="3:82" ht="15.75" customHeight="1" x14ac:dyDescent="0.25">
      <c r="C369" s="61"/>
      <c r="D369" s="61"/>
      <c r="E369" s="61"/>
      <c r="F369" s="61"/>
      <c r="G369" s="61"/>
      <c r="H369" s="61"/>
      <c r="I369" s="61"/>
      <c r="J369" s="61"/>
      <c r="K369" s="61"/>
      <c r="L369" s="74"/>
      <c r="M369" s="74"/>
      <c r="N369" s="61"/>
      <c r="O369" s="61"/>
      <c r="P369" s="61"/>
      <c r="Q369" s="61"/>
      <c r="R369" s="61"/>
      <c r="S369" s="61"/>
      <c r="T369" s="74"/>
      <c r="U369" s="74"/>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c r="BB369" s="61"/>
      <c r="BC369" s="61"/>
      <c r="BD369" s="61"/>
      <c r="BE369" s="61"/>
      <c r="BF369" s="61"/>
      <c r="BG369" s="61"/>
      <c r="BH369" s="61"/>
      <c r="BI369" s="61"/>
      <c r="BJ369" s="61"/>
      <c r="BK369" s="61"/>
      <c r="BL369" s="61"/>
      <c r="BM369" s="61"/>
      <c r="BN369" s="61"/>
      <c r="BO369" s="61"/>
      <c r="BP369" s="61"/>
      <c r="BQ369" s="61"/>
      <c r="CD369" s="61"/>
    </row>
    <row r="370" spans="3:82" ht="15.75" customHeight="1" x14ac:dyDescent="0.25">
      <c r="C370" s="61"/>
      <c r="D370" s="61"/>
      <c r="E370" s="61"/>
      <c r="F370" s="61"/>
      <c r="G370" s="61"/>
      <c r="H370" s="61"/>
      <c r="I370" s="61"/>
      <c r="J370" s="61"/>
      <c r="K370" s="61"/>
      <c r="L370" s="74"/>
      <c r="M370" s="74"/>
      <c r="N370" s="61"/>
      <c r="O370" s="61"/>
      <c r="P370" s="61"/>
      <c r="Q370" s="61"/>
      <c r="R370" s="61"/>
      <c r="S370" s="61"/>
      <c r="T370" s="74"/>
      <c r="U370" s="74"/>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c r="BB370" s="61"/>
      <c r="BC370" s="61"/>
      <c r="BD370" s="61"/>
      <c r="BE370" s="61"/>
      <c r="BF370" s="61"/>
      <c r="BG370" s="61"/>
      <c r="BH370" s="61"/>
      <c r="BI370" s="61"/>
      <c r="BJ370" s="61"/>
      <c r="BK370" s="61"/>
      <c r="BL370" s="61"/>
      <c r="BM370" s="61"/>
      <c r="BN370" s="61"/>
      <c r="BO370" s="61"/>
      <c r="BP370" s="61"/>
      <c r="BQ370" s="61"/>
      <c r="CD370" s="61"/>
    </row>
    <row r="371" spans="3:82" ht="15.75" customHeight="1" x14ac:dyDescent="0.25">
      <c r="C371" s="61"/>
      <c r="D371" s="61"/>
      <c r="E371" s="61"/>
      <c r="F371" s="61"/>
      <c r="G371" s="61"/>
      <c r="H371" s="61"/>
      <c r="I371" s="61"/>
      <c r="J371" s="61"/>
      <c r="K371" s="61"/>
      <c r="L371" s="74"/>
      <c r="M371" s="74"/>
      <c r="N371" s="61"/>
      <c r="O371" s="61"/>
      <c r="P371" s="61"/>
      <c r="Q371" s="61"/>
      <c r="R371" s="61"/>
      <c r="S371" s="61"/>
      <c r="T371" s="74"/>
      <c r="U371" s="74"/>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c r="BB371" s="61"/>
      <c r="BC371" s="61"/>
      <c r="BD371" s="61"/>
      <c r="BE371" s="61"/>
      <c r="BF371" s="61"/>
      <c r="BG371" s="61"/>
      <c r="BH371" s="61"/>
      <c r="BI371" s="61"/>
      <c r="BJ371" s="61"/>
      <c r="BK371" s="61"/>
      <c r="BL371" s="61"/>
      <c r="BM371" s="61"/>
      <c r="BN371" s="61"/>
      <c r="BO371" s="61"/>
      <c r="BP371" s="61"/>
      <c r="BQ371" s="61"/>
      <c r="CD371" s="61"/>
    </row>
    <row r="372" spans="3:82" ht="15.75" customHeight="1" x14ac:dyDescent="0.25">
      <c r="C372" s="61"/>
      <c r="D372" s="61"/>
      <c r="E372" s="61"/>
      <c r="F372" s="61"/>
      <c r="G372" s="61"/>
      <c r="H372" s="61"/>
      <c r="I372" s="61"/>
      <c r="J372" s="61"/>
      <c r="K372" s="61"/>
      <c r="L372" s="74"/>
      <c r="M372" s="74"/>
      <c r="N372" s="61"/>
      <c r="O372" s="61"/>
      <c r="P372" s="61"/>
      <c r="Q372" s="61"/>
      <c r="R372" s="61"/>
      <c r="S372" s="61"/>
      <c r="T372" s="74"/>
      <c r="U372" s="74"/>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c r="BB372" s="61"/>
      <c r="BC372" s="61"/>
      <c r="BD372" s="61"/>
      <c r="BE372" s="61"/>
      <c r="BF372" s="61"/>
      <c r="BG372" s="61"/>
      <c r="BH372" s="61"/>
      <c r="BI372" s="61"/>
      <c r="BJ372" s="61"/>
      <c r="BK372" s="61"/>
      <c r="BL372" s="61"/>
      <c r="BM372" s="61"/>
      <c r="BN372" s="61"/>
      <c r="BO372" s="61"/>
      <c r="BP372" s="61"/>
      <c r="BQ372" s="61"/>
      <c r="CD372" s="61"/>
    </row>
    <row r="373" spans="3:82" ht="15.75" customHeight="1" x14ac:dyDescent="0.25">
      <c r="C373" s="61"/>
      <c r="D373" s="61"/>
      <c r="E373" s="61"/>
      <c r="F373" s="61"/>
      <c r="G373" s="61"/>
      <c r="H373" s="61"/>
      <c r="I373" s="61"/>
      <c r="J373" s="61"/>
      <c r="K373" s="61"/>
      <c r="L373" s="74"/>
      <c r="M373" s="74"/>
      <c r="N373" s="61"/>
      <c r="O373" s="61"/>
      <c r="P373" s="61"/>
      <c r="Q373" s="61"/>
      <c r="R373" s="61"/>
      <c r="S373" s="61"/>
      <c r="T373" s="74"/>
      <c r="U373" s="74"/>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c r="BB373" s="61"/>
      <c r="BC373" s="61"/>
      <c r="BD373" s="61"/>
      <c r="BE373" s="61"/>
      <c r="BF373" s="61"/>
      <c r="BG373" s="61"/>
      <c r="BH373" s="61"/>
      <c r="BI373" s="61"/>
      <c r="BJ373" s="61"/>
      <c r="BK373" s="61"/>
      <c r="BL373" s="61"/>
      <c r="BM373" s="61"/>
      <c r="BN373" s="61"/>
      <c r="BO373" s="61"/>
      <c r="BP373" s="61"/>
      <c r="BQ373" s="61"/>
      <c r="CD373" s="61"/>
    </row>
    <row r="374" spans="3:82" ht="15.75" customHeight="1" x14ac:dyDescent="0.25">
      <c r="C374" s="61"/>
      <c r="D374" s="61"/>
      <c r="E374" s="61"/>
      <c r="F374" s="61"/>
      <c r="G374" s="61"/>
      <c r="H374" s="61"/>
      <c r="I374" s="61"/>
      <c r="J374" s="61"/>
      <c r="K374" s="61"/>
      <c r="L374" s="74"/>
      <c r="M374" s="74"/>
      <c r="N374" s="61"/>
      <c r="O374" s="61"/>
      <c r="P374" s="61"/>
      <c r="Q374" s="61"/>
      <c r="R374" s="61"/>
      <c r="S374" s="61"/>
      <c r="T374" s="74"/>
      <c r="U374" s="74"/>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c r="BB374" s="61"/>
      <c r="BC374" s="61"/>
      <c r="BD374" s="61"/>
      <c r="BE374" s="61"/>
      <c r="BF374" s="61"/>
      <c r="BG374" s="61"/>
      <c r="BH374" s="61"/>
      <c r="BI374" s="61"/>
      <c r="BJ374" s="61"/>
      <c r="BK374" s="61"/>
      <c r="BL374" s="61"/>
      <c r="BM374" s="61"/>
      <c r="BN374" s="61"/>
      <c r="BO374" s="61"/>
      <c r="BP374" s="61"/>
      <c r="BQ374" s="61"/>
      <c r="CD374" s="61"/>
    </row>
    <row r="375" spans="3:82" ht="15.75" customHeight="1" x14ac:dyDescent="0.25">
      <c r="C375" s="61"/>
      <c r="D375" s="61"/>
      <c r="E375" s="61"/>
      <c r="F375" s="61"/>
      <c r="G375" s="61"/>
      <c r="H375" s="61"/>
      <c r="I375" s="61"/>
      <c r="J375" s="61"/>
      <c r="K375" s="61"/>
      <c r="L375" s="74"/>
      <c r="M375" s="74"/>
      <c r="N375" s="61"/>
      <c r="O375" s="61"/>
      <c r="P375" s="61"/>
      <c r="Q375" s="61"/>
      <c r="R375" s="61"/>
      <c r="S375" s="61"/>
      <c r="T375" s="74"/>
      <c r="U375" s="74"/>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c r="BB375" s="61"/>
      <c r="BC375" s="61"/>
      <c r="BD375" s="61"/>
      <c r="BE375" s="61"/>
      <c r="BF375" s="61"/>
      <c r="BG375" s="61"/>
      <c r="BH375" s="61"/>
      <c r="BI375" s="61"/>
      <c r="BJ375" s="61"/>
      <c r="BK375" s="61"/>
      <c r="BL375" s="61"/>
      <c r="BM375" s="61"/>
      <c r="BN375" s="61"/>
      <c r="BO375" s="61"/>
      <c r="BP375" s="61"/>
      <c r="BQ375" s="61"/>
      <c r="CD375" s="61"/>
    </row>
    <row r="376" spans="3:82" ht="15.75" customHeight="1" x14ac:dyDescent="0.25">
      <c r="C376" s="61"/>
      <c r="D376" s="61"/>
      <c r="E376" s="61"/>
      <c r="F376" s="61"/>
      <c r="G376" s="61"/>
      <c r="H376" s="61"/>
      <c r="I376" s="61"/>
      <c r="J376" s="61"/>
      <c r="K376" s="61"/>
      <c r="L376" s="74"/>
      <c r="M376" s="74"/>
      <c r="N376" s="61"/>
      <c r="O376" s="61"/>
      <c r="P376" s="61"/>
      <c r="Q376" s="61"/>
      <c r="R376" s="61"/>
      <c r="S376" s="61"/>
      <c r="T376" s="74"/>
      <c r="U376" s="74"/>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c r="BB376" s="61"/>
      <c r="BC376" s="61"/>
      <c r="BD376" s="61"/>
      <c r="BE376" s="61"/>
      <c r="BF376" s="61"/>
      <c r="BG376" s="61"/>
      <c r="BH376" s="61"/>
      <c r="BI376" s="61"/>
      <c r="BJ376" s="61"/>
      <c r="BK376" s="61"/>
      <c r="BL376" s="61"/>
      <c r="BM376" s="61"/>
      <c r="BN376" s="61"/>
      <c r="BO376" s="61"/>
      <c r="BP376" s="61"/>
      <c r="BQ376" s="61"/>
      <c r="CD376" s="61"/>
    </row>
    <row r="377" spans="3:82" ht="15.75" customHeight="1" x14ac:dyDescent="0.25">
      <c r="C377" s="61"/>
      <c r="D377" s="61"/>
      <c r="E377" s="61"/>
      <c r="F377" s="61"/>
      <c r="G377" s="61"/>
      <c r="H377" s="61"/>
      <c r="I377" s="61"/>
      <c r="J377" s="61"/>
      <c r="K377" s="61"/>
      <c r="L377" s="74"/>
      <c r="M377" s="74"/>
      <c r="N377" s="61"/>
      <c r="O377" s="61"/>
      <c r="P377" s="61"/>
      <c r="Q377" s="61"/>
      <c r="R377" s="61"/>
      <c r="S377" s="61"/>
      <c r="T377" s="74"/>
      <c r="U377" s="74"/>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c r="BB377" s="61"/>
      <c r="BC377" s="61"/>
      <c r="BD377" s="61"/>
      <c r="BE377" s="61"/>
      <c r="BF377" s="61"/>
      <c r="BG377" s="61"/>
      <c r="BH377" s="61"/>
      <c r="BI377" s="61"/>
      <c r="BJ377" s="61"/>
      <c r="BK377" s="61"/>
      <c r="BL377" s="61"/>
      <c r="BM377" s="61"/>
      <c r="BN377" s="61"/>
      <c r="BO377" s="61"/>
      <c r="BP377" s="61"/>
      <c r="BQ377" s="61"/>
      <c r="CD377" s="61"/>
    </row>
    <row r="378" spans="3:82" ht="15.75" customHeight="1" x14ac:dyDescent="0.25">
      <c r="C378" s="61"/>
      <c r="D378" s="61"/>
      <c r="E378" s="61"/>
      <c r="F378" s="61"/>
      <c r="G378" s="61"/>
      <c r="H378" s="61"/>
      <c r="I378" s="61"/>
      <c r="J378" s="61"/>
      <c r="K378" s="61"/>
      <c r="L378" s="74"/>
      <c r="M378" s="74"/>
      <c r="N378" s="61"/>
      <c r="O378" s="61"/>
      <c r="P378" s="61"/>
      <c r="Q378" s="61"/>
      <c r="R378" s="61"/>
      <c r="S378" s="61"/>
      <c r="T378" s="74"/>
      <c r="U378" s="74"/>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c r="BB378" s="61"/>
      <c r="BC378" s="61"/>
      <c r="BD378" s="61"/>
      <c r="BE378" s="61"/>
      <c r="BF378" s="61"/>
      <c r="BG378" s="61"/>
      <c r="BH378" s="61"/>
      <c r="BI378" s="61"/>
      <c r="BJ378" s="61"/>
      <c r="BK378" s="61"/>
      <c r="BL378" s="61"/>
      <c r="BM378" s="61"/>
      <c r="BN378" s="61"/>
      <c r="BO378" s="61"/>
      <c r="BP378" s="61"/>
      <c r="BQ378" s="61"/>
      <c r="CD378" s="61"/>
    </row>
    <row r="379" spans="3:82" ht="15.75" customHeight="1" x14ac:dyDescent="0.25">
      <c r="C379" s="61"/>
      <c r="D379" s="61"/>
      <c r="E379" s="61"/>
      <c r="F379" s="61"/>
      <c r="G379" s="61"/>
      <c r="H379" s="61"/>
      <c r="I379" s="61"/>
      <c r="J379" s="61"/>
      <c r="K379" s="61"/>
      <c r="L379" s="74"/>
      <c r="M379" s="74"/>
      <c r="N379" s="61"/>
      <c r="O379" s="61"/>
      <c r="P379" s="61"/>
      <c r="Q379" s="61"/>
      <c r="R379" s="61"/>
      <c r="S379" s="61"/>
      <c r="T379" s="74"/>
      <c r="U379" s="74"/>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c r="BB379" s="61"/>
      <c r="BC379" s="61"/>
      <c r="BD379" s="61"/>
      <c r="BE379" s="61"/>
      <c r="BF379" s="61"/>
      <c r="BG379" s="61"/>
      <c r="BH379" s="61"/>
      <c r="BI379" s="61"/>
      <c r="BJ379" s="61"/>
      <c r="BK379" s="61"/>
      <c r="BL379" s="61"/>
      <c r="BM379" s="61"/>
      <c r="BN379" s="61"/>
      <c r="BO379" s="61"/>
      <c r="BP379" s="61"/>
      <c r="BQ379" s="61"/>
      <c r="CD379" s="61"/>
    </row>
    <row r="380" spans="3:82" ht="15.75" customHeight="1" x14ac:dyDescent="0.25">
      <c r="C380" s="61"/>
      <c r="D380" s="61"/>
      <c r="E380" s="61"/>
      <c r="F380" s="61"/>
      <c r="G380" s="61"/>
      <c r="H380" s="61"/>
      <c r="I380" s="61"/>
      <c r="J380" s="61"/>
      <c r="K380" s="61"/>
      <c r="L380" s="74"/>
      <c r="M380" s="74"/>
      <c r="N380" s="61"/>
      <c r="O380" s="61"/>
      <c r="P380" s="61"/>
      <c r="Q380" s="61"/>
      <c r="R380" s="61"/>
      <c r="S380" s="61"/>
      <c r="T380" s="74"/>
      <c r="U380" s="74"/>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c r="BB380" s="61"/>
      <c r="BC380" s="61"/>
      <c r="BD380" s="61"/>
      <c r="BE380" s="61"/>
      <c r="BF380" s="61"/>
      <c r="BG380" s="61"/>
      <c r="BH380" s="61"/>
      <c r="BI380" s="61"/>
      <c r="BJ380" s="61"/>
      <c r="BK380" s="61"/>
      <c r="BL380" s="61"/>
      <c r="BM380" s="61"/>
      <c r="BN380" s="61"/>
      <c r="BO380" s="61"/>
      <c r="BP380" s="61"/>
      <c r="BQ380" s="61"/>
      <c r="CD380" s="61"/>
    </row>
    <row r="381" spans="3:82" ht="15.75" customHeight="1" x14ac:dyDescent="0.25">
      <c r="C381" s="61"/>
      <c r="D381" s="61"/>
      <c r="E381" s="61"/>
      <c r="F381" s="61"/>
      <c r="G381" s="61"/>
      <c r="H381" s="61"/>
      <c r="I381" s="61"/>
      <c r="J381" s="61"/>
      <c r="K381" s="61"/>
      <c r="L381" s="74"/>
      <c r="M381" s="74"/>
      <c r="N381" s="61"/>
      <c r="O381" s="61"/>
      <c r="P381" s="61"/>
      <c r="Q381" s="61"/>
      <c r="R381" s="61"/>
      <c r="S381" s="61"/>
      <c r="T381" s="74"/>
      <c r="U381" s="74"/>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c r="BB381" s="61"/>
      <c r="BC381" s="61"/>
      <c r="BD381" s="61"/>
      <c r="BE381" s="61"/>
      <c r="BF381" s="61"/>
      <c r="BG381" s="61"/>
      <c r="BH381" s="61"/>
      <c r="BI381" s="61"/>
      <c r="BJ381" s="61"/>
      <c r="BK381" s="61"/>
      <c r="BL381" s="61"/>
      <c r="BM381" s="61"/>
      <c r="BN381" s="61"/>
      <c r="BO381" s="61"/>
      <c r="BP381" s="61"/>
      <c r="BQ381" s="61"/>
      <c r="CD381" s="61"/>
    </row>
    <row r="382" spans="3:82" ht="15.75" customHeight="1" x14ac:dyDescent="0.25">
      <c r="C382" s="61"/>
      <c r="D382" s="61"/>
      <c r="E382" s="61"/>
      <c r="F382" s="61"/>
      <c r="G382" s="61"/>
      <c r="H382" s="61"/>
      <c r="I382" s="61"/>
      <c r="J382" s="61"/>
      <c r="K382" s="61"/>
      <c r="L382" s="74"/>
      <c r="M382" s="74"/>
      <c r="N382" s="61"/>
      <c r="O382" s="61"/>
      <c r="P382" s="61"/>
      <c r="Q382" s="61"/>
      <c r="R382" s="61"/>
      <c r="S382" s="61"/>
      <c r="T382" s="74"/>
      <c r="U382" s="74"/>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c r="BB382" s="61"/>
      <c r="BC382" s="61"/>
      <c r="BD382" s="61"/>
      <c r="BE382" s="61"/>
      <c r="BF382" s="61"/>
      <c r="BG382" s="61"/>
      <c r="BH382" s="61"/>
      <c r="BI382" s="61"/>
      <c r="BJ382" s="61"/>
      <c r="BK382" s="61"/>
      <c r="BL382" s="61"/>
      <c r="BM382" s="61"/>
      <c r="BN382" s="61"/>
      <c r="BO382" s="61"/>
      <c r="BP382" s="61"/>
      <c r="BQ382" s="61"/>
      <c r="CD382" s="61"/>
    </row>
    <row r="383" spans="3:82" ht="15.75" customHeight="1" x14ac:dyDescent="0.25">
      <c r="C383" s="61"/>
      <c r="D383" s="61"/>
      <c r="E383" s="61"/>
      <c r="F383" s="61"/>
      <c r="G383" s="61"/>
      <c r="H383" s="61"/>
      <c r="I383" s="61"/>
      <c r="J383" s="61"/>
      <c r="K383" s="61"/>
      <c r="L383" s="74"/>
      <c r="M383" s="74"/>
      <c r="N383" s="61"/>
      <c r="O383" s="61"/>
      <c r="P383" s="61"/>
      <c r="Q383" s="61"/>
      <c r="R383" s="61"/>
      <c r="S383" s="61"/>
      <c r="T383" s="74"/>
      <c r="U383" s="74"/>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c r="BB383" s="61"/>
      <c r="BC383" s="61"/>
      <c r="BD383" s="61"/>
      <c r="BE383" s="61"/>
      <c r="BF383" s="61"/>
      <c r="BG383" s="61"/>
      <c r="BH383" s="61"/>
      <c r="BI383" s="61"/>
      <c r="BJ383" s="61"/>
      <c r="BK383" s="61"/>
      <c r="BL383" s="61"/>
      <c r="BM383" s="61"/>
      <c r="BN383" s="61"/>
      <c r="BO383" s="61"/>
      <c r="BP383" s="61"/>
      <c r="BQ383" s="61"/>
      <c r="CD383" s="61"/>
    </row>
    <row r="384" spans="3:82" ht="15.75" customHeight="1" x14ac:dyDescent="0.25">
      <c r="C384" s="61"/>
      <c r="D384" s="61"/>
      <c r="E384" s="61"/>
      <c r="F384" s="61"/>
      <c r="G384" s="61"/>
      <c r="H384" s="61"/>
      <c r="I384" s="61"/>
      <c r="J384" s="61"/>
      <c r="K384" s="61"/>
      <c r="L384" s="74"/>
      <c r="M384" s="74"/>
      <c r="N384" s="61"/>
      <c r="O384" s="61"/>
      <c r="P384" s="61"/>
      <c r="Q384" s="61"/>
      <c r="R384" s="61"/>
      <c r="S384" s="61"/>
      <c r="T384" s="74"/>
      <c r="U384" s="74"/>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c r="BB384" s="61"/>
      <c r="BC384" s="61"/>
      <c r="BD384" s="61"/>
      <c r="BE384" s="61"/>
      <c r="BF384" s="61"/>
      <c r="BG384" s="61"/>
      <c r="BH384" s="61"/>
      <c r="BI384" s="61"/>
      <c r="BJ384" s="61"/>
      <c r="BK384" s="61"/>
      <c r="BL384" s="61"/>
      <c r="BM384" s="61"/>
      <c r="BN384" s="61"/>
      <c r="BO384" s="61"/>
      <c r="BP384" s="61"/>
      <c r="BQ384" s="61"/>
      <c r="CD384" s="61"/>
    </row>
    <row r="385" spans="3:82" ht="15.75" customHeight="1" x14ac:dyDescent="0.25">
      <c r="C385" s="61"/>
      <c r="D385" s="61"/>
      <c r="E385" s="61"/>
      <c r="F385" s="61"/>
      <c r="G385" s="61"/>
      <c r="H385" s="61"/>
      <c r="I385" s="61"/>
      <c r="J385" s="61"/>
      <c r="K385" s="61"/>
      <c r="L385" s="74"/>
      <c r="M385" s="74"/>
      <c r="N385" s="61"/>
      <c r="O385" s="61"/>
      <c r="P385" s="61"/>
      <c r="Q385" s="61"/>
      <c r="R385" s="61"/>
      <c r="S385" s="61"/>
      <c r="T385" s="74"/>
      <c r="U385" s="74"/>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c r="BB385" s="61"/>
      <c r="BC385" s="61"/>
      <c r="BD385" s="61"/>
      <c r="BE385" s="61"/>
      <c r="BF385" s="61"/>
      <c r="BG385" s="61"/>
      <c r="BH385" s="61"/>
      <c r="BI385" s="61"/>
      <c r="BJ385" s="61"/>
      <c r="BK385" s="61"/>
      <c r="BL385" s="61"/>
      <c r="BM385" s="61"/>
      <c r="BN385" s="61"/>
      <c r="BO385" s="61"/>
      <c r="BP385" s="61"/>
      <c r="BQ385" s="61"/>
      <c r="CD385" s="61"/>
    </row>
    <row r="386" spans="3:82" ht="15.75" customHeight="1" x14ac:dyDescent="0.25">
      <c r="C386" s="61"/>
      <c r="D386" s="61"/>
      <c r="E386" s="61"/>
      <c r="F386" s="61"/>
      <c r="G386" s="61"/>
      <c r="H386" s="61"/>
      <c r="I386" s="61"/>
      <c r="J386" s="61"/>
      <c r="K386" s="61"/>
      <c r="L386" s="74"/>
      <c r="M386" s="74"/>
      <c r="N386" s="61"/>
      <c r="O386" s="61"/>
      <c r="P386" s="61"/>
      <c r="Q386" s="61"/>
      <c r="R386" s="61"/>
      <c r="S386" s="61"/>
      <c r="T386" s="74"/>
      <c r="U386" s="74"/>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c r="BB386" s="61"/>
      <c r="BC386" s="61"/>
      <c r="BD386" s="61"/>
      <c r="BE386" s="61"/>
      <c r="BF386" s="61"/>
      <c r="BG386" s="61"/>
      <c r="BH386" s="61"/>
      <c r="BI386" s="61"/>
      <c r="BJ386" s="61"/>
      <c r="BK386" s="61"/>
      <c r="BL386" s="61"/>
      <c r="BM386" s="61"/>
      <c r="BN386" s="61"/>
      <c r="BO386" s="61"/>
      <c r="BP386" s="61"/>
      <c r="BQ386" s="61"/>
      <c r="CD386" s="61"/>
    </row>
    <row r="387" spans="3:82" ht="15.75" customHeight="1" x14ac:dyDescent="0.25">
      <c r="C387" s="61"/>
      <c r="D387" s="61"/>
      <c r="E387" s="61"/>
      <c r="F387" s="61"/>
      <c r="G387" s="61"/>
      <c r="H387" s="61"/>
      <c r="I387" s="61"/>
      <c r="J387" s="61"/>
      <c r="K387" s="61"/>
      <c r="L387" s="74"/>
      <c r="M387" s="74"/>
      <c r="N387" s="61"/>
      <c r="O387" s="61"/>
      <c r="P387" s="61"/>
      <c r="Q387" s="61"/>
      <c r="R387" s="61"/>
      <c r="S387" s="61"/>
      <c r="T387" s="74"/>
      <c r="U387" s="74"/>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c r="BB387" s="61"/>
      <c r="BC387" s="61"/>
      <c r="BD387" s="61"/>
      <c r="BE387" s="61"/>
      <c r="BF387" s="61"/>
      <c r="BG387" s="61"/>
      <c r="BH387" s="61"/>
      <c r="BI387" s="61"/>
      <c r="BJ387" s="61"/>
      <c r="BK387" s="61"/>
      <c r="BL387" s="61"/>
      <c r="BM387" s="61"/>
      <c r="BN387" s="61"/>
      <c r="BO387" s="61"/>
      <c r="BP387" s="61"/>
      <c r="BQ387" s="61"/>
      <c r="CD387" s="61"/>
    </row>
    <row r="388" spans="3:82" ht="15.75" customHeight="1" x14ac:dyDescent="0.25">
      <c r="C388" s="61"/>
      <c r="D388" s="61"/>
      <c r="E388" s="61"/>
      <c r="F388" s="61"/>
      <c r="G388" s="61"/>
      <c r="H388" s="61"/>
      <c r="I388" s="61"/>
      <c r="J388" s="61"/>
      <c r="K388" s="61"/>
      <c r="L388" s="74"/>
      <c r="M388" s="74"/>
      <c r="N388" s="61"/>
      <c r="O388" s="61"/>
      <c r="P388" s="61"/>
      <c r="Q388" s="61"/>
      <c r="R388" s="61"/>
      <c r="S388" s="61"/>
      <c r="T388" s="74"/>
      <c r="U388" s="74"/>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c r="BB388" s="61"/>
      <c r="BC388" s="61"/>
      <c r="BD388" s="61"/>
      <c r="BE388" s="61"/>
      <c r="BF388" s="61"/>
      <c r="BG388" s="61"/>
      <c r="BH388" s="61"/>
      <c r="BI388" s="61"/>
      <c r="BJ388" s="61"/>
      <c r="BK388" s="61"/>
      <c r="BL388" s="61"/>
      <c r="BM388" s="61"/>
      <c r="BN388" s="61"/>
      <c r="BO388" s="61"/>
      <c r="BP388" s="61"/>
      <c r="BQ388" s="61"/>
      <c r="CD388" s="61"/>
    </row>
    <row r="389" spans="3:82" ht="15.75" customHeight="1" x14ac:dyDescent="0.25">
      <c r="C389" s="61"/>
      <c r="D389" s="61"/>
      <c r="E389" s="61"/>
      <c r="F389" s="61"/>
      <c r="G389" s="61"/>
      <c r="H389" s="61"/>
      <c r="I389" s="61"/>
      <c r="J389" s="61"/>
      <c r="K389" s="61"/>
      <c r="L389" s="74"/>
      <c r="M389" s="74"/>
      <c r="N389" s="61"/>
      <c r="O389" s="61"/>
      <c r="P389" s="61"/>
      <c r="Q389" s="61"/>
      <c r="R389" s="61"/>
      <c r="S389" s="61"/>
      <c r="T389" s="74"/>
      <c r="U389" s="74"/>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c r="BB389" s="61"/>
      <c r="BC389" s="61"/>
      <c r="BD389" s="61"/>
      <c r="BE389" s="61"/>
      <c r="BF389" s="61"/>
      <c r="BG389" s="61"/>
      <c r="BH389" s="61"/>
      <c r="BI389" s="61"/>
      <c r="BJ389" s="61"/>
      <c r="BK389" s="61"/>
      <c r="BL389" s="61"/>
      <c r="BM389" s="61"/>
      <c r="BN389" s="61"/>
      <c r="BO389" s="61"/>
      <c r="BP389" s="61"/>
      <c r="BQ389" s="61"/>
      <c r="CD389" s="61"/>
    </row>
    <row r="390" spans="3:82" ht="15.75" customHeight="1" x14ac:dyDescent="0.25">
      <c r="C390" s="61"/>
      <c r="D390" s="61"/>
      <c r="E390" s="61"/>
      <c r="F390" s="61"/>
      <c r="G390" s="61"/>
      <c r="H390" s="61"/>
      <c r="I390" s="61"/>
      <c r="J390" s="61"/>
      <c r="K390" s="61"/>
      <c r="L390" s="74"/>
      <c r="M390" s="74"/>
      <c r="N390" s="61"/>
      <c r="O390" s="61"/>
      <c r="P390" s="61"/>
      <c r="Q390" s="61"/>
      <c r="R390" s="61"/>
      <c r="S390" s="61"/>
      <c r="T390" s="74"/>
      <c r="U390" s="74"/>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c r="BB390" s="61"/>
      <c r="BC390" s="61"/>
      <c r="BD390" s="61"/>
      <c r="BE390" s="61"/>
      <c r="BF390" s="61"/>
      <c r="BG390" s="61"/>
      <c r="BH390" s="61"/>
      <c r="BI390" s="61"/>
      <c r="BJ390" s="61"/>
      <c r="BK390" s="61"/>
      <c r="BL390" s="61"/>
      <c r="BM390" s="61"/>
      <c r="BN390" s="61"/>
      <c r="BO390" s="61"/>
      <c r="BP390" s="61"/>
      <c r="BQ390" s="61"/>
      <c r="CD390" s="61"/>
    </row>
    <row r="391" spans="3:82" ht="15.75" customHeight="1" x14ac:dyDescent="0.25">
      <c r="C391" s="61"/>
      <c r="D391" s="61"/>
      <c r="E391" s="61"/>
      <c r="F391" s="61"/>
      <c r="G391" s="61"/>
      <c r="H391" s="61"/>
      <c r="I391" s="61"/>
      <c r="J391" s="61"/>
      <c r="K391" s="61"/>
      <c r="L391" s="74"/>
      <c r="M391" s="74"/>
      <c r="N391" s="61"/>
      <c r="O391" s="61"/>
      <c r="P391" s="61"/>
      <c r="Q391" s="61"/>
      <c r="R391" s="61"/>
      <c r="S391" s="61"/>
      <c r="T391" s="74"/>
      <c r="U391" s="74"/>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c r="BB391" s="61"/>
      <c r="BC391" s="61"/>
      <c r="BD391" s="61"/>
      <c r="BE391" s="61"/>
      <c r="BF391" s="61"/>
      <c r="BG391" s="61"/>
      <c r="BH391" s="61"/>
      <c r="BI391" s="61"/>
      <c r="BJ391" s="61"/>
      <c r="BK391" s="61"/>
      <c r="BL391" s="61"/>
      <c r="BM391" s="61"/>
      <c r="BN391" s="61"/>
      <c r="BO391" s="61"/>
      <c r="BP391" s="61"/>
      <c r="BQ391" s="61"/>
      <c r="CD391" s="61"/>
    </row>
    <row r="392" spans="3:82" ht="15.75" customHeight="1" x14ac:dyDescent="0.25">
      <c r="C392" s="61"/>
      <c r="D392" s="61"/>
      <c r="E392" s="61"/>
      <c r="F392" s="61"/>
      <c r="G392" s="61"/>
      <c r="H392" s="61"/>
      <c r="I392" s="61"/>
      <c r="J392" s="61"/>
      <c r="K392" s="61"/>
      <c r="L392" s="74"/>
      <c r="M392" s="74"/>
      <c r="N392" s="61"/>
      <c r="O392" s="61"/>
      <c r="P392" s="61"/>
      <c r="Q392" s="61"/>
      <c r="R392" s="61"/>
      <c r="S392" s="61"/>
      <c r="T392" s="74"/>
      <c r="U392" s="74"/>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c r="BB392" s="61"/>
      <c r="BC392" s="61"/>
      <c r="BD392" s="61"/>
      <c r="BE392" s="61"/>
      <c r="BF392" s="61"/>
      <c r="BG392" s="61"/>
      <c r="BH392" s="61"/>
      <c r="BI392" s="61"/>
      <c r="BJ392" s="61"/>
      <c r="BK392" s="61"/>
      <c r="BL392" s="61"/>
      <c r="BM392" s="61"/>
      <c r="BN392" s="61"/>
      <c r="BO392" s="61"/>
      <c r="BP392" s="61"/>
      <c r="BQ392" s="61"/>
      <c r="CD392" s="61"/>
    </row>
    <row r="393" spans="3:82" ht="15.75" customHeight="1" x14ac:dyDescent="0.25">
      <c r="C393" s="61"/>
      <c r="D393" s="61"/>
      <c r="E393" s="61"/>
      <c r="F393" s="61"/>
      <c r="G393" s="61"/>
      <c r="H393" s="61"/>
      <c r="I393" s="61"/>
      <c r="J393" s="61"/>
      <c r="K393" s="61"/>
      <c r="L393" s="74"/>
      <c r="M393" s="74"/>
      <c r="N393" s="61"/>
      <c r="O393" s="61"/>
      <c r="P393" s="61"/>
      <c r="Q393" s="61"/>
      <c r="R393" s="61"/>
      <c r="S393" s="61"/>
      <c r="T393" s="74"/>
      <c r="U393" s="74"/>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c r="BB393" s="61"/>
      <c r="BC393" s="61"/>
      <c r="BD393" s="61"/>
      <c r="BE393" s="61"/>
      <c r="BF393" s="61"/>
      <c r="BG393" s="61"/>
      <c r="BH393" s="61"/>
      <c r="BI393" s="61"/>
      <c r="BJ393" s="61"/>
      <c r="BK393" s="61"/>
      <c r="BL393" s="61"/>
      <c r="BM393" s="61"/>
      <c r="BN393" s="61"/>
      <c r="BO393" s="61"/>
      <c r="BP393" s="61"/>
      <c r="BQ393" s="61"/>
      <c r="CD393" s="61"/>
    </row>
    <row r="394" spans="3:82" ht="15.75" customHeight="1" x14ac:dyDescent="0.25">
      <c r="C394" s="61"/>
      <c r="D394" s="61"/>
      <c r="E394" s="61"/>
      <c r="F394" s="61"/>
      <c r="G394" s="61"/>
      <c r="H394" s="61"/>
      <c r="I394" s="61"/>
      <c r="J394" s="61"/>
      <c r="K394" s="61"/>
      <c r="L394" s="74"/>
      <c r="M394" s="74"/>
      <c r="N394" s="61"/>
      <c r="O394" s="61"/>
      <c r="P394" s="61"/>
      <c r="Q394" s="61"/>
      <c r="R394" s="61"/>
      <c r="S394" s="61"/>
      <c r="T394" s="74"/>
      <c r="U394" s="74"/>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c r="BB394" s="61"/>
      <c r="BC394" s="61"/>
      <c r="BD394" s="61"/>
      <c r="BE394" s="61"/>
      <c r="BF394" s="61"/>
      <c r="BG394" s="61"/>
      <c r="BH394" s="61"/>
      <c r="BI394" s="61"/>
      <c r="BJ394" s="61"/>
      <c r="BK394" s="61"/>
      <c r="BL394" s="61"/>
      <c r="BM394" s="61"/>
      <c r="BN394" s="61"/>
      <c r="BO394" s="61"/>
      <c r="BP394" s="61"/>
      <c r="BQ394" s="61"/>
      <c r="CD394" s="61"/>
    </row>
    <row r="395" spans="3:82" ht="15.75" customHeight="1" x14ac:dyDescent="0.25">
      <c r="C395" s="61"/>
      <c r="D395" s="61"/>
      <c r="E395" s="61"/>
      <c r="F395" s="61"/>
      <c r="G395" s="61"/>
      <c r="H395" s="61"/>
      <c r="I395" s="61"/>
      <c r="J395" s="61"/>
      <c r="K395" s="61"/>
      <c r="L395" s="74"/>
      <c r="M395" s="74"/>
      <c r="N395" s="61"/>
      <c r="O395" s="61"/>
      <c r="P395" s="61"/>
      <c r="Q395" s="61"/>
      <c r="R395" s="61"/>
      <c r="S395" s="61"/>
      <c r="T395" s="74"/>
      <c r="U395" s="74"/>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c r="BB395" s="61"/>
      <c r="BC395" s="61"/>
      <c r="BD395" s="61"/>
      <c r="BE395" s="61"/>
      <c r="BF395" s="61"/>
      <c r="BG395" s="61"/>
      <c r="BH395" s="61"/>
      <c r="BI395" s="61"/>
      <c r="BJ395" s="61"/>
      <c r="BK395" s="61"/>
      <c r="BL395" s="61"/>
      <c r="BM395" s="61"/>
      <c r="BN395" s="61"/>
      <c r="BO395" s="61"/>
      <c r="BP395" s="61"/>
      <c r="BQ395" s="61"/>
      <c r="CD395" s="61"/>
    </row>
    <row r="396" spans="3:82" ht="15.75" customHeight="1" x14ac:dyDescent="0.25">
      <c r="C396" s="61"/>
      <c r="D396" s="61"/>
      <c r="E396" s="61"/>
      <c r="F396" s="61"/>
      <c r="G396" s="61"/>
      <c r="H396" s="61"/>
      <c r="I396" s="61"/>
      <c r="J396" s="61"/>
      <c r="K396" s="61"/>
      <c r="L396" s="74"/>
      <c r="M396" s="74"/>
      <c r="N396" s="61"/>
      <c r="O396" s="61"/>
      <c r="P396" s="61"/>
      <c r="Q396" s="61"/>
      <c r="R396" s="61"/>
      <c r="S396" s="61"/>
      <c r="T396" s="74"/>
      <c r="U396" s="74"/>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c r="BB396" s="61"/>
      <c r="BC396" s="61"/>
      <c r="BD396" s="61"/>
      <c r="BE396" s="61"/>
      <c r="BF396" s="61"/>
      <c r="BG396" s="61"/>
      <c r="BH396" s="61"/>
      <c r="BI396" s="61"/>
      <c r="BJ396" s="61"/>
      <c r="BK396" s="61"/>
      <c r="BL396" s="61"/>
      <c r="BM396" s="61"/>
      <c r="BN396" s="61"/>
      <c r="BO396" s="61"/>
      <c r="BP396" s="61"/>
      <c r="BQ396" s="61"/>
      <c r="CD396" s="61"/>
    </row>
    <row r="397" spans="3:82" ht="15.75" customHeight="1" x14ac:dyDescent="0.25">
      <c r="C397" s="61"/>
      <c r="D397" s="61"/>
      <c r="E397" s="61"/>
      <c r="F397" s="61"/>
      <c r="G397" s="61"/>
      <c r="H397" s="61"/>
      <c r="I397" s="61"/>
      <c r="J397" s="61"/>
      <c r="K397" s="61"/>
      <c r="L397" s="74"/>
      <c r="M397" s="74"/>
      <c r="N397" s="61"/>
      <c r="O397" s="61"/>
      <c r="P397" s="61"/>
      <c r="Q397" s="61"/>
      <c r="R397" s="61"/>
      <c r="S397" s="61"/>
      <c r="T397" s="74"/>
      <c r="U397" s="74"/>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c r="BB397" s="61"/>
      <c r="BC397" s="61"/>
      <c r="BD397" s="61"/>
      <c r="BE397" s="61"/>
      <c r="BF397" s="61"/>
      <c r="BG397" s="61"/>
      <c r="BH397" s="61"/>
      <c r="BI397" s="61"/>
      <c r="BJ397" s="61"/>
      <c r="BK397" s="61"/>
      <c r="BL397" s="61"/>
      <c r="BM397" s="61"/>
      <c r="BN397" s="61"/>
      <c r="BO397" s="61"/>
      <c r="BP397" s="61"/>
      <c r="BQ397" s="61"/>
      <c r="CD397" s="61"/>
    </row>
    <row r="398" spans="3:82" ht="15.75" customHeight="1" x14ac:dyDescent="0.25">
      <c r="C398" s="61"/>
      <c r="D398" s="61"/>
      <c r="E398" s="61"/>
      <c r="F398" s="61"/>
      <c r="G398" s="61"/>
      <c r="H398" s="61"/>
      <c r="I398" s="61"/>
      <c r="J398" s="61"/>
      <c r="K398" s="61"/>
      <c r="L398" s="74"/>
      <c r="M398" s="74"/>
      <c r="N398" s="61"/>
      <c r="O398" s="61"/>
      <c r="P398" s="61"/>
      <c r="Q398" s="61"/>
      <c r="R398" s="61"/>
      <c r="S398" s="61"/>
      <c r="T398" s="74"/>
      <c r="U398" s="74"/>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c r="BB398" s="61"/>
      <c r="BC398" s="61"/>
      <c r="BD398" s="61"/>
      <c r="BE398" s="61"/>
      <c r="BF398" s="61"/>
      <c r="BG398" s="61"/>
      <c r="BH398" s="61"/>
      <c r="BI398" s="61"/>
      <c r="BJ398" s="61"/>
      <c r="BK398" s="61"/>
      <c r="BL398" s="61"/>
      <c r="BM398" s="61"/>
      <c r="BN398" s="61"/>
      <c r="BO398" s="61"/>
      <c r="BP398" s="61"/>
      <c r="BQ398" s="61"/>
      <c r="CD398" s="61"/>
    </row>
    <row r="399" spans="3:82" ht="15.75" customHeight="1" x14ac:dyDescent="0.25">
      <c r="C399" s="61"/>
      <c r="D399" s="61"/>
      <c r="E399" s="61"/>
      <c r="F399" s="61"/>
      <c r="G399" s="61"/>
      <c r="H399" s="61"/>
      <c r="I399" s="61"/>
      <c r="J399" s="61"/>
      <c r="K399" s="61"/>
      <c r="L399" s="74"/>
      <c r="M399" s="74"/>
      <c r="N399" s="61"/>
      <c r="O399" s="61"/>
      <c r="P399" s="61"/>
      <c r="Q399" s="61"/>
      <c r="R399" s="61"/>
      <c r="S399" s="61"/>
      <c r="T399" s="74"/>
      <c r="U399" s="74"/>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c r="BB399" s="61"/>
      <c r="BC399" s="61"/>
      <c r="BD399" s="61"/>
      <c r="BE399" s="61"/>
      <c r="BF399" s="61"/>
      <c r="BG399" s="61"/>
      <c r="BH399" s="61"/>
      <c r="BI399" s="61"/>
      <c r="BJ399" s="61"/>
      <c r="BK399" s="61"/>
      <c r="BL399" s="61"/>
      <c r="BM399" s="61"/>
      <c r="BN399" s="61"/>
      <c r="BO399" s="61"/>
      <c r="BP399" s="61"/>
      <c r="BQ399" s="61"/>
      <c r="CD399" s="61"/>
    </row>
    <row r="400" spans="3:82" ht="15.75" customHeight="1" x14ac:dyDescent="0.25">
      <c r="C400" s="61"/>
      <c r="D400" s="61"/>
      <c r="E400" s="61"/>
      <c r="F400" s="61"/>
      <c r="G400" s="61"/>
      <c r="H400" s="61"/>
      <c r="I400" s="61"/>
      <c r="J400" s="61"/>
      <c r="K400" s="61"/>
      <c r="L400" s="74"/>
      <c r="M400" s="74"/>
      <c r="N400" s="61"/>
      <c r="O400" s="61"/>
      <c r="P400" s="61"/>
      <c r="Q400" s="61"/>
      <c r="R400" s="61"/>
      <c r="S400" s="61"/>
      <c r="T400" s="74"/>
      <c r="U400" s="74"/>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c r="BB400" s="61"/>
      <c r="BC400" s="61"/>
      <c r="BD400" s="61"/>
      <c r="BE400" s="61"/>
      <c r="BF400" s="61"/>
      <c r="BG400" s="61"/>
      <c r="BH400" s="61"/>
      <c r="BI400" s="61"/>
      <c r="BJ400" s="61"/>
      <c r="BK400" s="61"/>
      <c r="BL400" s="61"/>
      <c r="BM400" s="61"/>
      <c r="BN400" s="61"/>
      <c r="BO400" s="61"/>
      <c r="BP400" s="61"/>
      <c r="BQ400" s="61"/>
      <c r="CD400" s="61"/>
    </row>
    <row r="401" spans="3:82" ht="15.75" customHeight="1" x14ac:dyDescent="0.25">
      <c r="C401" s="61"/>
      <c r="D401" s="61"/>
      <c r="E401" s="61"/>
      <c r="F401" s="61"/>
      <c r="G401" s="61"/>
      <c r="H401" s="61"/>
      <c r="I401" s="61"/>
      <c r="J401" s="61"/>
      <c r="K401" s="61"/>
      <c r="L401" s="74"/>
      <c r="M401" s="74"/>
      <c r="N401" s="61"/>
      <c r="O401" s="61"/>
      <c r="P401" s="61"/>
      <c r="Q401" s="61"/>
      <c r="R401" s="61"/>
      <c r="S401" s="61"/>
      <c r="T401" s="74"/>
      <c r="U401" s="74"/>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c r="BB401" s="61"/>
      <c r="BC401" s="61"/>
      <c r="BD401" s="61"/>
      <c r="BE401" s="61"/>
      <c r="BF401" s="61"/>
      <c r="BG401" s="61"/>
      <c r="BH401" s="61"/>
      <c r="BI401" s="61"/>
      <c r="BJ401" s="61"/>
      <c r="BK401" s="61"/>
      <c r="BL401" s="61"/>
      <c r="BM401" s="61"/>
      <c r="BN401" s="61"/>
      <c r="BO401" s="61"/>
      <c r="BP401" s="61"/>
      <c r="BQ401" s="61"/>
      <c r="CD401" s="61"/>
    </row>
    <row r="402" spans="3:82" ht="15.75" customHeight="1" x14ac:dyDescent="0.25">
      <c r="C402" s="61"/>
      <c r="D402" s="61"/>
      <c r="E402" s="61"/>
      <c r="F402" s="61"/>
      <c r="G402" s="61"/>
      <c r="H402" s="61"/>
      <c r="I402" s="61"/>
      <c r="J402" s="61"/>
      <c r="K402" s="61"/>
      <c r="L402" s="74"/>
      <c r="M402" s="74"/>
      <c r="N402" s="61"/>
      <c r="O402" s="61"/>
      <c r="P402" s="61"/>
      <c r="Q402" s="61"/>
      <c r="R402" s="61"/>
      <c r="S402" s="61"/>
      <c r="T402" s="74"/>
      <c r="U402" s="74"/>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c r="BB402" s="61"/>
      <c r="BC402" s="61"/>
      <c r="BD402" s="61"/>
      <c r="BE402" s="61"/>
      <c r="BF402" s="61"/>
      <c r="BG402" s="61"/>
      <c r="BH402" s="61"/>
      <c r="BI402" s="61"/>
      <c r="BJ402" s="61"/>
      <c r="BK402" s="61"/>
      <c r="BL402" s="61"/>
      <c r="BM402" s="61"/>
      <c r="BN402" s="61"/>
      <c r="BO402" s="61"/>
      <c r="BP402" s="61"/>
      <c r="BQ402" s="61"/>
      <c r="CD402" s="61"/>
    </row>
    <row r="403" spans="3:82" ht="15.75" customHeight="1" x14ac:dyDescent="0.25">
      <c r="C403" s="61"/>
      <c r="D403" s="61"/>
      <c r="E403" s="61"/>
      <c r="F403" s="61"/>
      <c r="G403" s="61"/>
      <c r="H403" s="61"/>
      <c r="I403" s="61"/>
      <c r="J403" s="61"/>
      <c r="K403" s="61"/>
      <c r="L403" s="74"/>
      <c r="M403" s="74"/>
      <c r="N403" s="61"/>
      <c r="O403" s="61"/>
      <c r="P403" s="61"/>
      <c r="Q403" s="61"/>
      <c r="R403" s="61"/>
      <c r="S403" s="61"/>
      <c r="T403" s="74"/>
      <c r="U403" s="74"/>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c r="BB403" s="61"/>
      <c r="BC403" s="61"/>
      <c r="BD403" s="61"/>
      <c r="BE403" s="61"/>
      <c r="BF403" s="61"/>
      <c r="BG403" s="61"/>
      <c r="BH403" s="61"/>
      <c r="BI403" s="61"/>
      <c r="BJ403" s="61"/>
      <c r="BK403" s="61"/>
      <c r="BL403" s="61"/>
      <c r="BM403" s="61"/>
      <c r="BN403" s="61"/>
      <c r="BO403" s="61"/>
      <c r="BP403" s="61"/>
      <c r="BQ403" s="61"/>
      <c r="CD403" s="61"/>
    </row>
    <row r="404" spans="3:82" ht="15.75" customHeight="1" x14ac:dyDescent="0.25">
      <c r="C404" s="61"/>
      <c r="D404" s="61"/>
      <c r="E404" s="61"/>
      <c r="F404" s="61"/>
      <c r="G404" s="61"/>
      <c r="H404" s="61"/>
      <c r="I404" s="61"/>
      <c r="J404" s="61"/>
      <c r="K404" s="61"/>
      <c r="L404" s="74"/>
      <c r="M404" s="74"/>
      <c r="N404" s="61"/>
      <c r="O404" s="61"/>
      <c r="P404" s="61"/>
      <c r="Q404" s="61"/>
      <c r="R404" s="61"/>
      <c r="S404" s="61"/>
      <c r="T404" s="74"/>
      <c r="U404" s="74"/>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c r="BB404" s="61"/>
      <c r="BC404" s="61"/>
      <c r="BD404" s="61"/>
      <c r="BE404" s="61"/>
      <c r="BF404" s="61"/>
      <c r="BG404" s="61"/>
      <c r="BH404" s="61"/>
      <c r="BI404" s="61"/>
      <c r="BJ404" s="61"/>
      <c r="BK404" s="61"/>
      <c r="BL404" s="61"/>
      <c r="BM404" s="61"/>
      <c r="BN404" s="61"/>
      <c r="BO404" s="61"/>
      <c r="BP404" s="61"/>
      <c r="BQ404" s="61"/>
      <c r="CD404" s="61"/>
    </row>
    <row r="405" spans="3:82" ht="15.75" customHeight="1" x14ac:dyDescent="0.25">
      <c r="C405" s="61"/>
      <c r="D405" s="61"/>
      <c r="E405" s="61"/>
      <c r="F405" s="61"/>
      <c r="G405" s="61"/>
      <c r="H405" s="61"/>
      <c r="I405" s="61"/>
      <c r="J405" s="61"/>
      <c r="K405" s="61"/>
      <c r="L405" s="74"/>
      <c r="M405" s="74"/>
      <c r="N405" s="61"/>
      <c r="O405" s="61"/>
      <c r="P405" s="61"/>
      <c r="Q405" s="61"/>
      <c r="R405" s="61"/>
      <c r="S405" s="61"/>
      <c r="T405" s="74"/>
      <c r="U405" s="74"/>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c r="BB405" s="61"/>
      <c r="BC405" s="61"/>
      <c r="BD405" s="61"/>
      <c r="BE405" s="61"/>
      <c r="BF405" s="61"/>
      <c r="BG405" s="61"/>
      <c r="BH405" s="61"/>
      <c r="BI405" s="61"/>
      <c r="BJ405" s="61"/>
      <c r="BK405" s="61"/>
      <c r="BL405" s="61"/>
      <c r="BM405" s="61"/>
      <c r="BN405" s="61"/>
      <c r="BO405" s="61"/>
      <c r="BP405" s="61"/>
      <c r="BQ405" s="61"/>
      <c r="CD405" s="61"/>
    </row>
    <row r="406" spans="3:82" ht="15.75" customHeight="1" x14ac:dyDescent="0.25">
      <c r="C406" s="61"/>
      <c r="D406" s="61"/>
      <c r="E406" s="61"/>
      <c r="F406" s="61"/>
      <c r="G406" s="61"/>
      <c r="H406" s="61"/>
      <c r="I406" s="61"/>
      <c r="J406" s="61"/>
      <c r="K406" s="61"/>
      <c r="L406" s="74"/>
      <c r="M406" s="74"/>
      <c r="N406" s="61"/>
      <c r="O406" s="61"/>
      <c r="P406" s="61"/>
      <c r="Q406" s="61"/>
      <c r="R406" s="61"/>
      <c r="S406" s="61"/>
      <c r="T406" s="74"/>
      <c r="U406" s="74"/>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c r="BB406" s="61"/>
      <c r="BC406" s="61"/>
      <c r="BD406" s="61"/>
      <c r="BE406" s="61"/>
      <c r="BF406" s="61"/>
      <c r="BG406" s="61"/>
      <c r="BH406" s="61"/>
      <c r="BI406" s="61"/>
      <c r="BJ406" s="61"/>
      <c r="BK406" s="61"/>
      <c r="BL406" s="61"/>
      <c r="BM406" s="61"/>
      <c r="BN406" s="61"/>
      <c r="BO406" s="61"/>
      <c r="BP406" s="61"/>
      <c r="BQ406" s="61"/>
      <c r="CD406" s="61"/>
    </row>
    <row r="407" spans="3:82" ht="15.75" customHeight="1" x14ac:dyDescent="0.25">
      <c r="C407" s="61"/>
      <c r="D407" s="61"/>
      <c r="E407" s="61"/>
      <c r="F407" s="61"/>
      <c r="G407" s="61"/>
      <c r="H407" s="61"/>
      <c r="I407" s="61"/>
      <c r="J407" s="61"/>
      <c r="K407" s="61"/>
      <c r="L407" s="74"/>
      <c r="M407" s="74"/>
      <c r="N407" s="61"/>
      <c r="O407" s="61"/>
      <c r="P407" s="61"/>
      <c r="Q407" s="61"/>
      <c r="R407" s="61"/>
      <c r="S407" s="61"/>
      <c r="T407" s="74"/>
      <c r="U407" s="74"/>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c r="BB407" s="61"/>
      <c r="BC407" s="61"/>
      <c r="BD407" s="61"/>
      <c r="BE407" s="61"/>
      <c r="BF407" s="61"/>
      <c r="BG407" s="61"/>
      <c r="BH407" s="61"/>
      <c r="BI407" s="61"/>
      <c r="BJ407" s="61"/>
      <c r="BK407" s="61"/>
      <c r="BL407" s="61"/>
      <c r="BM407" s="61"/>
      <c r="BN407" s="61"/>
      <c r="BO407" s="61"/>
      <c r="BP407" s="61"/>
      <c r="BQ407" s="61"/>
      <c r="CD407" s="61"/>
    </row>
    <row r="408" spans="3:82" ht="15.75" customHeight="1" x14ac:dyDescent="0.25">
      <c r="C408" s="61"/>
      <c r="D408" s="61"/>
      <c r="E408" s="61"/>
      <c r="F408" s="61"/>
      <c r="G408" s="61"/>
      <c r="H408" s="61"/>
      <c r="I408" s="61"/>
      <c r="J408" s="61"/>
      <c r="K408" s="61"/>
      <c r="L408" s="74"/>
      <c r="M408" s="74"/>
      <c r="N408" s="61"/>
      <c r="O408" s="61"/>
      <c r="P408" s="61"/>
      <c r="Q408" s="61"/>
      <c r="R408" s="61"/>
      <c r="S408" s="61"/>
      <c r="T408" s="74"/>
      <c r="U408" s="74"/>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c r="BB408" s="61"/>
      <c r="BC408" s="61"/>
      <c r="BD408" s="61"/>
      <c r="BE408" s="61"/>
      <c r="BF408" s="61"/>
      <c r="BG408" s="61"/>
      <c r="BH408" s="61"/>
      <c r="BI408" s="61"/>
      <c r="BJ408" s="61"/>
      <c r="BK408" s="61"/>
      <c r="BL408" s="61"/>
      <c r="BM408" s="61"/>
      <c r="BN408" s="61"/>
      <c r="BO408" s="61"/>
      <c r="BP408" s="61"/>
      <c r="BQ408" s="61"/>
      <c r="CD408" s="61"/>
    </row>
    <row r="409" spans="3:82" ht="15.75" customHeight="1" x14ac:dyDescent="0.25">
      <c r="C409" s="61"/>
      <c r="D409" s="61"/>
      <c r="E409" s="61"/>
      <c r="F409" s="61"/>
      <c r="G409" s="61"/>
      <c r="H409" s="61"/>
      <c r="I409" s="61"/>
      <c r="J409" s="61"/>
      <c r="K409" s="61"/>
      <c r="L409" s="74"/>
      <c r="M409" s="74"/>
      <c r="N409" s="61"/>
      <c r="O409" s="61"/>
      <c r="P409" s="61"/>
      <c r="Q409" s="61"/>
      <c r="R409" s="61"/>
      <c r="S409" s="61"/>
      <c r="T409" s="74"/>
      <c r="U409" s="74"/>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c r="BB409" s="61"/>
      <c r="BC409" s="61"/>
      <c r="BD409" s="61"/>
      <c r="BE409" s="61"/>
      <c r="BF409" s="61"/>
      <c r="BG409" s="61"/>
      <c r="BH409" s="61"/>
      <c r="BI409" s="61"/>
      <c r="BJ409" s="61"/>
      <c r="BK409" s="61"/>
      <c r="BL409" s="61"/>
      <c r="BM409" s="61"/>
      <c r="BN409" s="61"/>
      <c r="BO409" s="61"/>
      <c r="BP409" s="61"/>
      <c r="BQ409" s="61"/>
      <c r="CD409" s="61"/>
    </row>
    <row r="410" spans="3:82" ht="15.75" customHeight="1" x14ac:dyDescent="0.25">
      <c r="C410" s="61"/>
      <c r="D410" s="61"/>
      <c r="E410" s="61"/>
      <c r="F410" s="61"/>
      <c r="G410" s="61"/>
      <c r="H410" s="61"/>
      <c r="I410" s="61"/>
      <c r="J410" s="61"/>
      <c r="K410" s="61"/>
      <c r="L410" s="74"/>
      <c r="M410" s="74"/>
      <c r="N410" s="61"/>
      <c r="O410" s="61"/>
      <c r="P410" s="61"/>
      <c r="Q410" s="61"/>
      <c r="R410" s="61"/>
      <c r="S410" s="61"/>
      <c r="T410" s="74"/>
      <c r="U410" s="74"/>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c r="BB410" s="61"/>
      <c r="BC410" s="61"/>
      <c r="BD410" s="61"/>
      <c r="BE410" s="61"/>
      <c r="BF410" s="61"/>
      <c r="BG410" s="61"/>
      <c r="BH410" s="61"/>
      <c r="BI410" s="61"/>
      <c r="BJ410" s="61"/>
      <c r="BK410" s="61"/>
      <c r="BL410" s="61"/>
      <c r="BM410" s="61"/>
      <c r="BN410" s="61"/>
      <c r="BO410" s="61"/>
      <c r="BP410" s="61"/>
      <c r="BQ410" s="61"/>
      <c r="CD410" s="61"/>
    </row>
    <row r="411" spans="3:82" ht="15.75" customHeight="1" x14ac:dyDescent="0.25">
      <c r="C411" s="61"/>
      <c r="D411" s="61"/>
      <c r="E411" s="61"/>
      <c r="F411" s="61"/>
      <c r="G411" s="61"/>
      <c r="H411" s="61"/>
      <c r="I411" s="61"/>
      <c r="J411" s="61"/>
      <c r="K411" s="61"/>
      <c r="L411" s="74"/>
      <c r="M411" s="74"/>
      <c r="N411" s="61"/>
      <c r="O411" s="61"/>
      <c r="P411" s="61"/>
      <c r="Q411" s="61"/>
      <c r="R411" s="61"/>
      <c r="S411" s="61"/>
      <c r="T411" s="74"/>
      <c r="U411" s="74"/>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c r="BB411" s="61"/>
      <c r="BC411" s="61"/>
      <c r="BD411" s="61"/>
      <c r="BE411" s="61"/>
      <c r="BF411" s="61"/>
      <c r="BG411" s="61"/>
      <c r="BH411" s="61"/>
      <c r="BI411" s="61"/>
      <c r="BJ411" s="61"/>
      <c r="BK411" s="61"/>
      <c r="BL411" s="61"/>
      <c r="BM411" s="61"/>
      <c r="BN411" s="61"/>
      <c r="BO411" s="61"/>
      <c r="BP411" s="61"/>
      <c r="BQ411" s="61"/>
      <c r="CD411" s="61"/>
    </row>
    <row r="412" spans="3:82" ht="15.75" customHeight="1" x14ac:dyDescent="0.25">
      <c r="C412" s="61"/>
      <c r="D412" s="61"/>
      <c r="E412" s="61"/>
      <c r="F412" s="61"/>
      <c r="G412" s="61"/>
      <c r="H412" s="61"/>
      <c r="I412" s="61"/>
      <c r="J412" s="61"/>
      <c r="K412" s="61"/>
      <c r="L412" s="74"/>
      <c r="M412" s="74"/>
      <c r="N412" s="61"/>
      <c r="O412" s="61"/>
      <c r="P412" s="61"/>
      <c r="Q412" s="61"/>
      <c r="R412" s="61"/>
      <c r="S412" s="61"/>
      <c r="T412" s="74"/>
      <c r="U412" s="74"/>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c r="BB412" s="61"/>
      <c r="BC412" s="61"/>
      <c r="BD412" s="61"/>
      <c r="BE412" s="61"/>
      <c r="BF412" s="61"/>
      <c r="BG412" s="61"/>
      <c r="BH412" s="61"/>
      <c r="BI412" s="61"/>
      <c r="BJ412" s="61"/>
      <c r="BK412" s="61"/>
      <c r="BL412" s="61"/>
      <c r="BM412" s="61"/>
      <c r="BN412" s="61"/>
      <c r="BO412" s="61"/>
      <c r="BP412" s="61"/>
      <c r="BQ412" s="61"/>
      <c r="CD412" s="61"/>
    </row>
    <row r="413" spans="3:82" ht="15.75" customHeight="1" x14ac:dyDescent="0.25">
      <c r="C413" s="61"/>
      <c r="D413" s="61"/>
      <c r="E413" s="61"/>
      <c r="F413" s="61"/>
      <c r="G413" s="61"/>
      <c r="H413" s="61"/>
      <c r="I413" s="61"/>
      <c r="J413" s="61"/>
      <c r="K413" s="61"/>
      <c r="L413" s="74"/>
      <c r="M413" s="74"/>
      <c r="N413" s="61"/>
      <c r="O413" s="61"/>
      <c r="P413" s="61"/>
      <c r="Q413" s="61"/>
      <c r="R413" s="61"/>
      <c r="S413" s="61"/>
      <c r="T413" s="74"/>
      <c r="U413" s="74"/>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c r="BB413" s="61"/>
      <c r="BC413" s="61"/>
      <c r="BD413" s="61"/>
      <c r="BE413" s="61"/>
      <c r="BF413" s="61"/>
      <c r="BG413" s="61"/>
      <c r="BH413" s="61"/>
      <c r="BI413" s="61"/>
      <c r="BJ413" s="61"/>
      <c r="BK413" s="61"/>
      <c r="BL413" s="61"/>
      <c r="BM413" s="61"/>
      <c r="BN413" s="61"/>
      <c r="BO413" s="61"/>
      <c r="BP413" s="61"/>
      <c r="BQ413" s="61"/>
      <c r="CD413" s="61"/>
    </row>
    <row r="414" spans="3:82" ht="15.75" customHeight="1" x14ac:dyDescent="0.25">
      <c r="C414" s="61"/>
      <c r="D414" s="61"/>
      <c r="E414" s="61"/>
      <c r="F414" s="61"/>
      <c r="G414" s="61"/>
      <c r="H414" s="61"/>
      <c r="I414" s="61"/>
      <c r="J414" s="61"/>
      <c r="K414" s="61"/>
      <c r="L414" s="74"/>
      <c r="M414" s="74"/>
      <c r="N414" s="61"/>
      <c r="O414" s="61"/>
      <c r="P414" s="61"/>
      <c r="Q414" s="61"/>
      <c r="R414" s="61"/>
      <c r="S414" s="61"/>
      <c r="T414" s="74"/>
      <c r="U414" s="74"/>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c r="BB414" s="61"/>
      <c r="BC414" s="61"/>
      <c r="BD414" s="61"/>
      <c r="BE414" s="61"/>
      <c r="BF414" s="61"/>
      <c r="BG414" s="61"/>
      <c r="BH414" s="61"/>
      <c r="BI414" s="61"/>
      <c r="BJ414" s="61"/>
      <c r="BK414" s="61"/>
      <c r="BL414" s="61"/>
      <c r="BM414" s="61"/>
      <c r="BN414" s="61"/>
      <c r="BO414" s="61"/>
      <c r="BP414" s="61"/>
      <c r="BQ414" s="61"/>
      <c r="CD414" s="61"/>
    </row>
    <row r="415" spans="3:82" ht="15.75" customHeight="1" x14ac:dyDescent="0.25">
      <c r="C415" s="61"/>
      <c r="D415" s="61"/>
      <c r="E415" s="61"/>
      <c r="F415" s="61"/>
      <c r="G415" s="61"/>
      <c r="H415" s="61"/>
      <c r="I415" s="61"/>
      <c r="J415" s="61"/>
      <c r="K415" s="61"/>
      <c r="L415" s="74"/>
      <c r="M415" s="74"/>
      <c r="N415" s="61"/>
      <c r="O415" s="61"/>
      <c r="P415" s="61"/>
      <c r="Q415" s="61"/>
      <c r="R415" s="61"/>
      <c r="S415" s="61"/>
      <c r="T415" s="74"/>
      <c r="U415" s="74"/>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c r="BB415" s="61"/>
      <c r="BC415" s="61"/>
      <c r="BD415" s="61"/>
      <c r="BE415" s="61"/>
      <c r="BF415" s="61"/>
      <c r="BG415" s="61"/>
      <c r="BH415" s="61"/>
      <c r="BI415" s="61"/>
      <c r="BJ415" s="61"/>
      <c r="BK415" s="61"/>
      <c r="BL415" s="61"/>
      <c r="BM415" s="61"/>
      <c r="BN415" s="61"/>
      <c r="BO415" s="61"/>
      <c r="BP415" s="61"/>
      <c r="BQ415" s="61"/>
      <c r="CD415" s="61"/>
    </row>
    <row r="416" spans="3:82" ht="15.75" customHeight="1" x14ac:dyDescent="0.25">
      <c r="C416" s="61"/>
      <c r="D416" s="61"/>
      <c r="E416" s="61"/>
      <c r="F416" s="61"/>
      <c r="G416" s="61"/>
      <c r="H416" s="61"/>
      <c r="I416" s="61"/>
      <c r="J416" s="61"/>
      <c r="K416" s="61"/>
      <c r="L416" s="74"/>
      <c r="M416" s="74"/>
      <c r="N416" s="61"/>
      <c r="O416" s="61"/>
      <c r="P416" s="61"/>
      <c r="Q416" s="61"/>
      <c r="R416" s="61"/>
      <c r="S416" s="61"/>
      <c r="T416" s="74"/>
      <c r="U416" s="74"/>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c r="BB416" s="61"/>
      <c r="BC416" s="61"/>
      <c r="BD416" s="61"/>
      <c r="BE416" s="61"/>
      <c r="BF416" s="61"/>
      <c r="BG416" s="61"/>
      <c r="BH416" s="61"/>
      <c r="BI416" s="61"/>
      <c r="BJ416" s="61"/>
      <c r="BK416" s="61"/>
      <c r="BL416" s="61"/>
      <c r="BM416" s="61"/>
      <c r="BN416" s="61"/>
      <c r="BO416" s="61"/>
      <c r="BP416" s="61"/>
      <c r="BQ416" s="61"/>
      <c r="CD416" s="61"/>
    </row>
    <row r="417" spans="3:82" ht="15.75" customHeight="1" x14ac:dyDescent="0.25">
      <c r="C417" s="61"/>
      <c r="D417" s="61"/>
      <c r="E417" s="61"/>
      <c r="F417" s="61"/>
      <c r="G417" s="61"/>
      <c r="H417" s="61"/>
      <c r="I417" s="61"/>
      <c r="J417" s="61"/>
      <c r="K417" s="61"/>
      <c r="L417" s="74"/>
      <c r="M417" s="74"/>
      <c r="N417" s="61"/>
      <c r="O417" s="61"/>
      <c r="P417" s="61"/>
      <c r="Q417" s="61"/>
      <c r="R417" s="61"/>
      <c r="S417" s="61"/>
      <c r="T417" s="74"/>
      <c r="U417" s="74"/>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c r="BB417" s="61"/>
      <c r="BC417" s="61"/>
      <c r="BD417" s="61"/>
      <c r="BE417" s="61"/>
      <c r="BF417" s="61"/>
      <c r="BG417" s="61"/>
      <c r="BH417" s="61"/>
      <c r="BI417" s="61"/>
      <c r="BJ417" s="61"/>
      <c r="BK417" s="61"/>
      <c r="BL417" s="61"/>
      <c r="BM417" s="61"/>
      <c r="BN417" s="61"/>
      <c r="BO417" s="61"/>
      <c r="BP417" s="61"/>
      <c r="BQ417" s="61"/>
      <c r="CD417" s="61"/>
    </row>
    <row r="418" spans="3:82" ht="15.75" customHeight="1" x14ac:dyDescent="0.25">
      <c r="C418" s="61"/>
      <c r="D418" s="61"/>
      <c r="E418" s="61"/>
      <c r="F418" s="61"/>
      <c r="G418" s="61"/>
      <c r="H418" s="61"/>
      <c r="I418" s="61"/>
      <c r="J418" s="61"/>
      <c r="K418" s="61"/>
      <c r="L418" s="74"/>
      <c r="M418" s="74"/>
      <c r="N418" s="61"/>
      <c r="O418" s="61"/>
      <c r="P418" s="61"/>
      <c r="Q418" s="61"/>
      <c r="R418" s="61"/>
      <c r="S418" s="61"/>
      <c r="T418" s="74"/>
      <c r="U418" s="74"/>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c r="BB418" s="61"/>
      <c r="BC418" s="61"/>
      <c r="BD418" s="61"/>
      <c r="BE418" s="61"/>
      <c r="BF418" s="61"/>
      <c r="BG418" s="61"/>
      <c r="BH418" s="61"/>
      <c r="BI418" s="61"/>
      <c r="BJ418" s="61"/>
      <c r="BK418" s="61"/>
      <c r="BL418" s="61"/>
      <c r="BM418" s="61"/>
      <c r="BN418" s="61"/>
      <c r="BO418" s="61"/>
      <c r="BP418" s="61"/>
      <c r="BQ418" s="61"/>
      <c r="CD418" s="61"/>
    </row>
    <row r="419" spans="3:82" ht="15.75" customHeight="1" x14ac:dyDescent="0.25">
      <c r="C419" s="61"/>
      <c r="D419" s="61"/>
      <c r="E419" s="61"/>
      <c r="F419" s="61"/>
      <c r="G419" s="61"/>
      <c r="H419" s="61"/>
      <c r="I419" s="61"/>
      <c r="J419" s="61"/>
      <c r="K419" s="61"/>
      <c r="L419" s="74"/>
      <c r="M419" s="74"/>
      <c r="N419" s="61"/>
      <c r="O419" s="61"/>
      <c r="P419" s="61"/>
      <c r="Q419" s="61"/>
      <c r="R419" s="61"/>
      <c r="S419" s="61"/>
      <c r="T419" s="74"/>
      <c r="U419" s="74"/>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c r="BB419" s="61"/>
      <c r="BC419" s="61"/>
      <c r="BD419" s="61"/>
      <c r="BE419" s="61"/>
      <c r="BF419" s="61"/>
      <c r="BG419" s="61"/>
      <c r="BH419" s="61"/>
      <c r="BI419" s="61"/>
      <c r="BJ419" s="61"/>
      <c r="BK419" s="61"/>
      <c r="BL419" s="61"/>
      <c r="BM419" s="61"/>
      <c r="BN419" s="61"/>
      <c r="BO419" s="61"/>
      <c r="BP419" s="61"/>
      <c r="BQ419" s="61"/>
      <c r="CD419" s="61"/>
    </row>
    <row r="420" spans="3:82" ht="15.75" customHeight="1" x14ac:dyDescent="0.25">
      <c r="C420" s="61"/>
      <c r="D420" s="61"/>
      <c r="E420" s="61"/>
      <c r="F420" s="61"/>
      <c r="G420" s="61"/>
      <c r="H420" s="61"/>
      <c r="I420" s="61"/>
      <c r="J420" s="61"/>
      <c r="K420" s="61"/>
      <c r="L420" s="74"/>
      <c r="M420" s="74"/>
      <c r="N420" s="61"/>
      <c r="O420" s="61"/>
      <c r="P420" s="61"/>
      <c r="Q420" s="61"/>
      <c r="R420" s="61"/>
      <c r="S420" s="61"/>
      <c r="T420" s="74"/>
      <c r="U420" s="74"/>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CD420" s="61"/>
    </row>
    <row r="421" spans="3:82" ht="15.75" customHeight="1" x14ac:dyDescent="0.25">
      <c r="C421" s="61"/>
      <c r="D421" s="61"/>
      <c r="E421" s="61"/>
      <c r="F421" s="61"/>
      <c r="G421" s="61"/>
      <c r="H421" s="61"/>
      <c r="I421" s="61"/>
      <c r="J421" s="61"/>
      <c r="K421" s="61"/>
      <c r="L421" s="74"/>
      <c r="M421" s="74"/>
      <c r="N421" s="61"/>
      <c r="O421" s="61"/>
      <c r="P421" s="61"/>
      <c r="Q421" s="61"/>
      <c r="R421" s="61"/>
      <c r="S421" s="61"/>
      <c r="T421" s="74"/>
      <c r="U421" s="74"/>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c r="BB421" s="61"/>
      <c r="BC421" s="61"/>
      <c r="BD421" s="61"/>
      <c r="BE421" s="61"/>
      <c r="BF421" s="61"/>
      <c r="BG421" s="61"/>
      <c r="BH421" s="61"/>
      <c r="BI421" s="61"/>
      <c r="BJ421" s="61"/>
      <c r="BK421" s="61"/>
      <c r="BL421" s="61"/>
      <c r="BM421" s="61"/>
      <c r="BN421" s="61"/>
      <c r="BO421" s="61"/>
      <c r="BP421" s="61"/>
      <c r="BQ421" s="61"/>
      <c r="CD421" s="61"/>
    </row>
    <row r="422" spans="3:82" ht="15.75" customHeight="1" x14ac:dyDescent="0.25">
      <c r="C422" s="61"/>
      <c r="D422" s="61"/>
      <c r="E422" s="61"/>
      <c r="F422" s="61"/>
      <c r="G422" s="61"/>
      <c r="H422" s="61"/>
      <c r="I422" s="61"/>
      <c r="J422" s="61"/>
      <c r="K422" s="61"/>
      <c r="L422" s="74"/>
      <c r="M422" s="74"/>
      <c r="N422" s="61"/>
      <c r="O422" s="61"/>
      <c r="P422" s="61"/>
      <c r="Q422" s="61"/>
      <c r="R422" s="61"/>
      <c r="S422" s="61"/>
      <c r="T422" s="74"/>
      <c r="U422" s="74"/>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CD422" s="61"/>
    </row>
    <row r="423" spans="3:82" ht="15.75" customHeight="1" x14ac:dyDescent="0.25">
      <c r="C423" s="61"/>
      <c r="D423" s="61"/>
      <c r="E423" s="61"/>
      <c r="F423" s="61"/>
      <c r="G423" s="61"/>
      <c r="H423" s="61"/>
      <c r="I423" s="61"/>
      <c r="J423" s="61"/>
      <c r="K423" s="61"/>
      <c r="L423" s="74"/>
      <c r="M423" s="74"/>
      <c r="N423" s="61"/>
      <c r="O423" s="61"/>
      <c r="P423" s="61"/>
      <c r="Q423" s="61"/>
      <c r="R423" s="61"/>
      <c r="S423" s="61"/>
      <c r="T423" s="74"/>
      <c r="U423" s="74"/>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CD423" s="61"/>
    </row>
    <row r="424" spans="3:82" ht="15.75" customHeight="1" x14ac:dyDescent="0.25">
      <c r="C424" s="61"/>
      <c r="D424" s="61"/>
      <c r="E424" s="61"/>
      <c r="F424" s="61"/>
      <c r="G424" s="61"/>
      <c r="H424" s="61"/>
      <c r="I424" s="61"/>
      <c r="J424" s="61"/>
      <c r="K424" s="61"/>
      <c r="L424" s="74"/>
      <c r="M424" s="74"/>
      <c r="N424" s="61"/>
      <c r="O424" s="61"/>
      <c r="P424" s="61"/>
      <c r="Q424" s="61"/>
      <c r="R424" s="61"/>
      <c r="S424" s="61"/>
      <c r="T424" s="74"/>
      <c r="U424" s="74"/>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CD424" s="61"/>
    </row>
    <row r="425" spans="3:82" ht="15.75" customHeight="1" x14ac:dyDescent="0.25">
      <c r="C425" s="61"/>
      <c r="D425" s="61"/>
      <c r="E425" s="61"/>
      <c r="F425" s="61"/>
      <c r="G425" s="61"/>
      <c r="H425" s="61"/>
      <c r="I425" s="61"/>
      <c r="J425" s="61"/>
      <c r="K425" s="61"/>
      <c r="L425" s="74"/>
      <c r="M425" s="74"/>
      <c r="N425" s="61"/>
      <c r="O425" s="61"/>
      <c r="P425" s="61"/>
      <c r="Q425" s="61"/>
      <c r="R425" s="61"/>
      <c r="S425" s="61"/>
      <c r="T425" s="74"/>
      <c r="U425" s="74"/>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CD425" s="61"/>
    </row>
    <row r="426" spans="3:82" ht="15.75" customHeight="1" x14ac:dyDescent="0.25">
      <c r="C426" s="61"/>
      <c r="D426" s="61"/>
      <c r="E426" s="61"/>
      <c r="F426" s="61"/>
      <c r="G426" s="61"/>
      <c r="H426" s="61"/>
      <c r="I426" s="61"/>
      <c r="J426" s="61"/>
      <c r="K426" s="61"/>
      <c r="L426" s="74"/>
      <c r="M426" s="74"/>
      <c r="N426" s="61"/>
      <c r="O426" s="61"/>
      <c r="P426" s="61"/>
      <c r="Q426" s="61"/>
      <c r="R426" s="61"/>
      <c r="S426" s="61"/>
      <c r="T426" s="74"/>
      <c r="U426" s="74"/>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CD426" s="61"/>
    </row>
    <row r="427" spans="3:82" ht="15.75" customHeight="1" x14ac:dyDescent="0.25">
      <c r="C427" s="61"/>
      <c r="D427" s="61"/>
      <c r="E427" s="61"/>
      <c r="F427" s="61"/>
      <c r="G427" s="61"/>
      <c r="H427" s="61"/>
      <c r="I427" s="61"/>
      <c r="J427" s="61"/>
      <c r="K427" s="61"/>
      <c r="L427" s="74"/>
      <c r="M427" s="74"/>
      <c r="N427" s="61"/>
      <c r="O427" s="61"/>
      <c r="P427" s="61"/>
      <c r="Q427" s="61"/>
      <c r="R427" s="61"/>
      <c r="S427" s="61"/>
      <c r="T427" s="74"/>
      <c r="U427" s="74"/>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CD427" s="61"/>
    </row>
    <row r="428" spans="3:82" ht="15.75" customHeight="1" x14ac:dyDescent="0.25">
      <c r="C428" s="61"/>
      <c r="D428" s="61"/>
      <c r="E428" s="61"/>
      <c r="F428" s="61"/>
      <c r="G428" s="61"/>
      <c r="H428" s="61"/>
      <c r="I428" s="61"/>
      <c r="J428" s="61"/>
      <c r="K428" s="61"/>
      <c r="L428" s="74"/>
      <c r="M428" s="74"/>
      <c r="N428" s="61"/>
      <c r="O428" s="61"/>
      <c r="P428" s="61"/>
      <c r="Q428" s="61"/>
      <c r="R428" s="61"/>
      <c r="S428" s="61"/>
      <c r="T428" s="74"/>
      <c r="U428" s="74"/>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CD428" s="61"/>
    </row>
    <row r="429" spans="3:82" ht="15.75" customHeight="1" x14ac:dyDescent="0.25">
      <c r="C429" s="61"/>
      <c r="D429" s="61"/>
      <c r="E429" s="61"/>
      <c r="F429" s="61"/>
      <c r="G429" s="61"/>
      <c r="H429" s="61"/>
      <c r="I429" s="61"/>
      <c r="J429" s="61"/>
      <c r="K429" s="61"/>
      <c r="L429" s="74"/>
      <c r="M429" s="74"/>
      <c r="N429" s="61"/>
      <c r="O429" s="61"/>
      <c r="P429" s="61"/>
      <c r="Q429" s="61"/>
      <c r="R429" s="61"/>
      <c r="S429" s="61"/>
      <c r="T429" s="74"/>
      <c r="U429" s="74"/>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CD429" s="61"/>
    </row>
    <row r="430" spans="3:82" ht="15.75" customHeight="1" x14ac:dyDescent="0.25">
      <c r="C430" s="61"/>
      <c r="D430" s="61"/>
      <c r="E430" s="61"/>
      <c r="F430" s="61"/>
      <c r="G430" s="61"/>
      <c r="H430" s="61"/>
      <c r="I430" s="61"/>
      <c r="J430" s="61"/>
      <c r="K430" s="61"/>
      <c r="L430" s="74"/>
      <c r="M430" s="74"/>
      <c r="N430" s="61"/>
      <c r="O430" s="61"/>
      <c r="P430" s="61"/>
      <c r="Q430" s="61"/>
      <c r="R430" s="61"/>
      <c r="S430" s="61"/>
      <c r="T430" s="74"/>
      <c r="U430" s="74"/>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CD430" s="61"/>
    </row>
    <row r="431" spans="3:82" ht="15.75" customHeight="1" x14ac:dyDescent="0.25">
      <c r="C431" s="61"/>
      <c r="D431" s="61"/>
      <c r="E431" s="61"/>
      <c r="F431" s="61"/>
      <c r="G431" s="61"/>
      <c r="H431" s="61"/>
      <c r="I431" s="61"/>
      <c r="J431" s="61"/>
      <c r="K431" s="61"/>
      <c r="L431" s="74"/>
      <c r="M431" s="74"/>
      <c r="N431" s="61"/>
      <c r="O431" s="61"/>
      <c r="P431" s="61"/>
      <c r="Q431" s="61"/>
      <c r="R431" s="61"/>
      <c r="S431" s="61"/>
      <c r="T431" s="74"/>
      <c r="U431" s="74"/>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CD431" s="61"/>
    </row>
    <row r="432" spans="3:82" ht="15.75" customHeight="1" x14ac:dyDescent="0.25">
      <c r="C432" s="61"/>
      <c r="D432" s="61"/>
      <c r="E432" s="61"/>
      <c r="F432" s="61"/>
      <c r="G432" s="61"/>
      <c r="H432" s="61"/>
      <c r="I432" s="61"/>
      <c r="J432" s="61"/>
      <c r="K432" s="61"/>
      <c r="L432" s="74"/>
      <c r="M432" s="74"/>
      <c r="N432" s="61"/>
      <c r="O432" s="61"/>
      <c r="P432" s="61"/>
      <c r="Q432" s="61"/>
      <c r="R432" s="61"/>
      <c r="S432" s="61"/>
      <c r="T432" s="74"/>
      <c r="U432" s="74"/>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CD432" s="61"/>
    </row>
    <row r="433" spans="3:82" ht="15.75" customHeight="1" x14ac:dyDescent="0.25">
      <c r="C433" s="61"/>
      <c r="D433" s="61"/>
      <c r="E433" s="61"/>
      <c r="F433" s="61"/>
      <c r="G433" s="61"/>
      <c r="H433" s="61"/>
      <c r="I433" s="61"/>
      <c r="J433" s="61"/>
      <c r="K433" s="61"/>
      <c r="L433" s="74"/>
      <c r="M433" s="74"/>
      <c r="N433" s="61"/>
      <c r="O433" s="61"/>
      <c r="P433" s="61"/>
      <c r="Q433" s="61"/>
      <c r="R433" s="61"/>
      <c r="S433" s="61"/>
      <c r="T433" s="74"/>
      <c r="U433" s="74"/>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CD433" s="61"/>
    </row>
    <row r="434" spans="3:82" ht="15.75" customHeight="1" x14ac:dyDescent="0.25">
      <c r="C434" s="61"/>
      <c r="D434" s="61"/>
      <c r="E434" s="61"/>
      <c r="F434" s="61"/>
      <c r="G434" s="61"/>
      <c r="H434" s="61"/>
      <c r="I434" s="61"/>
      <c r="J434" s="61"/>
      <c r="K434" s="61"/>
      <c r="L434" s="74"/>
      <c r="M434" s="74"/>
      <c r="N434" s="61"/>
      <c r="O434" s="61"/>
      <c r="P434" s="61"/>
      <c r="Q434" s="61"/>
      <c r="R434" s="61"/>
      <c r="S434" s="61"/>
      <c r="T434" s="74"/>
      <c r="U434" s="74"/>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CD434" s="61"/>
    </row>
    <row r="435" spans="3:82" ht="15.75" customHeight="1" x14ac:dyDescent="0.25">
      <c r="C435" s="61"/>
      <c r="D435" s="61"/>
      <c r="E435" s="61"/>
      <c r="F435" s="61"/>
      <c r="G435" s="61"/>
      <c r="H435" s="61"/>
      <c r="I435" s="61"/>
      <c r="J435" s="61"/>
      <c r="K435" s="61"/>
      <c r="L435" s="74"/>
      <c r="M435" s="74"/>
      <c r="N435" s="61"/>
      <c r="O435" s="61"/>
      <c r="P435" s="61"/>
      <c r="Q435" s="61"/>
      <c r="R435" s="61"/>
      <c r="S435" s="61"/>
      <c r="T435" s="74"/>
      <c r="U435" s="74"/>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CD435" s="61"/>
    </row>
    <row r="436" spans="3:82" ht="15.75" customHeight="1" x14ac:dyDescent="0.25">
      <c r="C436" s="61"/>
      <c r="D436" s="61"/>
      <c r="E436" s="61"/>
      <c r="F436" s="61"/>
      <c r="G436" s="61"/>
      <c r="H436" s="61"/>
      <c r="I436" s="61"/>
      <c r="J436" s="61"/>
      <c r="K436" s="61"/>
      <c r="L436" s="74"/>
      <c r="M436" s="74"/>
      <c r="N436" s="61"/>
      <c r="O436" s="61"/>
      <c r="P436" s="61"/>
      <c r="Q436" s="61"/>
      <c r="R436" s="61"/>
      <c r="S436" s="61"/>
      <c r="T436" s="74"/>
      <c r="U436" s="74"/>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CD436" s="61"/>
    </row>
    <row r="437" spans="3:82" ht="15.75" customHeight="1" x14ac:dyDescent="0.25">
      <c r="C437" s="61"/>
      <c r="D437" s="61"/>
      <c r="E437" s="61"/>
      <c r="F437" s="61"/>
      <c r="G437" s="61"/>
      <c r="H437" s="61"/>
      <c r="I437" s="61"/>
      <c r="J437" s="61"/>
      <c r="K437" s="61"/>
      <c r="L437" s="74"/>
      <c r="M437" s="74"/>
      <c r="N437" s="61"/>
      <c r="O437" s="61"/>
      <c r="P437" s="61"/>
      <c r="Q437" s="61"/>
      <c r="R437" s="61"/>
      <c r="S437" s="61"/>
      <c r="T437" s="74"/>
      <c r="U437" s="74"/>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CD437" s="61"/>
    </row>
    <row r="438" spans="3:82" ht="15.75" customHeight="1" x14ac:dyDescent="0.25">
      <c r="C438" s="61"/>
      <c r="D438" s="61"/>
      <c r="E438" s="61"/>
      <c r="F438" s="61"/>
      <c r="G438" s="61"/>
      <c r="H438" s="61"/>
      <c r="I438" s="61"/>
      <c r="J438" s="61"/>
      <c r="K438" s="61"/>
      <c r="L438" s="74"/>
      <c r="M438" s="74"/>
      <c r="N438" s="61"/>
      <c r="O438" s="61"/>
      <c r="P438" s="61"/>
      <c r="Q438" s="61"/>
      <c r="R438" s="61"/>
      <c r="S438" s="61"/>
      <c r="T438" s="74"/>
      <c r="U438" s="74"/>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CD438" s="61"/>
    </row>
    <row r="439" spans="3:82" ht="15.75" customHeight="1" x14ac:dyDescent="0.25">
      <c r="C439" s="61"/>
      <c r="D439" s="61"/>
      <c r="E439" s="61"/>
      <c r="F439" s="61"/>
      <c r="G439" s="61"/>
      <c r="H439" s="61"/>
      <c r="I439" s="61"/>
      <c r="J439" s="61"/>
      <c r="K439" s="61"/>
      <c r="L439" s="74"/>
      <c r="M439" s="74"/>
      <c r="N439" s="61"/>
      <c r="O439" s="61"/>
      <c r="P439" s="61"/>
      <c r="Q439" s="61"/>
      <c r="R439" s="61"/>
      <c r="S439" s="61"/>
      <c r="T439" s="74"/>
      <c r="U439" s="74"/>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CD439" s="61"/>
    </row>
    <row r="440" spans="3:82" ht="15.75" customHeight="1" x14ac:dyDescent="0.25">
      <c r="C440" s="61"/>
      <c r="D440" s="61"/>
      <c r="E440" s="61"/>
      <c r="F440" s="61"/>
      <c r="G440" s="61"/>
      <c r="H440" s="61"/>
      <c r="I440" s="61"/>
      <c r="J440" s="61"/>
      <c r="K440" s="61"/>
      <c r="L440" s="74"/>
      <c r="M440" s="74"/>
      <c r="N440" s="61"/>
      <c r="O440" s="61"/>
      <c r="P440" s="61"/>
      <c r="Q440" s="61"/>
      <c r="R440" s="61"/>
      <c r="S440" s="61"/>
      <c r="T440" s="74"/>
      <c r="U440" s="74"/>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c r="BB440" s="61"/>
      <c r="BC440" s="61"/>
      <c r="BD440" s="61"/>
      <c r="BE440" s="61"/>
      <c r="BF440" s="61"/>
      <c r="BG440" s="61"/>
      <c r="BH440" s="61"/>
      <c r="BI440" s="61"/>
      <c r="BJ440" s="61"/>
      <c r="BK440" s="61"/>
      <c r="BL440" s="61"/>
      <c r="BM440" s="61"/>
      <c r="BN440" s="61"/>
      <c r="BO440" s="61"/>
      <c r="BP440" s="61"/>
      <c r="BQ440" s="61"/>
      <c r="CD440" s="61"/>
    </row>
    <row r="441" spans="3:82" ht="15.75" customHeight="1" x14ac:dyDescent="0.25">
      <c r="C441" s="61"/>
      <c r="D441" s="61"/>
      <c r="E441" s="61"/>
      <c r="F441" s="61"/>
      <c r="G441" s="61"/>
      <c r="H441" s="61"/>
      <c r="I441" s="61"/>
      <c r="J441" s="61"/>
      <c r="K441" s="61"/>
      <c r="L441" s="74"/>
      <c r="M441" s="74"/>
      <c r="N441" s="61"/>
      <c r="O441" s="61"/>
      <c r="P441" s="61"/>
      <c r="Q441" s="61"/>
      <c r="R441" s="61"/>
      <c r="S441" s="61"/>
      <c r="T441" s="74"/>
      <c r="U441" s="74"/>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c r="BB441" s="61"/>
      <c r="BC441" s="61"/>
      <c r="BD441" s="61"/>
      <c r="BE441" s="61"/>
      <c r="BF441" s="61"/>
      <c r="BG441" s="61"/>
      <c r="BH441" s="61"/>
      <c r="BI441" s="61"/>
      <c r="BJ441" s="61"/>
      <c r="BK441" s="61"/>
      <c r="BL441" s="61"/>
      <c r="BM441" s="61"/>
      <c r="BN441" s="61"/>
      <c r="BO441" s="61"/>
      <c r="BP441" s="61"/>
      <c r="BQ441" s="61"/>
      <c r="CD441" s="61"/>
    </row>
    <row r="442" spans="3:82" ht="15.75" customHeight="1" x14ac:dyDescent="0.25">
      <c r="C442" s="61"/>
      <c r="D442" s="61"/>
      <c r="E442" s="61"/>
      <c r="F442" s="61"/>
      <c r="G442" s="61"/>
      <c r="H442" s="61"/>
      <c r="I442" s="61"/>
      <c r="J442" s="61"/>
      <c r="K442" s="61"/>
      <c r="L442" s="74"/>
      <c r="M442" s="74"/>
      <c r="N442" s="61"/>
      <c r="O442" s="61"/>
      <c r="P442" s="61"/>
      <c r="Q442" s="61"/>
      <c r="R442" s="61"/>
      <c r="S442" s="61"/>
      <c r="T442" s="74"/>
      <c r="U442" s="74"/>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c r="BB442" s="61"/>
      <c r="BC442" s="61"/>
      <c r="BD442" s="61"/>
      <c r="BE442" s="61"/>
      <c r="BF442" s="61"/>
      <c r="BG442" s="61"/>
      <c r="BH442" s="61"/>
      <c r="BI442" s="61"/>
      <c r="BJ442" s="61"/>
      <c r="BK442" s="61"/>
      <c r="BL442" s="61"/>
      <c r="BM442" s="61"/>
      <c r="BN442" s="61"/>
      <c r="BO442" s="61"/>
      <c r="BP442" s="61"/>
      <c r="BQ442" s="61"/>
      <c r="CD442" s="61"/>
    </row>
    <row r="443" spans="3:82" ht="15.75" customHeight="1" x14ac:dyDescent="0.25">
      <c r="C443" s="61"/>
      <c r="D443" s="61"/>
      <c r="E443" s="61"/>
      <c r="F443" s="61"/>
      <c r="G443" s="61"/>
      <c r="H443" s="61"/>
      <c r="I443" s="61"/>
      <c r="J443" s="61"/>
      <c r="K443" s="61"/>
      <c r="L443" s="74"/>
      <c r="M443" s="74"/>
      <c r="N443" s="61"/>
      <c r="O443" s="61"/>
      <c r="P443" s="61"/>
      <c r="Q443" s="61"/>
      <c r="R443" s="61"/>
      <c r="S443" s="61"/>
      <c r="T443" s="74"/>
      <c r="U443" s="74"/>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c r="BB443" s="61"/>
      <c r="BC443" s="61"/>
      <c r="BD443" s="61"/>
      <c r="BE443" s="61"/>
      <c r="BF443" s="61"/>
      <c r="BG443" s="61"/>
      <c r="BH443" s="61"/>
      <c r="BI443" s="61"/>
      <c r="BJ443" s="61"/>
      <c r="BK443" s="61"/>
      <c r="BL443" s="61"/>
      <c r="BM443" s="61"/>
      <c r="BN443" s="61"/>
      <c r="BO443" s="61"/>
      <c r="BP443" s="61"/>
      <c r="BQ443" s="61"/>
      <c r="CD443" s="61"/>
    </row>
    <row r="444" spans="3:82" ht="15.75" customHeight="1" x14ac:dyDescent="0.25">
      <c r="C444" s="61"/>
      <c r="D444" s="61"/>
      <c r="E444" s="61"/>
      <c r="F444" s="61"/>
      <c r="G444" s="61"/>
      <c r="H444" s="61"/>
      <c r="I444" s="61"/>
      <c r="J444" s="61"/>
      <c r="K444" s="61"/>
      <c r="L444" s="74"/>
      <c r="M444" s="74"/>
      <c r="N444" s="61"/>
      <c r="O444" s="61"/>
      <c r="P444" s="61"/>
      <c r="Q444" s="61"/>
      <c r="R444" s="61"/>
      <c r="S444" s="61"/>
      <c r="T444" s="74"/>
      <c r="U444" s="74"/>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c r="BB444" s="61"/>
      <c r="BC444" s="61"/>
      <c r="BD444" s="61"/>
      <c r="BE444" s="61"/>
      <c r="BF444" s="61"/>
      <c r="BG444" s="61"/>
      <c r="BH444" s="61"/>
      <c r="BI444" s="61"/>
      <c r="BJ444" s="61"/>
      <c r="BK444" s="61"/>
      <c r="BL444" s="61"/>
      <c r="BM444" s="61"/>
      <c r="BN444" s="61"/>
      <c r="BO444" s="61"/>
      <c r="BP444" s="61"/>
      <c r="BQ444" s="61"/>
      <c r="CD444" s="61"/>
    </row>
    <row r="445" spans="3:82" ht="15.75" customHeight="1" x14ac:dyDescent="0.25">
      <c r="C445" s="61"/>
      <c r="D445" s="61"/>
      <c r="E445" s="61"/>
      <c r="F445" s="61"/>
      <c r="G445" s="61"/>
      <c r="H445" s="61"/>
      <c r="I445" s="61"/>
      <c r="J445" s="61"/>
      <c r="K445" s="61"/>
      <c r="L445" s="74"/>
      <c r="M445" s="74"/>
      <c r="N445" s="61"/>
      <c r="O445" s="61"/>
      <c r="P445" s="61"/>
      <c r="Q445" s="61"/>
      <c r="R445" s="61"/>
      <c r="S445" s="61"/>
      <c r="T445" s="74"/>
      <c r="U445" s="74"/>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c r="BB445" s="61"/>
      <c r="BC445" s="61"/>
      <c r="BD445" s="61"/>
      <c r="BE445" s="61"/>
      <c r="BF445" s="61"/>
      <c r="BG445" s="61"/>
      <c r="BH445" s="61"/>
      <c r="BI445" s="61"/>
      <c r="BJ445" s="61"/>
      <c r="BK445" s="61"/>
      <c r="BL445" s="61"/>
      <c r="BM445" s="61"/>
      <c r="BN445" s="61"/>
      <c r="BO445" s="61"/>
      <c r="BP445" s="61"/>
      <c r="BQ445" s="61"/>
      <c r="CD445" s="61"/>
    </row>
    <row r="446" spans="3:82" ht="15.75" customHeight="1" x14ac:dyDescent="0.25">
      <c r="C446" s="61"/>
      <c r="D446" s="61"/>
      <c r="E446" s="61"/>
      <c r="F446" s="61"/>
      <c r="G446" s="61"/>
      <c r="H446" s="61"/>
      <c r="I446" s="61"/>
      <c r="J446" s="61"/>
      <c r="K446" s="61"/>
      <c r="L446" s="74"/>
      <c r="M446" s="74"/>
      <c r="N446" s="61"/>
      <c r="O446" s="61"/>
      <c r="P446" s="61"/>
      <c r="Q446" s="61"/>
      <c r="R446" s="61"/>
      <c r="S446" s="61"/>
      <c r="T446" s="74"/>
      <c r="U446" s="74"/>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c r="BB446" s="61"/>
      <c r="BC446" s="61"/>
      <c r="BD446" s="61"/>
      <c r="BE446" s="61"/>
      <c r="BF446" s="61"/>
      <c r="BG446" s="61"/>
      <c r="BH446" s="61"/>
      <c r="BI446" s="61"/>
      <c r="BJ446" s="61"/>
      <c r="BK446" s="61"/>
      <c r="BL446" s="61"/>
      <c r="BM446" s="61"/>
      <c r="BN446" s="61"/>
      <c r="BO446" s="61"/>
      <c r="BP446" s="61"/>
      <c r="BQ446" s="61"/>
      <c r="CD446" s="61"/>
    </row>
    <row r="447" spans="3:82" ht="15.75" customHeight="1" x14ac:dyDescent="0.25">
      <c r="C447" s="61"/>
      <c r="D447" s="61"/>
      <c r="E447" s="61"/>
      <c r="F447" s="61"/>
      <c r="G447" s="61"/>
      <c r="H447" s="61"/>
      <c r="I447" s="61"/>
      <c r="J447" s="61"/>
      <c r="K447" s="61"/>
      <c r="L447" s="74"/>
      <c r="M447" s="74"/>
      <c r="N447" s="61"/>
      <c r="O447" s="61"/>
      <c r="P447" s="61"/>
      <c r="Q447" s="61"/>
      <c r="R447" s="61"/>
      <c r="S447" s="61"/>
      <c r="T447" s="74"/>
      <c r="U447" s="74"/>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c r="BB447" s="61"/>
      <c r="BC447" s="61"/>
      <c r="BD447" s="61"/>
      <c r="BE447" s="61"/>
      <c r="BF447" s="61"/>
      <c r="BG447" s="61"/>
      <c r="BH447" s="61"/>
      <c r="BI447" s="61"/>
      <c r="BJ447" s="61"/>
      <c r="BK447" s="61"/>
      <c r="BL447" s="61"/>
      <c r="BM447" s="61"/>
      <c r="BN447" s="61"/>
      <c r="BO447" s="61"/>
      <c r="BP447" s="61"/>
      <c r="BQ447" s="61"/>
      <c r="CD447" s="61"/>
    </row>
    <row r="448" spans="3:82" ht="15.75" customHeight="1" x14ac:dyDescent="0.25">
      <c r="C448" s="61"/>
      <c r="D448" s="61"/>
      <c r="E448" s="61"/>
      <c r="F448" s="61"/>
      <c r="G448" s="61"/>
      <c r="H448" s="61"/>
      <c r="I448" s="61"/>
      <c r="J448" s="61"/>
      <c r="K448" s="61"/>
      <c r="L448" s="74"/>
      <c r="M448" s="74"/>
      <c r="N448" s="61"/>
      <c r="O448" s="61"/>
      <c r="P448" s="61"/>
      <c r="Q448" s="61"/>
      <c r="R448" s="61"/>
      <c r="S448" s="61"/>
      <c r="T448" s="74"/>
      <c r="U448" s="74"/>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c r="BB448" s="61"/>
      <c r="BC448" s="61"/>
      <c r="BD448" s="61"/>
      <c r="BE448" s="61"/>
      <c r="BF448" s="61"/>
      <c r="BG448" s="61"/>
      <c r="BH448" s="61"/>
      <c r="BI448" s="61"/>
      <c r="BJ448" s="61"/>
      <c r="BK448" s="61"/>
      <c r="BL448" s="61"/>
      <c r="BM448" s="61"/>
      <c r="BN448" s="61"/>
      <c r="BO448" s="61"/>
      <c r="BP448" s="61"/>
      <c r="BQ448" s="61"/>
      <c r="CD448" s="61"/>
    </row>
    <row r="449" spans="3:82" ht="15.75" customHeight="1" x14ac:dyDescent="0.25">
      <c r="C449" s="61"/>
      <c r="D449" s="61"/>
      <c r="E449" s="61"/>
      <c r="F449" s="61"/>
      <c r="G449" s="61"/>
      <c r="H449" s="61"/>
      <c r="I449" s="61"/>
      <c r="J449" s="61"/>
      <c r="K449" s="61"/>
      <c r="L449" s="74"/>
      <c r="M449" s="74"/>
      <c r="N449" s="61"/>
      <c r="O449" s="61"/>
      <c r="P449" s="61"/>
      <c r="Q449" s="61"/>
      <c r="R449" s="61"/>
      <c r="S449" s="61"/>
      <c r="T449" s="74"/>
      <c r="U449" s="74"/>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c r="BB449" s="61"/>
      <c r="BC449" s="61"/>
      <c r="BD449" s="61"/>
      <c r="BE449" s="61"/>
      <c r="BF449" s="61"/>
      <c r="BG449" s="61"/>
      <c r="BH449" s="61"/>
      <c r="BI449" s="61"/>
      <c r="BJ449" s="61"/>
      <c r="BK449" s="61"/>
      <c r="BL449" s="61"/>
      <c r="BM449" s="61"/>
      <c r="BN449" s="61"/>
      <c r="BO449" s="61"/>
      <c r="BP449" s="61"/>
      <c r="BQ449" s="61"/>
      <c r="CD449" s="61"/>
    </row>
    <row r="450" spans="3:82" ht="15.75" customHeight="1" x14ac:dyDescent="0.25">
      <c r="C450" s="61"/>
      <c r="D450" s="61"/>
      <c r="E450" s="61"/>
      <c r="F450" s="61"/>
      <c r="G450" s="61"/>
      <c r="H450" s="61"/>
      <c r="I450" s="61"/>
      <c r="J450" s="61"/>
      <c r="K450" s="61"/>
      <c r="L450" s="74"/>
      <c r="M450" s="74"/>
      <c r="N450" s="61"/>
      <c r="O450" s="61"/>
      <c r="P450" s="61"/>
      <c r="Q450" s="61"/>
      <c r="R450" s="61"/>
      <c r="S450" s="61"/>
      <c r="T450" s="74"/>
      <c r="U450" s="74"/>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c r="BB450" s="61"/>
      <c r="BC450" s="61"/>
      <c r="BD450" s="61"/>
      <c r="BE450" s="61"/>
      <c r="BF450" s="61"/>
      <c r="BG450" s="61"/>
      <c r="BH450" s="61"/>
      <c r="BI450" s="61"/>
      <c r="BJ450" s="61"/>
      <c r="BK450" s="61"/>
      <c r="BL450" s="61"/>
      <c r="BM450" s="61"/>
      <c r="BN450" s="61"/>
      <c r="BO450" s="61"/>
      <c r="BP450" s="61"/>
      <c r="BQ450" s="61"/>
      <c r="CD450" s="61"/>
    </row>
    <row r="451" spans="3:82" ht="15.75" customHeight="1" x14ac:dyDescent="0.25">
      <c r="C451" s="61"/>
      <c r="D451" s="61"/>
      <c r="E451" s="61"/>
      <c r="F451" s="61"/>
      <c r="G451" s="61"/>
      <c r="H451" s="61"/>
      <c r="I451" s="61"/>
      <c r="J451" s="61"/>
      <c r="K451" s="61"/>
      <c r="L451" s="74"/>
      <c r="M451" s="74"/>
      <c r="N451" s="61"/>
      <c r="O451" s="61"/>
      <c r="P451" s="61"/>
      <c r="Q451" s="61"/>
      <c r="R451" s="61"/>
      <c r="S451" s="61"/>
      <c r="T451" s="74"/>
      <c r="U451" s="74"/>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c r="BB451" s="61"/>
      <c r="BC451" s="61"/>
      <c r="BD451" s="61"/>
      <c r="BE451" s="61"/>
      <c r="BF451" s="61"/>
      <c r="BG451" s="61"/>
      <c r="BH451" s="61"/>
      <c r="BI451" s="61"/>
      <c r="BJ451" s="61"/>
      <c r="BK451" s="61"/>
      <c r="BL451" s="61"/>
      <c r="BM451" s="61"/>
      <c r="BN451" s="61"/>
      <c r="BO451" s="61"/>
      <c r="BP451" s="61"/>
      <c r="BQ451" s="61"/>
      <c r="CD451" s="61"/>
    </row>
    <row r="452" spans="3:82" ht="15.75" customHeight="1" x14ac:dyDescent="0.25">
      <c r="C452" s="61"/>
      <c r="D452" s="61"/>
      <c r="E452" s="61"/>
      <c r="F452" s="61"/>
      <c r="G452" s="61"/>
      <c r="H452" s="61"/>
      <c r="I452" s="61"/>
      <c r="J452" s="61"/>
      <c r="K452" s="61"/>
      <c r="L452" s="74"/>
      <c r="M452" s="74"/>
      <c r="N452" s="61"/>
      <c r="O452" s="61"/>
      <c r="P452" s="61"/>
      <c r="Q452" s="61"/>
      <c r="R452" s="61"/>
      <c r="S452" s="61"/>
      <c r="T452" s="74"/>
      <c r="U452" s="74"/>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c r="BB452" s="61"/>
      <c r="BC452" s="61"/>
      <c r="BD452" s="61"/>
      <c r="BE452" s="61"/>
      <c r="BF452" s="61"/>
      <c r="BG452" s="61"/>
      <c r="BH452" s="61"/>
      <c r="BI452" s="61"/>
      <c r="BJ452" s="61"/>
      <c r="BK452" s="61"/>
      <c r="BL452" s="61"/>
      <c r="BM452" s="61"/>
      <c r="BN452" s="61"/>
      <c r="BO452" s="61"/>
      <c r="BP452" s="61"/>
      <c r="BQ452" s="61"/>
      <c r="CD452" s="61"/>
    </row>
    <row r="453" spans="3:82" ht="15.75" customHeight="1" x14ac:dyDescent="0.25">
      <c r="C453" s="61"/>
      <c r="D453" s="61"/>
      <c r="E453" s="61"/>
      <c r="F453" s="61"/>
      <c r="G453" s="61"/>
      <c r="H453" s="61"/>
      <c r="I453" s="61"/>
      <c r="J453" s="61"/>
      <c r="K453" s="61"/>
      <c r="L453" s="74"/>
      <c r="M453" s="74"/>
      <c r="N453" s="61"/>
      <c r="O453" s="61"/>
      <c r="P453" s="61"/>
      <c r="Q453" s="61"/>
      <c r="R453" s="61"/>
      <c r="S453" s="61"/>
      <c r="T453" s="74"/>
      <c r="U453" s="74"/>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c r="BB453" s="61"/>
      <c r="BC453" s="61"/>
      <c r="BD453" s="61"/>
      <c r="BE453" s="61"/>
      <c r="BF453" s="61"/>
      <c r="BG453" s="61"/>
      <c r="BH453" s="61"/>
      <c r="BI453" s="61"/>
      <c r="BJ453" s="61"/>
      <c r="BK453" s="61"/>
      <c r="BL453" s="61"/>
      <c r="BM453" s="61"/>
      <c r="BN453" s="61"/>
      <c r="BO453" s="61"/>
      <c r="BP453" s="61"/>
      <c r="BQ453" s="61"/>
      <c r="CD453" s="61"/>
    </row>
    <row r="454" spans="3:82" ht="15.75" customHeight="1" x14ac:dyDescent="0.25">
      <c r="C454" s="61"/>
      <c r="D454" s="61"/>
      <c r="E454" s="61"/>
      <c r="F454" s="61"/>
      <c r="G454" s="61"/>
      <c r="H454" s="61"/>
      <c r="I454" s="61"/>
      <c r="J454" s="61"/>
      <c r="K454" s="61"/>
      <c r="L454" s="74"/>
      <c r="M454" s="74"/>
      <c r="N454" s="61"/>
      <c r="O454" s="61"/>
      <c r="P454" s="61"/>
      <c r="Q454" s="61"/>
      <c r="R454" s="61"/>
      <c r="S454" s="61"/>
      <c r="T454" s="74"/>
      <c r="U454" s="74"/>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c r="BB454" s="61"/>
      <c r="BC454" s="61"/>
      <c r="BD454" s="61"/>
      <c r="BE454" s="61"/>
      <c r="BF454" s="61"/>
      <c r="BG454" s="61"/>
      <c r="BH454" s="61"/>
      <c r="BI454" s="61"/>
      <c r="BJ454" s="61"/>
      <c r="BK454" s="61"/>
      <c r="BL454" s="61"/>
      <c r="BM454" s="61"/>
      <c r="BN454" s="61"/>
      <c r="BO454" s="61"/>
      <c r="BP454" s="61"/>
      <c r="BQ454" s="61"/>
      <c r="CD454" s="61"/>
    </row>
    <row r="455" spans="3:82" ht="15.75" customHeight="1" x14ac:dyDescent="0.25">
      <c r="C455" s="61"/>
      <c r="D455" s="61"/>
      <c r="E455" s="61"/>
      <c r="F455" s="61"/>
      <c r="G455" s="61"/>
      <c r="H455" s="61"/>
      <c r="I455" s="61"/>
      <c r="J455" s="61"/>
      <c r="K455" s="61"/>
      <c r="L455" s="74"/>
      <c r="M455" s="74"/>
      <c r="N455" s="61"/>
      <c r="O455" s="61"/>
      <c r="P455" s="61"/>
      <c r="Q455" s="61"/>
      <c r="R455" s="61"/>
      <c r="S455" s="61"/>
      <c r="T455" s="74"/>
      <c r="U455" s="74"/>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c r="BB455" s="61"/>
      <c r="BC455" s="61"/>
      <c r="BD455" s="61"/>
      <c r="BE455" s="61"/>
      <c r="BF455" s="61"/>
      <c r="BG455" s="61"/>
      <c r="BH455" s="61"/>
      <c r="BI455" s="61"/>
      <c r="BJ455" s="61"/>
      <c r="BK455" s="61"/>
      <c r="BL455" s="61"/>
      <c r="BM455" s="61"/>
      <c r="BN455" s="61"/>
      <c r="BO455" s="61"/>
      <c r="BP455" s="61"/>
      <c r="BQ455" s="61"/>
      <c r="CD455" s="61"/>
    </row>
    <row r="456" spans="3:82" ht="15.75" customHeight="1" x14ac:dyDescent="0.25">
      <c r="C456" s="61"/>
      <c r="D456" s="61"/>
      <c r="E456" s="61"/>
      <c r="F456" s="61"/>
      <c r="G456" s="61"/>
      <c r="H456" s="61"/>
      <c r="I456" s="61"/>
      <c r="J456" s="61"/>
      <c r="K456" s="61"/>
      <c r="L456" s="74"/>
      <c r="M456" s="74"/>
      <c r="N456" s="61"/>
      <c r="O456" s="61"/>
      <c r="P456" s="61"/>
      <c r="Q456" s="61"/>
      <c r="R456" s="61"/>
      <c r="S456" s="61"/>
      <c r="T456" s="74"/>
      <c r="U456" s="74"/>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c r="BB456" s="61"/>
      <c r="BC456" s="61"/>
      <c r="BD456" s="61"/>
      <c r="BE456" s="61"/>
      <c r="BF456" s="61"/>
      <c r="BG456" s="61"/>
      <c r="BH456" s="61"/>
      <c r="BI456" s="61"/>
      <c r="BJ456" s="61"/>
      <c r="BK456" s="61"/>
      <c r="BL456" s="61"/>
      <c r="BM456" s="61"/>
      <c r="BN456" s="61"/>
      <c r="BO456" s="61"/>
      <c r="BP456" s="61"/>
      <c r="BQ456" s="61"/>
      <c r="CD456" s="61"/>
    </row>
    <row r="457" spans="3:82" ht="15.75" customHeight="1" x14ac:dyDescent="0.25">
      <c r="C457" s="61"/>
      <c r="D457" s="61"/>
      <c r="E457" s="61"/>
      <c r="F457" s="61"/>
      <c r="G457" s="61"/>
      <c r="H457" s="61"/>
      <c r="I457" s="61"/>
      <c r="J457" s="61"/>
      <c r="K457" s="61"/>
      <c r="L457" s="74"/>
      <c r="M457" s="74"/>
      <c r="N457" s="61"/>
      <c r="O457" s="61"/>
      <c r="P457" s="61"/>
      <c r="Q457" s="61"/>
      <c r="R457" s="61"/>
      <c r="S457" s="61"/>
      <c r="T457" s="74"/>
      <c r="U457" s="74"/>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c r="BB457" s="61"/>
      <c r="BC457" s="61"/>
      <c r="BD457" s="61"/>
      <c r="BE457" s="61"/>
      <c r="BF457" s="61"/>
      <c r="BG457" s="61"/>
      <c r="BH457" s="61"/>
      <c r="BI457" s="61"/>
      <c r="BJ457" s="61"/>
      <c r="BK457" s="61"/>
      <c r="BL457" s="61"/>
      <c r="BM457" s="61"/>
      <c r="BN457" s="61"/>
      <c r="BO457" s="61"/>
      <c r="BP457" s="61"/>
      <c r="BQ457" s="61"/>
      <c r="CD457" s="61"/>
    </row>
    <row r="458" spans="3:82" ht="15.75" customHeight="1" x14ac:dyDescent="0.25">
      <c r="C458" s="61"/>
      <c r="D458" s="61"/>
      <c r="E458" s="61"/>
      <c r="F458" s="61"/>
      <c r="G458" s="61"/>
      <c r="H458" s="61"/>
      <c r="I458" s="61"/>
      <c r="J458" s="61"/>
      <c r="K458" s="61"/>
      <c r="L458" s="74"/>
      <c r="M458" s="74"/>
      <c r="N458" s="61"/>
      <c r="O458" s="61"/>
      <c r="P458" s="61"/>
      <c r="Q458" s="61"/>
      <c r="R458" s="61"/>
      <c r="S458" s="61"/>
      <c r="T458" s="74"/>
      <c r="U458" s="74"/>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c r="BB458" s="61"/>
      <c r="BC458" s="61"/>
      <c r="BD458" s="61"/>
      <c r="BE458" s="61"/>
      <c r="BF458" s="61"/>
      <c r="BG458" s="61"/>
      <c r="BH458" s="61"/>
      <c r="BI458" s="61"/>
      <c r="BJ458" s="61"/>
      <c r="BK458" s="61"/>
      <c r="BL458" s="61"/>
      <c r="BM458" s="61"/>
      <c r="BN458" s="61"/>
      <c r="BO458" s="61"/>
      <c r="BP458" s="61"/>
      <c r="BQ458" s="61"/>
      <c r="CD458" s="61"/>
    </row>
    <row r="459" spans="3:82" ht="15.75" customHeight="1" x14ac:dyDescent="0.25">
      <c r="C459" s="61"/>
      <c r="D459" s="61"/>
      <c r="E459" s="61"/>
      <c r="F459" s="61"/>
      <c r="G459" s="61"/>
      <c r="H459" s="61"/>
      <c r="I459" s="61"/>
      <c r="J459" s="61"/>
      <c r="K459" s="61"/>
      <c r="L459" s="74"/>
      <c r="M459" s="74"/>
      <c r="N459" s="61"/>
      <c r="O459" s="61"/>
      <c r="P459" s="61"/>
      <c r="Q459" s="61"/>
      <c r="R459" s="61"/>
      <c r="S459" s="61"/>
      <c r="T459" s="74"/>
      <c r="U459" s="74"/>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c r="BB459" s="61"/>
      <c r="BC459" s="61"/>
      <c r="BD459" s="61"/>
      <c r="BE459" s="61"/>
      <c r="BF459" s="61"/>
      <c r="BG459" s="61"/>
      <c r="BH459" s="61"/>
      <c r="BI459" s="61"/>
      <c r="BJ459" s="61"/>
      <c r="BK459" s="61"/>
      <c r="BL459" s="61"/>
      <c r="BM459" s="61"/>
      <c r="BN459" s="61"/>
      <c r="BO459" s="61"/>
      <c r="BP459" s="61"/>
      <c r="BQ459" s="61"/>
      <c r="CD459" s="61"/>
    </row>
    <row r="460" spans="3:82" ht="15.75" customHeight="1" x14ac:dyDescent="0.25">
      <c r="C460" s="61"/>
      <c r="D460" s="61"/>
      <c r="E460" s="61"/>
      <c r="F460" s="61"/>
      <c r="G460" s="61"/>
      <c r="H460" s="61"/>
      <c r="I460" s="61"/>
      <c r="J460" s="61"/>
      <c r="K460" s="61"/>
      <c r="L460" s="74"/>
      <c r="M460" s="74"/>
      <c r="N460" s="61"/>
      <c r="O460" s="61"/>
      <c r="P460" s="61"/>
      <c r="Q460" s="61"/>
      <c r="R460" s="61"/>
      <c r="S460" s="61"/>
      <c r="T460" s="74"/>
      <c r="U460" s="74"/>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c r="BB460" s="61"/>
      <c r="BC460" s="61"/>
      <c r="BD460" s="61"/>
      <c r="BE460" s="61"/>
      <c r="BF460" s="61"/>
      <c r="BG460" s="61"/>
      <c r="BH460" s="61"/>
      <c r="BI460" s="61"/>
      <c r="BJ460" s="61"/>
      <c r="BK460" s="61"/>
      <c r="BL460" s="61"/>
      <c r="BM460" s="61"/>
      <c r="BN460" s="61"/>
      <c r="BO460" s="61"/>
      <c r="BP460" s="61"/>
      <c r="BQ460" s="61"/>
      <c r="CD460" s="61"/>
    </row>
    <row r="461" spans="3:82" ht="15.75" customHeight="1" x14ac:dyDescent="0.25">
      <c r="C461" s="61"/>
      <c r="D461" s="61"/>
      <c r="E461" s="61"/>
      <c r="F461" s="61"/>
      <c r="G461" s="61"/>
      <c r="H461" s="61"/>
      <c r="I461" s="61"/>
      <c r="J461" s="61"/>
      <c r="K461" s="61"/>
      <c r="L461" s="74"/>
      <c r="M461" s="74"/>
      <c r="N461" s="61"/>
      <c r="O461" s="61"/>
      <c r="P461" s="61"/>
      <c r="Q461" s="61"/>
      <c r="R461" s="61"/>
      <c r="S461" s="61"/>
      <c r="T461" s="74"/>
      <c r="U461" s="74"/>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c r="BB461" s="61"/>
      <c r="BC461" s="61"/>
      <c r="BD461" s="61"/>
      <c r="BE461" s="61"/>
      <c r="BF461" s="61"/>
      <c r="BG461" s="61"/>
      <c r="BH461" s="61"/>
      <c r="BI461" s="61"/>
      <c r="BJ461" s="61"/>
      <c r="BK461" s="61"/>
      <c r="BL461" s="61"/>
      <c r="BM461" s="61"/>
      <c r="BN461" s="61"/>
      <c r="BO461" s="61"/>
      <c r="BP461" s="61"/>
      <c r="BQ461" s="61"/>
      <c r="CD461" s="61"/>
    </row>
    <row r="462" spans="3:82" ht="15.75" customHeight="1" x14ac:dyDescent="0.25">
      <c r="C462" s="61"/>
      <c r="D462" s="61"/>
      <c r="E462" s="61"/>
      <c r="F462" s="61"/>
      <c r="G462" s="61"/>
      <c r="H462" s="61"/>
      <c r="I462" s="61"/>
      <c r="J462" s="61"/>
      <c r="K462" s="61"/>
      <c r="L462" s="74"/>
      <c r="M462" s="74"/>
      <c r="N462" s="61"/>
      <c r="O462" s="61"/>
      <c r="P462" s="61"/>
      <c r="Q462" s="61"/>
      <c r="R462" s="61"/>
      <c r="S462" s="61"/>
      <c r="T462" s="74"/>
      <c r="U462" s="74"/>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c r="BB462" s="61"/>
      <c r="BC462" s="61"/>
      <c r="BD462" s="61"/>
      <c r="BE462" s="61"/>
      <c r="BF462" s="61"/>
      <c r="BG462" s="61"/>
      <c r="BH462" s="61"/>
      <c r="BI462" s="61"/>
      <c r="BJ462" s="61"/>
      <c r="BK462" s="61"/>
      <c r="BL462" s="61"/>
      <c r="BM462" s="61"/>
      <c r="BN462" s="61"/>
      <c r="BO462" s="61"/>
      <c r="BP462" s="61"/>
      <c r="BQ462" s="61"/>
      <c r="CD462" s="61"/>
    </row>
    <row r="463" spans="3:82" ht="15.75" customHeight="1" x14ac:dyDescent="0.25">
      <c r="C463" s="61"/>
      <c r="D463" s="61"/>
      <c r="E463" s="61"/>
      <c r="F463" s="61"/>
      <c r="G463" s="61"/>
      <c r="H463" s="61"/>
      <c r="I463" s="61"/>
      <c r="J463" s="61"/>
      <c r="K463" s="61"/>
      <c r="L463" s="74"/>
      <c r="M463" s="74"/>
      <c r="N463" s="61"/>
      <c r="O463" s="61"/>
      <c r="P463" s="61"/>
      <c r="Q463" s="61"/>
      <c r="R463" s="61"/>
      <c r="S463" s="61"/>
      <c r="T463" s="74"/>
      <c r="U463" s="74"/>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c r="BB463" s="61"/>
      <c r="BC463" s="61"/>
      <c r="BD463" s="61"/>
      <c r="BE463" s="61"/>
      <c r="BF463" s="61"/>
      <c r="BG463" s="61"/>
      <c r="BH463" s="61"/>
      <c r="BI463" s="61"/>
      <c r="BJ463" s="61"/>
      <c r="BK463" s="61"/>
      <c r="BL463" s="61"/>
      <c r="BM463" s="61"/>
      <c r="BN463" s="61"/>
      <c r="BO463" s="61"/>
      <c r="BP463" s="61"/>
      <c r="BQ463" s="61"/>
      <c r="CD463" s="61"/>
    </row>
    <row r="464" spans="3:82" ht="15.75" customHeight="1" x14ac:dyDescent="0.25">
      <c r="C464" s="61"/>
      <c r="D464" s="61"/>
      <c r="E464" s="61"/>
      <c r="F464" s="61"/>
      <c r="G464" s="61"/>
      <c r="H464" s="61"/>
      <c r="I464" s="61"/>
      <c r="J464" s="61"/>
      <c r="K464" s="61"/>
      <c r="L464" s="74"/>
      <c r="M464" s="74"/>
      <c r="N464" s="61"/>
      <c r="O464" s="61"/>
      <c r="P464" s="61"/>
      <c r="Q464" s="61"/>
      <c r="R464" s="61"/>
      <c r="S464" s="61"/>
      <c r="T464" s="74"/>
      <c r="U464" s="74"/>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c r="BB464" s="61"/>
      <c r="BC464" s="61"/>
      <c r="BD464" s="61"/>
      <c r="BE464" s="61"/>
      <c r="BF464" s="61"/>
      <c r="BG464" s="61"/>
      <c r="BH464" s="61"/>
      <c r="BI464" s="61"/>
      <c r="BJ464" s="61"/>
      <c r="BK464" s="61"/>
      <c r="BL464" s="61"/>
      <c r="BM464" s="61"/>
      <c r="BN464" s="61"/>
      <c r="BO464" s="61"/>
      <c r="BP464" s="61"/>
      <c r="BQ464" s="61"/>
      <c r="CD464" s="61"/>
    </row>
    <row r="465" spans="3:82" ht="15.75" customHeight="1" x14ac:dyDescent="0.25">
      <c r="C465" s="61"/>
      <c r="D465" s="61"/>
      <c r="E465" s="61"/>
      <c r="F465" s="61"/>
      <c r="G465" s="61"/>
      <c r="H465" s="61"/>
      <c r="I465" s="61"/>
      <c r="J465" s="61"/>
      <c r="K465" s="61"/>
      <c r="L465" s="74"/>
      <c r="M465" s="74"/>
      <c r="N465" s="61"/>
      <c r="O465" s="61"/>
      <c r="P465" s="61"/>
      <c r="Q465" s="61"/>
      <c r="R465" s="61"/>
      <c r="S465" s="61"/>
      <c r="T465" s="74"/>
      <c r="U465" s="74"/>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c r="BB465" s="61"/>
      <c r="BC465" s="61"/>
      <c r="BD465" s="61"/>
      <c r="BE465" s="61"/>
      <c r="BF465" s="61"/>
      <c r="BG465" s="61"/>
      <c r="BH465" s="61"/>
      <c r="BI465" s="61"/>
      <c r="BJ465" s="61"/>
      <c r="BK465" s="61"/>
      <c r="BL465" s="61"/>
      <c r="BM465" s="61"/>
      <c r="BN465" s="61"/>
      <c r="BO465" s="61"/>
      <c r="BP465" s="61"/>
      <c r="BQ465" s="61"/>
      <c r="CD465" s="61"/>
    </row>
    <row r="466" spans="3:82" ht="15.75" customHeight="1" x14ac:dyDescent="0.25">
      <c r="C466" s="61"/>
      <c r="D466" s="61"/>
      <c r="E466" s="61"/>
      <c r="F466" s="61"/>
      <c r="G466" s="61"/>
      <c r="H466" s="61"/>
      <c r="I466" s="61"/>
      <c r="J466" s="61"/>
      <c r="K466" s="61"/>
      <c r="L466" s="74"/>
      <c r="M466" s="74"/>
      <c r="N466" s="61"/>
      <c r="O466" s="61"/>
      <c r="P466" s="61"/>
      <c r="Q466" s="61"/>
      <c r="R466" s="61"/>
      <c r="S466" s="61"/>
      <c r="T466" s="74"/>
      <c r="U466" s="74"/>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c r="BB466" s="61"/>
      <c r="BC466" s="61"/>
      <c r="BD466" s="61"/>
      <c r="BE466" s="61"/>
      <c r="BF466" s="61"/>
      <c r="BG466" s="61"/>
      <c r="BH466" s="61"/>
      <c r="BI466" s="61"/>
      <c r="BJ466" s="61"/>
      <c r="BK466" s="61"/>
      <c r="BL466" s="61"/>
      <c r="BM466" s="61"/>
      <c r="BN466" s="61"/>
      <c r="BO466" s="61"/>
      <c r="BP466" s="61"/>
      <c r="BQ466" s="61"/>
      <c r="CD466" s="61"/>
    </row>
    <row r="467" spans="3:82" ht="15.75" customHeight="1" x14ac:dyDescent="0.25">
      <c r="C467" s="61"/>
      <c r="D467" s="61"/>
      <c r="E467" s="61"/>
      <c r="F467" s="61"/>
      <c r="G467" s="61"/>
      <c r="H467" s="61"/>
      <c r="I467" s="61"/>
      <c r="J467" s="61"/>
      <c r="K467" s="61"/>
      <c r="L467" s="74"/>
      <c r="M467" s="74"/>
      <c r="N467" s="61"/>
      <c r="O467" s="61"/>
      <c r="P467" s="61"/>
      <c r="Q467" s="61"/>
      <c r="R467" s="61"/>
      <c r="S467" s="61"/>
      <c r="T467" s="74"/>
      <c r="U467" s="74"/>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c r="BB467" s="61"/>
      <c r="BC467" s="61"/>
      <c r="BD467" s="61"/>
      <c r="BE467" s="61"/>
      <c r="BF467" s="61"/>
      <c r="BG467" s="61"/>
      <c r="BH467" s="61"/>
      <c r="BI467" s="61"/>
      <c r="BJ467" s="61"/>
      <c r="BK467" s="61"/>
      <c r="BL467" s="61"/>
      <c r="BM467" s="61"/>
      <c r="BN467" s="61"/>
      <c r="BO467" s="61"/>
      <c r="BP467" s="61"/>
      <c r="BQ467" s="61"/>
      <c r="CD467" s="61"/>
    </row>
    <row r="468" spans="3:82" ht="15.75" customHeight="1" x14ac:dyDescent="0.25">
      <c r="C468" s="61"/>
      <c r="D468" s="61"/>
      <c r="E468" s="61"/>
      <c r="F468" s="61"/>
      <c r="G468" s="61"/>
      <c r="H468" s="61"/>
      <c r="I468" s="61"/>
      <c r="J468" s="61"/>
      <c r="K468" s="61"/>
      <c r="L468" s="74"/>
      <c r="M468" s="74"/>
      <c r="N468" s="61"/>
      <c r="O468" s="61"/>
      <c r="P468" s="61"/>
      <c r="Q468" s="61"/>
      <c r="R468" s="61"/>
      <c r="S468" s="61"/>
      <c r="T468" s="74"/>
      <c r="U468" s="74"/>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c r="BB468" s="61"/>
      <c r="BC468" s="61"/>
      <c r="BD468" s="61"/>
      <c r="BE468" s="61"/>
      <c r="BF468" s="61"/>
      <c r="BG468" s="61"/>
      <c r="BH468" s="61"/>
      <c r="BI468" s="61"/>
      <c r="BJ468" s="61"/>
      <c r="BK468" s="61"/>
      <c r="BL468" s="61"/>
      <c r="BM468" s="61"/>
      <c r="BN468" s="61"/>
      <c r="BO468" s="61"/>
      <c r="BP468" s="61"/>
      <c r="BQ468" s="61"/>
      <c r="CD468" s="61"/>
    </row>
    <row r="469" spans="3:82" ht="15.75" customHeight="1" x14ac:dyDescent="0.25">
      <c r="C469" s="61"/>
      <c r="D469" s="61"/>
      <c r="E469" s="61"/>
      <c r="F469" s="61"/>
      <c r="G469" s="61"/>
      <c r="H469" s="61"/>
      <c r="I469" s="61"/>
      <c r="J469" s="61"/>
      <c r="K469" s="61"/>
      <c r="L469" s="74"/>
      <c r="M469" s="74"/>
      <c r="N469" s="61"/>
      <c r="O469" s="61"/>
      <c r="P469" s="61"/>
      <c r="Q469" s="61"/>
      <c r="R469" s="61"/>
      <c r="S469" s="61"/>
      <c r="T469" s="74"/>
      <c r="U469" s="74"/>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c r="BB469" s="61"/>
      <c r="BC469" s="61"/>
      <c r="BD469" s="61"/>
      <c r="BE469" s="61"/>
      <c r="BF469" s="61"/>
      <c r="BG469" s="61"/>
      <c r="BH469" s="61"/>
      <c r="BI469" s="61"/>
      <c r="BJ469" s="61"/>
      <c r="BK469" s="61"/>
      <c r="BL469" s="61"/>
      <c r="BM469" s="61"/>
      <c r="BN469" s="61"/>
      <c r="BO469" s="61"/>
      <c r="BP469" s="61"/>
      <c r="BQ469" s="61"/>
      <c r="CD469" s="61"/>
    </row>
    <row r="470" spans="3:82" ht="15.75" customHeight="1" x14ac:dyDescent="0.25">
      <c r="C470" s="61"/>
      <c r="D470" s="61"/>
      <c r="E470" s="61"/>
      <c r="F470" s="61"/>
      <c r="G470" s="61"/>
      <c r="H470" s="61"/>
      <c r="I470" s="61"/>
      <c r="J470" s="61"/>
      <c r="K470" s="61"/>
      <c r="L470" s="74"/>
      <c r="M470" s="74"/>
      <c r="N470" s="61"/>
      <c r="O470" s="61"/>
      <c r="P470" s="61"/>
      <c r="Q470" s="61"/>
      <c r="R470" s="61"/>
      <c r="S470" s="61"/>
      <c r="T470" s="74"/>
      <c r="U470" s="74"/>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c r="BB470" s="61"/>
      <c r="BC470" s="61"/>
      <c r="BD470" s="61"/>
      <c r="BE470" s="61"/>
      <c r="BF470" s="61"/>
      <c r="BG470" s="61"/>
      <c r="BH470" s="61"/>
      <c r="BI470" s="61"/>
      <c r="BJ470" s="61"/>
      <c r="BK470" s="61"/>
      <c r="BL470" s="61"/>
      <c r="BM470" s="61"/>
      <c r="BN470" s="61"/>
      <c r="BO470" s="61"/>
      <c r="BP470" s="61"/>
      <c r="BQ470" s="61"/>
      <c r="CD470" s="61"/>
    </row>
    <row r="471" spans="3:82" ht="15.75" customHeight="1" x14ac:dyDescent="0.25">
      <c r="C471" s="61"/>
      <c r="D471" s="61"/>
      <c r="E471" s="61"/>
      <c r="F471" s="61"/>
      <c r="G471" s="61"/>
      <c r="H471" s="61"/>
      <c r="I471" s="61"/>
      <c r="J471" s="61"/>
      <c r="K471" s="61"/>
      <c r="L471" s="74"/>
      <c r="M471" s="74"/>
      <c r="N471" s="61"/>
      <c r="O471" s="61"/>
      <c r="P471" s="61"/>
      <c r="Q471" s="61"/>
      <c r="R471" s="61"/>
      <c r="S471" s="61"/>
      <c r="T471" s="74"/>
      <c r="U471" s="74"/>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c r="BB471" s="61"/>
      <c r="BC471" s="61"/>
      <c r="BD471" s="61"/>
      <c r="BE471" s="61"/>
      <c r="BF471" s="61"/>
      <c r="BG471" s="61"/>
      <c r="BH471" s="61"/>
      <c r="BI471" s="61"/>
      <c r="BJ471" s="61"/>
      <c r="BK471" s="61"/>
      <c r="BL471" s="61"/>
      <c r="BM471" s="61"/>
      <c r="BN471" s="61"/>
      <c r="BO471" s="61"/>
      <c r="BP471" s="61"/>
      <c r="BQ471" s="61"/>
      <c r="CD471" s="61"/>
    </row>
    <row r="472" spans="3:82" ht="15.75" customHeight="1" x14ac:dyDescent="0.25">
      <c r="C472" s="61"/>
      <c r="D472" s="61"/>
      <c r="E472" s="61"/>
      <c r="F472" s="61"/>
      <c r="G472" s="61"/>
      <c r="H472" s="61"/>
      <c r="I472" s="61"/>
      <c r="J472" s="61"/>
      <c r="K472" s="61"/>
      <c r="L472" s="74"/>
      <c r="M472" s="74"/>
      <c r="N472" s="61"/>
      <c r="O472" s="61"/>
      <c r="P472" s="61"/>
      <c r="Q472" s="61"/>
      <c r="R472" s="61"/>
      <c r="S472" s="61"/>
      <c r="T472" s="74"/>
      <c r="U472" s="74"/>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c r="BB472" s="61"/>
      <c r="BC472" s="61"/>
      <c r="BD472" s="61"/>
      <c r="BE472" s="61"/>
      <c r="BF472" s="61"/>
      <c r="BG472" s="61"/>
      <c r="BH472" s="61"/>
      <c r="BI472" s="61"/>
      <c r="BJ472" s="61"/>
      <c r="BK472" s="61"/>
      <c r="BL472" s="61"/>
      <c r="BM472" s="61"/>
      <c r="BN472" s="61"/>
      <c r="BO472" s="61"/>
      <c r="BP472" s="61"/>
      <c r="BQ472" s="61"/>
      <c r="CD472" s="61"/>
    </row>
    <row r="473" spans="3:82" ht="15.75" customHeight="1" x14ac:dyDescent="0.25">
      <c r="C473" s="61"/>
      <c r="D473" s="61"/>
      <c r="E473" s="61"/>
      <c r="F473" s="61"/>
      <c r="G473" s="61"/>
      <c r="H473" s="61"/>
      <c r="I473" s="61"/>
      <c r="J473" s="61"/>
      <c r="K473" s="61"/>
      <c r="L473" s="74"/>
      <c r="M473" s="74"/>
      <c r="N473" s="61"/>
      <c r="O473" s="61"/>
      <c r="P473" s="61"/>
      <c r="Q473" s="61"/>
      <c r="R473" s="61"/>
      <c r="S473" s="61"/>
      <c r="T473" s="74"/>
      <c r="U473" s="74"/>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c r="BB473" s="61"/>
      <c r="BC473" s="61"/>
      <c r="BD473" s="61"/>
      <c r="BE473" s="61"/>
      <c r="BF473" s="61"/>
      <c r="BG473" s="61"/>
      <c r="BH473" s="61"/>
      <c r="BI473" s="61"/>
      <c r="BJ473" s="61"/>
      <c r="BK473" s="61"/>
      <c r="BL473" s="61"/>
      <c r="BM473" s="61"/>
      <c r="BN473" s="61"/>
      <c r="BO473" s="61"/>
      <c r="BP473" s="61"/>
      <c r="BQ473" s="61"/>
      <c r="CD473" s="61"/>
    </row>
    <row r="474" spans="3:82" ht="15.75" customHeight="1" x14ac:dyDescent="0.25">
      <c r="C474" s="61"/>
      <c r="D474" s="61"/>
      <c r="E474" s="61"/>
      <c r="F474" s="61"/>
      <c r="G474" s="61"/>
      <c r="H474" s="61"/>
      <c r="I474" s="61"/>
      <c r="J474" s="61"/>
      <c r="K474" s="61"/>
      <c r="L474" s="74"/>
      <c r="M474" s="74"/>
      <c r="N474" s="61"/>
      <c r="O474" s="61"/>
      <c r="P474" s="61"/>
      <c r="Q474" s="61"/>
      <c r="R474" s="61"/>
      <c r="S474" s="61"/>
      <c r="T474" s="74"/>
      <c r="U474" s="74"/>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c r="BB474" s="61"/>
      <c r="BC474" s="61"/>
      <c r="BD474" s="61"/>
      <c r="BE474" s="61"/>
      <c r="BF474" s="61"/>
      <c r="BG474" s="61"/>
      <c r="BH474" s="61"/>
      <c r="BI474" s="61"/>
      <c r="BJ474" s="61"/>
      <c r="BK474" s="61"/>
      <c r="BL474" s="61"/>
      <c r="BM474" s="61"/>
      <c r="BN474" s="61"/>
      <c r="BO474" s="61"/>
      <c r="BP474" s="61"/>
      <c r="BQ474" s="61"/>
      <c r="CD474" s="61"/>
    </row>
    <row r="475" spans="3:82" ht="15.75" customHeight="1" x14ac:dyDescent="0.25">
      <c r="C475" s="61"/>
      <c r="D475" s="61"/>
      <c r="E475" s="61"/>
      <c r="F475" s="61"/>
      <c r="G475" s="61"/>
      <c r="H475" s="61"/>
      <c r="I475" s="61"/>
      <c r="J475" s="61"/>
      <c r="K475" s="61"/>
      <c r="L475" s="74"/>
      <c r="M475" s="74"/>
      <c r="N475" s="61"/>
      <c r="O475" s="61"/>
      <c r="P475" s="61"/>
      <c r="Q475" s="61"/>
      <c r="R475" s="61"/>
      <c r="S475" s="61"/>
      <c r="T475" s="74"/>
      <c r="U475" s="74"/>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c r="BB475" s="61"/>
      <c r="BC475" s="61"/>
      <c r="BD475" s="61"/>
      <c r="BE475" s="61"/>
      <c r="BF475" s="61"/>
      <c r="BG475" s="61"/>
      <c r="BH475" s="61"/>
      <c r="BI475" s="61"/>
      <c r="BJ475" s="61"/>
      <c r="BK475" s="61"/>
      <c r="BL475" s="61"/>
      <c r="BM475" s="61"/>
      <c r="BN475" s="61"/>
      <c r="BO475" s="61"/>
      <c r="BP475" s="61"/>
      <c r="BQ475" s="61"/>
      <c r="CD475" s="61"/>
    </row>
    <row r="476" spans="3:82" ht="15.75" customHeight="1" x14ac:dyDescent="0.25">
      <c r="C476" s="61"/>
      <c r="D476" s="61"/>
      <c r="E476" s="61"/>
      <c r="F476" s="61"/>
      <c r="G476" s="61"/>
      <c r="H476" s="61"/>
      <c r="I476" s="61"/>
      <c r="J476" s="61"/>
      <c r="K476" s="61"/>
      <c r="L476" s="74"/>
      <c r="M476" s="74"/>
      <c r="N476" s="61"/>
      <c r="O476" s="61"/>
      <c r="P476" s="61"/>
      <c r="Q476" s="61"/>
      <c r="R476" s="61"/>
      <c r="S476" s="61"/>
      <c r="T476" s="74"/>
      <c r="U476" s="74"/>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c r="BB476" s="61"/>
      <c r="BC476" s="61"/>
      <c r="BD476" s="61"/>
      <c r="BE476" s="61"/>
      <c r="BF476" s="61"/>
      <c r="BG476" s="61"/>
      <c r="BH476" s="61"/>
      <c r="BI476" s="61"/>
      <c r="BJ476" s="61"/>
      <c r="BK476" s="61"/>
      <c r="BL476" s="61"/>
      <c r="BM476" s="61"/>
      <c r="BN476" s="61"/>
      <c r="BO476" s="61"/>
      <c r="BP476" s="61"/>
      <c r="BQ476" s="61"/>
      <c r="CD476" s="61"/>
    </row>
    <row r="477" spans="3:82" ht="15.75" customHeight="1" x14ac:dyDescent="0.25">
      <c r="C477" s="61"/>
      <c r="D477" s="61"/>
      <c r="E477" s="61"/>
      <c r="F477" s="61"/>
      <c r="G477" s="61"/>
      <c r="H477" s="61"/>
      <c r="I477" s="61"/>
      <c r="J477" s="61"/>
      <c r="K477" s="61"/>
      <c r="L477" s="74"/>
      <c r="M477" s="74"/>
      <c r="N477" s="61"/>
      <c r="O477" s="61"/>
      <c r="P477" s="61"/>
      <c r="Q477" s="61"/>
      <c r="R477" s="61"/>
      <c r="S477" s="61"/>
      <c r="T477" s="74"/>
      <c r="U477" s="74"/>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c r="BB477" s="61"/>
      <c r="BC477" s="61"/>
      <c r="BD477" s="61"/>
      <c r="BE477" s="61"/>
      <c r="BF477" s="61"/>
      <c r="BG477" s="61"/>
      <c r="BH477" s="61"/>
      <c r="BI477" s="61"/>
      <c r="BJ477" s="61"/>
      <c r="BK477" s="61"/>
      <c r="BL477" s="61"/>
      <c r="BM477" s="61"/>
      <c r="BN477" s="61"/>
      <c r="BO477" s="61"/>
      <c r="BP477" s="61"/>
      <c r="BQ477" s="61"/>
      <c r="CD477" s="61"/>
    </row>
    <row r="478" spans="3:82" ht="15.75" customHeight="1" x14ac:dyDescent="0.25">
      <c r="C478" s="61"/>
      <c r="D478" s="61"/>
      <c r="E478" s="61"/>
      <c r="F478" s="61"/>
      <c r="G478" s="61"/>
      <c r="H478" s="61"/>
      <c r="I478" s="61"/>
      <c r="J478" s="61"/>
      <c r="K478" s="61"/>
      <c r="L478" s="74"/>
      <c r="M478" s="74"/>
      <c r="N478" s="61"/>
      <c r="O478" s="61"/>
      <c r="P478" s="61"/>
      <c r="Q478" s="61"/>
      <c r="R478" s="61"/>
      <c r="S478" s="61"/>
      <c r="T478" s="74"/>
      <c r="U478" s="74"/>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c r="BB478" s="61"/>
      <c r="BC478" s="61"/>
      <c r="BD478" s="61"/>
      <c r="BE478" s="61"/>
      <c r="BF478" s="61"/>
      <c r="BG478" s="61"/>
      <c r="BH478" s="61"/>
      <c r="BI478" s="61"/>
      <c r="BJ478" s="61"/>
      <c r="BK478" s="61"/>
      <c r="BL478" s="61"/>
      <c r="BM478" s="61"/>
      <c r="BN478" s="61"/>
      <c r="BO478" s="61"/>
      <c r="BP478" s="61"/>
      <c r="BQ478" s="61"/>
      <c r="CD478" s="61"/>
    </row>
    <row r="479" spans="3:82" ht="15.75" customHeight="1" x14ac:dyDescent="0.25">
      <c r="C479" s="61"/>
      <c r="D479" s="61"/>
      <c r="E479" s="61"/>
      <c r="F479" s="61"/>
      <c r="G479" s="61"/>
      <c r="H479" s="61"/>
      <c r="I479" s="61"/>
      <c r="J479" s="61"/>
      <c r="K479" s="61"/>
      <c r="L479" s="74"/>
      <c r="M479" s="74"/>
      <c r="N479" s="61"/>
      <c r="O479" s="61"/>
      <c r="P479" s="61"/>
      <c r="Q479" s="61"/>
      <c r="R479" s="61"/>
      <c r="S479" s="61"/>
      <c r="T479" s="74"/>
      <c r="U479" s="74"/>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c r="BB479" s="61"/>
      <c r="BC479" s="61"/>
      <c r="BD479" s="61"/>
      <c r="BE479" s="61"/>
      <c r="BF479" s="61"/>
      <c r="BG479" s="61"/>
      <c r="BH479" s="61"/>
      <c r="BI479" s="61"/>
      <c r="BJ479" s="61"/>
      <c r="BK479" s="61"/>
      <c r="BL479" s="61"/>
      <c r="BM479" s="61"/>
      <c r="BN479" s="61"/>
      <c r="BO479" s="61"/>
      <c r="BP479" s="61"/>
      <c r="BQ479" s="61"/>
      <c r="CD479" s="61"/>
    </row>
    <row r="480" spans="3:82" ht="15.75" customHeight="1" x14ac:dyDescent="0.25">
      <c r="C480" s="61"/>
      <c r="D480" s="61"/>
      <c r="E480" s="61"/>
      <c r="F480" s="61"/>
      <c r="G480" s="61"/>
      <c r="H480" s="61"/>
      <c r="I480" s="61"/>
      <c r="J480" s="61"/>
      <c r="K480" s="61"/>
      <c r="L480" s="74"/>
      <c r="M480" s="74"/>
      <c r="N480" s="61"/>
      <c r="O480" s="61"/>
      <c r="P480" s="61"/>
      <c r="Q480" s="61"/>
      <c r="R480" s="61"/>
      <c r="S480" s="61"/>
      <c r="T480" s="74"/>
      <c r="U480" s="74"/>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c r="BB480" s="61"/>
      <c r="BC480" s="61"/>
      <c r="BD480" s="61"/>
      <c r="BE480" s="61"/>
      <c r="BF480" s="61"/>
      <c r="BG480" s="61"/>
      <c r="BH480" s="61"/>
      <c r="BI480" s="61"/>
      <c r="BJ480" s="61"/>
      <c r="BK480" s="61"/>
      <c r="BL480" s="61"/>
      <c r="BM480" s="61"/>
      <c r="BN480" s="61"/>
      <c r="BO480" s="61"/>
      <c r="BP480" s="61"/>
      <c r="BQ480" s="61"/>
      <c r="CD480" s="61"/>
    </row>
    <row r="481" spans="3:82" ht="15.75" customHeight="1" x14ac:dyDescent="0.25">
      <c r="C481" s="61"/>
      <c r="D481" s="61"/>
      <c r="E481" s="61"/>
      <c r="F481" s="61"/>
      <c r="G481" s="61"/>
      <c r="H481" s="61"/>
      <c r="I481" s="61"/>
      <c r="J481" s="61"/>
      <c r="K481" s="61"/>
      <c r="L481" s="74"/>
      <c r="M481" s="74"/>
      <c r="N481" s="61"/>
      <c r="O481" s="61"/>
      <c r="P481" s="61"/>
      <c r="Q481" s="61"/>
      <c r="R481" s="61"/>
      <c r="S481" s="61"/>
      <c r="T481" s="74"/>
      <c r="U481" s="74"/>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c r="BB481" s="61"/>
      <c r="BC481" s="61"/>
      <c r="BD481" s="61"/>
      <c r="BE481" s="61"/>
      <c r="BF481" s="61"/>
      <c r="BG481" s="61"/>
      <c r="BH481" s="61"/>
      <c r="BI481" s="61"/>
      <c r="BJ481" s="61"/>
      <c r="BK481" s="61"/>
      <c r="BL481" s="61"/>
      <c r="BM481" s="61"/>
      <c r="BN481" s="61"/>
      <c r="BO481" s="61"/>
      <c r="BP481" s="61"/>
      <c r="BQ481" s="61"/>
      <c r="CD481" s="61"/>
    </row>
    <row r="482" spans="3:82" ht="15.75" customHeight="1" x14ac:dyDescent="0.25">
      <c r="C482" s="61"/>
      <c r="D482" s="61"/>
      <c r="E482" s="61"/>
      <c r="F482" s="61"/>
      <c r="G482" s="61"/>
      <c r="H482" s="61"/>
      <c r="I482" s="61"/>
      <c r="J482" s="61"/>
      <c r="K482" s="61"/>
      <c r="L482" s="74"/>
      <c r="M482" s="74"/>
      <c r="N482" s="61"/>
      <c r="O482" s="61"/>
      <c r="P482" s="61"/>
      <c r="Q482" s="61"/>
      <c r="R482" s="61"/>
      <c r="S482" s="61"/>
      <c r="T482" s="74"/>
      <c r="U482" s="74"/>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c r="BB482" s="61"/>
      <c r="BC482" s="61"/>
      <c r="BD482" s="61"/>
      <c r="BE482" s="61"/>
      <c r="BF482" s="61"/>
      <c r="BG482" s="61"/>
      <c r="BH482" s="61"/>
      <c r="BI482" s="61"/>
      <c r="BJ482" s="61"/>
      <c r="BK482" s="61"/>
      <c r="BL482" s="61"/>
      <c r="BM482" s="61"/>
      <c r="BN482" s="61"/>
      <c r="BO482" s="61"/>
      <c r="BP482" s="61"/>
      <c r="BQ482" s="61"/>
      <c r="CD482" s="61"/>
    </row>
    <row r="483" spans="3:82" ht="15.75" customHeight="1" x14ac:dyDescent="0.25">
      <c r="C483" s="61"/>
      <c r="D483" s="61"/>
      <c r="E483" s="61"/>
      <c r="F483" s="61"/>
      <c r="G483" s="61"/>
      <c r="H483" s="61"/>
      <c r="I483" s="61"/>
      <c r="J483" s="61"/>
      <c r="K483" s="61"/>
      <c r="L483" s="74"/>
      <c r="M483" s="74"/>
      <c r="N483" s="61"/>
      <c r="O483" s="61"/>
      <c r="P483" s="61"/>
      <c r="Q483" s="61"/>
      <c r="R483" s="61"/>
      <c r="S483" s="61"/>
      <c r="T483" s="74"/>
      <c r="U483" s="74"/>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c r="BB483" s="61"/>
      <c r="BC483" s="61"/>
      <c r="BD483" s="61"/>
      <c r="BE483" s="61"/>
      <c r="BF483" s="61"/>
      <c r="BG483" s="61"/>
      <c r="BH483" s="61"/>
      <c r="BI483" s="61"/>
      <c r="BJ483" s="61"/>
      <c r="BK483" s="61"/>
      <c r="BL483" s="61"/>
      <c r="BM483" s="61"/>
      <c r="BN483" s="61"/>
      <c r="BO483" s="61"/>
      <c r="BP483" s="61"/>
      <c r="BQ483" s="61"/>
      <c r="CD483" s="61"/>
    </row>
    <row r="484" spans="3:82" ht="15.75" customHeight="1" x14ac:dyDescent="0.25">
      <c r="C484" s="61"/>
      <c r="D484" s="61"/>
      <c r="E484" s="61"/>
      <c r="F484" s="61"/>
      <c r="G484" s="61"/>
      <c r="H484" s="61"/>
      <c r="I484" s="61"/>
      <c r="J484" s="61"/>
      <c r="K484" s="61"/>
      <c r="L484" s="74"/>
      <c r="M484" s="74"/>
      <c r="N484" s="61"/>
      <c r="O484" s="61"/>
      <c r="P484" s="61"/>
      <c r="Q484" s="61"/>
      <c r="R484" s="61"/>
      <c r="S484" s="61"/>
      <c r="T484" s="74"/>
      <c r="U484" s="74"/>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c r="BB484" s="61"/>
      <c r="BC484" s="61"/>
      <c r="BD484" s="61"/>
      <c r="BE484" s="61"/>
      <c r="BF484" s="61"/>
      <c r="BG484" s="61"/>
      <c r="BH484" s="61"/>
      <c r="BI484" s="61"/>
      <c r="BJ484" s="61"/>
      <c r="BK484" s="61"/>
      <c r="BL484" s="61"/>
      <c r="BM484" s="61"/>
      <c r="BN484" s="61"/>
      <c r="BO484" s="61"/>
      <c r="BP484" s="61"/>
      <c r="BQ484" s="61"/>
      <c r="CD484" s="61"/>
    </row>
    <row r="485" spans="3:82" ht="15.75" customHeight="1" x14ac:dyDescent="0.25">
      <c r="C485" s="61"/>
      <c r="D485" s="61"/>
      <c r="E485" s="61"/>
      <c r="F485" s="61"/>
      <c r="G485" s="61"/>
      <c r="H485" s="61"/>
      <c r="I485" s="61"/>
      <c r="J485" s="61"/>
      <c r="K485" s="61"/>
      <c r="L485" s="74"/>
      <c r="M485" s="74"/>
      <c r="N485" s="61"/>
      <c r="O485" s="61"/>
      <c r="P485" s="61"/>
      <c r="Q485" s="61"/>
      <c r="R485" s="61"/>
      <c r="S485" s="61"/>
      <c r="T485" s="74"/>
      <c r="U485" s="74"/>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c r="BB485" s="61"/>
      <c r="BC485" s="61"/>
      <c r="BD485" s="61"/>
      <c r="BE485" s="61"/>
      <c r="BF485" s="61"/>
      <c r="BG485" s="61"/>
      <c r="BH485" s="61"/>
      <c r="BI485" s="61"/>
      <c r="BJ485" s="61"/>
      <c r="BK485" s="61"/>
      <c r="BL485" s="61"/>
      <c r="BM485" s="61"/>
      <c r="BN485" s="61"/>
      <c r="BO485" s="61"/>
      <c r="BP485" s="61"/>
      <c r="BQ485" s="61"/>
      <c r="CD485" s="61"/>
    </row>
    <row r="486" spans="3:82" ht="15.75" customHeight="1" x14ac:dyDescent="0.25">
      <c r="C486" s="61"/>
      <c r="D486" s="61"/>
      <c r="E486" s="61"/>
      <c r="F486" s="61"/>
      <c r="G486" s="61"/>
      <c r="H486" s="61"/>
      <c r="I486" s="61"/>
      <c r="J486" s="61"/>
      <c r="K486" s="61"/>
      <c r="L486" s="74"/>
      <c r="M486" s="74"/>
      <c r="N486" s="61"/>
      <c r="O486" s="61"/>
      <c r="P486" s="61"/>
      <c r="Q486" s="61"/>
      <c r="R486" s="61"/>
      <c r="S486" s="61"/>
      <c r="T486" s="74"/>
      <c r="U486" s="74"/>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c r="BB486" s="61"/>
      <c r="BC486" s="61"/>
      <c r="BD486" s="61"/>
      <c r="BE486" s="61"/>
      <c r="BF486" s="61"/>
      <c r="BG486" s="61"/>
      <c r="BH486" s="61"/>
      <c r="BI486" s="61"/>
      <c r="BJ486" s="61"/>
      <c r="BK486" s="61"/>
      <c r="BL486" s="61"/>
      <c r="BM486" s="61"/>
      <c r="BN486" s="61"/>
      <c r="BO486" s="61"/>
      <c r="BP486" s="61"/>
      <c r="BQ486" s="61"/>
      <c r="CD486" s="61"/>
    </row>
    <row r="487" spans="3:82" ht="15.75" customHeight="1" x14ac:dyDescent="0.25">
      <c r="C487" s="61"/>
      <c r="D487" s="61"/>
      <c r="E487" s="61"/>
      <c r="F487" s="61"/>
      <c r="G487" s="61"/>
      <c r="H487" s="61"/>
      <c r="I487" s="61"/>
      <c r="J487" s="61"/>
      <c r="K487" s="61"/>
      <c r="L487" s="74"/>
      <c r="M487" s="74"/>
      <c r="N487" s="61"/>
      <c r="O487" s="61"/>
      <c r="P487" s="61"/>
      <c r="Q487" s="61"/>
      <c r="R487" s="61"/>
      <c r="S487" s="61"/>
      <c r="T487" s="74"/>
      <c r="U487" s="74"/>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c r="BB487" s="61"/>
      <c r="BC487" s="61"/>
      <c r="BD487" s="61"/>
      <c r="BE487" s="61"/>
      <c r="BF487" s="61"/>
      <c r="BG487" s="61"/>
      <c r="BH487" s="61"/>
      <c r="BI487" s="61"/>
      <c r="BJ487" s="61"/>
      <c r="BK487" s="61"/>
      <c r="BL487" s="61"/>
      <c r="BM487" s="61"/>
      <c r="BN487" s="61"/>
      <c r="BO487" s="61"/>
      <c r="BP487" s="61"/>
      <c r="BQ487" s="61"/>
      <c r="CD487" s="61"/>
    </row>
    <row r="488" spans="3:82" ht="15.75" customHeight="1" x14ac:dyDescent="0.25">
      <c r="C488" s="61"/>
      <c r="D488" s="61"/>
      <c r="E488" s="61"/>
      <c r="F488" s="61"/>
      <c r="G488" s="61"/>
      <c r="H488" s="61"/>
      <c r="I488" s="61"/>
      <c r="J488" s="61"/>
      <c r="K488" s="61"/>
      <c r="L488" s="74"/>
      <c r="M488" s="74"/>
      <c r="N488" s="61"/>
      <c r="O488" s="61"/>
      <c r="P488" s="61"/>
      <c r="Q488" s="61"/>
      <c r="R488" s="61"/>
      <c r="S488" s="61"/>
      <c r="T488" s="74"/>
      <c r="U488" s="74"/>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c r="BB488" s="61"/>
      <c r="BC488" s="61"/>
      <c r="BD488" s="61"/>
      <c r="BE488" s="61"/>
      <c r="BF488" s="61"/>
      <c r="BG488" s="61"/>
      <c r="BH488" s="61"/>
      <c r="BI488" s="61"/>
      <c r="BJ488" s="61"/>
      <c r="BK488" s="61"/>
      <c r="BL488" s="61"/>
      <c r="BM488" s="61"/>
      <c r="BN488" s="61"/>
      <c r="BO488" s="61"/>
      <c r="BP488" s="61"/>
      <c r="BQ488" s="61"/>
      <c r="CD488" s="61"/>
    </row>
    <row r="489" spans="3:82" ht="15.75" customHeight="1" x14ac:dyDescent="0.25">
      <c r="C489" s="61"/>
      <c r="D489" s="61"/>
      <c r="E489" s="61"/>
      <c r="F489" s="61"/>
      <c r="G489" s="61"/>
      <c r="H489" s="61"/>
      <c r="I489" s="61"/>
      <c r="J489" s="61"/>
      <c r="K489" s="61"/>
      <c r="L489" s="74"/>
      <c r="M489" s="74"/>
      <c r="N489" s="61"/>
      <c r="O489" s="61"/>
      <c r="P489" s="61"/>
      <c r="Q489" s="61"/>
      <c r="R489" s="61"/>
      <c r="S489" s="61"/>
      <c r="T489" s="74"/>
      <c r="U489" s="74"/>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c r="BB489" s="61"/>
      <c r="BC489" s="61"/>
      <c r="BD489" s="61"/>
      <c r="BE489" s="61"/>
      <c r="BF489" s="61"/>
      <c r="BG489" s="61"/>
      <c r="BH489" s="61"/>
      <c r="BI489" s="61"/>
      <c r="BJ489" s="61"/>
      <c r="BK489" s="61"/>
      <c r="BL489" s="61"/>
      <c r="BM489" s="61"/>
      <c r="BN489" s="61"/>
      <c r="BO489" s="61"/>
      <c r="BP489" s="61"/>
      <c r="BQ489" s="61"/>
      <c r="CD489" s="61"/>
    </row>
    <row r="490" spans="3:82" ht="15.75" customHeight="1" x14ac:dyDescent="0.25">
      <c r="C490" s="61"/>
      <c r="D490" s="61"/>
      <c r="E490" s="61"/>
      <c r="F490" s="61"/>
      <c r="G490" s="61"/>
      <c r="H490" s="61"/>
      <c r="I490" s="61"/>
      <c r="J490" s="61"/>
      <c r="K490" s="61"/>
      <c r="L490" s="74"/>
      <c r="M490" s="74"/>
      <c r="N490" s="61"/>
      <c r="O490" s="61"/>
      <c r="P490" s="61"/>
      <c r="Q490" s="61"/>
      <c r="R490" s="61"/>
      <c r="S490" s="61"/>
      <c r="T490" s="74"/>
      <c r="U490" s="74"/>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c r="BB490" s="61"/>
      <c r="BC490" s="61"/>
      <c r="BD490" s="61"/>
      <c r="BE490" s="61"/>
      <c r="BF490" s="61"/>
      <c r="BG490" s="61"/>
      <c r="BH490" s="61"/>
      <c r="BI490" s="61"/>
      <c r="BJ490" s="61"/>
      <c r="BK490" s="61"/>
      <c r="BL490" s="61"/>
      <c r="BM490" s="61"/>
      <c r="BN490" s="61"/>
      <c r="BO490" s="61"/>
      <c r="BP490" s="61"/>
      <c r="BQ490" s="61"/>
      <c r="CD490" s="61"/>
    </row>
    <row r="491" spans="3:82" ht="15.75" customHeight="1" x14ac:dyDescent="0.25">
      <c r="C491" s="61"/>
      <c r="D491" s="61"/>
      <c r="E491" s="61"/>
      <c r="F491" s="61"/>
      <c r="G491" s="61"/>
      <c r="H491" s="61"/>
      <c r="I491" s="61"/>
      <c r="J491" s="61"/>
      <c r="K491" s="61"/>
      <c r="L491" s="74"/>
      <c r="M491" s="74"/>
      <c r="N491" s="61"/>
      <c r="O491" s="61"/>
      <c r="P491" s="61"/>
      <c r="Q491" s="61"/>
      <c r="R491" s="61"/>
      <c r="S491" s="61"/>
      <c r="T491" s="74"/>
      <c r="U491" s="74"/>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c r="BB491" s="61"/>
      <c r="BC491" s="61"/>
      <c r="BD491" s="61"/>
      <c r="BE491" s="61"/>
      <c r="BF491" s="61"/>
      <c r="BG491" s="61"/>
      <c r="BH491" s="61"/>
      <c r="BI491" s="61"/>
      <c r="BJ491" s="61"/>
      <c r="BK491" s="61"/>
      <c r="BL491" s="61"/>
      <c r="BM491" s="61"/>
      <c r="BN491" s="61"/>
      <c r="BO491" s="61"/>
      <c r="BP491" s="61"/>
      <c r="BQ491" s="61"/>
      <c r="CD491" s="61"/>
    </row>
    <row r="492" spans="3:82" ht="15.75" customHeight="1" x14ac:dyDescent="0.25">
      <c r="C492" s="61"/>
      <c r="D492" s="61"/>
      <c r="E492" s="61"/>
      <c r="F492" s="61"/>
      <c r="G492" s="61"/>
      <c r="H492" s="61"/>
      <c r="I492" s="61"/>
      <c r="J492" s="61"/>
      <c r="K492" s="61"/>
      <c r="L492" s="74"/>
      <c r="M492" s="74"/>
      <c r="N492" s="61"/>
      <c r="O492" s="61"/>
      <c r="P492" s="61"/>
      <c r="Q492" s="61"/>
      <c r="R492" s="61"/>
      <c r="S492" s="61"/>
      <c r="T492" s="74"/>
      <c r="U492" s="74"/>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c r="BB492" s="61"/>
      <c r="BC492" s="61"/>
      <c r="BD492" s="61"/>
      <c r="BE492" s="61"/>
      <c r="BF492" s="61"/>
      <c r="BG492" s="61"/>
      <c r="BH492" s="61"/>
      <c r="BI492" s="61"/>
      <c r="BJ492" s="61"/>
      <c r="BK492" s="61"/>
      <c r="BL492" s="61"/>
      <c r="BM492" s="61"/>
      <c r="BN492" s="61"/>
      <c r="BO492" s="61"/>
      <c r="BP492" s="61"/>
      <c r="BQ492" s="61"/>
      <c r="CD492" s="61"/>
    </row>
    <row r="493" spans="3:82" ht="15.75" customHeight="1" x14ac:dyDescent="0.25">
      <c r="C493" s="61"/>
      <c r="D493" s="61"/>
      <c r="E493" s="61"/>
      <c r="F493" s="61"/>
      <c r="G493" s="61"/>
      <c r="H493" s="61"/>
      <c r="I493" s="61"/>
      <c r="J493" s="61"/>
      <c r="K493" s="61"/>
      <c r="L493" s="74"/>
      <c r="M493" s="74"/>
      <c r="N493" s="61"/>
      <c r="O493" s="61"/>
      <c r="P493" s="61"/>
      <c r="Q493" s="61"/>
      <c r="R493" s="61"/>
      <c r="S493" s="61"/>
      <c r="T493" s="74"/>
      <c r="U493" s="74"/>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c r="BB493" s="61"/>
      <c r="BC493" s="61"/>
      <c r="BD493" s="61"/>
      <c r="BE493" s="61"/>
      <c r="BF493" s="61"/>
      <c r="BG493" s="61"/>
      <c r="BH493" s="61"/>
      <c r="BI493" s="61"/>
      <c r="BJ493" s="61"/>
      <c r="BK493" s="61"/>
      <c r="BL493" s="61"/>
      <c r="BM493" s="61"/>
      <c r="BN493" s="61"/>
      <c r="BO493" s="61"/>
      <c r="BP493" s="61"/>
      <c r="BQ493" s="61"/>
      <c r="CD493" s="61"/>
    </row>
    <row r="494" spans="3:82" ht="15.75" customHeight="1" x14ac:dyDescent="0.25">
      <c r="C494" s="61"/>
      <c r="D494" s="61"/>
      <c r="E494" s="61"/>
      <c r="F494" s="61"/>
      <c r="G494" s="61"/>
      <c r="H494" s="61"/>
      <c r="I494" s="61"/>
      <c r="J494" s="61"/>
      <c r="K494" s="61"/>
      <c r="L494" s="74"/>
      <c r="M494" s="74"/>
      <c r="N494" s="61"/>
      <c r="O494" s="61"/>
      <c r="P494" s="61"/>
      <c r="Q494" s="61"/>
      <c r="R494" s="61"/>
      <c r="S494" s="61"/>
      <c r="T494" s="74"/>
      <c r="U494" s="74"/>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c r="BB494" s="61"/>
      <c r="BC494" s="61"/>
      <c r="BD494" s="61"/>
      <c r="BE494" s="61"/>
      <c r="BF494" s="61"/>
      <c r="BG494" s="61"/>
      <c r="BH494" s="61"/>
      <c r="BI494" s="61"/>
      <c r="BJ494" s="61"/>
      <c r="BK494" s="61"/>
      <c r="BL494" s="61"/>
      <c r="BM494" s="61"/>
      <c r="BN494" s="61"/>
      <c r="BO494" s="61"/>
      <c r="BP494" s="61"/>
      <c r="BQ494" s="61"/>
      <c r="CD494" s="61"/>
    </row>
    <row r="495" spans="3:82" ht="15.75" customHeight="1" x14ac:dyDescent="0.25">
      <c r="C495" s="61"/>
      <c r="D495" s="61"/>
      <c r="E495" s="61"/>
      <c r="F495" s="61"/>
      <c r="G495" s="61"/>
      <c r="H495" s="61"/>
      <c r="I495" s="61"/>
      <c r="J495" s="61"/>
      <c r="K495" s="61"/>
      <c r="L495" s="74"/>
      <c r="M495" s="74"/>
      <c r="N495" s="61"/>
      <c r="O495" s="61"/>
      <c r="P495" s="61"/>
      <c r="Q495" s="61"/>
      <c r="R495" s="61"/>
      <c r="S495" s="61"/>
      <c r="T495" s="74"/>
      <c r="U495" s="74"/>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c r="BB495" s="61"/>
      <c r="BC495" s="61"/>
      <c r="BD495" s="61"/>
      <c r="BE495" s="61"/>
      <c r="BF495" s="61"/>
      <c r="BG495" s="61"/>
      <c r="BH495" s="61"/>
      <c r="BI495" s="61"/>
      <c r="BJ495" s="61"/>
      <c r="BK495" s="61"/>
      <c r="BL495" s="61"/>
      <c r="BM495" s="61"/>
      <c r="BN495" s="61"/>
      <c r="BO495" s="61"/>
      <c r="BP495" s="61"/>
      <c r="BQ495" s="61"/>
      <c r="CD495" s="61"/>
    </row>
    <row r="496" spans="3:82" ht="15.75" customHeight="1" x14ac:dyDescent="0.25">
      <c r="C496" s="61"/>
      <c r="D496" s="61"/>
      <c r="E496" s="61"/>
      <c r="F496" s="61"/>
      <c r="G496" s="61"/>
      <c r="H496" s="61"/>
      <c r="I496" s="61"/>
      <c r="J496" s="61"/>
      <c r="K496" s="61"/>
      <c r="L496" s="74"/>
      <c r="M496" s="74"/>
      <c r="N496" s="61"/>
      <c r="O496" s="61"/>
      <c r="P496" s="61"/>
      <c r="Q496" s="61"/>
      <c r="R496" s="61"/>
      <c r="S496" s="61"/>
      <c r="T496" s="74"/>
      <c r="U496" s="74"/>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c r="BB496" s="61"/>
      <c r="BC496" s="61"/>
      <c r="BD496" s="61"/>
      <c r="BE496" s="61"/>
      <c r="BF496" s="61"/>
      <c r="BG496" s="61"/>
      <c r="BH496" s="61"/>
      <c r="BI496" s="61"/>
      <c r="BJ496" s="61"/>
      <c r="BK496" s="61"/>
      <c r="BL496" s="61"/>
      <c r="BM496" s="61"/>
      <c r="BN496" s="61"/>
      <c r="BO496" s="61"/>
      <c r="BP496" s="61"/>
      <c r="BQ496" s="61"/>
      <c r="CD496" s="61"/>
    </row>
    <row r="497" spans="3:82" ht="15.75" customHeight="1" x14ac:dyDescent="0.25">
      <c r="C497" s="61"/>
      <c r="D497" s="61"/>
      <c r="E497" s="61"/>
      <c r="F497" s="61"/>
      <c r="G497" s="61"/>
      <c r="H497" s="61"/>
      <c r="I497" s="61"/>
      <c r="J497" s="61"/>
      <c r="K497" s="61"/>
      <c r="L497" s="74"/>
      <c r="M497" s="74"/>
      <c r="N497" s="61"/>
      <c r="O497" s="61"/>
      <c r="P497" s="61"/>
      <c r="Q497" s="61"/>
      <c r="R497" s="61"/>
      <c r="S497" s="61"/>
      <c r="T497" s="74"/>
      <c r="U497" s="74"/>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c r="BB497" s="61"/>
      <c r="BC497" s="61"/>
      <c r="BD497" s="61"/>
      <c r="BE497" s="61"/>
      <c r="BF497" s="61"/>
      <c r="BG497" s="61"/>
      <c r="BH497" s="61"/>
      <c r="BI497" s="61"/>
      <c r="BJ497" s="61"/>
      <c r="BK497" s="61"/>
      <c r="BL497" s="61"/>
      <c r="BM497" s="61"/>
      <c r="BN497" s="61"/>
      <c r="BO497" s="61"/>
      <c r="BP497" s="61"/>
      <c r="BQ497" s="61"/>
      <c r="CD497" s="61"/>
    </row>
    <row r="498" spans="3:82" ht="15.75" customHeight="1" x14ac:dyDescent="0.25">
      <c r="C498" s="61"/>
      <c r="D498" s="61"/>
      <c r="E498" s="61"/>
      <c r="F498" s="61"/>
      <c r="G498" s="61"/>
      <c r="H498" s="61"/>
      <c r="I498" s="61"/>
      <c r="J498" s="61"/>
      <c r="K498" s="61"/>
      <c r="L498" s="74"/>
      <c r="M498" s="74"/>
      <c r="N498" s="61"/>
      <c r="O498" s="61"/>
      <c r="P498" s="61"/>
      <c r="Q498" s="61"/>
      <c r="R498" s="61"/>
      <c r="S498" s="61"/>
      <c r="T498" s="74"/>
      <c r="U498" s="74"/>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c r="BB498" s="61"/>
      <c r="BC498" s="61"/>
      <c r="BD498" s="61"/>
      <c r="BE498" s="61"/>
      <c r="BF498" s="61"/>
      <c r="BG498" s="61"/>
      <c r="BH498" s="61"/>
      <c r="BI498" s="61"/>
      <c r="BJ498" s="61"/>
      <c r="BK498" s="61"/>
      <c r="BL498" s="61"/>
      <c r="BM498" s="61"/>
      <c r="BN498" s="61"/>
      <c r="BO498" s="61"/>
      <c r="BP498" s="61"/>
      <c r="BQ498" s="61"/>
      <c r="CD498" s="61"/>
    </row>
    <row r="499" spans="3:82" ht="15.75" customHeight="1" x14ac:dyDescent="0.25">
      <c r="C499" s="61"/>
      <c r="D499" s="61"/>
      <c r="E499" s="61"/>
      <c r="F499" s="61"/>
      <c r="G499" s="61"/>
      <c r="H499" s="61"/>
      <c r="I499" s="61"/>
      <c r="J499" s="61"/>
      <c r="K499" s="61"/>
      <c r="L499" s="74"/>
      <c r="M499" s="74"/>
      <c r="N499" s="61"/>
      <c r="O499" s="61"/>
      <c r="P499" s="61"/>
      <c r="Q499" s="61"/>
      <c r="R499" s="61"/>
      <c r="S499" s="61"/>
      <c r="T499" s="74"/>
      <c r="U499" s="74"/>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c r="BB499" s="61"/>
      <c r="BC499" s="61"/>
      <c r="BD499" s="61"/>
      <c r="BE499" s="61"/>
      <c r="BF499" s="61"/>
      <c r="BG499" s="61"/>
      <c r="BH499" s="61"/>
      <c r="BI499" s="61"/>
      <c r="BJ499" s="61"/>
      <c r="BK499" s="61"/>
      <c r="BL499" s="61"/>
      <c r="BM499" s="61"/>
      <c r="BN499" s="61"/>
      <c r="BO499" s="61"/>
      <c r="BP499" s="61"/>
      <c r="BQ499" s="61"/>
      <c r="CD499" s="61"/>
    </row>
    <row r="500" spans="3:82" ht="15.75" customHeight="1" x14ac:dyDescent="0.25">
      <c r="C500" s="61"/>
      <c r="D500" s="61"/>
      <c r="E500" s="61"/>
      <c r="F500" s="61"/>
      <c r="G500" s="61"/>
      <c r="H500" s="61"/>
      <c r="I500" s="61"/>
      <c r="J500" s="61"/>
      <c r="K500" s="61"/>
      <c r="L500" s="74"/>
      <c r="M500" s="74"/>
      <c r="N500" s="61"/>
      <c r="O500" s="61"/>
      <c r="P500" s="61"/>
      <c r="Q500" s="61"/>
      <c r="R500" s="61"/>
      <c r="S500" s="61"/>
      <c r="T500" s="74"/>
      <c r="U500" s="74"/>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c r="BB500" s="61"/>
      <c r="BC500" s="61"/>
      <c r="BD500" s="61"/>
      <c r="BE500" s="61"/>
      <c r="BF500" s="61"/>
      <c r="BG500" s="61"/>
      <c r="BH500" s="61"/>
      <c r="BI500" s="61"/>
      <c r="BJ500" s="61"/>
      <c r="BK500" s="61"/>
      <c r="BL500" s="61"/>
      <c r="BM500" s="61"/>
      <c r="BN500" s="61"/>
      <c r="BO500" s="61"/>
      <c r="BP500" s="61"/>
      <c r="BQ500" s="61"/>
      <c r="CD500" s="61"/>
    </row>
    <row r="501" spans="3:82" ht="15.75" customHeight="1" x14ac:dyDescent="0.25">
      <c r="C501" s="61"/>
      <c r="D501" s="61"/>
      <c r="E501" s="61"/>
      <c r="F501" s="61"/>
      <c r="G501" s="61"/>
      <c r="H501" s="61"/>
      <c r="I501" s="61"/>
      <c r="J501" s="61"/>
      <c r="K501" s="61"/>
      <c r="L501" s="74"/>
      <c r="M501" s="74"/>
      <c r="N501" s="61"/>
      <c r="O501" s="61"/>
      <c r="P501" s="61"/>
      <c r="Q501" s="61"/>
      <c r="R501" s="61"/>
      <c r="S501" s="61"/>
      <c r="T501" s="74"/>
      <c r="U501" s="74"/>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c r="BB501" s="61"/>
      <c r="BC501" s="61"/>
      <c r="BD501" s="61"/>
      <c r="BE501" s="61"/>
      <c r="BF501" s="61"/>
      <c r="BG501" s="61"/>
      <c r="BH501" s="61"/>
      <c r="BI501" s="61"/>
      <c r="BJ501" s="61"/>
      <c r="BK501" s="61"/>
      <c r="BL501" s="61"/>
      <c r="BM501" s="61"/>
      <c r="BN501" s="61"/>
      <c r="BO501" s="61"/>
      <c r="BP501" s="61"/>
      <c r="BQ501" s="61"/>
      <c r="CD501" s="61"/>
    </row>
    <row r="502" spans="3:82" ht="15.75" customHeight="1" x14ac:dyDescent="0.25">
      <c r="C502" s="61"/>
      <c r="D502" s="61"/>
      <c r="E502" s="61"/>
      <c r="F502" s="61"/>
      <c r="G502" s="61"/>
      <c r="H502" s="61"/>
      <c r="I502" s="61"/>
      <c r="J502" s="61"/>
      <c r="K502" s="61"/>
      <c r="L502" s="74"/>
      <c r="M502" s="74"/>
      <c r="N502" s="61"/>
      <c r="O502" s="61"/>
      <c r="P502" s="61"/>
      <c r="Q502" s="61"/>
      <c r="R502" s="61"/>
      <c r="S502" s="61"/>
      <c r="T502" s="74"/>
      <c r="U502" s="74"/>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c r="BB502" s="61"/>
      <c r="BC502" s="61"/>
      <c r="BD502" s="61"/>
      <c r="BE502" s="61"/>
      <c r="BF502" s="61"/>
      <c r="BG502" s="61"/>
      <c r="BH502" s="61"/>
      <c r="BI502" s="61"/>
      <c r="BJ502" s="61"/>
      <c r="BK502" s="61"/>
      <c r="BL502" s="61"/>
      <c r="BM502" s="61"/>
      <c r="BN502" s="61"/>
      <c r="BO502" s="61"/>
      <c r="BP502" s="61"/>
      <c r="BQ502" s="61"/>
      <c r="CD502" s="61"/>
    </row>
    <row r="503" spans="3:82" ht="15.75" customHeight="1" x14ac:dyDescent="0.25">
      <c r="C503" s="61"/>
      <c r="D503" s="61"/>
      <c r="E503" s="61"/>
      <c r="F503" s="61"/>
      <c r="G503" s="61"/>
      <c r="H503" s="61"/>
      <c r="I503" s="61"/>
      <c r="J503" s="61"/>
      <c r="K503" s="61"/>
      <c r="L503" s="74"/>
      <c r="M503" s="74"/>
      <c r="N503" s="61"/>
      <c r="O503" s="61"/>
      <c r="P503" s="61"/>
      <c r="Q503" s="61"/>
      <c r="R503" s="61"/>
      <c r="S503" s="61"/>
      <c r="T503" s="74"/>
      <c r="U503" s="74"/>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c r="BB503" s="61"/>
      <c r="BC503" s="61"/>
      <c r="BD503" s="61"/>
      <c r="BE503" s="61"/>
      <c r="BF503" s="61"/>
      <c r="BG503" s="61"/>
      <c r="BH503" s="61"/>
      <c r="BI503" s="61"/>
      <c r="BJ503" s="61"/>
      <c r="BK503" s="61"/>
      <c r="BL503" s="61"/>
      <c r="BM503" s="61"/>
      <c r="BN503" s="61"/>
      <c r="BO503" s="61"/>
      <c r="BP503" s="61"/>
      <c r="BQ503" s="61"/>
      <c r="CD503" s="61"/>
    </row>
    <row r="504" spans="3:82" ht="15.75" customHeight="1" x14ac:dyDescent="0.25">
      <c r="C504" s="61"/>
      <c r="D504" s="61"/>
      <c r="E504" s="61"/>
      <c r="F504" s="61"/>
      <c r="G504" s="61"/>
      <c r="H504" s="61"/>
      <c r="I504" s="61"/>
      <c r="J504" s="61"/>
      <c r="K504" s="61"/>
      <c r="L504" s="74"/>
      <c r="M504" s="74"/>
      <c r="N504" s="61"/>
      <c r="O504" s="61"/>
      <c r="P504" s="61"/>
      <c r="Q504" s="61"/>
      <c r="R504" s="61"/>
      <c r="S504" s="61"/>
      <c r="T504" s="74"/>
      <c r="U504" s="74"/>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c r="BB504" s="61"/>
      <c r="BC504" s="61"/>
      <c r="BD504" s="61"/>
      <c r="BE504" s="61"/>
      <c r="BF504" s="61"/>
      <c r="BG504" s="61"/>
      <c r="BH504" s="61"/>
      <c r="BI504" s="61"/>
      <c r="BJ504" s="61"/>
      <c r="BK504" s="61"/>
      <c r="BL504" s="61"/>
      <c r="BM504" s="61"/>
      <c r="BN504" s="61"/>
      <c r="BO504" s="61"/>
      <c r="BP504" s="61"/>
      <c r="BQ504" s="61"/>
      <c r="CD504" s="61"/>
    </row>
    <row r="505" spans="3:82" ht="15.75" customHeight="1" x14ac:dyDescent="0.25">
      <c r="C505" s="61"/>
      <c r="D505" s="61"/>
      <c r="E505" s="61"/>
      <c r="F505" s="61"/>
      <c r="G505" s="61"/>
      <c r="H505" s="61"/>
      <c r="I505" s="61"/>
      <c r="J505" s="61"/>
      <c r="K505" s="61"/>
      <c r="L505" s="74"/>
      <c r="M505" s="74"/>
      <c r="N505" s="61"/>
      <c r="O505" s="61"/>
      <c r="P505" s="61"/>
      <c r="Q505" s="61"/>
      <c r="R505" s="61"/>
      <c r="S505" s="61"/>
      <c r="T505" s="74"/>
      <c r="U505" s="74"/>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c r="BB505" s="61"/>
      <c r="BC505" s="61"/>
      <c r="BD505" s="61"/>
      <c r="BE505" s="61"/>
      <c r="BF505" s="61"/>
      <c r="BG505" s="61"/>
      <c r="BH505" s="61"/>
      <c r="BI505" s="61"/>
      <c r="BJ505" s="61"/>
      <c r="BK505" s="61"/>
      <c r="BL505" s="61"/>
      <c r="BM505" s="61"/>
      <c r="BN505" s="61"/>
      <c r="BO505" s="61"/>
      <c r="BP505" s="61"/>
      <c r="BQ505" s="61"/>
      <c r="CD505" s="61"/>
    </row>
    <row r="506" spans="3:82" ht="15.75" customHeight="1" x14ac:dyDescent="0.25">
      <c r="C506" s="61"/>
      <c r="D506" s="61"/>
      <c r="E506" s="61"/>
      <c r="F506" s="61"/>
      <c r="G506" s="61"/>
      <c r="H506" s="61"/>
      <c r="I506" s="61"/>
      <c r="J506" s="61"/>
      <c r="K506" s="61"/>
      <c r="L506" s="74"/>
      <c r="M506" s="74"/>
      <c r="N506" s="61"/>
      <c r="O506" s="61"/>
      <c r="P506" s="61"/>
      <c r="Q506" s="61"/>
      <c r="R506" s="61"/>
      <c r="S506" s="61"/>
      <c r="T506" s="74"/>
      <c r="U506" s="74"/>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c r="BB506" s="61"/>
      <c r="BC506" s="61"/>
      <c r="BD506" s="61"/>
      <c r="BE506" s="61"/>
      <c r="BF506" s="61"/>
      <c r="BG506" s="61"/>
      <c r="BH506" s="61"/>
      <c r="BI506" s="61"/>
      <c r="BJ506" s="61"/>
      <c r="BK506" s="61"/>
      <c r="BL506" s="61"/>
      <c r="BM506" s="61"/>
      <c r="BN506" s="61"/>
      <c r="BO506" s="61"/>
      <c r="BP506" s="61"/>
      <c r="BQ506" s="61"/>
      <c r="CD506" s="61"/>
    </row>
    <row r="507" spans="3:82" ht="15.75" customHeight="1" x14ac:dyDescent="0.25">
      <c r="C507" s="61"/>
      <c r="D507" s="61"/>
      <c r="E507" s="61"/>
      <c r="F507" s="61"/>
      <c r="G507" s="61"/>
      <c r="H507" s="61"/>
      <c r="I507" s="61"/>
      <c r="J507" s="61"/>
      <c r="K507" s="61"/>
      <c r="L507" s="74"/>
      <c r="M507" s="74"/>
      <c r="N507" s="61"/>
      <c r="O507" s="61"/>
      <c r="P507" s="61"/>
      <c r="Q507" s="61"/>
      <c r="R507" s="61"/>
      <c r="S507" s="61"/>
      <c r="T507" s="74"/>
      <c r="U507" s="74"/>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c r="BB507" s="61"/>
      <c r="BC507" s="61"/>
      <c r="BD507" s="61"/>
      <c r="BE507" s="61"/>
      <c r="BF507" s="61"/>
      <c r="BG507" s="61"/>
      <c r="BH507" s="61"/>
      <c r="BI507" s="61"/>
      <c r="BJ507" s="61"/>
      <c r="BK507" s="61"/>
      <c r="BL507" s="61"/>
      <c r="BM507" s="61"/>
      <c r="BN507" s="61"/>
      <c r="BO507" s="61"/>
      <c r="BP507" s="61"/>
      <c r="BQ507" s="61"/>
      <c r="CD507" s="61"/>
    </row>
    <row r="508" spans="3:82" ht="15.75" customHeight="1" x14ac:dyDescent="0.25">
      <c r="C508" s="61"/>
      <c r="D508" s="61"/>
      <c r="E508" s="61"/>
      <c r="F508" s="61"/>
      <c r="G508" s="61"/>
      <c r="H508" s="61"/>
      <c r="I508" s="61"/>
      <c r="J508" s="61"/>
      <c r="K508" s="61"/>
      <c r="L508" s="74"/>
      <c r="M508" s="74"/>
      <c r="N508" s="61"/>
      <c r="O508" s="61"/>
      <c r="P508" s="61"/>
      <c r="Q508" s="61"/>
      <c r="R508" s="61"/>
      <c r="S508" s="61"/>
      <c r="T508" s="74"/>
      <c r="U508" s="74"/>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c r="BB508" s="61"/>
      <c r="BC508" s="61"/>
      <c r="BD508" s="61"/>
      <c r="BE508" s="61"/>
      <c r="BF508" s="61"/>
      <c r="BG508" s="61"/>
      <c r="BH508" s="61"/>
      <c r="BI508" s="61"/>
      <c r="BJ508" s="61"/>
      <c r="BK508" s="61"/>
      <c r="BL508" s="61"/>
      <c r="BM508" s="61"/>
      <c r="BN508" s="61"/>
      <c r="BO508" s="61"/>
      <c r="BP508" s="61"/>
      <c r="BQ508" s="61"/>
      <c r="CD508" s="61"/>
    </row>
    <row r="509" spans="3:82" ht="15.75" customHeight="1" x14ac:dyDescent="0.25">
      <c r="C509" s="61"/>
      <c r="D509" s="61"/>
      <c r="E509" s="61"/>
      <c r="F509" s="61"/>
      <c r="G509" s="61"/>
      <c r="H509" s="61"/>
      <c r="I509" s="61"/>
      <c r="J509" s="61"/>
      <c r="K509" s="61"/>
      <c r="L509" s="74"/>
      <c r="M509" s="74"/>
      <c r="N509" s="61"/>
      <c r="O509" s="61"/>
      <c r="P509" s="61"/>
      <c r="Q509" s="61"/>
      <c r="R509" s="61"/>
      <c r="S509" s="61"/>
      <c r="T509" s="74"/>
      <c r="U509" s="74"/>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c r="BB509" s="61"/>
      <c r="BC509" s="61"/>
      <c r="BD509" s="61"/>
      <c r="BE509" s="61"/>
      <c r="BF509" s="61"/>
      <c r="BG509" s="61"/>
      <c r="BH509" s="61"/>
      <c r="BI509" s="61"/>
      <c r="BJ509" s="61"/>
      <c r="BK509" s="61"/>
      <c r="BL509" s="61"/>
      <c r="BM509" s="61"/>
      <c r="BN509" s="61"/>
      <c r="BO509" s="61"/>
      <c r="BP509" s="61"/>
      <c r="BQ509" s="61"/>
      <c r="CD509" s="61"/>
    </row>
    <row r="510" spans="3:82" ht="15.75" customHeight="1" x14ac:dyDescent="0.25">
      <c r="C510" s="61"/>
      <c r="D510" s="61"/>
      <c r="E510" s="61"/>
      <c r="F510" s="61"/>
      <c r="G510" s="61"/>
      <c r="H510" s="61"/>
      <c r="I510" s="61"/>
      <c r="J510" s="61"/>
      <c r="K510" s="61"/>
      <c r="L510" s="74"/>
      <c r="M510" s="74"/>
      <c r="N510" s="61"/>
      <c r="O510" s="61"/>
      <c r="P510" s="61"/>
      <c r="Q510" s="61"/>
      <c r="R510" s="61"/>
      <c r="S510" s="61"/>
      <c r="T510" s="74"/>
      <c r="U510" s="74"/>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c r="BB510" s="61"/>
      <c r="BC510" s="61"/>
      <c r="BD510" s="61"/>
      <c r="BE510" s="61"/>
      <c r="BF510" s="61"/>
      <c r="BG510" s="61"/>
      <c r="BH510" s="61"/>
      <c r="BI510" s="61"/>
      <c r="BJ510" s="61"/>
      <c r="BK510" s="61"/>
      <c r="BL510" s="61"/>
      <c r="BM510" s="61"/>
      <c r="BN510" s="61"/>
      <c r="BO510" s="61"/>
      <c r="BP510" s="61"/>
      <c r="BQ510" s="61"/>
      <c r="CD510" s="61"/>
    </row>
  </sheetData>
  <autoFilter ref="B2:BQ2" xr:uid="{00000000-0001-0000-0600-000000000000}"/>
  <phoneticPr fontId="44" type="noConversion"/>
  <pageMargins left="0.7" right="0.7" top="0.75" bottom="0.75" header="0" footer="0"/>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24304-33F9-4EAA-B839-C2E975D41275}">
  <dimension ref="A1:CQ832"/>
  <sheetViews>
    <sheetView showGridLines="0" zoomScale="70" zoomScaleNormal="70" workbookViewId="0">
      <pane xSplit="3" ySplit="3" topLeftCell="D4" activePane="bottomRight" state="frozen"/>
      <selection pane="topRight" sqref="A1:AZ1"/>
      <selection pane="bottomLeft" sqref="A1:AZ1"/>
      <selection pane="bottomRight" activeCell="D15" sqref="D15"/>
    </sheetView>
  </sheetViews>
  <sheetFormatPr defaultColWidth="14.42578125" defaultRowHeight="15" customHeight="1" x14ac:dyDescent="0.25"/>
  <cols>
    <col min="2" max="2" width="21.42578125" bestFit="1" customWidth="1"/>
    <col min="3" max="3" width="18.7109375" customWidth="1"/>
    <col min="4" max="4" width="20.140625" customWidth="1"/>
    <col min="5" max="11" width="11.42578125" customWidth="1"/>
    <col min="12" max="12" width="14" bestFit="1" customWidth="1"/>
    <col min="13" max="22" width="11.42578125" customWidth="1"/>
    <col min="23" max="23" width="7.140625" customWidth="1"/>
    <col min="24" max="24" width="18.140625" bestFit="1" customWidth="1"/>
    <col min="25" max="49" width="11.42578125" customWidth="1"/>
    <col min="50" max="50" width="19.42578125" bestFit="1" customWidth="1"/>
    <col min="51" max="53" width="11.42578125" customWidth="1"/>
    <col min="54" max="54" width="9.140625" customWidth="1"/>
  </cols>
  <sheetData>
    <row r="1" spans="1:95" x14ac:dyDescent="0.25">
      <c r="A1" s="296"/>
      <c r="B1" s="339"/>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c r="AK1" s="340"/>
      <c r="AL1" s="340"/>
      <c r="AM1" s="340"/>
      <c r="AN1" s="340"/>
      <c r="AO1" s="340"/>
      <c r="AP1" s="340"/>
      <c r="AQ1" s="340"/>
      <c r="AR1" s="340"/>
      <c r="AS1" s="340"/>
      <c r="AT1" s="340"/>
      <c r="AU1" s="340"/>
      <c r="AV1" s="340"/>
      <c r="AW1" s="340"/>
      <c r="AX1" s="340"/>
      <c r="AY1" s="340"/>
      <c r="AZ1" s="340"/>
      <c r="BA1" s="340"/>
      <c r="BB1" s="341"/>
      <c r="BC1" s="341"/>
      <c r="BD1" s="341"/>
      <c r="BE1" s="341"/>
      <c r="BF1" s="341"/>
      <c r="BG1" s="341"/>
      <c r="BH1" s="341"/>
      <c r="BI1" s="341"/>
      <c r="BJ1" s="341"/>
      <c r="BK1" s="341"/>
      <c r="BL1" s="341"/>
      <c r="BM1" s="341"/>
      <c r="BN1" s="341"/>
      <c r="BO1" s="341"/>
      <c r="BP1" s="341"/>
      <c r="BQ1" s="341"/>
      <c r="BR1" s="341"/>
      <c r="BS1" s="341"/>
      <c r="BT1" s="341"/>
      <c r="BU1" s="341"/>
      <c r="BV1" s="341"/>
      <c r="BW1" s="341"/>
      <c r="BX1" s="341"/>
      <c r="BY1" s="341"/>
      <c r="BZ1" s="341"/>
      <c r="CA1" s="341"/>
      <c r="CB1" s="341"/>
      <c r="CC1" s="341"/>
      <c r="CD1" s="341"/>
      <c r="CE1" s="341"/>
      <c r="CF1" s="341"/>
      <c r="CG1" s="341"/>
      <c r="CH1" s="341"/>
      <c r="CI1" s="341"/>
      <c r="CJ1" s="341"/>
      <c r="CK1" s="341"/>
      <c r="CL1" s="341"/>
      <c r="CM1" s="341"/>
      <c r="CN1" s="341"/>
      <c r="CO1" s="341"/>
      <c r="CP1" s="341"/>
      <c r="CQ1" s="341"/>
    </row>
    <row r="2" spans="1:95" ht="121.5" customHeight="1" x14ac:dyDescent="0.25">
      <c r="A2" s="295" t="str">
        <f>'Indicator Data'!A2</f>
        <v>BDP Climate Zone</v>
      </c>
      <c r="B2" s="295" t="str">
        <f>'Indicator Data'!B2</f>
        <v>ADMIN LEVEL-1 (Division)</v>
      </c>
      <c r="C2" s="295" t="str">
        <f>'Indicator Data'!C2</f>
        <v xml:space="preserve">ADMIN LEVEL-2 (District) </v>
      </c>
      <c r="D2" s="54" t="str">
        <f>'Indicator Data'!E2</f>
        <v>Physical Exposure to Earthquake MMI VI</v>
      </c>
      <c r="E2" s="54" t="str">
        <f>'Indicator Data'!F2</f>
        <v>Physical Exposure to Earthquake MMI VIII</v>
      </c>
      <c r="F2" s="54" t="str">
        <f>'Indicator Data'!G2</f>
        <v>Physical Exposure to Earthquake MMI VI (relative)</v>
      </c>
      <c r="G2" s="54" t="str">
        <f>'Indicator Data'!H2</f>
        <v>Physical Exposure to Earthquake MMI VIII (relative)</v>
      </c>
      <c r="H2" s="54" t="str">
        <f>'Indicator Data'!I2</f>
        <v>Physical Exposure to Extensive River flood  (relative)</v>
      </c>
      <c r="I2" s="54" t="str">
        <f>'Indicator Data'!J2</f>
        <v>Physical Extent of Intensive River Flood Inundation (absolute)</v>
      </c>
      <c r="J2" s="54" t="str">
        <f>'Indicator Data'!K2</f>
        <v>Physical Exposure to Extensive Flash Flood  (relative)</v>
      </c>
      <c r="K2" s="54" t="str">
        <f>'Indicator Data'!L2</f>
        <v>Intensive  Inundation (monsoon season)</v>
      </c>
      <c r="L2" s="54" t="str">
        <f>'Indicator Data'!M2</f>
        <v xml:space="preserve">Physical Extent to Extensive Storm Surge Area  (relative) </v>
      </c>
      <c r="M2" s="54" t="str">
        <f>'Indicator Data'!N2</f>
        <v xml:space="preserve">Physical Exposure to Intensive Storm Surge   (absolute)  </v>
      </c>
      <c r="N2" s="54" t="str">
        <f>'Indicator Data'!O2</f>
        <v>Physical Exposure to Intensive Landslide (relative)</v>
      </c>
      <c r="O2" s="54" t="str">
        <f>'Indicator Data'!P2</f>
        <v>Physical Exposure to Extensive Landslide (relative)</v>
      </c>
      <c r="P2" s="54" t="str">
        <f>'Indicator Data'!Q2</f>
        <v>Physical Exposure to Extensive Salinity (relative)</v>
      </c>
      <c r="Q2" s="54" t="str">
        <f>'Indicator Data'!R2</f>
        <v>Physical Exposure to Intensive Lightning  (absolute)</v>
      </c>
      <c r="R2" s="54" t="str">
        <f>'Indicator Data'!S2</f>
        <v xml:space="preserve">Physical Exposure to Intensive Riverbank Erosion (absolute) </v>
      </c>
      <c r="S2" s="54" t="str">
        <f>'Indicator Data'!T2</f>
        <v>Physical Exposure to Extensive Drought- Kharip (relative)</v>
      </c>
      <c r="T2" s="54" t="str">
        <f>'Indicator Data'!U2</f>
        <v>Physical Exposure to Extensive Drought-Rabi  (relative)</v>
      </c>
      <c r="U2" s="54" t="str">
        <f>'Indicator Data'!V2</f>
        <v>Incidents of COVID-19 Infections</v>
      </c>
      <c r="V2" s="54" t="str">
        <f>'Indicator Data'!W2</f>
        <v>Population Exposed to Dengue (vector borne)</v>
      </c>
      <c r="W2" s="54" t="str">
        <f>'Indicator Data'!X2</f>
        <v>Population Density</v>
      </c>
      <c r="X2" s="54" t="str">
        <f>'Indicator Data'!Y2</f>
        <v>Average Household Size</v>
      </c>
      <c r="Y2" s="54" t="str">
        <f>'Indicator Data'!Z2</f>
        <v>Urban Population Growth</v>
      </c>
      <c r="Z2" s="54" t="str">
        <f>'Indicator Data'!AA2</f>
        <v>Population Living in Urban Areas</v>
      </c>
      <c r="AA2" s="54" t="str">
        <f>'Indicator Data'!AB2</f>
        <v xml:space="preserve">Population Living in Slums </v>
      </c>
      <c r="AB2" s="54" t="str">
        <f>'Indicator Data'!AC2</f>
        <v>Open Defecation</v>
      </c>
      <c r="AC2" s="54" t="str">
        <f>'Indicator Data'!AD2</f>
        <v>Children Under 5 (% of population)</v>
      </c>
      <c r="AD2" s="54" t="str">
        <f>'Indicator Data'!AE2</f>
        <v>IHR Capacity Score: Food Safety</v>
      </c>
      <c r="AE2" s="54" t="str">
        <f>'Indicator Data'!AF2</f>
        <v>Violent Conflict Probability</v>
      </c>
      <c r="AF2" s="54" t="str">
        <f>'Indicator Data'!AG2</f>
        <v>Highly Violent Conflict Probability</v>
      </c>
      <c r="AG2" s="54" t="str">
        <f>'Indicator Data'!AH2</f>
        <v>National Power Conflict Intensity (Highly Violent)</v>
      </c>
      <c r="AH2" s="54" t="str">
        <f>'Indicator Data'!AI2</f>
        <v>Subnational Conflict Intensity (Highly Violent)</v>
      </c>
      <c r="AI2" s="54" t="str">
        <f>'Indicator Data'!AJ2</f>
        <v>Human Development Index</v>
      </c>
      <c r="AJ2" s="54" t="str">
        <f>'Indicator Data'!AK2</f>
        <v>Poor People</v>
      </c>
      <c r="AK2" s="54" t="str">
        <f>'Indicator Data'!AL2</f>
        <v>Extremely Poor People</v>
      </c>
      <c r="AL2" s="54" t="str">
        <f>'Indicator Data'!AM2</f>
        <v>Unsustainable Livelihood Household (% of Agri and non-Agri day labor)</v>
      </c>
      <c r="AM2" s="54" t="str">
        <f>'Indicator Data'!AN2</f>
        <v>Income GINI Coefficient</v>
      </c>
      <c r="AN2" s="54" t="str">
        <f>'Indicator Data'!AO2</f>
        <v>Gender Parity Index (GPI) for Primary School</v>
      </c>
      <c r="AO2" s="54" t="str">
        <f>'Indicator Data'!AP2</f>
        <v xml:space="preserve">Gender Parity Index (GPI) for Lower Secondary School </v>
      </c>
      <c r="AP2" s="54" t="str">
        <f>'Indicator Data'!AQ2</f>
        <v>Gender Parity Index (GPI) for Upper Secondary School</v>
      </c>
      <c r="AQ2" s="54" t="str">
        <f>'Indicator Data'!AR2</f>
        <v>Unemployment Rate</v>
      </c>
      <c r="AR2" s="54" t="str">
        <f>'Indicator Data'!AS2</f>
        <v>Percentages of EGPP Coverage</v>
      </c>
      <c r="AS2" s="54" t="str">
        <f>'Indicator Data'!AT2</f>
        <v>Public Aid Per Capita (humanitarian and development)</v>
      </c>
      <c r="AT2" s="54" t="str">
        <f>'Indicator Data'!AU2</f>
        <v>Net ODA Received (% of GNI)</v>
      </c>
      <c r="AU2" s="54" t="str">
        <f>'Indicator Data'!AV2</f>
        <v>Volume of Remittances (in USD) as a proportion of total GDP (%)</v>
      </c>
      <c r="AV2" s="54" t="str">
        <f>'Indicator Data'!AW2</f>
        <v>Floating Population</v>
      </c>
      <c r="AW2" s="54" t="str">
        <f>'Indicator Data'!AX2</f>
        <v xml:space="preserve">Disaster Induced IDP </v>
      </c>
      <c r="AX2" s="54" t="str">
        <f>'Indicator Data'!AY2</f>
        <v>Asylum Seeker/ Refugee</v>
      </c>
      <c r="AY2" s="54" t="str">
        <f>'Indicator Data'!AZ2</f>
        <v xml:space="preserve">Under Five Mortality Rate </v>
      </c>
      <c r="AZ2" s="54" t="str">
        <f>'Indicator Data'!BA2</f>
        <v>Underweight Prevalence (severe) &lt;-3 SD</v>
      </c>
      <c r="BA2" s="54" t="str">
        <f>'Indicator Data'!BB2</f>
        <v>Stunting Prevalence (severe)&lt;-3 SD</v>
      </c>
      <c r="BB2" s="54" t="str">
        <f>'Indicator Data'!BC2</f>
        <v>Insufficient Early Child Development Index (% of 36-59 months child)</v>
      </c>
      <c r="BC2" s="54" t="str">
        <f>'Indicator Data'!BD2</f>
        <v>Annual Average  Affected  by Major Disaster (cyclone and flood)</v>
      </c>
      <c r="BD2" s="54" t="str">
        <f>'Indicator Data'!BE2</f>
        <v>Destroyed Houses by Major Disaster (cyclone and flood)</v>
      </c>
      <c r="BE2" s="54" t="str">
        <f>'Indicator Data'!BF2</f>
        <v xml:space="preserve"> Damaged Houses by Major Disaster (cyclone and flood )</v>
      </c>
      <c r="BF2" s="54" t="str">
        <f>'Indicator Data'!BG2</f>
        <v>Households with Poor Dietary Diversity (food group &lt;=4)</v>
      </c>
      <c r="BG2" s="54" t="str">
        <f>'Indicator Data'!BH2</f>
        <v>% of Population IPC Level 4 (food insecurity)</v>
      </c>
      <c r="BH2" s="54" t="str">
        <f>'Indicator Data'!BI2</f>
        <v>Child Labour (children aged 5-17)</v>
      </c>
      <c r="BI2" s="54" t="str">
        <f>'Indicator Data'!BJ2</f>
        <v>Women (age 15-49 years)
Attitudes Towards Domestic Violence</v>
      </c>
      <c r="BJ2" s="54" t="str">
        <f>'Indicator Data'!BK2</f>
        <v>Women Headed Households</v>
      </c>
      <c r="BK2" s="54" t="str">
        <f>'Indicator Data'!BL2</f>
        <v>Population with Disability</v>
      </c>
      <c r="BL2" s="54" t="str">
        <f>'Indicator Data'!BM2</f>
        <v>Elderly Population (age &gt;65)</v>
      </c>
      <c r="BM2" s="54" t="str">
        <f>'Indicator Data'!BN2</f>
        <v>Tribal Population</v>
      </c>
      <c r="BN2" s="54" t="str">
        <f>'Indicator Data'!BO2</f>
        <v>Housing Structure (jhupri+kutcha)</v>
      </c>
      <c r="BO2" s="54" t="str">
        <f>'Indicator Data'!BP2</f>
        <v>Government Effectiveness</v>
      </c>
      <c r="BP2" s="54" t="str">
        <f>'Indicator Data'!BQ2</f>
        <v>Corruption Perception Index</v>
      </c>
      <c r="BQ2" s="54" t="str">
        <f>'Indicator Data'!BR2</f>
        <v>HFA Scores Last Recent</v>
      </c>
      <c r="BR2" s="54" t="str">
        <f>'Indicator Data'!BS2</f>
        <v xml:space="preserve">Cyclone Shelter </v>
      </c>
      <c r="BS2" s="54" t="str">
        <f>'Indicator Data'!BT2</f>
        <v>Financial Support to Disaster Affected Population</v>
      </c>
      <c r="BT2" s="54" t="str">
        <f>'Indicator Data'!BU2</f>
        <v>Disaster Prone HH Received Early Warning</v>
      </c>
      <c r="BU2" s="54" t="str">
        <f>'Indicator Data'!BV2</f>
        <v>Percentages of Disaster Preparedness HH</v>
      </c>
      <c r="BV2" s="54" t="str">
        <f>'Indicator Data'!BW2</f>
        <v>RCRC volunteer</v>
      </c>
      <c r="BW2" s="54" t="str">
        <f>'Indicator Data'!BX2</f>
        <v>CPP volunteer</v>
      </c>
      <c r="BX2" s="54" t="str">
        <f>'Indicator Data'!BY2</f>
        <v>Road density</v>
      </c>
      <c r="BY2" s="54" t="str">
        <f>'Indicator Data'!BZ2</f>
        <v xml:space="preserve">Union with Effective Accessibility </v>
      </c>
      <c r="BZ2" s="54" t="str">
        <f>'Indicator Data'!CA2</f>
        <v>Basic Sanitation Services</v>
      </c>
      <c r="CA2" s="54" t="str">
        <f>'Indicator Data'!CB2</f>
        <v>People Using at Least Basic Drinking Water Services</v>
      </c>
      <c r="CB2" s="54" t="str">
        <f>'Indicator Data'!CC2</f>
        <v>People with Basic Handwashing Facilities Including Soap and Water</v>
      </c>
      <c r="CC2" s="54" t="str">
        <f>'Indicator Data'!CD2</f>
        <v xml:space="preserve"> Menstrual Hygiene
Management</v>
      </c>
      <c r="CD2" s="54" t="str">
        <f>'Indicator Data'!CE2</f>
        <v>Skilled Attendant at Delivery</v>
      </c>
      <c r="CE2" s="54" t="str">
        <f>'Indicator Data'!CF2</f>
        <v>Antenatal Care (anc-4)</v>
      </c>
      <c r="CF2" s="54" t="str">
        <f>'Indicator Data'!CG2</f>
        <v>Post Natal Care (pnc)</v>
      </c>
      <c r="CG2" s="54" t="str">
        <f>'Indicator Data'!CH2</f>
        <v xml:space="preserve">Measles-Rubella Vaccination Coverage </v>
      </c>
      <c r="CH2" s="54" t="str">
        <f>'Indicator Data'!CI2</f>
        <v>Physicians Density</v>
      </c>
      <c r="CI2" s="54" t="str">
        <f>'Indicator Data'!CJ2</f>
        <v>Community Clinic Density</v>
      </c>
      <c r="CJ2" s="54" t="str">
        <f>'Indicator Data'!CK2</f>
        <v>Health Center Density</v>
      </c>
      <c r="CK2" s="54" t="str">
        <f>'Indicator Data'!CL2</f>
        <v xml:space="preserve">Adult Literacy Rate </v>
      </c>
      <c r="CL2" s="54" t="str">
        <f>'Indicator Data'!CM2</f>
        <v>Internet Users</v>
      </c>
      <c r="CM2" s="54" t="str">
        <f>'Indicator Data'!CN2</f>
        <v>Mobile Phone Users</v>
      </c>
      <c r="CN2" s="54" t="str">
        <f>'Indicator Data'!CO2</f>
        <v xml:space="preserve">Fiber Optic Network Connected Unions </v>
      </c>
      <c r="CO2" s="54" t="str">
        <f>'Indicator Data'!CP2</f>
        <v>Population</v>
      </c>
      <c r="CP2" s="54" t="str">
        <f>'Indicator Data'!CQ2</f>
        <v>Density</v>
      </c>
      <c r="CQ2" s="54" t="str">
        <f>'Indicator Data'!CR2</f>
        <v>Area in Sq Km</v>
      </c>
    </row>
    <row r="3" spans="1:95" ht="33" customHeight="1" x14ac:dyDescent="0.25">
      <c r="C3" s="20" t="s">
        <v>390</v>
      </c>
      <c r="D3" s="55">
        <f>'Indicator Data'!E3</f>
        <v>2019</v>
      </c>
      <c r="E3" s="55">
        <f>'Indicator Data'!F3</f>
        <v>2019</v>
      </c>
      <c r="F3" s="55">
        <f>'Indicator Data'!G3</f>
        <v>2019</v>
      </c>
      <c r="G3" s="55">
        <f>'Indicator Data'!H3</f>
        <v>2019</v>
      </c>
      <c r="H3" s="55">
        <f>'Indicator Data'!I3</f>
        <v>2022</v>
      </c>
      <c r="I3" s="55" t="str">
        <f>'Indicator Data'!J3</f>
        <v>2016-2020</v>
      </c>
      <c r="J3" s="55">
        <f>'Indicator Data'!K3</f>
        <v>2022</v>
      </c>
      <c r="K3" s="55">
        <f>'Indicator Data'!L3</f>
        <v>2022</v>
      </c>
      <c r="L3" s="55">
        <f>'Indicator Data'!M3</f>
        <v>2022</v>
      </c>
      <c r="M3" s="55" t="str">
        <f>'Indicator Data'!N3</f>
        <v>2016-2020</v>
      </c>
      <c r="N3" s="55">
        <f>'Indicator Data'!O3</f>
        <v>2020</v>
      </c>
      <c r="O3" s="55">
        <f>'Indicator Data'!P3</f>
        <v>2020</v>
      </c>
      <c r="P3" s="55">
        <f>'Indicator Data'!Q3</f>
        <v>2022</v>
      </c>
      <c r="Q3" s="55">
        <v>2018</v>
      </c>
      <c r="R3" s="55" t="str">
        <f>'Indicator Data'!S3</f>
        <v>2018-2020</v>
      </c>
      <c r="S3" s="55">
        <f>'Indicator Data'!T3</f>
        <v>2022</v>
      </c>
      <c r="T3" s="55">
        <f>'Indicator Data'!U3</f>
        <v>2022</v>
      </c>
      <c r="U3" s="55" t="str">
        <f>'Indicator Data'!V3</f>
        <v>2020-2021</v>
      </c>
      <c r="V3" s="55">
        <f>'Indicator Data'!W3</f>
        <v>2021</v>
      </c>
      <c r="W3" s="55">
        <f>'Indicator Data'!X3</f>
        <v>2021</v>
      </c>
      <c r="X3" s="55">
        <f>'Indicator Data'!Y3</f>
        <v>2021</v>
      </c>
      <c r="Y3" s="55" t="str">
        <f>'Indicator Data'!Z3</f>
        <v>2011-2021</v>
      </c>
      <c r="Z3" s="55">
        <f>'Indicator Data'!AA3</f>
        <v>2021</v>
      </c>
      <c r="AA3" s="55">
        <f>'Indicator Data'!AB3</f>
        <v>2014</v>
      </c>
      <c r="AB3" s="55">
        <f>'Indicator Data'!AC3</f>
        <v>2021</v>
      </c>
      <c r="AC3" s="55">
        <f>'Indicator Data'!AD3</f>
        <v>2021</v>
      </c>
      <c r="AD3" s="55">
        <f>'Indicator Data'!AE3</f>
        <v>2020</v>
      </c>
      <c r="AE3" s="55">
        <f>'Indicator Data'!AF3</f>
        <v>2021</v>
      </c>
      <c r="AF3" s="55">
        <f>'Indicator Data'!AG3</f>
        <v>2021</v>
      </c>
      <c r="AG3" s="55">
        <f>'Indicator Data'!AH3</f>
        <v>2021</v>
      </c>
      <c r="AH3" s="55">
        <f>'Indicator Data'!AI3</f>
        <v>2021</v>
      </c>
      <c r="AI3" s="55">
        <f>'Indicator Data'!AJ3</f>
        <v>2016</v>
      </c>
      <c r="AJ3" s="55">
        <f>'Indicator Data'!AK3</f>
        <v>2019</v>
      </c>
      <c r="AK3" s="55">
        <f>'Indicator Data'!AL3</f>
        <v>2019</v>
      </c>
      <c r="AL3" s="55">
        <f>'Indicator Data'!AM3</f>
        <v>2019</v>
      </c>
      <c r="AM3" s="55">
        <f>'Indicator Data'!AN3</f>
        <v>2020</v>
      </c>
      <c r="AN3" s="55">
        <f>'Indicator Data'!AO3</f>
        <v>2019</v>
      </c>
      <c r="AO3" s="55">
        <f>'Indicator Data'!AP3</f>
        <v>2019</v>
      </c>
      <c r="AP3" s="55">
        <f>'Indicator Data'!AQ3</f>
        <v>2020</v>
      </c>
      <c r="AQ3" s="55">
        <f>'Indicator Data'!AR3</f>
        <v>2016</v>
      </c>
      <c r="AR3" s="55">
        <f>'Indicator Data'!AS3</f>
        <v>2019</v>
      </c>
      <c r="AS3" s="55">
        <f>'Indicator Data'!AT3</f>
        <v>2020</v>
      </c>
      <c r="AT3" s="55">
        <f>'Indicator Data'!AU3</f>
        <v>2020</v>
      </c>
      <c r="AU3" s="55" t="str">
        <f>'Indicator Data'!AV3</f>
        <v>2016-2020</v>
      </c>
      <c r="AV3" s="55">
        <f>'Indicator Data'!AW3</f>
        <v>2021</v>
      </c>
      <c r="AW3" s="55" t="str">
        <f>'Indicator Data'!AX3</f>
        <v>2014-2020</v>
      </c>
      <c r="AX3" s="55">
        <f>'Indicator Data'!AY3</f>
        <v>2022</v>
      </c>
      <c r="AY3" s="55">
        <f>'Indicator Data'!AZ3</f>
        <v>2020</v>
      </c>
      <c r="AZ3" s="55">
        <f>'Indicator Data'!BA3</f>
        <v>2019</v>
      </c>
      <c r="BA3" s="55">
        <f>'Indicator Data'!BB3</f>
        <v>2019</v>
      </c>
      <c r="BB3" s="55">
        <f>'Indicator Data'!BC3</f>
        <v>2019</v>
      </c>
      <c r="BC3" s="55" t="str">
        <f>'Indicator Data'!BD3</f>
        <v>2014-2020</v>
      </c>
      <c r="BD3" s="55" t="str">
        <f>'Indicator Data'!BE3</f>
        <v>2014-2020</v>
      </c>
      <c r="BE3" s="55" t="str">
        <f>'Indicator Data'!BF3</f>
        <v>2014-2020</v>
      </c>
      <c r="BF3" s="55">
        <f>'Indicator Data'!BG3</f>
        <v>2021</v>
      </c>
      <c r="BG3" s="55">
        <f>'Indicator Data'!BH3</f>
        <v>2021</v>
      </c>
      <c r="BH3" s="55">
        <f>'Indicator Data'!BI3</f>
        <v>2019</v>
      </c>
      <c r="BI3" s="55">
        <f>'Indicator Data'!BJ3</f>
        <v>2019</v>
      </c>
      <c r="BJ3" s="55">
        <f>'Indicator Data'!BK3</f>
        <v>2021</v>
      </c>
      <c r="BK3" s="55">
        <f>'Indicator Data'!BL3</f>
        <v>2021</v>
      </c>
      <c r="BL3" s="55">
        <f>'Indicator Data'!BM3</f>
        <v>2021</v>
      </c>
      <c r="BM3" s="55">
        <f>'Indicator Data'!BN3</f>
        <v>2021</v>
      </c>
      <c r="BN3" s="55">
        <f>'Indicator Data'!BO3</f>
        <v>2021</v>
      </c>
      <c r="BO3" s="55">
        <f>'Indicator Data'!BP3</f>
        <v>2020</v>
      </c>
      <c r="BP3" s="55">
        <f>'Indicator Data'!BQ3</f>
        <v>2020</v>
      </c>
      <c r="BQ3" s="55" t="str">
        <f>'Indicator Data'!BR3</f>
        <v>2007-2015</v>
      </c>
      <c r="BR3" s="55">
        <f>'Indicator Data'!BS3</f>
        <v>2022</v>
      </c>
      <c r="BS3" s="55" t="str">
        <f>'Indicator Data'!BT3</f>
        <v>2009-2014</v>
      </c>
      <c r="BT3" s="55" t="str">
        <f>'Indicator Data'!BU3</f>
        <v>2009-2014</v>
      </c>
      <c r="BU3" s="55" t="str">
        <f>'Indicator Data'!BV3</f>
        <v>2009-2014</v>
      </c>
      <c r="BV3" s="55">
        <f>'Indicator Data'!BW3</f>
        <v>2022</v>
      </c>
      <c r="BW3" s="55">
        <f>'Indicator Data'!BX3</f>
        <v>2022</v>
      </c>
      <c r="BX3" s="55">
        <f>'Indicator Data'!BY3</f>
        <v>2022</v>
      </c>
      <c r="BY3" s="55">
        <f>'Indicator Data'!BZ3</f>
        <v>2014</v>
      </c>
      <c r="BZ3" s="55">
        <f>'Indicator Data'!CA3</f>
        <v>2019</v>
      </c>
      <c r="CA3" s="55">
        <f>'Indicator Data'!CB3</f>
        <v>2019</v>
      </c>
      <c r="CB3" s="55">
        <f>'Indicator Data'!CC3</f>
        <v>2019</v>
      </c>
      <c r="CC3" s="55">
        <f>'Indicator Data'!CD3</f>
        <v>2019</v>
      </c>
      <c r="CD3" s="55">
        <f>'Indicator Data'!CE3</f>
        <v>2019</v>
      </c>
      <c r="CE3" s="55">
        <f>'Indicator Data'!CF3</f>
        <v>2019</v>
      </c>
      <c r="CF3" s="55">
        <f>'Indicator Data'!CG3</f>
        <v>2019</v>
      </c>
      <c r="CG3" s="55">
        <f>'Indicator Data'!CH3</f>
        <v>2021</v>
      </c>
      <c r="CH3" s="55">
        <f>'Indicator Data'!CI3</f>
        <v>2022</v>
      </c>
      <c r="CI3" s="55">
        <f>'Indicator Data'!CJ3</f>
        <v>2022</v>
      </c>
      <c r="CJ3" s="55">
        <f>'Indicator Data'!CK3</f>
        <v>2022</v>
      </c>
      <c r="CK3" s="55">
        <f>'Indicator Data'!CL3</f>
        <v>2021</v>
      </c>
      <c r="CL3" s="55">
        <f>'Indicator Data'!CM3</f>
        <v>2020</v>
      </c>
      <c r="CM3" s="55">
        <f>'Indicator Data'!CN3</f>
        <v>2020</v>
      </c>
      <c r="CN3" s="55">
        <f>'Indicator Data'!CO3</f>
        <v>2014</v>
      </c>
      <c r="CO3" s="55">
        <f>'Indicator Data'!CP3</f>
        <v>2021</v>
      </c>
      <c r="CP3" s="55">
        <f>'Indicator Data'!CQ3</f>
        <v>2021</v>
      </c>
      <c r="CQ3" s="55">
        <f>'Indicator Data'!CR3</f>
        <v>2021</v>
      </c>
    </row>
    <row r="4" spans="1:95" x14ac:dyDescent="0.25">
      <c r="A4" s="78" t="str">
        <f>'Indicator Data'!B14</f>
        <v>Barishal</v>
      </c>
      <c r="B4" s="78" t="str">
        <f>'Indicator Data'!C14</f>
        <v>Barguna</v>
      </c>
      <c r="C4" s="19">
        <f>'Indicator Data'!D14</f>
        <v>1004</v>
      </c>
      <c r="D4" s="227">
        <v>2019</v>
      </c>
      <c r="E4" s="227">
        <v>2019</v>
      </c>
      <c r="F4" s="227">
        <v>2019</v>
      </c>
      <c r="G4" s="227">
        <v>2019</v>
      </c>
      <c r="H4" s="227">
        <v>2022</v>
      </c>
      <c r="I4" s="227" t="s">
        <v>253</v>
      </c>
      <c r="J4" s="227">
        <v>2022</v>
      </c>
      <c r="K4" s="227">
        <v>2022</v>
      </c>
      <c r="L4" s="227">
        <v>2022</v>
      </c>
      <c r="M4" s="227" t="s">
        <v>253</v>
      </c>
      <c r="N4" s="227">
        <v>2020</v>
      </c>
      <c r="O4" s="227">
        <v>2020</v>
      </c>
      <c r="P4" s="227">
        <v>2022</v>
      </c>
      <c r="Q4" s="227" t="s">
        <v>254</v>
      </c>
      <c r="R4" s="227" t="s">
        <v>254</v>
      </c>
      <c r="S4" s="227">
        <v>2022</v>
      </c>
      <c r="T4" s="227">
        <v>2022</v>
      </c>
      <c r="U4" s="227" t="s">
        <v>255</v>
      </c>
      <c r="V4" s="227">
        <v>2021</v>
      </c>
      <c r="W4" s="227">
        <v>2021</v>
      </c>
      <c r="X4" s="227">
        <v>2021</v>
      </c>
      <c r="Y4" s="227" t="s">
        <v>256</v>
      </c>
      <c r="Z4" s="227">
        <v>2021</v>
      </c>
      <c r="AA4" s="227">
        <v>2014</v>
      </c>
      <c r="AB4" s="227">
        <v>2021</v>
      </c>
      <c r="AC4" s="227">
        <v>2021</v>
      </c>
      <c r="AD4" s="227">
        <v>2020</v>
      </c>
      <c r="AE4" s="227">
        <v>2021</v>
      </c>
      <c r="AF4" s="227">
        <v>2021</v>
      </c>
      <c r="AG4" s="227">
        <v>2021</v>
      </c>
      <c r="AH4" s="227">
        <v>2021</v>
      </c>
      <c r="AI4" s="227">
        <v>2016</v>
      </c>
      <c r="AJ4" s="227">
        <v>2019</v>
      </c>
      <c r="AK4" s="227">
        <v>2019</v>
      </c>
      <c r="AL4" s="227">
        <v>2019</v>
      </c>
      <c r="AM4" s="227">
        <v>2020</v>
      </c>
      <c r="AN4" s="227">
        <v>2019</v>
      </c>
      <c r="AO4" s="227">
        <v>2019</v>
      </c>
      <c r="AP4" s="227">
        <v>2020</v>
      </c>
      <c r="AQ4" s="227">
        <v>2016</v>
      </c>
      <c r="AR4" s="227">
        <v>2019</v>
      </c>
      <c r="AS4" s="227">
        <v>2020</v>
      </c>
      <c r="AT4" s="227">
        <v>2020</v>
      </c>
      <c r="AU4" s="227" t="s">
        <v>253</v>
      </c>
      <c r="AV4" s="227">
        <v>2021</v>
      </c>
      <c r="AW4" s="227" t="s">
        <v>257</v>
      </c>
      <c r="AX4" s="227">
        <v>2022</v>
      </c>
      <c r="AY4" s="227">
        <v>2020</v>
      </c>
      <c r="AZ4" s="227">
        <v>2019</v>
      </c>
      <c r="BA4" s="227">
        <v>2019</v>
      </c>
      <c r="BB4" s="227">
        <v>2019</v>
      </c>
      <c r="BC4" s="227" t="s">
        <v>257</v>
      </c>
      <c r="BD4" s="227" t="s">
        <v>257</v>
      </c>
      <c r="BE4" s="227" t="s">
        <v>257</v>
      </c>
      <c r="BF4" s="227">
        <v>2021</v>
      </c>
      <c r="BG4" s="227">
        <v>2021</v>
      </c>
      <c r="BH4" s="227">
        <v>2019</v>
      </c>
      <c r="BI4" s="227">
        <v>2019</v>
      </c>
      <c r="BJ4" s="227">
        <v>2021</v>
      </c>
      <c r="BK4" s="227">
        <v>2021</v>
      </c>
      <c r="BL4" s="227">
        <v>2021</v>
      </c>
      <c r="BM4" s="227">
        <v>2021</v>
      </c>
      <c r="BN4" s="227">
        <v>2021</v>
      </c>
      <c r="BO4" s="227">
        <v>2020</v>
      </c>
      <c r="BP4" s="227">
        <v>2020</v>
      </c>
      <c r="BQ4" s="227" t="s">
        <v>258</v>
      </c>
      <c r="BR4" s="227">
        <v>2022</v>
      </c>
      <c r="BS4" s="227" t="s">
        <v>259</v>
      </c>
      <c r="BT4" s="227" t="s">
        <v>259</v>
      </c>
      <c r="BU4" s="227" t="s">
        <v>259</v>
      </c>
      <c r="BV4" s="227">
        <v>2022</v>
      </c>
      <c r="BW4" s="227">
        <v>2022</v>
      </c>
      <c r="BX4" s="227">
        <v>2022</v>
      </c>
      <c r="BY4" s="227">
        <v>2014</v>
      </c>
      <c r="BZ4" s="227">
        <v>2019</v>
      </c>
      <c r="CA4" s="227">
        <v>2019</v>
      </c>
      <c r="CB4" s="227">
        <v>2019</v>
      </c>
      <c r="CC4" s="227">
        <v>2019</v>
      </c>
      <c r="CD4" s="227">
        <v>2019</v>
      </c>
      <c r="CE4" s="227">
        <v>2019</v>
      </c>
      <c r="CF4" s="227">
        <v>2019</v>
      </c>
      <c r="CG4" s="227">
        <v>2021</v>
      </c>
      <c r="CH4" s="227">
        <v>2022</v>
      </c>
      <c r="CI4" s="227">
        <v>2022</v>
      </c>
      <c r="CJ4" s="227">
        <v>2022</v>
      </c>
      <c r="CK4" s="227">
        <v>2021</v>
      </c>
      <c r="CL4" s="227">
        <v>2020</v>
      </c>
      <c r="CM4" s="227">
        <v>2020</v>
      </c>
      <c r="CN4" s="227">
        <v>2014</v>
      </c>
      <c r="CO4" s="227">
        <v>2021</v>
      </c>
      <c r="CP4" s="227">
        <v>2021</v>
      </c>
      <c r="CQ4" s="227">
        <v>2021</v>
      </c>
    </row>
    <row r="5" spans="1:95" x14ac:dyDescent="0.25">
      <c r="A5" s="78" t="str">
        <f>'Indicator Data'!B15</f>
        <v>Barishal</v>
      </c>
      <c r="B5" s="78" t="str">
        <f>'Indicator Data'!C15</f>
        <v>Barishal</v>
      </c>
      <c r="C5" s="19">
        <f>'Indicator Data'!D15</f>
        <v>1006</v>
      </c>
      <c r="D5" s="227">
        <v>2019</v>
      </c>
      <c r="E5" s="227">
        <v>2019</v>
      </c>
      <c r="F5" s="227">
        <v>2019</v>
      </c>
      <c r="G5" s="227">
        <v>2019</v>
      </c>
      <c r="H5" s="227">
        <v>2022</v>
      </c>
      <c r="I5" s="227" t="s">
        <v>253</v>
      </c>
      <c r="J5" s="227">
        <v>2022</v>
      </c>
      <c r="K5" s="227">
        <v>2022</v>
      </c>
      <c r="L5" s="227">
        <v>2022</v>
      </c>
      <c r="M5" s="227" t="s">
        <v>253</v>
      </c>
      <c r="N5" s="227">
        <v>2020</v>
      </c>
      <c r="O5" s="227">
        <v>2020</v>
      </c>
      <c r="P5" s="227">
        <v>2022</v>
      </c>
      <c r="Q5" s="227" t="s">
        <v>254</v>
      </c>
      <c r="R5" s="227" t="s">
        <v>254</v>
      </c>
      <c r="S5" s="227">
        <v>2022</v>
      </c>
      <c r="T5" s="227">
        <v>2022</v>
      </c>
      <c r="U5" s="227" t="s">
        <v>255</v>
      </c>
      <c r="V5" s="227">
        <v>2021</v>
      </c>
      <c r="W5" s="227">
        <v>2021</v>
      </c>
      <c r="X5" s="227">
        <v>2021</v>
      </c>
      <c r="Y5" s="227" t="s">
        <v>256</v>
      </c>
      <c r="Z5" s="227">
        <v>2021</v>
      </c>
      <c r="AA5" s="227">
        <v>2014</v>
      </c>
      <c r="AB5" s="227">
        <v>2021</v>
      </c>
      <c r="AC5" s="227">
        <v>2021</v>
      </c>
      <c r="AD5" s="227">
        <v>2020</v>
      </c>
      <c r="AE5" s="227">
        <v>2021</v>
      </c>
      <c r="AF5" s="227">
        <v>2021</v>
      </c>
      <c r="AG5" s="227">
        <v>2021</v>
      </c>
      <c r="AH5" s="227">
        <v>2021</v>
      </c>
      <c r="AI5" s="227">
        <v>2016</v>
      </c>
      <c r="AJ5" s="227">
        <v>2019</v>
      </c>
      <c r="AK5" s="227">
        <v>2019</v>
      </c>
      <c r="AL5" s="227">
        <v>2019</v>
      </c>
      <c r="AM5" s="227">
        <v>2020</v>
      </c>
      <c r="AN5" s="227">
        <v>2019</v>
      </c>
      <c r="AO5" s="227">
        <v>2019</v>
      </c>
      <c r="AP5" s="227">
        <v>2020</v>
      </c>
      <c r="AQ5" s="227">
        <v>2016</v>
      </c>
      <c r="AR5" s="227">
        <v>2019</v>
      </c>
      <c r="AS5" s="227">
        <v>2020</v>
      </c>
      <c r="AT5" s="227">
        <v>2020</v>
      </c>
      <c r="AU5" s="227" t="s">
        <v>253</v>
      </c>
      <c r="AV5" s="227">
        <v>2021</v>
      </c>
      <c r="AW5" s="227" t="s">
        <v>257</v>
      </c>
      <c r="AX5" s="227">
        <v>2022</v>
      </c>
      <c r="AY5" s="227">
        <v>2020</v>
      </c>
      <c r="AZ5" s="227">
        <v>2019</v>
      </c>
      <c r="BA5" s="227">
        <v>2019</v>
      </c>
      <c r="BB5" s="227">
        <v>2019</v>
      </c>
      <c r="BC5" s="227" t="s">
        <v>257</v>
      </c>
      <c r="BD5" s="227" t="s">
        <v>257</v>
      </c>
      <c r="BE5" s="227" t="s">
        <v>257</v>
      </c>
      <c r="BF5" s="227">
        <v>2021</v>
      </c>
      <c r="BG5" s="227">
        <v>2021</v>
      </c>
      <c r="BH5" s="227">
        <v>2019</v>
      </c>
      <c r="BI5" s="227">
        <v>2019</v>
      </c>
      <c r="BJ5" s="227">
        <v>2021</v>
      </c>
      <c r="BK5" s="227">
        <v>2021</v>
      </c>
      <c r="BL5" s="227">
        <v>2021</v>
      </c>
      <c r="BM5" s="227">
        <v>2021</v>
      </c>
      <c r="BN5" s="227">
        <v>2021</v>
      </c>
      <c r="BO5" s="227">
        <v>2020</v>
      </c>
      <c r="BP5" s="227">
        <v>2020</v>
      </c>
      <c r="BQ5" s="227" t="s">
        <v>258</v>
      </c>
      <c r="BR5" s="227">
        <v>2022</v>
      </c>
      <c r="BS5" s="227" t="s">
        <v>259</v>
      </c>
      <c r="BT5" s="227" t="s">
        <v>259</v>
      </c>
      <c r="BU5" s="227" t="s">
        <v>259</v>
      </c>
      <c r="BV5" s="227">
        <v>2022</v>
      </c>
      <c r="BW5" s="227">
        <v>2022</v>
      </c>
      <c r="BX5" s="227">
        <v>2022</v>
      </c>
      <c r="BY5" s="227">
        <v>2014</v>
      </c>
      <c r="BZ5" s="227">
        <v>2019</v>
      </c>
      <c r="CA5" s="227">
        <v>2019</v>
      </c>
      <c r="CB5" s="227">
        <v>2019</v>
      </c>
      <c r="CC5" s="227">
        <v>2019</v>
      </c>
      <c r="CD5" s="227">
        <v>2019</v>
      </c>
      <c r="CE5" s="227">
        <v>2019</v>
      </c>
      <c r="CF5" s="227">
        <v>2019</v>
      </c>
      <c r="CG5" s="227">
        <v>2021</v>
      </c>
      <c r="CH5" s="227">
        <v>2022</v>
      </c>
      <c r="CI5" s="227">
        <v>2022</v>
      </c>
      <c r="CJ5" s="227">
        <v>2022</v>
      </c>
      <c r="CK5" s="227">
        <v>2021</v>
      </c>
      <c r="CL5" s="227">
        <v>2020</v>
      </c>
      <c r="CM5" s="227">
        <v>2020</v>
      </c>
      <c r="CN5" s="227">
        <v>2014</v>
      </c>
      <c r="CO5" s="227">
        <v>2021</v>
      </c>
      <c r="CP5" s="227">
        <v>2021</v>
      </c>
      <c r="CQ5" s="227">
        <v>2021</v>
      </c>
    </row>
    <row r="6" spans="1:95" x14ac:dyDescent="0.25">
      <c r="A6" s="78" t="str">
        <f>'Indicator Data'!B16</f>
        <v>Barishal</v>
      </c>
      <c r="B6" s="78" t="str">
        <f>'Indicator Data'!C16</f>
        <v>Bhola</v>
      </c>
      <c r="C6" s="19">
        <f>'Indicator Data'!D16</f>
        <v>1009</v>
      </c>
      <c r="D6" s="227">
        <v>2019</v>
      </c>
      <c r="E6" s="227">
        <v>2019</v>
      </c>
      <c r="F6" s="227">
        <v>2019</v>
      </c>
      <c r="G6" s="227">
        <v>2019</v>
      </c>
      <c r="H6" s="227">
        <v>2022</v>
      </c>
      <c r="I6" s="227" t="s">
        <v>253</v>
      </c>
      <c r="J6" s="227">
        <v>2022</v>
      </c>
      <c r="K6" s="227">
        <v>2022</v>
      </c>
      <c r="L6" s="227">
        <v>2022</v>
      </c>
      <c r="M6" s="227" t="s">
        <v>253</v>
      </c>
      <c r="N6" s="227">
        <v>2020</v>
      </c>
      <c r="O6" s="227">
        <v>2020</v>
      </c>
      <c r="P6" s="227">
        <v>2022</v>
      </c>
      <c r="Q6" s="227" t="s">
        <v>254</v>
      </c>
      <c r="R6" s="227" t="s">
        <v>254</v>
      </c>
      <c r="S6" s="227">
        <v>2022</v>
      </c>
      <c r="T6" s="227">
        <v>2022</v>
      </c>
      <c r="U6" s="227" t="s">
        <v>255</v>
      </c>
      <c r="V6" s="227">
        <v>2021</v>
      </c>
      <c r="W6" s="227">
        <v>2021</v>
      </c>
      <c r="X6" s="227">
        <v>2021</v>
      </c>
      <c r="Y6" s="227" t="s">
        <v>256</v>
      </c>
      <c r="Z6" s="227">
        <v>2021</v>
      </c>
      <c r="AA6" s="227">
        <v>2014</v>
      </c>
      <c r="AB6" s="227">
        <v>2021</v>
      </c>
      <c r="AC6" s="227">
        <v>2021</v>
      </c>
      <c r="AD6" s="227">
        <v>2020</v>
      </c>
      <c r="AE6" s="227">
        <v>2021</v>
      </c>
      <c r="AF6" s="227">
        <v>2021</v>
      </c>
      <c r="AG6" s="227">
        <v>2021</v>
      </c>
      <c r="AH6" s="227">
        <v>2021</v>
      </c>
      <c r="AI6" s="227">
        <v>2016</v>
      </c>
      <c r="AJ6" s="227">
        <v>2019</v>
      </c>
      <c r="AK6" s="227">
        <v>2019</v>
      </c>
      <c r="AL6" s="227">
        <v>2019</v>
      </c>
      <c r="AM6" s="227">
        <v>2020</v>
      </c>
      <c r="AN6" s="227">
        <v>2019</v>
      </c>
      <c r="AO6" s="227">
        <v>2019</v>
      </c>
      <c r="AP6" s="227">
        <v>2020</v>
      </c>
      <c r="AQ6" s="227">
        <v>2016</v>
      </c>
      <c r="AR6" s="227">
        <v>2019</v>
      </c>
      <c r="AS6" s="227">
        <v>2020</v>
      </c>
      <c r="AT6" s="227">
        <v>2020</v>
      </c>
      <c r="AU6" s="227" t="s">
        <v>253</v>
      </c>
      <c r="AV6" s="227">
        <v>2021</v>
      </c>
      <c r="AW6" s="227" t="s">
        <v>257</v>
      </c>
      <c r="AX6" s="227">
        <v>2022</v>
      </c>
      <c r="AY6" s="227">
        <v>2020</v>
      </c>
      <c r="AZ6" s="227">
        <v>2019</v>
      </c>
      <c r="BA6" s="227">
        <v>2019</v>
      </c>
      <c r="BB6" s="227">
        <v>2019</v>
      </c>
      <c r="BC6" s="227" t="s">
        <v>257</v>
      </c>
      <c r="BD6" s="227" t="s">
        <v>257</v>
      </c>
      <c r="BE6" s="227" t="s">
        <v>257</v>
      </c>
      <c r="BF6" s="227">
        <v>2021</v>
      </c>
      <c r="BG6" s="227">
        <v>2021</v>
      </c>
      <c r="BH6" s="227">
        <v>2019</v>
      </c>
      <c r="BI6" s="227">
        <v>2019</v>
      </c>
      <c r="BJ6" s="227">
        <v>2021</v>
      </c>
      <c r="BK6" s="227">
        <v>2021</v>
      </c>
      <c r="BL6" s="227">
        <v>2021</v>
      </c>
      <c r="BM6" s="227">
        <v>2021</v>
      </c>
      <c r="BN6" s="227">
        <v>2021</v>
      </c>
      <c r="BO6" s="227">
        <v>2020</v>
      </c>
      <c r="BP6" s="227">
        <v>2020</v>
      </c>
      <c r="BQ6" s="227" t="s">
        <v>258</v>
      </c>
      <c r="BR6" s="227">
        <v>2022</v>
      </c>
      <c r="BS6" s="227" t="s">
        <v>259</v>
      </c>
      <c r="BT6" s="227" t="s">
        <v>259</v>
      </c>
      <c r="BU6" s="227" t="s">
        <v>259</v>
      </c>
      <c r="BV6" s="227">
        <v>2022</v>
      </c>
      <c r="BW6" s="227">
        <v>2022</v>
      </c>
      <c r="BX6" s="227">
        <v>2022</v>
      </c>
      <c r="BY6" s="227">
        <v>2014</v>
      </c>
      <c r="BZ6" s="227">
        <v>2019</v>
      </c>
      <c r="CA6" s="227">
        <v>2019</v>
      </c>
      <c r="CB6" s="227">
        <v>2019</v>
      </c>
      <c r="CC6" s="227">
        <v>2019</v>
      </c>
      <c r="CD6" s="227">
        <v>2019</v>
      </c>
      <c r="CE6" s="227">
        <v>2019</v>
      </c>
      <c r="CF6" s="227">
        <v>2019</v>
      </c>
      <c r="CG6" s="227">
        <v>2021</v>
      </c>
      <c r="CH6" s="227">
        <v>2022</v>
      </c>
      <c r="CI6" s="227">
        <v>2022</v>
      </c>
      <c r="CJ6" s="227">
        <v>2022</v>
      </c>
      <c r="CK6" s="227">
        <v>2021</v>
      </c>
      <c r="CL6" s="227">
        <v>2020</v>
      </c>
      <c r="CM6" s="227">
        <v>2020</v>
      </c>
      <c r="CN6" s="227">
        <v>2014</v>
      </c>
      <c r="CO6" s="227">
        <v>2021</v>
      </c>
      <c r="CP6" s="227">
        <v>2021</v>
      </c>
      <c r="CQ6" s="227">
        <v>2021</v>
      </c>
    </row>
    <row r="7" spans="1:95" x14ac:dyDescent="0.25">
      <c r="A7" s="78" t="str">
        <f>'Indicator Data'!B17</f>
        <v>Barishal</v>
      </c>
      <c r="B7" s="78" t="str">
        <f>'Indicator Data'!C17</f>
        <v>Jhalokati</v>
      </c>
      <c r="C7" s="19">
        <f>'Indicator Data'!D17</f>
        <v>1042</v>
      </c>
      <c r="D7" s="227">
        <v>2019</v>
      </c>
      <c r="E7" s="227">
        <v>2019</v>
      </c>
      <c r="F7" s="227">
        <v>2019</v>
      </c>
      <c r="G7" s="227">
        <v>2019</v>
      </c>
      <c r="H7" s="227">
        <v>2022</v>
      </c>
      <c r="I7" s="227" t="s">
        <v>253</v>
      </c>
      <c r="J7" s="227">
        <v>2022</v>
      </c>
      <c r="K7" s="227">
        <v>2022</v>
      </c>
      <c r="L7" s="227">
        <v>2022</v>
      </c>
      <c r="M7" s="227" t="s">
        <v>253</v>
      </c>
      <c r="N7" s="227">
        <v>2020</v>
      </c>
      <c r="O7" s="227">
        <v>2020</v>
      </c>
      <c r="P7" s="227">
        <v>2022</v>
      </c>
      <c r="Q7" s="227" t="s">
        <v>254</v>
      </c>
      <c r="R7" s="227" t="s">
        <v>254</v>
      </c>
      <c r="S7" s="227">
        <v>2022</v>
      </c>
      <c r="T7" s="227">
        <v>2022</v>
      </c>
      <c r="U7" s="227" t="s">
        <v>255</v>
      </c>
      <c r="V7" s="227">
        <v>2021</v>
      </c>
      <c r="W7" s="227">
        <v>2021</v>
      </c>
      <c r="X7" s="227">
        <v>2021</v>
      </c>
      <c r="Y7" s="227" t="s">
        <v>256</v>
      </c>
      <c r="Z7" s="227">
        <v>2021</v>
      </c>
      <c r="AA7" s="227">
        <v>2014</v>
      </c>
      <c r="AB7" s="227">
        <v>2021</v>
      </c>
      <c r="AC7" s="227">
        <v>2021</v>
      </c>
      <c r="AD7" s="227">
        <v>2020</v>
      </c>
      <c r="AE7" s="227">
        <v>2021</v>
      </c>
      <c r="AF7" s="227">
        <v>2021</v>
      </c>
      <c r="AG7" s="227">
        <v>2021</v>
      </c>
      <c r="AH7" s="227">
        <v>2021</v>
      </c>
      <c r="AI7" s="227">
        <v>2016</v>
      </c>
      <c r="AJ7" s="227">
        <v>2019</v>
      </c>
      <c r="AK7" s="227">
        <v>2019</v>
      </c>
      <c r="AL7" s="227">
        <v>2019</v>
      </c>
      <c r="AM7" s="227">
        <v>2020</v>
      </c>
      <c r="AN7" s="227">
        <v>2019</v>
      </c>
      <c r="AO7" s="227">
        <v>2019</v>
      </c>
      <c r="AP7" s="227">
        <v>2020</v>
      </c>
      <c r="AQ7" s="227">
        <v>2016</v>
      </c>
      <c r="AR7" s="227">
        <v>2019</v>
      </c>
      <c r="AS7" s="227">
        <v>2020</v>
      </c>
      <c r="AT7" s="227">
        <v>2020</v>
      </c>
      <c r="AU7" s="227" t="s">
        <v>253</v>
      </c>
      <c r="AV7" s="227">
        <v>2021</v>
      </c>
      <c r="AW7" s="227" t="s">
        <v>257</v>
      </c>
      <c r="AX7" s="227">
        <v>2022</v>
      </c>
      <c r="AY7" s="227">
        <v>2020</v>
      </c>
      <c r="AZ7" s="227">
        <v>2019</v>
      </c>
      <c r="BA7" s="227">
        <v>2019</v>
      </c>
      <c r="BB7" s="227">
        <v>2019</v>
      </c>
      <c r="BC7" s="227" t="s">
        <v>257</v>
      </c>
      <c r="BD7" s="227" t="s">
        <v>257</v>
      </c>
      <c r="BE7" s="227" t="s">
        <v>257</v>
      </c>
      <c r="BF7" s="227">
        <v>2021</v>
      </c>
      <c r="BG7" s="227">
        <v>2021</v>
      </c>
      <c r="BH7" s="227">
        <v>2019</v>
      </c>
      <c r="BI7" s="227">
        <v>2019</v>
      </c>
      <c r="BJ7" s="227">
        <v>2021</v>
      </c>
      <c r="BK7" s="227">
        <v>2021</v>
      </c>
      <c r="BL7" s="227">
        <v>2021</v>
      </c>
      <c r="BM7" s="227">
        <v>2021</v>
      </c>
      <c r="BN7" s="227">
        <v>2021</v>
      </c>
      <c r="BO7" s="227">
        <v>2020</v>
      </c>
      <c r="BP7" s="227">
        <v>2020</v>
      </c>
      <c r="BQ7" s="227" t="s">
        <v>258</v>
      </c>
      <c r="BR7" s="227">
        <v>2022</v>
      </c>
      <c r="BS7" s="227" t="s">
        <v>259</v>
      </c>
      <c r="BT7" s="227" t="s">
        <v>259</v>
      </c>
      <c r="BU7" s="227" t="s">
        <v>259</v>
      </c>
      <c r="BV7" s="227">
        <v>2022</v>
      </c>
      <c r="BW7" s="227">
        <v>2022</v>
      </c>
      <c r="BX7" s="227">
        <v>2022</v>
      </c>
      <c r="BY7" s="227">
        <v>2014</v>
      </c>
      <c r="BZ7" s="227">
        <v>2019</v>
      </c>
      <c r="CA7" s="227">
        <v>2019</v>
      </c>
      <c r="CB7" s="227">
        <v>2019</v>
      </c>
      <c r="CC7" s="227">
        <v>2019</v>
      </c>
      <c r="CD7" s="227">
        <v>2019</v>
      </c>
      <c r="CE7" s="227">
        <v>2019</v>
      </c>
      <c r="CF7" s="227">
        <v>2019</v>
      </c>
      <c r="CG7" s="227">
        <v>2021</v>
      </c>
      <c r="CH7" s="227">
        <v>2022</v>
      </c>
      <c r="CI7" s="227">
        <v>2022</v>
      </c>
      <c r="CJ7" s="227">
        <v>2022</v>
      </c>
      <c r="CK7" s="227">
        <v>2021</v>
      </c>
      <c r="CL7" s="227">
        <v>2020</v>
      </c>
      <c r="CM7" s="227">
        <v>2020</v>
      </c>
      <c r="CN7" s="227">
        <v>2014</v>
      </c>
      <c r="CO7" s="227">
        <v>2021</v>
      </c>
      <c r="CP7" s="227">
        <v>2021</v>
      </c>
      <c r="CQ7" s="227">
        <v>2021</v>
      </c>
    </row>
    <row r="8" spans="1:95" x14ac:dyDescent="0.25">
      <c r="A8" s="78" t="str">
        <f>'Indicator Data'!B18</f>
        <v>Barishal</v>
      </c>
      <c r="B8" s="78" t="str">
        <f>'Indicator Data'!C18</f>
        <v>Patuakhali</v>
      </c>
      <c r="C8" s="19">
        <f>'Indicator Data'!D18</f>
        <v>1078</v>
      </c>
      <c r="D8" s="227">
        <v>2019</v>
      </c>
      <c r="E8" s="227">
        <v>2019</v>
      </c>
      <c r="F8" s="227">
        <v>2019</v>
      </c>
      <c r="G8" s="227">
        <v>2019</v>
      </c>
      <c r="H8" s="227">
        <v>2022</v>
      </c>
      <c r="I8" s="227" t="s">
        <v>253</v>
      </c>
      <c r="J8" s="227">
        <v>2022</v>
      </c>
      <c r="K8" s="227">
        <v>2022</v>
      </c>
      <c r="L8" s="227">
        <v>2022</v>
      </c>
      <c r="M8" s="227" t="s">
        <v>253</v>
      </c>
      <c r="N8" s="227">
        <v>2020</v>
      </c>
      <c r="O8" s="227">
        <v>2020</v>
      </c>
      <c r="P8" s="227">
        <v>2022</v>
      </c>
      <c r="Q8" s="227" t="s">
        <v>254</v>
      </c>
      <c r="R8" s="227" t="s">
        <v>254</v>
      </c>
      <c r="S8" s="227">
        <v>2022</v>
      </c>
      <c r="T8" s="227">
        <v>2022</v>
      </c>
      <c r="U8" s="227" t="s">
        <v>255</v>
      </c>
      <c r="V8" s="227">
        <v>2021</v>
      </c>
      <c r="W8" s="227">
        <v>2021</v>
      </c>
      <c r="X8" s="227">
        <v>2021</v>
      </c>
      <c r="Y8" s="227" t="s">
        <v>256</v>
      </c>
      <c r="Z8" s="227">
        <v>2021</v>
      </c>
      <c r="AA8" s="227">
        <v>2014</v>
      </c>
      <c r="AB8" s="227">
        <v>2021</v>
      </c>
      <c r="AC8" s="227">
        <v>2021</v>
      </c>
      <c r="AD8" s="227">
        <v>2020</v>
      </c>
      <c r="AE8" s="227">
        <v>2021</v>
      </c>
      <c r="AF8" s="227">
        <v>2021</v>
      </c>
      <c r="AG8" s="227">
        <v>2021</v>
      </c>
      <c r="AH8" s="227">
        <v>2021</v>
      </c>
      <c r="AI8" s="227">
        <v>2016</v>
      </c>
      <c r="AJ8" s="227">
        <v>2019</v>
      </c>
      <c r="AK8" s="227">
        <v>2019</v>
      </c>
      <c r="AL8" s="227">
        <v>2019</v>
      </c>
      <c r="AM8" s="227">
        <v>2020</v>
      </c>
      <c r="AN8" s="227">
        <v>2019</v>
      </c>
      <c r="AO8" s="227">
        <v>2019</v>
      </c>
      <c r="AP8" s="227">
        <v>2020</v>
      </c>
      <c r="AQ8" s="227">
        <v>2016</v>
      </c>
      <c r="AR8" s="227">
        <v>2019</v>
      </c>
      <c r="AS8" s="227">
        <v>2020</v>
      </c>
      <c r="AT8" s="227">
        <v>2020</v>
      </c>
      <c r="AU8" s="227" t="s">
        <v>253</v>
      </c>
      <c r="AV8" s="227">
        <v>2021</v>
      </c>
      <c r="AW8" s="227" t="s">
        <v>257</v>
      </c>
      <c r="AX8" s="227">
        <v>2022</v>
      </c>
      <c r="AY8" s="227">
        <v>2020</v>
      </c>
      <c r="AZ8" s="227">
        <v>2019</v>
      </c>
      <c r="BA8" s="227">
        <v>2019</v>
      </c>
      <c r="BB8" s="227">
        <v>2019</v>
      </c>
      <c r="BC8" s="227" t="s">
        <v>257</v>
      </c>
      <c r="BD8" s="227" t="s">
        <v>257</v>
      </c>
      <c r="BE8" s="227" t="s">
        <v>257</v>
      </c>
      <c r="BF8" s="227">
        <v>2021</v>
      </c>
      <c r="BG8" s="227">
        <v>2021</v>
      </c>
      <c r="BH8" s="227">
        <v>2019</v>
      </c>
      <c r="BI8" s="227">
        <v>2019</v>
      </c>
      <c r="BJ8" s="227">
        <v>2021</v>
      </c>
      <c r="BK8" s="227">
        <v>2021</v>
      </c>
      <c r="BL8" s="227">
        <v>2021</v>
      </c>
      <c r="BM8" s="227">
        <v>2021</v>
      </c>
      <c r="BN8" s="227">
        <v>2021</v>
      </c>
      <c r="BO8" s="227">
        <v>2020</v>
      </c>
      <c r="BP8" s="227">
        <v>2020</v>
      </c>
      <c r="BQ8" s="227" t="s">
        <v>258</v>
      </c>
      <c r="BR8" s="227">
        <v>2022</v>
      </c>
      <c r="BS8" s="227" t="s">
        <v>259</v>
      </c>
      <c r="BT8" s="227" t="s">
        <v>259</v>
      </c>
      <c r="BU8" s="227" t="s">
        <v>259</v>
      </c>
      <c r="BV8" s="227">
        <v>2022</v>
      </c>
      <c r="BW8" s="227">
        <v>2022</v>
      </c>
      <c r="BX8" s="227">
        <v>2022</v>
      </c>
      <c r="BY8" s="227">
        <v>2014</v>
      </c>
      <c r="BZ8" s="227">
        <v>2019</v>
      </c>
      <c r="CA8" s="227">
        <v>2019</v>
      </c>
      <c r="CB8" s="227">
        <v>2019</v>
      </c>
      <c r="CC8" s="227">
        <v>2019</v>
      </c>
      <c r="CD8" s="227">
        <v>2019</v>
      </c>
      <c r="CE8" s="227">
        <v>2019</v>
      </c>
      <c r="CF8" s="227">
        <v>2019</v>
      </c>
      <c r="CG8" s="227">
        <v>2021</v>
      </c>
      <c r="CH8" s="227">
        <v>2022</v>
      </c>
      <c r="CI8" s="227">
        <v>2022</v>
      </c>
      <c r="CJ8" s="227">
        <v>2022</v>
      </c>
      <c r="CK8" s="227">
        <v>2021</v>
      </c>
      <c r="CL8" s="227">
        <v>2020</v>
      </c>
      <c r="CM8" s="227">
        <v>2020</v>
      </c>
      <c r="CN8" s="227">
        <v>2014</v>
      </c>
      <c r="CO8" s="227">
        <v>2021</v>
      </c>
      <c r="CP8" s="227">
        <v>2021</v>
      </c>
      <c r="CQ8" s="227">
        <v>2021</v>
      </c>
    </row>
    <row r="9" spans="1:95" x14ac:dyDescent="0.25">
      <c r="A9" s="78" t="str">
        <f>'Indicator Data'!B19</f>
        <v>Barishal</v>
      </c>
      <c r="B9" s="78" t="str">
        <f>'Indicator Data'!C19</f>
        <v>Pirojpur</v>
      </c>
      <c r="C9" s="19">
        <f>'Indicator Data'!D19</f>
        <v>1079</v>
      </c>
      <c r="D9" s="227">
        <v>2019</v>
      </c>
      <c r="E9" s="227">
        <v>2019</v>
      </c>
      <c r="F9" s="227">
        <v>2019</v>
      </c>
      <c r="G9" s="227">
        <v>2019</v>
      </c>
      <c r="H9" s="227">
        <v>2022</v>
      </c>
      <c r="I9" s="227" t="s">
        <v>253</v>
      </c>
      <c r="J9" s="227">
        <v>2022</v>
      </c>
      <c r="K9" s="227">
        <v>2022</v>
      </c>
      <c r="L9" s="227">
        <v>2022</v>
      </c>
      <c r="M9" s="227" t="s">
        <v>253</v>
      </c>
      <c r="N9" s="227">
        <v>2020</v>
      </c>
      <c r="O9" s="227">
        <v>2020</v>
      </c>
      <c r="P9" s="227">
        <v>2022</v>
      </c>
      <c r="Q9" s="227" t="s">
        <v>254</v>
      </c>
      <c r="R9" s="227" t="s">
        <v>254</v>
      </c>
      <c r="S9" s="227">
        <v>2022</v>
      </c>
      <c r="T9" s="227">
        <v>2022</v>
      </c>
      <c r="U9" s="227" t="s">
        <v>255</v>
      </c>
      <c r="V9" s="227">
        <v>2021</v>
      </c>
      <c r="W9" s="227">
        <v>2021</v>
      </c>
      <c r="X9" s="227">
        <v>2021</v>
      </c>
      <c r="Y9" s="227" t="s">
        <v>256</v>
      </c>
      <c r="Z9" s="227">
        <v>2021</v>
      </c>
      <c r="AA9" s="227">
        <v>2014</v>
      </c>
      <c r="AB9" s="227">
        <v>2021</v>
      </c>
      <c r="AC9" s="227">
        <v>2021</v>
      </c>
      <c r="AD9" s="227">
        <v>2020</v>
      </c>
      <c r="AE9" s="227">
        <v>2021</v>
      </c>
      <c r="AF9" s="227">
        <v>2021</v>
      </c>
      <c r="AG9" s="227">
        <v>2021</v>
      </c>
      <c r="AH9" s="227">
        <v>2021</v>
      </c>
      <c r="AI9" s="227">
        <v>2016</v>
      </c>
      <c r="AJ9" s="227">
        <v>2019</v>
      </c>
      <c r="AK9" s="227">
        <v>2019</v>
      </c>
      <c r="AL9" s="227">
        <v>2019</v>
      </c>
      <c r="AM9" s="227">
        <v>2020</v>
      </c>
      <c r="AN9" s="227">
        <v>2019</v>
      </c>
      <c r="AO9" s="227">
        <v>2019</v>
      </c>
      <c r="AP9" s="227">
        <v>2020</v>
      </c>
      <c r="AQ9" s="227">
        <v>2016</v>
      </c>
      <c r="AR9" s="227">
        <v>2019</v>
      </c>
      <c r="AS9" s="227">
        <v>2020</v>
      </c>
      <c r="AT9" s="227">
        <v>2020</v>
      </c>
      <c r="AU9" s="227" t="s">
        <v>253</v>
      </c>
      <c r="AV9" s="227">
        <v>2021</v>
      </c>
      <c r="AW9" s="227" t="s">
        <v>257</v>
      </c>
      <c r="AX9" s="227">
        <v>2022</v>
      </c>
      <c r="AY9" s="227">
        <v>2020</v>
      </c>
      <c r="AZ9" s="227">
        <v>2019</v>
      </c>
      <c r="BA9" s="227">
        <v>2019</v>
      </c>
      <c r="BB9" s="227">
        <v>2019</v>
      </c>
      <c r="BC9" s="227" t="s">
        <v>257</v>
      </c>
      <c r="BD9" s="227" t="s">
        <v>257</v>
      </c>
      <c r="BE9" s="227" t="s">
        <v>257</v>
      </c>
      <c r="BF9" s="227">
        <v>2021</v>
      </c>
      <c r="BG9" s="227">
        <v>2021</v>
      </c>
      <c r="BH9" s="227">
        <v>2019</v>
      </c>
      <c r="BI9" s="227">
        <v>2019</v>
      </c>
      <c r="BJ9" s="227">
        <v>2021</v>
      </c>
      <c r="BK9" s="227">
        <v>2021</v>
      </c>
      <c r="BL9" s="227">
        <v>2021</v>
      </c>
      <c r="BM9" s="227">
        <v>2021</v>
      </c>
      <c r="BN9" s="227">
        <v>2021</v>
      </c>
      <c r="BO9" s="227">
        <v>2020</v>
      </c>
      <c r="BP9" s="227">
        <v>2020</v>
      </c>
      <c r="BQ9" s="227" t="s">
        <v>258</v>
      </c>
      <c r="BR9" s="227">
        <v>2022</v>
      </c>
      <c r="BS9" s="227" t="s">
        <v>259</v>
      </c>
      <c r="BT9" s="227" t="s">
        <v>259</v>
      </c>
      <c r="BU9" s="227" t="s">
        <v>259</v>
      </c>
      <c r="BV9" s="227">
        <v>2022</v>
      </c>
      <c r="BW9" s="227">
        <v>2022</v>
      </c>
      <c r="BX9" s="227">
        <v>2022</v>
      </c>
      <c r="BY9" s="227">
        <v>2014</v>
      </c>
      <c r="BZ9" s="227">
        <v>2019</v>
      </c>
      <c r="CA9" s="227">
        <v>2019</v>
      </c>
      <c r="CB9" s="227">
        <v>2019</v>
      </c>
      <c r="CC9" s="227">
        <v>2019</v>
      </c>
      <c r="CD9" s="227">
        <v>2019</v>
      </c>
      <c r="CE9" s="227">
        <v>2019</v>
      </c>
      <c r="CF9" s="227">
        <v>2019</v>
      </c>
      <c r="CG9" s="227">
        <v>2021</v>
      </c>
      <c r="CH9" s="227">
        <v>2022</v>
      </c>
      <c r="CI9" s="227">
        <v>2022</v>
      </c>
      <c r="CJ9" s="227">
        <v>2022</v>
      </c>
      <c r="CK9" s="227">
        <v>2021</v>
      </c>
      <c r="CL9" s="227">
        <v>2020</v>
      </c>
      <c r="CM9" s="227">
        <v>2020</v>
      </c>
      <c r="CN9" s="227">
        <v>2014</v>
      </c>
      <c r="CO9" s="227">
        <v>2021</v>
      </c>
      <c r="CP9" s="227">
        <v>2021</v>
      </c>
      <c r="CQ9" s="227">
        <v>2021</v>
      </c>
    </row>
    <row r="10" spans="1:95" x14ac:dyDescent="0.25">
      <c r="A10" s="78" t="str">
        <f>'Indicator Data'!B20</f>
        <v>Chattogram</v>
      </c>
      <c r="B10" s="78" t="str">
        <f>'Indicator Data'!C20</f>
        <v>Bandarban</v>
      </c>
      <c r="C10" s="19">
        <f>'Indicator Data'!D20</f>
        <v>2003</v>
      </c>
      <c r="D10" s="227">
        <v>2019</v>
      </c>
      <c r="E10" s="227">
        <v>2019</v>
      </c>
      <c r="F10" s="227">
        <v>2019</v>
      </c>
      <c r="G10" s="227">
        <v>2019</v>
      </c>
      <c r="H10" s="227">
        <v>2022</v>
      </c>
      <c r="I10" s="227" t="s">
        <v>253</v>
      </c>
      <c r="J10" s="227">
        <v>2022</v>
      </c>
      <c r="K10" s="227">
        <v>2022</v>
      </c>
      <c r="L10" s="227">
        <v>2022</v>
      </c>
      <c r="M10" s="227" t="s">
        <v>253</v>
      </c>
      <c r="N10" s="227">
        <v>2020</v>
      </c>
      <c r="O10" s="227">
        <v>2020</v>
      </c>
      <c r="P10" s="227">
        <v>2022</v>
      </c>
      <c r="Q10" s="227" t="s">
        <v>254</v>
      </c>
      <c r="R10" s="227" t="s">
        <v>254</v>
      </c>
      <c r="S10" s="227">
        <v>2022</v>
      </c>
      <c r="T10" s="227">
        <v>2022</v>
      </c>
      <c r="U10" s="227" t="s">
        <v>255</v>
      </c>
      <c r="V10" s="227">
        <v>2021</v>
      </c>
      <c r="W10" s="227">
        <v>2021</v>
      </c>
      <c r="X10" s="227">
        <v>2021</v>
      </c>
      <c r="Y10" s="227" t="s">
        <v>256</v>
      </c>
      <c r="Z10" s="227">
        <v>2021</v>
      </c>
      <c r="AA10" s="227">
        <v>2014</v>
      </c>
      <c r="AB10" s="227">
        <v>2021</v>
      </c>
      <c r="AC10" s="227">
        <v>2021</v>
      </c>
      <c r="AD10" s="227">
        <v>2020</v>
      </c>
      <c r="AE10" s="227">
        <v>2021</v>
      </c>
      <c r="AF10" s="227">
        <v>2021</v>
      </c>
      <c r="AG10" s="227">
        <v>2021</v>
      </c>
      <c r="AH10" s="227">
        <v>2021</v>
      </c>
      <c r="AI10" s="227">
        <v>2016</v>
      </c>
      <c r="AJ10" s="227">
        <v>2019</v>
      </c>
      <c r="AK10" s="227">
        <v>2019</v>
      </c>
      <c r="AL10" s="227">
        <v>2019</v>
      </c>
      <c r="AM10" s="227">
        <v>2020</v>
      </c>
      <c r="AN10" s="227">
        <v>2019</v>
      </c>
      <c r="AO10" s="227">
        <v>2019</v>
      </c>
      <c r="AP10" s="227">
        <v>2020</v>
      </c>
      <c r="AQ10" s="227">
        <v>2016</v>
      </c>
      <c r="AR10" s="227">
        <v>2019</v>
      </c>
      <c r="AS10" s="227">
        <v>2020</v>
      </c>
      <c r="AT10" s="227">
        <v>2020</v>
      </c>
      <c r="AU10" s="227" t="s">
        <v>253</v>
      </c>
      <c r="AV10" s="227">
        <v>2021</v>
      </c>
      <c r="AW10" s="227" t="s">
        <v>257</v>
      </c>
      <c r="AX10" s="227">
        <v>2022</v>
      </c>
      <c r="AY10" s="227">
        <v>2020</v>
      </c>
      <c r="AZ10" s="227">
        <v>2019</v>
      </c>
      <c r="BA10" s="227">
        <v>2019</v>
      </c>
      <c r="BB10" s="227">
        <v>2019</v>
      </c>
      <c r="BC10" s="227" t="s">
        <v>257</v>
      </c>
      <c r="BD10" s="227" t="s">
        <v>257</v>
      </c>
      <c r="BE10" s="227" t="s">
        <v>257</v>
      </c>
      <c r="BF10" s="227">
        <v>2021</v>
      </c>
      <c r="BG10" s="227">
        <v>2021</v>
      </c>
      <c r="BH10" s="227">
        <v>2019</v>
      </c>
      <c r="BI10" s="227">
        <v>2019</v>
      </c>
      <c r="BJ10" s="227">
        <v>2021</v>
      </c>
      <c r="BK10" s="227">
        <v>2021</v>
      </c>
      <c r="BL10" s="227">
        <v>2021</v>
      </c>
      <c r="BM10" s="227">
        <v>2021</v>
      </c>
      <c r="BN10" s="227">
        <v>2021</v>
      </c>
      <c r="BO10" s="227">
        <v>2020</v>
      </c>
      <c r="BP10" s="227">
        <v>2020</v>
      </c>
      <c r="BQ10" s="227" t="s">
        <v>258</v>
      </c>
      <c r="BR10" s="227">
        <v>2022</v>
      </c>
      <c r="BS10" s="227" t="s">
        <v>259</v>
      </c>
      <c r="BT10" s="227" t="s">
        <v>259</v>
      </c>
      <c r="BU10" s="227" t="s">
        <v>259</v>
      </c>
      <c r="BV10" s="227">
        <v>2022</v>
      </c>
      <c r="BW10" s="227">
        <v>2022</v>
      </c>
      <c r="BX10" s="227">
        <v>2022</v>
      </c>
      <c r="BY10" s="227">
        <v>2014</v>
      </c>
      <c r="BZ10" s="227">
        <v>2019</v>
      </c>
      <c r="CA10" s="227">
        <v>2019</v>
      </c>
      <c r="CB10" s="227">
        <v>2019</v>
      </c>
      <c r="CC10" s="227">
        <v>2019</v>
      </c>
      <c r="CD10" s="227">
        <v>2019</v>
      </c>
      <c r="CE10" s="227">
        <v>2019</v>
      </c>
      <c r="CF10" s="227">
        <v>2019</v>
      </c>
      <c r="CG10" s="227">
        <v>2021</v>
      </c>
      <c r="CH10" s="227">
        <v>2022</v>
      </c>
      <c r="CI10" s="227">
        <v>2022</v>
      </c>
      <c r="CJ10" s="227">
        <v>2022</v>
      </c>
      <c r="CK10" s="227">
        <v>2021</v>
      </c>
      <c r="CL10" s="227">
        <v>2020</v>
      </c>
      <c r="CM10" s="227">
        <v>2020</v>
      </c>
      <c r="CN10" s="227">
        <v>2014</v>
      </c>
      <c r="CO10" s="227">
        <v>2021</v>
      </c>
      <c r="CP10" s="227">
        <v>2021</v>
      </c>
      <c r="CQ10" s="227">
        <v>2021</v>
      </c>
    </row>
    <row r="11" spans="1:95" x14ac:dyDescent="0.25">
      <c r="A11" s="78" t="str">
        <f>'Indicator Data'!B21</f>
        <v>Chattogram</v>
      </c>
      <c r="B11" s="78" t="str">
        <f>'Indicator Data'!C21</f>
        <v>Brahmanbaria</v>
      </c>
      <c r="C11" s="19">
        <f>'Indicator Data'!D21</f>
        <v>2012</v>
      </c>
      <c r="D11" s="227">
        <v>2019</v>
      </c>
      <c r="E11" s="227">
        <v>2019</v>
      </c>
      <c r="F11" s="227">
        <v>2019</v>
      </c>
      <c r="G11" s="227">
        <v>2019</v>
      </c>
      <c r="H11" s="227">
        <v>2022</v>
      </c>
      <c r="I11" s="227" t="s">
        <v>253</v>
      </c>
      <c r="J11" s="227">
        <v>2022</v>
      </c>
      <c r="K11" s="227">
        <v>2022</v>
      </c>
      <c r="L11" s="227">
        <v>2022</v>
      </c>
      <c r="M11" s="227" t="s">
        <v>253</v>
      </c>
      <c r="N11" s="227">
        <v>2020</v>
      </c>
      <c r="O11" s="227">
        <v>2020</v>
      </c>
      <c r="P11" s="227">
        <v>2022</v>
      </c>
      <c r="Q11" s="227" t="s">
        <v>254</v>
      </c>
      <c r="R11" s="227" t="s">
        <v>254</v>
      </c>
      <c r="S11" s="227">
        <v>2022</v>
      </c>
      <c r="T11" s="227">
        <v>2022</v>
      </c>
      <c r="U11" s="227" t="s">
        <v>255</v>
      </c>
      <c r="V11" s="227">
        <v>2021</v>
      </c>
      <c r="W11" s="227">
        <v>2021</v>
      </c>
      <c r="X11" s="227">
        <v>2021</v>
      </c>
      <c r="Y11" s="227" t="s">
        <v>256</v>
      </c>
      <c r="Z11" s="227">
        <v>2021</v>
      </c>
      <c r="AA11" s="227">
        <v>2014</v>
      </c>
      <c r="AB11" s="227">
        <v>2021</v>
      </c>
      <c r="AC11" s="227">
        <v>2021</v>
      </c>
      <c r="AD11" s="227">
        <v>2020</v>
      </c>
      <c r="AE11" s="227">
        <v>2021</v>
      </c>
      <c r="AF11" s="227">
        <v>2021</v>
      </c>
      <c r="AG11" s="227">
        <v>2021</v>
      </c>
      <c r="AH11" s="227">
        <v>2021</v>
      </c>
      <c r="AI11" s="227">
        <v>2016</v>
      </c>
      <c r="AJ11" s="227">
        <v>2019</v>
      </c>
      <c r="AK11" s="227">
        <v>2019</v>
      </c>
      <c r="AL11" s="227">
        <v>2019</v>
      </c>
      <c r="AM11" s="227">
        <v>2020</v>
      </c>
      <c r="AN11" s="227">
        <v>2019</v>
      </c>
      <c r="AO11" s="227">
        <v>2019</v>
      </c>
      <c r="AP11" s="227">
        <v>2020</v>
      </c>
      <c r="AQ11" s="227">
        <v>2016</v>
      </c>
      <c r="AR11" s="227">
        <v>2019</v>
      </c>
      <c r="AS11" s="227">
        <v>2020</v>
      </c>
      <c r="AT11" s="227">
        <v>2020</v>
      </c>
      <c r="AU11" s="227" t="s">
        <v>253</v>
      </c>
      <c r="AV11" s="227">
        <v>2021</v>
      </c>
      <c r="AW11" s="227" t="s">
        <v>257</v>
      </c>
      <c r="AX11" s="227">
        <v>2022</v>
      </c>
      <c r="AY11" s="227">
        <v>2020</v>
      </c>
      <c r="AZ11" s="227">
        <v>2019</v>
      </c>
      <c r="BA11" s="227">
        <v>2019</v>
      </c>
      <c r="BB11" s="227">
        <v>2019</v>
      </c>
      <c r="BC11" s="227" t="s">
        <v>257</v>
      </c>
      <c r="BD11" s="227" t="s">
        <v>257</v>
      </c>
      <c r="BE11" s="227" t="s">
        <v>257</v>
      </c>
      <c r="BF11" s="227">
        <v>2021</v>
      </c>
      <c r="BG11" s="227">
        <v>2021</v>
      </c>
      <c r="BH11" s="227">
        <v>2019</v>
      </c>
      <c r="BI11" s="227">
        <v>2019</v>
      </c>
      <c r="BJ11" s="227">
        <v>2021</v>
      </c>
      <c r="BK11" s="227">
        <v>2021</v>
      </c>
      <c r="BL11" s="227">
        <v>2021</v>
      </c>
      <c r="BM11" s="227">
        <v>2021</v>
      </c>
      <c r="BN11" s="227">
        <v>2021</v>
      </c>
      <c r="BO11" s="227">
        <v>2020</v>
      </c>
      <c r="BP11" s="227">
        <v>2020</v>
      </c>
      <c r="BQ11" s="227" t="s">
        <v>258</v>
      </c>
      <c r="BR11" s="227">
        <v>2022</v>
      </c>
      <c r="BS11" s="227" t="s">
        <v>259</v>
      </c>
      <c r="BT11" s="227" t="s">
        <v>259</v>
      </c>
      <c r="BU11" s="227" t="s">
        <v>259</v>
      </c>
      <c r="BV11" s="227">
        <v>2022</v>
      </c>
      <c r="BW11" s="227">
        <v>2022</v>
      </c>
      <c r="BX11" s="227">
        <v>2022</v>
      </c>
      <c r="BY11" s="227">
        <v>2014</v>
      </c>
      <c r="BZ11" s="227">
        <v>2019</v>
      </c>
      <c r="CA11" s="227">
        <v>2019</v>
      </c>
      <c r="CB11" s="227">
        <v>2019</v>
      </c>
      <c r="CC11" s="227">
        <v>2019</v>
      </c>
      <c r="CD11" s="227">
        <v>2019</v>
      </c>
      <c r="CE11" s="227">
        <v>2019</v>
      </c>
      <c r="CF11" s="227">
        <v>2019</v>
      </c>
      <c r="CG11" s="227">
        <v>2021</v>
      </c>
      <c r="CH11" s="227">
        <v>2022</v>
      </c>
      <c r="CI11" s="227">
        <v>2022</v>
      </c>
      <c r="CJ11" s="227">
        <v>2022</v>
      </c>
      <c r="CK11" s="227">
        <v>2021</v>
      </c>
      <c r="CL11" s="227">
        <v>2020</v>
      </c>
      <c r="CM11" s="227">
        <v>2020</v>
      </c>
      <c r="CN11" s="227">
        <v>2014</v>
      </c>
      <c r="CO11" s="227">
        <v>2021</v>
      </c>
      <c r="CP11" s="227">
        <v>2021</v>
      </c>
      <c r="CQ11" s="227">
        <v>2021</v>
      </c>
    </row>
    <row r="12" spans="1:95" x14ac:dyDescent="0.25">
      <c r="A12" s="78" t="str">
        <f>'Indicator Data'!B22</f>
        <v>Chattogram</v>
      </c>
      <c r="B12" s="78" t="str">
        <f>'Indicator Data'!C22</f>
        <v>Chandpur</v>
      </c>
      <c r="C12" s="19">
        <f>'Indicator Data'!D22</f>
        <v>2013</v>
      </c>
      <c r="D12" s="227">
        <v>2019</v>
      </c>
      <c r="E12" s="227">
        <v>2019</v>
      </c>
      <c r="F12" s="227">
        <v>2019</v>
      </c>
      <c r="G12" s="227">
        <v>2019</v>
      </c>
      <c r="H12" s="227">
        <v>2022</v>
      </c>
      <c r="I12" s="227" t="s">
        <v>253</v>
      </c>
      <c r="J12" s="227">
        <v>2022</v>
      </c>
      <c r="K12" s="227">
        <v>2022</v>
      </c>
      <c r="L12" s="227">
        <v>2022</v>
      </c>
      <c r="M12" s="227" t="s">
        <v>253</v>
      </c>
      <c r="N12" s="227">
        <v>2020</v>
      </c>
      <c r="O12" s="227">
        <v>2020</v>
      </c>
      <c r="P12" s="227">
        <v>2022</v>
      </c>
      <c r="Q12" s="227" t="s">
        <v>254</v>
      </c>
      <c r="R12" s="227" t="s">
        <v>254</v>
      </c>
      <c r="S12" s="227">
        <v>2022</v>
      </c>
      <c r="T12" s="227">
        <v>2022</v>
      </c>
      <c r="U12" s="227" t="s">
        <v>255</v>
      </c>
      <c r="V12" s="227">
        <v>2021</v>
      </c>
      <c r="W12" s="227">
        <v>2021</v>
      </c>
      <c r="X12" s="227">
        <v>2021</v>
      </c>
      <c r="Y12" s="227" t="s">
        <v>256</v>
      </c>
      <c r="Z12" s="227">
        <v>2021</v>
      </c>
      <c r="AA12" s="227">
        <v>2014</v>
      </c>
      <c r="AB12" s="227">
        <v>2021</v>
      </c>
      <c r="AC12" s="227">
        <v>2021</v>
      </c>
      <c r="AD12" s="227">
        <v>2020</v>
      </c>
      <c r="AE12" s="227">
        <v>2021</v>
      </c>
      <c r="AF12" s="227">
        <v>2021</v>
      </c>
      <c r="AG12" s="227">
        <v>2021</v>
      </c>
      <c r="AH12" s="227">
        <v>2021</v>
      </c>
      <c r="AI12" s="227">
        <v>2016</v>
      </c>
      <c r="AJ12" s="227">
        <v>2019</v>
      </c>
      <c r="AK12" s="227">
        <v>2019</v>
      </c>
      <c r="AL12" s="227">
        <v>2019</v>
      </c>
      <c r="AM12" s="227">
        <v>2020</v>
      </c>
      <c r="AN12" s="227">
        <v>2019</v>
      </c>
      <c r="AO12" s="227">
        <v>2019</v>
      </c>
      <c r="AP12" s="227">
        <v>2020</v>
      </c>
      <c r="AQ12" s="227">
        <v>2016</v>
      </c>
      <c r="AR12" s="227">
        <v>2019</v>
      </c>
      <c r="AS12" s="227">
        <v>2020</v>
      </c>
      <c r="AT12" s="227">
        <v>2020</v>
      </c>
      <c r="AU12" s="227" t="s">
        <v>253</v>
      </c>
      <c r="AV12" s="227">
        <v>2021</v>
      </c>
      <c r="AW12" s="227" t="s">
        <v>257</v>
      </c>
      <c r="AX12" s="227">
        <v>2022</v>
      </c>
      <c r="AY12" s="227">
        <v>2020</v>
      </c>
      <c r="AZ12" s="227">
        <v>2019</v>
      </c>
      <c r="BA12" s="227">
        <v>2019</v>
      </c>
      <c r="BB12" s="227">
        <v>2019</v>
      </c>
      <c r="BC12" s="227" t="s">
        <v>257</v>
      </c>
      <c r="BD12" s="227" t="s">
        <v>257</v>
      </c>
      <c r="BE12" s="227" t="s">
        <v>257</v>
      </c>
      <c r="BF12" s="227">
        <v>2021</v>
      </c>
      <c r="BG12" s="227">
        <v>2021</v>
      </c>
      <c r="BH12" s="227">
        <v>2019</v>
      </c>
      <c r="BI12" s="227">
        <v>2019</v>
      </c>
      <c r="BJ12" s="227">
        <v>2021</v>
      </c>
      <c r="BK12" s="227">
        <v>2021</v>
      </c>
      <c r="BL12" s="227">
        <v>2021</v>
      </c>
      <c r="BM12" s="227">
        <v>2021</v>
      </c>
      <c r="BN12" s="227">
        <v>2021</v>
      </c>
      <c r="BO12" s="227">
        <v>2020</v>
      </c>
      <c r="BP12" s="227">
        <v>2020</v>
      </c>
      <c r="BQ12" s="227" t="s">
        <v>258</v>
      </c>
      <c r="BR12" s="227">
        <v>2022</v>
      </c>
      <c r="BS12" s="227" t="s">
        <v>259</v>
      </c>
      <c r="BT12" s="227" t="s">
        <v>259</v>
      </c>
      <c r="BU12" s="227" t="s">
        <v>259</v>
      </c>
      <c r="BV12" s="227">
        <v>2022</v>
      </c>
      <c r="BW12" s="227">
        <v>2022</v>
      </c>
      <c r="BX12" s="227">
        <v>2022</v>
      </c>
      <c r="BY12" s="227">
        <v>2014</v>
      </c>
      <c r="BZ12" s="227">
        <v>2019</v>
      </c>
      <c r="CA12" s="227">
        <v>2019</v>
      </c>
      <c r="CB12" s="227">
        <v>2019</v>
      </c>
      <c r="CC12" s="227">
        <v>2019</v>
      </c>
      <c r="CD12" s="227">
        <v>2019</v>
      </c>
      <c r="CE12" s="227">
        <v>2019</v>
      </c>
      <c r="CF12" s="227">
        <v>2019</v>
      </c>
      <c r="CG12" s="227">
        <v>2021</v>
      </c>
      <c r="CH12" s="227">
        <v>2022</v>
      </c>
      <c r="CI12" s="227">
        <v>2022</v>
      </c>
      <c r="CJ12" s="227">
        <v>2022</v>
      </c>
      <c r="CK12" s="227">
        <v>2021</v>
      </c>
      <c r="CL12" s="227">
        <v>2020</v>
      </c>
      <c r="CM12" s="227">
        <v>2020</v>
      </c>
      <c r="CN12" s="227">
        <v>2014</v>
      </c>
      <c r="CO12" s="227">
        <v>2021</v>
      </c>
      <c r="CP12" s="227">
        <v>2021</v>
      </c>
      <c r="CQ12" s="227">
        <v>2021</v>
      </c>
    </row>
    <row r="13" spans="1:95" x14ac:dyDescent="0.25">
      <c r="A13" s="78" t="str">
        <f>'Indicator Data'!B23</f>
        <v>Chattogram</v>
      </c>
      <c r="B13" s="78" t="str">
        <f>'Indicator Data'!C23</f>
        <v>Chattogram</v>
      </c>
      <c r="C13" s="19">
        <f>'Indicator Data'!D23</f>
        <v>2015</v>
      </c>
      <c r="D13" s="227">
        <v>2019</v>
      </c>
      <c r="E13" s="227">
        <v>2019</v>
      </c>
      <c r="F13" s="227">
        <v>2019</v>
      </c>
      <c r="G13" s="227">
        <v>2019</v>
      </c>
      <c r="H13" s="227">
        <v>2022</v>
      </c>
      <c r="I13" s="227" t="s">
        <v>253</v>
      </c>
      <c r="J13" s="227">
        <v>2022</v>
      </c>
      <c r="K13" s="227">
        <v>2022</v>
      </c>
      <c r="L13" s="227">
        <v>2022</v>
      </c>
      <c r="M13" s="227" t="s">
        <v>253</v>
      </c>
      <c r="N13" s="227">
        <v>2020</v>
      </c>
      <c r="O13" s="227">
        <v>2020</v>
      </c>
      <c r="P13" s="227">
        <v>2022</v>
      </c>
      <c r="Q13" s="227" t="s">
        <v>254</v>
      </c>
      <c r="R13" s="227" t="s">
        <v>254</v>
      </c>
      <c r="S13" s="227">
        <v>2022</v>
      </c>
      <c r="T13" s="227">
        <v>2022</v>
      </c>
      <c r="U13" s="227" t="s">
        <v>255</v>
      </c>
      <c r="V13" s="227">
        <v>2021</v>
      </c>
      <c r="W13" s="227">
        <v>2021</v>
      </c>
      <c r="X13" s="227">
        <v>2021</v>
      </c>
      <c r="Y13" s="227" t="s">
        <v>256</v>
      </c>
      <c r="Z13" s="227">
        <v>2021</v>
      </c>
      <c r="AA13" s="227">
        <v>2014</v>
      </c>
      <c r="AB13" s="227">
        <v>2021</v>
      </c>
      <c r="AC13" s="227">
        <v>2021</v>
      </c>
      <c r="AD13" s="227">
        <v>2020</v>
      </c>
      <c r="AE13" s="227">
        <v>2021</v>
      </c>
      <c r="AF13" s="227">
        <v>2021</v>
      </c>
      <c r="AG13" s="227">
        <v>2021</v>
      </c>
      <c r="AH13" s="227">
        <v>2021</v>
      </c>
      <c r="AI13" s="227">
        <v>2016</v>
      </c>
      <c r="AJ13" s="227">
        <v>2019</v>
      </c>
      <c r="AK13" s="227">
        <v>2019</v>
      </c>
      <c r="AL13" s="227">
        <v>2019</v>
      </c>
      <c r="AM13" s="227">
        <v>2020</v>
      </c>
      <c r="AN13" s="227">
        <v>2019</v>
      </c>
      <c r="AO13" s="227">
        <v>2019</v>
      </c>
      <c r="AP13" s="227">
        <v>2020</v>
      </c>
      <c r="AQ13" s="227">
        <v>2016</v>
      </c>
      <c r="AR13" s="227">
        <v>2019</v>
      </c>
      <c r="AS13" s="227">
        <v>2020</v>
      </c>
      <c r="AT13" s="227">
        <v>2020</v>
      </c>
      <c r="AU13" s="227" t="s">
        <v>253</v>
      </c>
      <c r="AV13" s="227">
        <v>2021</v>
      </c>
      <c r="AW13" s="227" t="s">
        <v>257</v>
      </c>
      <c r="AX13" s="227">
        <v>2022</v>
      </c>
      <c r="AY13" s="227">
        <v>2020</v>
      </c>
      <c r="AZ13" s="227">
        <v>2019</v>
      </c>
      <c r="BA13" s="227">
        <v>2019</v>
      </c>
      <c r="BB13" s="227">
        <v>2019</v>
      </c>
      <c r="BC13" s="227" t="s">
        <v>257</v>
      </c>
      <c r="BD13" s="227" t="s">
        <v>257</v>
      </c>
      <c r="BE13" s="227" t="s">
        <v>257</v>
      </c>
      <c r="BF13" s="227">
        <v>2021</v>
      </c>
      <c r="BG13" s="227">
        <v>2021</v>
      </c>
      <c r="BH13" s="227">
        <v>2019</v>
      </c>
      <c r="BI13" s="227">
        <v>2019</v>
      </c>
      <c r="BJ13" s="227">
        <v>2021</v>
      </c>
      <c r="BK13" s="227">
        <v>2021</v>
      </c>
      <c r="BL13" s="227">
        <v>2021</v>
      </c>
      <c r="BM13" s="227">
        <v>2021</v>
      </c>
      <c r="BN13" s="227">
        <v>2021</v>
      </c>
      <c r="BO13" s="227">
        <v>2020</v>
      </c>
      <c r="BP13" s="227">
        <v>2020</v>
      </c>
      <c r="BQ13" s="227" t="s">
        <v>258</v>
      </c>
      <c r="BR13" s="227">
        <v>2022</v>
      </c>
      <c r="BS13" s="227" t="s">
        <v>259</v>
      </c>
      <c r="BT13" s="227" t="s">
        <v>259</v>
      </c>
      <c r="BU13" s="227" t="s">
        <v>259</v>
      </c>
      <c r="BV13" s="227">
        <v>2022</v>
      </c>
      <c r="BW13" s="227">
        <v>2022</v>
      </c>
      <c r="BX13" s="227">
        <v>2022</v>
      </c>
      <c r="BY13" s="227">
        <v>2014</v>
      </c>
      <c r="BZ13" s="227">
        <v>2019</v>
      </c>
      <c r="CA13" s="227">
        <v>2019</v>
      </c>
      <c r="CB13" s="227">
        <v>2019</v>
      </c>
      <c r="CC13" s="227">
        <v>2019</v>
      </c>
      <c r="CD13" s="227">
        <v>2019</v>
      </c>
      <c r="CE13" s="227">
        <v>2019</v>
      </c>
      <c r="CF13" s="227">
        <v>2019</v>
      </c>
      <c r="CG13" s="227">
        <v>2021</v>
      </c>
      <c r="CH13" s="227">
        <v>2022</v>
      </c>
      <c r="CI13" s="227">
        <v>2022</v>
      </c>
      <c r="CJ13" s="227">
        <v>2022</v>
      </c>
      <c r="CK13" s="227">
        <v>2021</v>
      </c>
      <c r="CL13" s="227">
        <v>2020</v>
      </c>
      <c r="CM13" s="227">
        <v>2020</v>
      </c>
      <c r="CN13" s="227">
        <v>2014</v>
      </c>
      <c r="CO13" s="227">
        <v>2021</v>
      </c>
      <c r="CP13" s="227">
        <v>2021</v>
      </c>
      <c r="CQ13" s="227">
        <v>2021</v>
      </c>
    </row>
    <row r="14" spans="1:95" x14ac:dyDescent="0.25">
      <c r="A14" s="78" t="str">
        <f>'Indicator Data'!B24</f>
        <v>Chattogram</v>
      </c>
      <c r="B14" s="78" t="str">
        <f>'Indicator Data'!C24</f>
        <v>Cumilla</v>
      </c>
      <c r="C14" s="19">
        <f>'Indicator Data'!D24</f>
        <v>2019</v>
      </c>
      <c r="D14" s="227">
        <v>2019</v>
      </c>
      <c r="E14" s="227">
        <v>2019</v>
      </c>
      <c r="F14" s="227">
        <v>2019</v>
      </c>
      <c r="G14" s="227">
        <v>2019</v>
      </c>
      <c r="H14" s="227">
        <v>2022</v>
      </c>
      <c r="I14" s="227" t="s">
        <v>253</v>
      </c>
      <c r="J14" s="227">
        <v>2022</v>
      </c>
      <c r="K14" s="227">
        <v>2022</v>
      </c>
      <c r="L14" s="227">
        <v>2022</v>
      </c>
      <c r="M14" s="227" t="s">
        <v>253</v>
      </c>
      <c r="N14" s="227">
        <v>2020</v>
      </c>
      <c r="O14" s="227">
        <v>2020</v>
      </c>
      <c r="P14" s="227">
        <v>2022</v>
      </c>
      <c r="Q14" s="227" t="s">
        <v>254</v>
      </c>
      <c r="R14" s="227" t="s">
        <v>254</v>
      </c>
      <c r="S14" s="227">
        <v>2022</v>
      </c>
      <c r="T14" s="227">
        <v>2022</v>
      </c>
      <c r="U14" s="227" t="s">
        <v>255</v>
      </c>
      <c r="V14" s="227">
        <v>2021</v>
      </c>
      <c r="W14" s="227">
        <v>2021</v>
      </c>
      <c r="X14" s="227">
        <v>2021</v>
      </c>
      <c r="Y14" s="227" t="s">
        <v>256</v>
      </c>
      <c r="Z14" s="227">
        <v>2021</v>
      </c>
      <c r="AA14" s="227">
        <v>2014</v>
      </c>
      <c r="AB14" s="227">
        <v>2021</v>
      </c>
      <c r="AC14" s="227">
        <v>2021</v>
      </c>
      <c r="AD14" s="227">
        <v>2020</v>
      </c>
      <c r="AE14" s="227">
        <v>2021</v>
      </c>
      <c r="AF14" s="227">
        <v>2021</v>
      </c>
      <c r="AG14" s="227">
        <v>2021</v>
      </c>
      <c r="AH14" s="227">
        <v>2021</v>
      </c>
      <c r="AI14" s="227">
        <v>2016</v>
      </c>
      <c r="AJ14" s="227">
        <v>2019</v>
      </c>
      <c r="AK14" s="227">
        <v>2019</v>
      </c>
      <c r="AL14" s="227">
        <v>2019</v>
      </c>
      <c r="AM14" s="227">
        <v>2020</v>
      </c>
      <c r="AN14" s="227">
        <v>2019</v>
      </c>
      <c r="AO14" s="227">
        <v>2019</v>
      </c>
      <c r="AP14" s="227">
        <v>2020</v>
      </c>
      <c r="AQ14" s="227">
        <v>2016</v>
      </c>
      <c r="AR14" s="227">
        <v>2019</v>
      </c>
      <c r="AS14" s="227">
        <v>2020</v>
      </c>
      <c r="AT14" s="227">
        <v>2020</v>
      </c>
      <c r="AU14" s="227" t="s">
        <v>253</v>
      </c>
      <c r="AV14" s="227">
        <v>2021</v>
      </c>
      <c r="AW14" s="227" t="s">
        <v>257</v>
      </c>
      <c r="AX14" s="227">
        <v>2022</v>
      </c>
      <c r="AY14" s="227">
        <v>2020</v>
      </c>
      <c r="AZ14" s="227">
        <v>2019</v>
      </c>
      <c r="BA14" s="227">
        <v>2019</v>
      </c>
      <c r="BB14" s="227">
        <v>2019</v>
      </c>
      <c r="BC14" s="227" t="s">
        <v>257</v>
      </c>
      <c r="BD14" s="227" t="s">
        <v>257</v>
      </c>
      <c r="BE14" s="227" t="s">
        <v>257</v>
      </c>
      <c r="BF14" s="227">
        <v>2021</v>
      </c>
      <c r="BG14" s="227">
        <v>2021</v>
      </c>
      <c r="BH14" s="227">
        <v>2019</v>
      </c>
      <c r="BI14" s="227">
        <v>2019</v>
      </c>
      <c r="BJ14" s="227">
        <v>2021</v>
      </c>
      <c r="BK14" s="227">
        <v>2021</v>
      </c>
      <c r="BL14" s="227">
        <v>2021</v>
      </c>
      <c r="BM14" s="227">
        <v>2021</v>
      </c>
      <c r="BN14" s="227">
        <v>2021</v>
      </c>
      <c r="BO14" s="227">
        <v>2020</v>
      </c>
      <c r="BP14" s="227">
        <v>2020</v>
      </c>
      <c r="BQ14" s="227" t="s">
        <v>258</v>
      </c>
      <c r="BR14" s="227">
        <v>2022</v>
      </c>
      <c r="BS14" s="227" t="s">
        <v>259</v>
      </c>
      <c r="BT14" s="227" t="s">
        <v>259</v>
      </c>
      <c r="BU14" s="227" t="s">
        <v>259</v>
      </c>
      <c r="BV14" s="227">
        <v>2022</v>
      </c>
      <c r="BW14" s="227">
        <v>2022</v>
      </c>
      <c r="BX14" s="227">
        <v>2022</v>
      </c>
      <c r="BY14" s="227">
        <v>2014</v>
      </c>
      <c r="BZ14" s="227">
        <v>2019</v>
      </c>
      <c r="CA14" s="227">
        <v>2019</v>
      </c>
      <c r="CB14" s="227">
        <v>2019</v>
      </c>
      <c r="CC14" s="227">
        <v>2019</v>
      </c>
      <c r="CD14" s="227">
        <v>2019</v>
      </c>
      <c r="CE14" s="227">
        <v>2019</v>
      </c>
      <c r="CF14" s="227">
        <v>2019</v>
      </c>
      <c r="CG14" s="227">
        <v>2021</v>
      </c>
      <c r="CH14" s="227">
        <v>2022</v>
      </c>
      <c r="CI14" s="227">
        <v>2022</v>
      </c>
      <c r="CJ14" s="227">
        <v>2022</v>
      </c>
      <c r="CK14" s="227">
        <v>2021</v>
      </c>
      <c r="CL14" s="227">
        <v>2020</v>
      </c>
      <c r="CM14" s="227">
        <v>2020</v>
      </c>
      <c r="CN14" s="227">
        <v>2014</v>
      </c>
      <c r="CO14" s="227">
        <v>2021</v>
      </c>
      <c r="CP14" s="227">
        <v>2021</v>
      </c>
      <c r="CQ14" s="227">
        <v>2021</v>
      </c>
    </row>
    <row r="15" spans="1:95" x14ac:dyDescent="0.25">
      <c r="A15" s="78" t="str">
        <f>'Indicator Data'!B25</f>
        <v>Chattogram</v>
      </c>
      <c r="B15" s="78" t="str">
        <f>'Indicator Data'!C25</f>
        <v>Cox's Bazar</v>
      </c>
      <c r="C15" s="19">
        <f>'Indicator Data'!D25</f>
        <v>2022</v>
      </c>
      <c r="D15" s="227">
        <v>2019</v>
      </c>
      <c r="E15" s="227">
        <v>2019</v>
      </c>
      <c r="F15" s="227">
        <v>2019</v>
      </c>
      <c r="G15" s="227">
        <v>2019</v>
      </c>
      <c r="H15" s="227">
        <v>2022</v>
      </c>
      <c r="I15" s="227" t="s">
        <v>253</v>
      </c>
      <c r="J15" s="227">
        <v>2022</v>
      </c>
      <c r="K15" s="227">
        <v>2022</v>
      </c>
      <c r="L15" s="227">
        <v>2022</v>
      </c>
      <c r="M15" s="227" t="s">
        <v>253</v>
      </c>
      <c r="N15" s="227">
        <v>2020</v>
      </c>
      <c r="O15" s="227">
        <v>2020</v>
      </c>
      <c r="P15" s="227">
        <v>2022</v>
      </c>
      <c r="Q15" s="227" t="s">
        <v>254</v>
      </c>
      <c r="R15" s="227" t="s">
        <v>254</v>
      </c>
      <c r="S15" s="227">
        <v>2022</v>
      </c>
      <c r="T15" s="227">
        <v>2022</v>
      </c>
      <c r="U15" s="227" t="s">
        <v>255</v>
      </c>
      <c r="V15" s="227">
        <v>2021</v>
      </c>
      <c r="W15" s="227">
        <v>2021</v>
      </c>
      <c r="X15" s="227">
        <v>2021</v>
      </c>
      <c r="Y15" s="227" t="s">
        <v>256</v>
      </c>
      <c r="Z15" s="227">
        <v>2021</v>
      </c>
      <c r="AA15" s="227">
        <v>2014</v>
      </c>
      <c r="AB15" s="227">
        <v>2021</v>
      </c>
      <c r="AC15" s="227">
        <v>2021</v>
      </c>
      <c r="AD15" s="227">
        <v>2020</v>
      </c>
      <c r="AE15" s="227">
        <v>2021</v>
      </c>
      <c r="AF15" s="227">
        <v>2021</v>
      </c>
      <c r="AG15" s="227">
        <v>2021</v>
      </c>
      <c r="AH15" s="227">
        <v>2021</v>
      </c>
      <c r="AI15" s="227">
        <v>2016</v>
      </c>
      <c r="AJ15" s="227">
        <v>2019</v>
      </c>
      <c r="AK15" s="227">
        <v>2019</v>
      </c>
      <c r="AL15" s="227">
        <v>2019</v>
      </c>
      <c r="AM15" s="227">
        <v>2020</v>
      </c>
      <c r="AN15" s="227">
        <v>2019</v>
      </c>
      <c r="AO15" s="227">
        <v>2019</v>
      </c>
      <c r="AP15" s="227">
        <v>2020</v>
      </c>
      <c r="AQ15" s="227">
        <v>2016</v>
      </c>
      <c r="AR15" s="227">
        <v>2019</v>
      </c>
      <c r="AS15" s="227">
        <v>2020</v>
      </c>
      <c r="AT15" s="227">
        <v>2020</v>
      </c>
      <c r="AU15" s="227" t="s">
        <v>253</v>
      </c>
      <c r="AV15" s="227">
        <v>2021</v>
      </c>
      <c r="AW15" s="227" t="s">
        <v>257</v>
      </c>
      <c r="AX15" s="227">
        <v>2022</v>
      </c>
      <c r="AY15" s="227">
        <v>2020</v>
      </c>
      <c r="AZ15" s="227">
        <v>2019</v>
      </c>
      <c r="BA15" s="227">
        <v>2019</v>
      </c>
      <c r="BB15" s="227">
        <v>2019</v>
      </c>
      <c r="BC15" s="227" t="s">
        <v>257</v>
      </c>
      <c r="BD15" s="227" t="s">
        <v>257</v>
      </c>
      <c r="BE15" s="227" t="s">
        <v>257</v>
      </c>
      <c r="BF15" s="227">
        <v>2021</v>
      </c>
      <c r="BG15" s="227">
        <v>2021</v>
      </c>
      <c r="BH15" s="227">
        <v>2019</v>
      </c>
      <c r="BI15" s="227">
        <v>2019</v>
      </c>
      <c r="BJ15" s="227">
        <v>2021</v>
      </c>
      <c r="BK15" s="227">
        <v>2021</v>
      </c>
      <c r="BL15" s="227">
        <v>2021</v>
      </c>
      <c r="BM15" s="227">
        <v>2021</v>
      </c>
      <c r="BN15" s="227">
        <v>2021</v>
      </c>
      <c r="BO15" s="227">
        <v>2020</v>
      </c>
      <c r="BP15" s="227">
        <v>2020</v>
      </c>
      <c r="BQ15" s="227" t="s">
        <v>258</v>
      </c>
      <c r="BR15" s="227">
        <v>2022</v>
      </c>
      <c r="BS15" s="227" t="s">
        <v>259</v>
      </c>
      <c r="BT15" s="227" t="s">
        <v>259</v>
      </c>
      <c r="BU15" s="227" t="s">
        <v>259</v>
      </c>
      <c r="BV15" s="227">
        <v>2022</v>
      </c>
      <c r="BW15" s="227">
        <v>2022</v>
      </c>
      <c r="BX15" s="227">
        <v>2022</v>
      </c>
      <c r="BY15" s="227">
        <v>2014</v>
      </c>
      <c r="BZ15" s="227">
        <v>2019</v>
      </c>
      <c r="CA15" s="227">
        <v>2019</v>
      </c>
      <c r="CB15" s="227">
        <v>2019</v>
      </c>
      <c r="CC15" s="227">
        <v>2019</v>
      </c>
      <c r="CD15" s="227">
        <v>2019</v>
      </c>
      <c r="CE15" s="227">
        <v>2019</v>
      </c>
      <c r="CF15" s="227">
        <v>2019</v>
      </c>
      <c r="CG15" s="227">
        <v>2021</v>
      </c>
      <c r="CH15" s="227">
        <v>2022</v>
      </c>
      <c r="CI15" s="227">
        <v>2022</v>
      </c>
      <c r="CJ15" s="227">
        <v>2022</v>
      </c>
      <c r="CK15" s="227">
        <v>2021</v>
      </c>
      <c r="CL15" s="227">
        <v>2020</v>
      </c>
      <c r="CM15" s="227">
        <v>2020</v>
      </c>
      <c r="CN15" s="227">
        <v>2014</v>
      </c>
      <c r="CO15" s="227">
        <v>2021</v>
      </c>
      <c r="CP15" s="227">
        <v>2021</v>
      </c>
      <c r="CQ15" s="227">
        <v>2021</v>
      </c>
    </row>
    <row r="16" spans="1:95" x14ac:dyDescent="0.25">
      <c r="A16" s="78" t="str">
        <f>'Indicator Data'!B26</f>
        <v>Chattogram</v>
      </c>
      <c r="B16" s="78" t="str">
        <f>'Indicator Data'!C26</f>
        <v>Feni</v>
      </c>
      <c r="C16" s="19">
        <f>'Indicator Data'!D26</f>
        <v>2030</v>
      </c>
      <c r="D16" s="227">
        <v>2019</v>
      </c>
      <c r="E16" s="227">
        <v>2019</v>
      </c>
      <c r="F16" s="227">
        <v>2019</v>
      </c>
      <c r="G16" s="227">
        <v>2019</v>
      </c>
      <c r="H16" s="227">
        <v>2022</v>
      </c>
      <c r="I16" s="227" t="s">
        <v>253</v>
      </c>
      <c r="J16" s="227">
        <v>2022</v>
      </c>
      <c r="K16" s="227">
        <v>2022</v>
      </c>
      <c r="L16" s="227">
        <v>2022</v>
      </c>
      <c r="M16" s="227" t="s">
        <v>253</v>
      </c>
      <c r="N16" s="227">
        <v>2020</v>
      </c>
      <c r="O16" s="227">
        <v>2020</v>
      </c>
      <c r="P16" s="227">
        <v>2022</v>
      </c>
      <c r="Q16" s="227" t="s">
        <v>254</v>
      </c>
      <c r="R16" s="227" t="s">
        <v>254</v>
      </c>
      <c r="S16" s="227">
        <v>2022</v>
      </c>
      <c r="T16" s="227">
        <v>2022</v>
      </c>
      <c r="U16" s="227" t="s">
        <v>255</v>
      </c>
      <c r="V16" s="227">
        <v>2021</v>
      </c>
      <c r="W16" s="227">
        <v>2021</v>
      </c>
      <c r="X16" s="227">
        <v>2021</v>
      </c>
      <c r="Y16" s="227" t="s">
        <v>256</v>
      </c>
      <c r="Z16" s="227">
        <v>2021</v>
      </c>
      <c r="AA16" s="227">
        <v>2014</v>
      </c>
      <c r="AB16" s="227">
        <v>2021</v>
      </c>
      <c r="AC16" s="227">
        <v>2021</v>
      </c>
      <c r="AD16" s="227">
        <v>2020</v>
      </c>
      <c r="AE16" s="227">
        <v>2021</v>
      </c>
      <c r="AF16" s="227">
        <v>2021</v>
      </c>
      <c r="AG16" s="227">
        <v>2021</v>
      </c>
      <c r="AH16" s="227">
        <v>2021</v>
      </c>
      <c r="AI16" s="227">
        <v>2016</v>
      </c>
      <c r="AJ16" s="227">
        <v>2019</v>
      </c>
      <c r="AK16" s="227">
        <v>2019</v>
      </c>
      <c r="AL16" s="227">
        <v>2019</v>
      </c>
      <c r="AM16" s="227">
        <v>2020</v>
      </c>
      <c r="AN16" s="227">
        <v>2019</v>
      </c>
      <c r="AO16" s="227">
        <v>2019</v>
      </c>
      <c r="AP16" s="227">
        <v>2020</v>
      </c>
      <c r="AQ16" s="227">
        <v>2016</v>
      </c>
      <c r="AR16" s="227">
        <v>2019</v>
      </c>
      <c r="AS16" s="227">
        <v>2020</v>
      </c>
      <c r="AT16" s="227">
        <v>2020</v>
      </c>
      <c r="AU16" s="227" t="s">
        <v>253</v>
      </c>
      <c r="AV16" s="227">
        <v>2021</v>
      </c>
      <c r="AW16" s="227" t="s">
        <v>257</v>
      </c>
      <c r="AX16" s="227">
        <v>2022</v>
      </c>
      <c r="AY16" s="227">
        <v>2020</v>
      </c>
      <c r="AZ16" s="227">
        <v>2019</v>
      </c>
      <c r="BA16" s="227">
        <v>2019</v>
      </c>
      <c r="BB16" s="227">
        <v>2019</v>
      </c>
      <c r="BC16" s="227" t="s">
        <v>257</v>
      </c>
      <c r="BD16" s="227" t="s">
        <v>257</v>
      </c>
      <c r="BE16" s="227" t="s">
        <v>257</v>
      </c>
      <c r="BF16" s="227">
        <v>2021</v>
      </c>
      <c r="BG16" s="227">
        <v>2021</v>
      </c>
      <c r="BH16" s="227">
        <v>2019</v>
      </c>
      <c r="BI16" s="227">
        <v>2019</v>
      </c>
      <c r="BJ16" s="227">
        <v>2021</v>
      </c>
      <c r="BK16" s="227">
        <v>2021</v>
      </c>
      <c r="BL16" s="227">
        <v>2021</v>
      </c>
      <c r="BM16" s="227">
        <v>2021</v>
      </c>
      <c r="BN16" s="227">
        <v>2021</v>
      </c>
      <c r="BO16" s="227">
        <v>2020</v>
      </c>
      <c r="BP16" s="227">
        <v>2020</v>
      </c>
      <c r="BQ16" s="227" t="s">
        <v>258</v>
      </c>
      <c r="BR16" s="227">
        <v>2022</v>
      </c>
      <c r="BS16" s="227" t="s">
        <v>259</v>
      </c>
      <c r="BT16" s="227" t="s">
        <v>259</v>
      </c>
      <c r="BU16" s="227" t="s">
        <v>259</v>
      </c>
      <c r="BV16" s="227">
        <v>2022</v>
      </c>
      <c r="BW16" s="227">
        <v>2022</v>
      </c>
      <c r="BX16" s="227">
        <v>2022</v>
      </c>
      <c r="BY16" s="227">
        <v>2014</v>
      </c>
      <c r="BZ16" s="227">
        <v>2019</v>
      </c>
      <c r="CA16" s="227">
        <v>2019</v>
      </c>
      <c r="CB16" s="227">
        <v>2019</v>
      </c>
      <c r="CC16" s="227">
        <v>2019</v>
      </c>
      <c r="CD16" s="227">
        <v>2019</v>
      </c>
      <c r="CE16" s="227">
        <v>2019</v>
      </c>
      <c r="CF16" s="227">
        <v>2019</v>
      </c>
      <c r="CG16" s="227">
        <v>2021</v>
      </c>
      <c r="CH16" s="227">
        <v>2022</v>
      </c>
      <c r="CI16" s="227">
        <v>2022</v>
      </c>
      <c r="CJ16" s="227">
        <v>2022</v>
      </c>
      <c r="CK16" s="227">
        <v>2021</v>
      </c>
      <c r="CL16" s="227">
        <v>2020</v>
      </c>
      <c r="CM16" s="227">
        <v>2020</v>
      </c>
      <c r="CN16" s="227">
        <v>2014</v>
      </c>
      <c r="CO16" s="227">
        <v>2021</v>
      </c>
      <c r="CP16" s="227">
        <v>2021</v>
      </c>
      <c r="CQ16" s="227">
        <v>2021</v>
      </c>
    </row>
    <row r="17" spans="1:95" x14ac:dyDescent="0.25">
      <c r="A17" s="78" t="str">
        <f>'Indicator Data'!B27</f>
        <v>Chattogram</v>
      </c>
      <c r="B17" s="78" t="str">
        <f>'Indicator Data'!C27</f>
        <v>Khagrachhari</v>
      </c>
      <c r="C17" s="19">
        <f>'Indicator Data'!D27</f>
        <v>2046</v>
      </c>
      <c r="D17" s="227">
        <v>2019</v>
      </c>
      <c r="E17" s="227">
        <v>2019</v>
      </c>
      <c r="F17" s="227">
        <v>2019</v>
      </c>
      <c r="G17" s="227">
        <v>2019</v>
      </c>
      <c r="H17" s="227">
        <v>2022</v>
      </c>
      <c r="I17" s="227" t="s">
        <v>253</v>
      </c>
      <c r="J17" s="227">
        <v>2022</v>
      </c>
      <c r="K17" s="227">
        <v>2022</v>
      </c>
      <c r="L17" s="227">
        <v>2022</v>
      </c>
      <c r="M17" s="227" t="s">
        <v>253</v>
      </c>
      <c r="N17" s="227">
        <v>2020</v>
      </c>
      <c r="O17" s="227">
        <v>2020</v>
      </c>
      <c r="P17" s="227">
        <v>2022</v>
      </c>
      <c r="Q17" s="227" t="s">
        <v>254</v>
      </c>
      <c r="R17" s="227" t="s">
        <v>254</v>
      </c>
      <c r="S17" s="227">
        <v>2022</v>
      </c>
      <c r="T17" s="227">
        <v>2022</v>
      </c>
      <c r="U17" s="227" t="s">
        <v>255</v>
      </c>
      <c r="V17" s="227">
        <v>2021</v>
      </c>
      <c r="W17" s="227">
        <v>2021</v>
      </c>
      <c r="X17" s="227">
        <v>2021</v>
      </c>
      <c r="Y17" s="227" t="s">
        <v>256</v>
      </c>
      <c r="Z17" s="227">
        <v>2021</v>
      </c>
      <c r="AA17" s="227">
        <v>2014</v>
      </c>
      <c r="AB17" s="227">
        <v>2021</v>
      </c>
      <c r="AC17" s="227">
        <v>2021</v>
      </c>
      <c r="AD17" s="227">
        <v>2020</v>
      </c>
      <c r="AE17" s="227">
        <v>2021</v>
      </c>
      <c r="AF17" s="227">
        <v>2021</v>
      </c>
      <c r="AG17" s="227">
        <v>2021</v>
      </c>
      <c r="AH17" s="227">
        <v>2021</v>
      </c>
      <c r="AI17" s="227">
        <v>2016</v>
      </c>
      <c r="AJ17" s="227">
        <v>2019</v>
      </c>
      <c r="AK17" s="227">
        <v>2019</v>
      </c>
      <c r="AL17" s="227">
        <v>2019</v>
      </c>
      <c r="AM17" s="227">
        <v>2020</v>
      </c>
      <c r="AN17" s="227">
        <v>2019</v>
      </c>
      <c r="AO17" s="227">
        <v>2019</v>
      </c>
      <c r="AP17" s="227">
        <v>2020</v>
      </c>
      <c r="AQ17" s="227">
        <v>2016</v>
      </c>
      <c r="AR17" s="227">
        <v>2019</v>
      </c>
      <c r="AS17" s="227">
        <v>2020</v>
      </c>
      <c r="AT17" s="227">
        <v>2020</v>
      </c>
      <c r="AU17" s="227" t="s">
        <v>253</v>
      </c>
      <c r="AV17" s="227">
        <v>2021</v>
      </c>
      <c r="AW17" s="227" t="s">
        <v>257</v>
      </c>
      <c r="AX17" s="227">
        <v>2022</v>
      </c>
      <c r="AY17" s="227">
        <v>2020</v>
      </c>
      <c r="AZ17" s="227">
        <v>2019</v>
      </c>
      <c r="BA17" s="227">
        <v>2019</v>
      </c>
      <c r="BB17" s="227">
        <v>2019</v>
      </c>
      <c r="BC17" s="227" t="s">
        <v>257</v>
      </c>
      <c r="BD17" s="227" t="s">
        <v>257</v>
      </c>
      <c r="BE17" s="227" t="s">
        <v>257</v>
      </c>
      <c r="BF17" s="227">
        <v>2021</v>
      </c>
      <c r="BG17" s="227">
        <v>2021</v>
      </c>
      <c r="BH17" s="227">
        <v>2019</v>
      </c>
      <c r="BI17" s="227">
        <v>2019</v>
      </c>
      <c r="BJ17" s="227">
        <v>2021</v>
      </c>
      <c r="BK17" s="227">
        <v>2021</v>
      </c>
      <c r="BL17" s="227">
        <v>2021</v>
      </c>
      <c r="BM17" s="227">
        <v>2021</v>
      </c>
      <c r="BN17" s="227">
        <v>2021</v>
      </c>
      <c r="BO17" s="227">
        <v>2020</v>
      </c>
      <c r="BP17" s="227">
        <v>2020</v>
      </c>
      <c r="BQ17" s="227" t="s">
        <v>258</v>
      </c>
      <c r="BR17" s="227">
        <v>2022</v>
      </c>
      <c r="BS17" s="227" t="s">
        <v>259</v>
      </c>
      <c r="BT17" s="227" t="s">
        <v>259</v>
      </c>
      <c r="BU17" s="227" t="s">
        <v>259</v>
      </c>
      <c r="BV17" s="227">
        <v>2022</v>
      </c>
      <c r="BW17" s="227">
        <v>2022</v>
      </c>
      <c r="BX17" s="227">
        <v>2022</v>
      </c>
      <c r="BY17" s="227">
        <v>2014</v>
      </c>
      <c r="BZ17" s="227">
        <v>2019</v>
      </c>
      <c r="CA17" s="227">
        <v>2019</v>
      </c>
      <c r="CB17" s="227">
        <v>2019</v>
      </c>
      <c r="CC17" s="227">
        <v>2019</v>
      </c>
      <c r="CD17" s="227">
        <v>2019</v>
      </c>
      <c r="CE17" s="227">
        <v>2019</v>
      </c>
      <c r="CF17" s="227">
        <v>2019</v>
      </c>
      <c r="CG17" s="227">
        <v>2021</v>
      </c>
      <c r="CH17" s="227">
        <v>2022</v>
      </c>
      <c r="CI17" s="227">
        <v>2022</v>
      </c>
      <c r="CJ17" s="227">
        <v>2022</v>
      </c>
      <c r="CK17" s="227">
        <v>2021</v>
      </c>
      <c r="CL17" s="227">
        <v>2020</v>
      </c>
      <c r="CM17" s="227">
        <v>2020</v>
      </c>
      <c r="CN17" s="227">
        <v>2014</v>
      </c>
      <c r="CO17" s="227">
        <v>2021</v>
      </c>
      <c r="CP17" s="227">
        <v>2021</v>
      </c>
      <c r="CQ17" s="227">
        <v>2021</v>
      </c>
    </row>
    <row r="18" spans="1:95" x14ac:dyDescent="0.25">
      <c r="A18" s="78" t="str">
        <f>'Indicator Data'!B28</f>
        <v>Chattogram</v>
      </c>
      <c r="B18" s="78" t="str">
        <f>'Indicator Data'!C28</f>
        <v>Lakshmipur</v>
      </c>
      <c r="C18" s="19">
        <f>'Indicator Data'!D28</f>
        <v>2051</v>
      </c>
      <c r="D18" s="227">
        <v>2019</v>
      </c>
      <c r="E18" s="227">
        <v>2019</v>
      </c>
      <c r="F18" s="227">
        <v>2019</v>
      </c>
      <c r="G18" s="227">
        <v>2019</v>
      </c>
      <c r="H18" s="227">
        <v>2022</v>
      </c>
      <c r="I18" s="227" t="s">
        <v>253</v>
      </c>
      <c r="J18" s="227">
        <v>2022</v>
      </c>
      <c r="K18" s="227">
        <v>2022</v>
      </c>
      <c r="L18" s="227">
        <v>2022</v>
      </c>
      <c r="M18" s="227" t="s">
        <v>253</v>
      </c>
      <c r="N18" s="227">
        <v>2020</v>
      </c>
      <c r="O18" s="227">
        <v>2020</v>
      </c>
      <c r="P18" s="227">
        <v>2022</v>
      </c>
      <c r="Q18" s="227" t="s">
        <v>254</v>
      </c>
      <c r="R18" s="227" t="s">
        <v>254</v>
      </c>
      <c r="S18" s="227">
        <v>2022</v>
      </c>
      <c r="T18" s="227">
        <v>2022</v>
      </c>
      <c r="U18" s="227" t="s">
        <v>255</v>
      </c>
      <c r="V18" s="227">
        <v>2021</v>
      </c>
      <c r="W18" s="227">
        <v>2021</v>
      </c>
      <c r="X18" s="227">
        <v>2021</v>
      </c>
      <c r="Y18" s="227" t="s">
        <v>256</v>
      </c>
      <c r="Z18" s="227">
        <v>2021</v>
      </c>
      <c r="AA18" s="227">
        <v>2014</v>
      </c>
      <c r="AB18" s="227">
        <v>2021</v>
      </c>
      <c r="AC18" s="227">
        <v>2021</v>
      </c>
      <c r="AD18" s="227">
        <v>2020</v>
      </c>
      <c r="AE18" s="227">
        <v>2021</v>
      </c>
      <c r="AF18" s="227">
        <v>2021</v>
      </c>
      <c r="AG18" s="227">
        <v>2021</v>
      </c>
      <c r="AH18" s="227">
        <v>2021</v>
      </c>
      <c r="AI18" s="227">
        <v>2016</v>
      </c>
      <c r="AJ18" s="227">
        <v>2019</v>
      </c>
      <c r="AK18" s="227">
        <v>2019</v>
      </c>
      <c r="AL18" s="227">
        <v>2019</v>
      </c>
      <c r="AM18" s="227">
        <v>2020</v>
      </c>
      <c r="AN18" s="227">
        <v>2019</v>
      </c>
      <c r="AO18" s="227">
        <v>2019</v>
      </c>
      <c r="AP18" s="227">
        <v>2020</v>
      </c>
      <c r="AQ18" s="227">
        <v>2016</v>
      </c>
      <c r="AR18" s="227">
        <v>2019</v>
      </c>
      <c r="AS18" s="227">
        <v>2020</v>
      </c>
      <c r="AT18" s="227">
        <v>2020</v>
      </c>
      <c r="AU18" s="227" t="s">
        <v>253</v>
      </c>
      <c r="AV18" s="227">
        <v>2021</v>
      </c>
      <c r="AW18" s="227" t="s">
        <v>257</v>
      </c>
      <c r="AX18" s="227">
        <v>2022</v>
      </c>
      <c r="AY18" s="227">
        <v>2020</v>
      </c>
      <c r="AZ18" s="227">
        <v>2019</v>
      </c>
      <c r="BA18" s="227">
        <v>2019</v>
      </c>
      <c r="BB18" s="227">
        <v>2019</v>
      </c>
      <c r="BC18" s="227" t="s">
        <v>257</v>
      </c>
      <c r="BD18" s="227" t="s">
        <v>257</v>
      </c>
      <c r="BE18" s="227" t="s">
        <v>257</v>
      </c>
      <c r="BF18" s="227">
        <v>2021</v>
      </c>
      <c r="BG18" s="227">
        <v>2021</v>
      </c>
      <c r="BH18" s="227">
        <v>2019</v>
      </c>
      <c r="BI18" s="227">
        <v>2019</v>
      </c>
      <c r="BJ18" s="227">
        <v>2021</v>
      </c>
      <c r="BK18" s="227">
        <v>2021</v>
      </c>
      <c r="BL18" s="227">
        <v>2021</v>
      </c>
      <c r="BM18" s="227">
        <v>2021</v>
      </c>
      <c r="BN18" s="227">
        <v>2021</v>
      </c>
      <c r="BO18" s="227">
        <v>2020</v>
      </c>
      <c r="BP18" s="227">
        <v>2020</v>
      </c>
      <c r="BQ18" s="227" t="s">
        <v>258</v>
      </c>
      <c r="BR18" s="227">
        <v>2022</v>
      </c>
      <c r="BS18" s="227" t="s">
        <v>259</v>
      </c>
      <c r="BT18" s="227" t="s">
        <v>259</v>
      </c>
      <c r="BU18" s="227" t="s">
        <v>259</v>
      </c>
      <c r="BV18" s="227">
        <v>2022</v>
      </c>
      <c r="BW18" s="227">
        <v>2022</v>
      </c>
      <c r="BX18" s="227">
        <v>2022</v>
      </c>
      <c r="BY18" s="227">
        <v>2014</v>
      </c>
      <c r="BZ18" s="227">
        <v>2019</v>
      </c>
      <c r="CA18" s="227">
        <v>2019</v>
      </c>
      <c r="CB18" s="227">
        <v>2019</v>
      </c>
      <c r="CC18" s="227">
        <v>2019</v>
      </c>
      <c r="CD18" s="227">
        <v>2019</v>
      </c>
      <c r="CE18" s="227">
        <v>2019</v>
      </c>
      <c r="CF18" s="227">
        <v>2019</v>
      </c>
      <c r="CG18" s="227">
        <v>2021</v>
      </c>
      <c r="CH18" s="227">
        <v>2022</v>
      </c>
      <c r="CI18" s="227">
        <v>2022</v>
      </c>
      <c r="CJ18" s="227">
        <v>2022</v>
      </c>
      <c r="CK18" s="227">
        <v>2021</v>
      </c>
      <c r="CL18" s="227">
        <v>2020</v>
      </c>
      <c r="CM18" s="227">
        <v>2020</v>
      </c>
      <c r="CN18" s="227">
        <v>2014</v>
      </c>
      <c r="CO18" s="227">
        <v>2021</v>
      </c>
      <c r="CP18" s="227">
        <v>2021</v>
      </c>
      <c r="CQ18" s="227">
        <v>2021</v>
      </c>
    </row>
    <row r="19" spans="1:95" x14ac:dyDescent="0.25">
      <c r="A19" s="78" t="str">
        <f>'Indicator Data'!B29</f>
        <v>Chattogram</v>
      </c>
      <c r="B19" s="78" t="str">
        <f>'Indicator Data'!C29</f>
        <v>Noakhali</v>
      </c>
      <c r="C19" s="19">
        <f>'Indicator Data'!D29</f>
        <v>2075</v>
      </c>
      <c r="D19" s="227">
        <v>2019</v>
      </c>
      <c r="E19" s="227">
        <v>2019</v>
      </c>
      <c r="F19" s="227">
        <v>2019</v>
      </c>
      <c r="G19" s="227">
        <v>2019</v>
      </c>
      <c r="H19" s="227">
        <v>2022</v>
      </c>
      <c r="I19" s="227" t="s">
        <v>253</v>
      </c>
      <c r="J19" s="227">
        <v>2022</v>
      </c>
      <c r="K19" s="227">
        <v>2022</v>
      </c>
      <c r="L19" s="227">
        <v>2022</v>
      </c>
      <c r="M19" s="227" t="s">
        <v>253</v>
      </c>
      <c r="N19" s="227">
        <v>2020</v>
      </c>
      <c r="O19" s="227">
        <v>2020</v>
      </c>
      <c r="P19" s="227">
        <v>2022</v>
      </c>
      <c r="Q19" s="227" t="s">
        <v>254</v>
      </c>
      <c r="R19" s="227" t="s">
        <v>254</v>
      </c>
      <c r="S19" s="227">
        <v>2022</v>
      </c>
      <c r="T19" s="227">
        <v>2022</v>
      </c>
      <c r="U19" s="227" t="s">
        <v>255</v>
      </c>
      <c r="V19" s="227">
        <v>2021</v>
      </c>
      <c r="W19" s="227">
        <v>2021</v>
      </c>
      <c r="X19" s="227">
        <v>2021</v>
      </c>
      <c r="Y19" s="227" t="s">
        <v>256</v>
      </c>
      <c r="Z19" s="227">
        <v>2021</v>
      </c>
      <c r="AA19" s="227">
        <v>2014</v>
      </c>
      <c r="AB19" s="227">
        <v>2021</v>
      </c>
      <c r="AC19" s="227">
        <v>2021</v>
      </c>
      <c r="AD19" s="227">
        <v>2020</v>
      </c>
      <c r="AE19" s="227">
        <v>2021</v>
      </c>
      <c r="AF19" s="227">
        <v>2021</v>
      </c>
      <c r="AG19" s="227">
        <v>2021</v>
      </c>
      <c r="AH19" s="227">
        <v>2021</v>
      </c>
      <c r="AI19" s="227">
        <v>2016</v>
      </c>
      <c r="AJ19" s="227">
        <v>2019</v>
      </c>
      <c r="AK19" s="227">
        <v>2019</v>
      </c>
      <c r="AL19" s="227">
        <v>2019</v>
      </c>
      <c r="AM19" s="227">
        <v>2020</v>
      </c>
      <c r="AN19" s="227">
        <v>2019</v>
      </c>
      <c r="AO19" s="227">
        <v>2019</v>
      </c>
      <c r="AP19" s="227">
        <v>2020</v>
      </c>
      <c r="AQ19" s="227">
        <v>2016</v>
      </c>
      <c r="AR19" s="227">
        <v>2019</v>
      </c>
      <c r="AS19" s="227">
        <v>2020</v>
      </c>
      <c r="AT19" s="227">
        <v>2020</v>
      </c>
      <c r="AU19" s="227" t="s">
        <v>253</v>
      </c>
      <c r="AV19" s="227">
        <v>2021</v>
      </c>
      <c r="AW19" s="227" t="s">
        <v>257</v>
      </c>
      <c r="AX19" s="227">
        <v>2022</v>
      </c>
      <c r="AY19" s="227">
        <v>2020</v>
      </c>
      <c r="AZ19" s="227">
        <v>2019</v>
      </c>
      <c r="BA19" s="227">
        <v>2019</v>
      </c>
      <c r="BB19" s="227">
        <v>2019</v>
      </c>
      <c r="BC19" s="227" t="s">
        <v>257</v>
      </c>
      <c r="BD19" s="227" t="s">
        <v>257</v>
      </c>
      <c r="BE19" s="227" t="s">
        <v>257</v>
      </c>
      <c r="BF19" s="227">
        <v>2021</v>
      </c>
      <c r="BG19" s="227">
        <v>2021</v>
      </c>
      <c r="BH19" s="227">
        <v>2019</v>
      </c>
      <c r="BI19" s="227">
        <v>2019</v>
      </c>
      <c r="BJ19" s="227">
        <v>2021</v>
      </c>
      <c r="BK19" s="227">
        <v>2021</v>
      </c>
      <c r="BL19" s="227">
        <v>2021</v>
      </c>
      <c r="BM19" s="227">
        <v>2021</v>
      </c>
      <c r="BN19" s="227">
        <v>2021</v>
      </c>
      <c r="BO19" s="227">
        <v>2020</v>
      </c>
      <c r="BP19" s="227">
        <v>2020</v>
      </c>
      <c r="BQ19" s="227" t="s">
        <v>258</v>
      </c>
      <c r="BR19" s="227">
        <v>2022</v>
      </c>
      <c r="BS19" s="227" t="s">
        <v>259</v>
      </c>
      <c r="BT19" s="227" t="s">
        <v>259</v>
      </c>
      <c r="BU19" s="227" t="s">
        <v>259</v>
      </c>
      <c r="BV19" s="227">
        <v>2022</v>
      </c>
      <c r="BW19" s="227">
        <v>2022</v>
      </c>
      <c r="BX19" s="227">
        <v>2022</v>
      </c>
      <c r="BY19" s="227">
        <v>2014</v>
      </c>
      <c r="BZ19" s="227">
        <v>2019</v>
      </c>
      <c r="CA19" s="227">
        <v>2019</v>
      </c>
      <c r="CB19" s="227">
        <v>2019</v>
      </c>
      <c r="CC19" s="227">
        <v>2019</v>
      </c>
      <c r="CD19" s="227">
        <v>2019</v>
      </c>
      <c r="CE19" s="227">
        <v>2019</v>
      </c>
      <c r="CF19" s="227">
        <v>2019</v>
      </c>
      <c r="CG19" s="227">
        <v>2021</v>
      </c>
      <c r="CH19" s="227">
        <v>2022</v>
      </c>
      <c r="CI19" s="227">
        <v>2022</v>
      </c>
      <c r="CJ19" s="227">
        <v>2022</v>
      </c>
      <c r="CK19" s="227">
        <v>2021</v>
      </c>
      <c r="CL19" s="227">
        <v>2020</v>
      </c>
      <c r="CM19" s="227">
        <v>2020</v>
      </c>
      <c r="CN19" s="227">
        <v>2014</v>
      </c>
      <c r="CO19" s="227">
        <v>2021</v>
      </c>
      <c r="CP19" s="227">
        <v>2021</v>
      </c>
      <c r="CQ19" s="227">
        <v>2021</v>
      </c>
    </row>
    <row r="20" spans="1:95" ht="15.75" customHeight="1" x14ac:dyDescent="0.25">
      <c r="A20" s="78" t="str">
        <f>'Indicator Data'!B30</f>
        <v>Chattogram</v>
      </c>
      <c r="B20" s="78" t="str">
        <f>'Indicator Data'!C30</f>
        <v>Rangamati</v>
      </c>
      <c r="C20" s="19">
        <f>'Indicator Data'!D30</f>
        <v>2084</v>
      </c>
      <c r="D20" s="227">
        <v>2019</v>
      </c>
      <c r="E20" s="227">
        <v>2019</v>
      </c>
      <c r="F20" s="227">
        <v>2019</v>
      </c>
      <c r="G20" s="227">
        <v>2019</v>
      </c>
      <c r="H20" s="227">
        <v>2022</v>
      </c>
      <c r="I20" s="227" t="s">
        <v>253</v>
      </c>
      <c r="J20" s="227">
        <v>2022</v>
      </c>
      <c r="K20" s="227">
        <v>2022</v>
      </c>
      <c r="L20" s="227">
        <v>2022</v>
      </c>
      <c r="M20" s="227" t="s">
        <v>253</v>
      </c>
      <c r="N20" s="227">
        <v>2020</v>
      </c>
      <c r="O20" s="227">
        <v>2020</v>
      </c>
      <c r="P20" s="227">
        <v>2022</v>
      </c>
      <c r="Q20" s="227" t="s">
        <v>254</v>
      </c>
      <c r="R20" s="227" t="s">
        <v>254</v>
      </c>
      <c r="S20" s="227">
        <v>2022</v>
      </c>
      <c r="T20" s="227">
        <v>2022</v>
      </c>
      <c r="U20" s="227" t="s">
        <v>255</v>
      </c>
      <c r="V20" s="227">
        <v>2021</v>
      </c>
      <c r="W20" s="227">
        <v>2021</v>
      </c>
      <c r="X20" s="227">
        <v>2021</v>
      </c>
      <c r="Y20" s="227" t="s">
        <v>256</v>
      </c>
      <c r="Z20" s="227">
        <v>2021</v>
      </c>
      <c r="AA20" s="227">
        <v>2014</v>
      </c>
      <c r="AB20" s="227">
        <v>2021</v>
      </c>
      <c r="AC20" s="227">
        <v>2021</v>
      </c>
      <c r="AD20" s="227">
        <v>2020</v>
      </c>
      <c r="AE20" s="227">
        <v>2021</v>
      </c>
      <c r="AF20" s="227">
        <v>2021</v>
      </c>
      <c r="AG20" s="227">
        <v>2021</v>
      </c>
      <c r="AH20" s="227">
        <v>2021</v>
      </c>
      <c r="AI20" s="227">
        <v>2016</v>
      </c>
      <c r="AJ20" s="227">
        <v>2019</v>
      </c>
      <c r="AK20" s="227">
        <v>2019</v>
      </c>
      <c r="AL20" s="227">
        <v>2019</v>
      </c>
      <c r="AM20" s="227">
        <v>2020</v>
      </c>
      <c r="AN20" s="227">
        <v>2019</v>
      </c>
      <c r="AO20" s="227">
        <v>2019</v>
      </c>
      <c r="AP20" s="227">
        <v>2020</v>
      </c>
      <c r="AQ20" s="227">
        <v>2016</v>
      </c>
      <c r="AR20" s="227">
        <v>2019</v>
      </c>
      <c r="AS20" s="227">
        <v>2020</v>
      </c>
      <c r="AT20" s="227">
        <v>2020</v>
      </c>
      <c r="AU20" s="227" t="s">
        <v>253</v>
      </c>
      <c r="AV20" s="227">
        <v>2021</v>
      </c>
      <c r="AW20" s="227" t="s">
        <v>257</v>
      </c>
      <c r="AX20" s="227">
        <v>2022</v>
      </c>
      <c r="AY20" s="227">
        <v>2020</v>
      </c>
      <c r="AZ20" s="227">
        <v>2019</v>
      </c>
      <c r="BA20" s="227">
        <v>2019</v>
      </c>
      <c r="BB20" s="227">
        <v>2019</v>
      </c>
      <c r="BC20" s="227" t="s">
        <v>257</v>
      </c>
      <c r="BD20" s="227" t="s">
        <v>257</v>
      </c>
      <c r="BE20" s="227" t="s">
        <v>257</v>
      </c>
      <c r="BF20" s="227">
        <v>2021</v>
      </c>
      <c r="BG20" s="227">
        <v>2021</v>
      </c>
      <c r="BH20" s="227">
        <v>2019</v>
      </c>
      <c r="BI20" s="227">
        <v>2019</v>
      </c>
      <c r="BJ20" s="227">
        <v>2021</v>
      </c>
      <c r="BK20" s="227">
        <v>2021</v>
      </c>
      <c r="BL20" s="227">
        <v>2021</v>
      </c>
      <c r="BM20" s="227">
        <v>2021</v>
      </c>
      <c r="BN20" s="227">
        <v>2021</v>
      </c>
      <c r="BO20" s="227">
        <v>2020</v>
      </c>
      <c r="BP20" s="227">
        <v>2020</v>
      </c>
      <c r="BQ20" s="227" t="s">
        <v>258</v>
      </c>
      <c r="BR20" s="227">
        <v>2022</v>
      </c>
      <c r="BS20" s="227" t="s">
        <v>259</v>
      </c>
      <c r="BT20" s="227" t="s">
        <v>259</v>
      </c>
      <c r="BU20" s="227" t="s">
        <v>259</v>
      </c>
      <c r="BV20" s="227">
        <v>2022</v>
      </c>
      <c r="BW20" s="227">
        <v>2022</v>
      </c>
      <c r="BX20" s="227">
        <v>2022</v>
      </c>
      <c r="BY20" s="227">
        <v>2014</v>
      </c>
      <c r="BZ20" s="227">
        <v>2019</v>
      </c>
      <c r="CA20" s="227">
        <v>2019</v>
      </c>
      <c r="CB20" s="227">
        <v>2019</v>
      </c>
      <c r="CC20" s="227">
        <v>2019</v>
      </c>
      <c r="CD20" s="227">
        <v>2019</v>
      </c>
      <c r="CE20" s="227">
        <v>2019</v>
      </c>
      <c r="CF20" s="227">
        <v>2019</v>
      </c>
      <c r="CG20" s="227">
        <v>2021</v>
      </c>
      <c r="CH20" s="227">
        <v>2022</v>
      </c>
      <c r="CI20" s="227">
        <v>2022</v>
      </c>
      <c r="CJ20" s="227">
        <v>2022</v>
      </c>
      <c r="CK20" s="227">
        <v>2021</v>
      </c>
      <c r="CL20" s="227">
        <v>2020</v>
      </c>
      <c r="CM20" s="227">
        <v>2020</v>
      </c>
      <c r="CN20" s="227">
        <v>2014</v>
      </c>
      <c r="CO20" s="227">
        <v>2021</v>
      </c>
      <c r="CP20" s="227">
        <v>2021</v>
      </c>
      <c r="CQ20" s="227">
        <v>2021</v>
      </c>
    </row>
    <row r="21" spans="1:95" ht="15.75" customHeight="1" x14ac:dyDescent="0.25">
      <c r="A21" s="78" t="str">
        <f>'Indicator Data'!B31</f>
        <v>Dhaka</v>
      </c>
      <c r="B21" s="78" t="str">
        <f>'Indicator Data'!C31</f>
        <v>Dhaka</v>
      </c>
      <c r="C21" s="19">
        <f>'Indicator Data'!D31</f>
        <v>3026</v>
      </c>
      <c r="D21" s="227">
        <v>2019</v>
      </c>
      <c r="E21" s="227">
        <v>2019</v>
      </c>
      <c r="F21" s="227">
        <v>2019</v>
      </c>
      <c r="G21" s="227">
        <v>2019</v>
      </c>
      <c r="H21" s="227">
        <v>2022</v>
      </c>
      <c r="I21" s="227" t="s">
        <v>253</v>
      </c>
      <c r="J21" s="227">
        <v>2022</v>
      </c>
      <c r="K21" s="227">
        <v>2022</v>
      </c>
      <c r="L21" s="227">
        <v>2022</v>
      </c>
      <c r="M21" s="227" t="s">
        <v>253</v>
      </c>
      <c r="N21" s="227">
        <v>2020</v>
      </c>
      <c r="O21" s="227">
        <v>2020</v>
      </c>
      <c r="P21" s="227">
        <v>2022</v>
      </c>
      <c r="Q21" s="227" t="s">
        <v>254</v>
      </c>
      <c r="R21" s="227" t="s">
        <v>254</v>
      </c>
      <c r="S21" s="227">
        <v>2022</v>
      </c>
      <c r="T21" s="227">
        <v>2022</v>
      </c>
      <c r="U21" s="227" t="s">
        <v>255</v>
      </c>
      <c r="V21" s="227">
        <v>2021</v>
      </c>
      <c r="W21" s="227">
        <v>2021</v>
      </c>
      <c r="X21" s="227">
        <v>2021</v>
      </c>
      <c r="Y21" s="227" t="s">
        <v>256</v>
      </c>
      <c r="Z21" s="227">
        <v>2021</v>
      </c>
      <c r="AA21" s="227">
        <v>2014</v>
      </c>
      <c r="AB21" s="227">
        <v>2021</v>
      </c>
      <c r="AC21" s="227">
        <v>2021</v>
      </c>
      <c r="AD21" s="227">
        <v>2020</v>
      </c>
      <c r="AE21" s="227">
        <v>2021</v>
      </c>
      <c r="AF21" s="227">
        <v>2021</v>
      </c>
      <c r="AG21" s="227">
        <v>2021</v>
      </c>
      <c r="AH21" s="227">
        <v>2021</v>
      </c>
      <c r="AI21" s="227">
        <v>2016</v>
      </c>
      <c r="AJ21" s="227">
        <v>2019</v>
      </c>
      <c r="AK21" s="227">
        <v>2019</v>
      </c>
      <c r="AL21" s="227">
        <v>2019</v>
      </c>
      <c r="AM21" s="227">
        <v>2020</v>
      </c>
      <c r="AN21" s="227">
        <v>2019</v>
      </c>
      <c r="AO21" s="227">
        <v>2019</v>
      </c>
      <c r="AP21" s="227">
        <v>2020</v>
      </c>
      <c r="AQ21" s="227">
        <v>2016</v>
      </c>
      <c r="AR21" s="227">
        <v>2019</v>
      </c>
      <c r="AS21" s="227">
        <v>2020</v>
      </c>
      <c r="AT21" s="227">
        <v>2020</v>
      </c>
      <c r="AU21" s="227" t="s">
        <v>253</v>
      </c>
      <c r="AV21" s="227">
        <v>2021</v>
      </c>
      <c r="AW21" s="227" t="s">
        <v>257</v>
      </c>
      <c r="AX21" s="227">
        <v>2022</v>
      </c>
      <c r="AY21" s="227">
        <v>2020</v>
      </c>
      <c r="AZ21" s="227">
        <v>2019</v>
      </c>
      <c r="BA21" s="227">
        <v>2019</v>
      </c>
      <c r="BB21" s="227">
        <v>2019</v>
      </c>
      <c r="BC21" s="227" t="s">
        <v>257</v>
      </c>
      <c r="BD21" s="227" t="s">
        <v>257</v>
      </c>
      <c r="BE21" s="227" t="s">
        <v>257</v>
      </c>
      <c r="BF21" s="227">
        <v>2021</v>
      </c>
      <c r="BG21" s="227">
        <v>2021</v>
      </c>
      <c r="BH21" s="227">
        <v>2019</v>
      </c>
      <c r="BI21" s="227">
        <v>2019</v>
      </c>
      <c r="BJ21" s="227">
        <v>2021</v>
      </c>
      <c r="BK21" s="227">
        <v>2021</v>
      </c>
      <c r="BL21" s="227">
        <v>2021</v>
      </c>
      <c r="BM21" s="227">
        <v>2021</v>
      </c>
      <c r="BN21" s="227">
        <v>2021</v>
      </c>
      <c r="BO21" s="227">
        <v>2020</v>
      </c>
      <c r="BP21" s="227">
        <v>2020</v>
      </c>
      <c r="BQ21" s="227" t="s">
        <v>258</v>
      </c>
      <c r="BR21" s="227">
        <v>2022</v>
      </c>
      <c r="BS21" s="227" t="s">
        <v>259</v>
      </c>
      <c r="BT21" s="227" t="s">
        <v>259</v>
      </c>
      <c r="BU21" s="227" t="s">
        <v>259</v>
      </c>
      <c r="BV21" s="227">
        <v>2022</v>
      </c>
      <c r="BW21" s="227">
        <v>2022</v>
      </c>
      <c r="BX21" s="227">
        <v>2022</v>
      </c>
      <c r="BY21" s="227">
        <v>2014</v>
      </c>
      <c r="BZ21" s="227">
        <v>2019</v>
      </c>
      <c r="CA21" s="227">
        <v>2019</v>
      </c>
      <c r="CB21" s="227">
        <v>2019</v>
      </c>
      <c r="CC21" s="227">
        <v>2019</v>
      </c>
      <c r="CD21" s="227">
        <v>2019</v>
      </c>
      <c r="CE21" s="227">
        <v>2019</v>
      </c>
      <c r="CF21" s="227">
        <v>2019</v>
      </c>
      <c r="CG21" s="227">
        <v>2021</v>
      </c>
      <c r="CH21" s="227">
        <v>2022</v>
      </c>
      <c r="CI21" s="227">
        <v>2022</v>
      </c>
      <c r="CJ21" s="227">
        <v>2022</v>
      </c>
      <c r="CK21" s="227">
        <v>2021</v>
      </c>
      <c r="CL21" s="227">
        <v>2020</v>
      </c>
      <c r="CM21" s="227">
        <v>2020</v>
      </c>
      <c r="CN21" s="227">
        <v>2014</v>
      </c>
      <c r="CO21" s="227">
        <v>2021</v>
      </c>
      <c r="CP21" s="227">
        <v>2021</v>
      </c>
      <c r="CQ21" s="227">
        <v>2021</v>
      </c>
    </row>
    <row r="22" spans="1:95" ht="15.75" customHeight="1" x14ac:dyDescent="0.25">
      <c r="A22" s="78" t="str">
        <f>'Indicator Data'!B32</f>
        <v>Dhaka</v>
      </c>
      <c r="B22" s="78" t="str">
        <f>'Indicator Data'!C32</f>
        <v>Faridpur</v>
      </c>
      <c r="C22" s="19">
        <f>'Indicator Data'!D32</f>
        <v>3029</v>
      </c>
      <c r="D22" s="227">
        <v>2019</v>
      </c>
      <c r="E22" s="227">
        <v>2019</v>
      </c>
      <c r="F22" s="227">
        <v>2019</v>
      </c>
      <c r="G22" s="227">
        <v>2019</v>
      </c>
      <c r="H22" s="227">
        <v>2022</v>
      </c>
      <c r="I22" s="227" t="s">
        <v>253</v>
      </c>
      <c r="J22" s="227">
        <v>2022</v>
      </c>
      <c r="K22" s="227">
        <v>2022</v>
      </c>
      <c r="L22" s="227">
        <v>2022</v>
      </c>
      <c r="M22" s="227" t="s">
        <v>253</v>
      </c>
      <c r="N22" s="227">
        <v>2020</v>
      </c>
      <c r="O22" s="227">
        <v>2020</v>
      </c>
      <c r="P22" s="227">
        <v>2022</v>
      </c>
      <c r="Q22" s="227" t="s">
        <v>254</v>
      </c>
      <c r="R22" s="227" t="s">
        <v>254</v>
      </c>
      <c r="S22" s="227">
        <v>2022</v>
      </c>
      <c r="T22" s="227">
        <v>2022</v>
      </c>
      <c r="U22" s="227" t="s">
        <v>255</v>
      </c>
      <c r="V22" s="227">
        <v>2021</v>
      </c>
      <c r="W22" s="227">
        <v>2021</v>
      </c>
      <c r="X22" s="227">
        <v>2021</v>
      </c>
      <c r="Y22" s="227" t="s">
        <v>256</v>
      </c>
      <c r="Z22" s="227">
        <v>2021</v>
      </c>
      <c r="AA22" s="227">
        <v>2014</v>
      </c>
      <c r="AB22" s="227">
        <v>2021</v>
      </c>
      <c r="AC22" s="227">
        <v>2021</v>
      </c>
      <c r="AD22" s="227">
        <v>2020</v>
      </c>
      <c r="AE22" s="227">
        <v>2021</v>
      </c>
      <c r="AF22" s="227">
        <v>2021</v>
      </c>
      <c r="AG22" s="227">
        <v>2021</v>
      </c>
      <c r="AH22" s="227">
        <v>2021</v>
      </c>
      <c r="AI22" s="227">
        <v>2016</v>
      </c>
      <c r="AJ22" s="227">
        <v>2019</v>
      </c>
      <c r="AK22" s="227">
        <v>2019</v>
      </c>
      <c r="AL22" s="227">
        <v>2019</v>
      </c>
      <c r="AM22" s="227">
        <v>2020</v>
      </c>
      <c r="AN22" s="227">
        <v>2019</v>
      </c>
      <c r="AO22" s="227">
        <v>2019</v>
      </c>
      <c r="AP22" s="227">
        <v>2020</v>
      </c>
      <c r="AQ22" s="227">
        <v>2016</v>
      </c>
      <c r="AR22" s="227">
        <v>2019</v>
      </c>
      <c r="AS22" s="227">
        <v>2020</v>
      </c>
      <c r="AT22" s="227">
        <v>2020</v>
      </c>
      <c r="AU22" s="227" t="s">
        <v>253</v>
      </c>
      <c r="AV22" s="227">
        <v>2021</v>
      </c>
      <c r="AW22" s="227" t="s">
        <v>257</v>
      </c>
      <c r="AX22" s="227">
        <v>2022</v>
      </c>
      <c r="AY22" s="227">
        <v>2020</v>
      </c>
      <c r="AZ22" s="227">
        <v>2019</v>
      </c>
      <c r="BA22" s="227">
        <v>2019</v>
      </c>
      <c r="BB22" s="227">
        <v>2019</v>
      </c>
      <c r="BC22" s="227" t="s">
        <v>257</v>
      </c>
      <c r="BD22" s="227" t="s">
        <v>257</v>
      </c>
      <c r="BE22" s="227" t="s">
        <v>257</v>
      </c>
      <c r="BF22" s="227">
        <v>2021</v>
      </c>
      <c r="BG22" s="227">
        <v>2021</v>
      </c>
      <c r="BH22" s="227">
        <v>2019</v>
      </c>
      <c r="BI22" s="227">
        <v>2019</v>
      </c>
      <c r="BJ22" s="227">
        <v>2021</v>
      </c>
      <c r="BK22" s="227">
        <v>2021</v>
      </c>
      <c r="BL22" s="227">
        <v>2021</v>
      </c>
      <c r="BM22" s="227">
        <v>2021</v>
      </c>
      <c r="BN22" s="227">
        <v>2021</v>
      </c>
      <c r="BO22" s="227">
        <v>2020</v>
      </c>
      <c r="BP22" s="227">
        <v>2020</v>
      </c>
      <c r="BQ22" s="227" t="s">
        <v>258</v>
      </c>
      <c r="BR22" s="227">
        <v>2022</v>
      </c>
      <c r="BS22" s="227" t="s">
        <v>259</v>
      </c>
      <c r="BT22" s="227" t="s">
        <v>259</v>
      </c>
      <c r="BU22" s="227" t="s">
        <v>259</v>
      </c>
      <c r="BV22" s="227">
        <v>2022</v>
      </c>
      <c r="BW22" s="227">
        <v>2022</v>
      </c>
      <c r="BX22" s="227">
        <v>2022</v>
      </c>
      <c r="BY22" s="227">
        <v>2014</v>
      </c>
      <c r="BZ22" s="227">
        <v>2019</v>
      </c>
      <c r="CA22" s="227">
        <v>2019</v>
      </c>
      <c r="CB22" s="227">
        <v>2019</v>
      </c>
      <c r="CC22" s="227">
        <v>2019</v>
      </c>
      <c r="CD22" s="227">
        <v>2019</v>
      </c>
      <c r="CE22" s="227">
        <v>2019</v>
      </c>
      <c r="CF22" s="227">
        <v>2019</v>
      </c>
      <c r="CG22" s="227">
        <v>2021</v>
      </c>
      <c r="CH22" s="227">
        <v>2022</v>
      </c>
      <c r="CI22" s="227">
        <v>2022</v>
      </c>
      <c r="CJ22" s="227">
        <v>2022</v>
      </c>
      <c r="CK22" s="227">
        <v>2021</v>
      </c>
      <c r="CL22" s="227">
        <v>2020</v>
      </c>
      <c r="CM22" s="227">
        <v>2020</v>
      </c>
      <c r="CN22" s="227">
        <v>2014</v>
      </c>
      <c r="CO22" s="227">
        <v>2021</v>
      </c>
      <c r="CP22" s="227">
        <v>2021</v>
      </c>
      <c r="CQ22" s="227">
        <v>2021</v>
      </c>
    </row>
    <row r="23" spans="1:95" ht="15.75" customHeight="1" x14ac:dyDescent="0.25">
      <c r="A23" s="78" t="str">
        <f>'Indicator Data'!B33</f>
        <v>Dhaka</v>
      </c>
      <c r="B23" s="78" t="str">
        <f>'Indicator Data'!C33</f>
        <v>Gazipur</v>
      </c>
      <c r="C23" s="19">
        <f>'Indicator Data'!D33</f>
        <v>3033</v>
      </c>
      <c r="D23" s="227">
        <v>2019</v>
      </c>
      <c r="E23" s="227">
        <v>2019</v>
      </c>
      <c r="F23" s="227">
        <v>2019</v>
      </c>
      <c r="G23" s="227">
        <v>2019</v>
      </c>
      <c r="H23" s="227">
        <v>2022</v>
      </c>
      <c r="I23" s="227" t="s">
        <v>253</v>
      </c>
      <c r="J23" s="227">
        <v>2022</v>
      </c>
      <c r="K23" s="227">
        <v>2022</v>
      </c>
      <c r="L23" s="227">
        <v>2022</v>
      </c>
      <c r="M23" s="227" t="s">
        <v>253</v>
      </c>
      <c r="N23" s="227">
        <v>2020</v>
      </c>
      <c r="O23" s="227">
        <v>2020</v>
      </c>
      <c r="P23" s="227">
        <v>2022</v>
      </c>
      <c r="Q23" s="227" t="s">
        <v>254</v>
      </c>
      <c r="R23" s="227" t="s">
        <v>254</v>
      </c>
      <c r="S23" s="227">
        <v>2022</v>
      </c>
      <c r="T23" s="227">
        <v>2022</v>
      </c>
      <c r="U23" s="227" t="s">
        <v>255</v>
      </c>
      <c r="V23" s="227">
        <v>2021</v>
      </c>
      <c r="W23" s="227">
        <v>2021</v>
      </c>
      <c r="X23" s="227">
        <v>2021</v>
      </c>
      <c r="Y23" s="227" t="s">
        <v>256</v>
      </c>
      <c r="Z23" s="227">
        <v>2021</v>
      </c>
      <c r="AA23" s="227">
        <v>2014</v>
      </c>
      <c r="AB23" s="227">
        <v>2021</v>
      </c>
      <c r="AC23" s="227">
        <v>2021</v>
      </c>
      <c r="AD23" s="227">
        <v>2020</v>
      </c>
      <c r="AE23" s="227">
        <v>2021</v>
      </c>
      <c r="AF23" s="227">
        <v>2021</v>
      </c>
      <c r="AG23" s="227">
        <v>2021</v>
      </c>
      <c r="AH23" s="227">
        <v>2021</v>
      </c>
      <c r="AI23" s="227">
        <v>2016</v>
      </c>
      <c r="AJ23" s="227">
        <v>2019</v>
      </c>
      <c r="AK23" s="227">
        <v>2019</v>
      </c>
      <c r="AL23" s="227">
        <v>2019</v>
      </c>
      <c r="AM23" s="227">
        <v>2020</v>
      </c>
      <c r="AN23" s="227">
        <v>2019</v>
      </c>
      <c r="AO23" s="227">
        <v>2019</v>
      </c>
      <c r="AP23" s="227">
        <v>2020</v>
      </c>
      <c r="AQ23" s="227">
        <v>2016</v>
      </c>
      <c r="AR23" s="227">
        <v>2019</v>
      </c>
      <c r="AS23" s="227">
        <v>2020</v>
      </c>
      <c r="AT23" s="227">
        <v>2020</v>
      </c>
      <c r="AU23" s="227" t="s">
        <v>253</v>
      </c>
      <c r="AV23" s="227">
        <v>2021</v>
      </c>
      <c r="AW23" s="227" t="s">
        <v>257</v>
      </c>
      <c r="AX23" s="227">
        <v>2022</v>
      </c>
      <c r="AY23" s="227">
        <v>2020</v>
      </c>
      <c r="AZ23" s="227">
        <v>2019</v>
      </c>
      <c r="BA23" s="227">
        <v>2019</v>
      </c>
      <c r="BB23" s="227">
        <v>2019</v>
      </c>
      <c r="BC23" s="227" t="s">
        <v>257</v>
      </c>
      <c r="BD23" s="227" t="s">
        <v>257</v>
      </c>
      <c r="BE23" s="227" t="s">
        <v>257</v>
      </c>
      <c r="BF23" s="227">
        <v>2021</v>
      </c>
      <c r="BG23" s="227">
        <v>2021</v>
      </c>
      <c r="BH23" s="227">
        <v>2019</v>
      </c>
      <c r="BI23" s="227">
        <v>2019</v>
      </c>
      <c r="BJ23" s="227">
        <v>2021</v>
      </c>
      <c r="BK23" s="227">
        <v>2021</v>
      </c>
      <c r="BL23" s="227">
        <v>2021</v>
      </c>
      <c r="BM23" s="227">
        <v>2021</v>
      </c>
      <c r="BN23" s="227">
        <v>2021</v>
      </c>
      <c r="BO23" s="227">
        <v>2020</v>
      </c>
      <c r="BP23" s="227">
        <v>2020</v>
      </c>
      <c r="BQ23" s="227" t="s">
        <v>258</v>
      </c>
      <c r="BR23" s="227">
        <v>2022</v>
      </c>
      <c r="BS23" s="227" t="s">
        <v>259</v>
      </c>
      <c r="BT23" s="227" t="s">
        <v>259</v>
      </c>
      <c r="BU23" s="227" t="s">
        <v>259</v>
      </c>
      <c r="BV23" s="227">
        <v>2022</v>
      </c>
      <c r="BW23" s="227">
        <v>2022</v>
      </c>
      <c r="BX23" s="227">
        <v>2022</v>
      </c>
      <c r="BY23" s="227">
        <v>2014</v>
      </c>
      <c r="BZ23" s="227">
        <v>2019</v>
      </c>
      <c r="CA23" s="227">
        <v>2019</v>
      </c>
      <c r="CB23" s="227">
        <v>2019</v>
      </c>
      <c r="CC23" s="227">
        <v>2019</v>
      </c>
      <c r="CD23" s="227">
        <v>2019</v>
      </c>
      <c r="CE23" s="227">
        <v>2019</v>
      </c>
      <c r="CF23" s="227">
        <v>2019</v>
      </c>
      <c r="CG23" s="227">
        <v>2021</v>
      </c>
      <c r="CH23" s="227">
        <v>2022</v>
      </c>
      <c r="CI23" s="227">
        <v>2022</v>
      </c>
      <c r="CJ23" s="227">
        <v>2022</v>
      </c>
      <c r="CK23" s="227">
        <v>2021</v>
      </c>
      <c r="CL23" s="227">
        <v>2020</v>
      </c>
      <c r="CM23" s="227">
        <v>2020</v>
      </c>
      <c r="CN23" s="227">
        <v>2014</v>
      </c>
      <c r="CO23" s="227">
        <v>2021</v>
      </c>
      <c r="CP23" s="227">
        <v>2021</v>
      </c>
      <c r="CQ23" s="227">
        <v>2021</v>
      </c>
    </row>
    <row r="24" spans="1:95" ht="15.75" customHeight="1" x14ac:dyDescent="0.25">
      <c r="A24" s="78" t="str">
        <f>'Indicator Data'!B34</f>
        <v>Dhaka</v>
      </c>
      <c r="B24" s="78" t="str">
        <f>'Indicator Data'!C34</f>
        <v>Gopalganj</v>
      </c>
      <c r="C24" s="19">
        <f>'Indicator Data'!D34</f>
        <v>3035</v>
      </c>
      <c r="D24" s="227">
        <v>2019</v>
      </c>
      <c r="E24" s="227">
        <v>2019</v>
      </c>
      <c r="F24" s="227">
        <v>2019</v>
      </c>
      <c r="G24" s="227">
        <v>2019</v>
      </c>
      <c r="H24" s="227">
        <v>2022</v>
      </c>
      <c r="I24" s="227" t="s">
        <v>253</v>
      </c>
      <c r="J24" s="227">
        <v>2022</v>
      </c>
      <c r="K24" s="227">
        <v>2022</v>
      </c>
      <c r="L24" s="227">
        <v>2022</v>
      </c>
      <c r="M24" s="227" t="s">
        <v>253</v>
      </c>
      <c r="N24" s="227">
        <v>2020</v>
      </c>
      <c r="O24" s="227">
        <v>2020</v>
      </c>
      <c r="P24" s="227">
        <v>2022</v>
      </c>
      <c r="Q24" s="227" t="s">
        <v>254</v>
      </c>
      <c r="R24" s="227" t="s">
        <v>254</v>
      </c>
      <c r="S24" s="227">
        <v>2022</v>
      </c>
      <c r="T24" s="227">
        <v>2022</v>
      </c>
      <c r="U24" s="227" t="s">
        <v>255</v>
      </c>
      <c r="V24" s="227">
        <v>2021</v>
      </c>
      <c r="W24" s="227">
        <v>2021</v>
      </c>
      <c r="X24" s="227">
        <v>2021</v>
      </c>
      <c r="Y24" s="227" t="s">
        <v>256</v>
      </c>
      <c r="Z24" s="227">
        <v>2021</v>
      </c>
      <c r="AA24" s="227">
        <v>2014</v>
      </c>
      <c r="AB24" s="227">
        <v>2021</v>
      </c>
      <c r="AC24" s="227">
        <v>2021</v>
      </c>
      <c r="AD24" s="227">
        <v>2020</v>
      </c>
      <c r="AE24" s="227">
        <v>2021</v>
      </c>
      <c r="AF24" s="227">
        <v>2021</v>
      </c>
      <c r="AG24" s="227">
        <v>2021</v>
      </c>
      <c r="AH24" s="227">
        <v>2021</v>
      </c>
      <c r="AI24" s="227">
        <v>2016</v>
      </c>
      <c r="AJ24" s="227">
        <v>2019</v>
      </c>
      <c r="AK24" s="227">
        <v>2019</v>
      </c>
      <c r="AL24" s="227">
        <v>2019</v>
      </c>
      <c r="AM24" s="227">
        <v>2020</v>
      </c>
      <c r="AN24" s="227">
        <v>2019</v>
      </c>
      <c r="AO24" s="227">
        <v>2019</v>
      </c>
      <c r="AP24" s="227">
        <v>2020</v>
      </c>
      <c r="AQ24" s="227">
        <v>2016</v>
      </c>
      <c r="AR24" s="227">
        <v>2019</v>
      </c>
      <c r="AS24" s="227">
        <v>2020</v>
      </c>
      <c r="AT24" s="227">
        <v>2020</v>
      </c>
      <c r="AU24" s="227" t="s">
        <v>253</v>
      </c>
      <c r="AV24" s="227">
        <v>2021</v>
      </c>
      <c r="AW24" s="227" t="s">
        <v>257</v>
      </c>
      <c r="AX24" s="227">
        <v>2022</v>
      </c>
      <c r="AY24" s="227">
        <v>2020</v>
      </c>
      <c r="AZ24" s="227">
        <v>2019</v>
      </c>
      <c r="BA24" s="227">
        <v>2019</v>
      </c>
      <c r="BB24" s="227">
        <v>2019</v>
      </c>
      <c r="BC24" s="227" t="s">
        <v>257</v>
      </c>
      <c r="BD24" s="227" t="s">
        <v>257</v>
      </c>
      <c r="BE24" s="227" t="s">
        <v>257</v>
      </c>
      <c r="BF24" s="227">
        <v>2021</v>
      </c>
      <c r="BG24" s="227">
        <v>2021</v>
      </c>
      <c r="BH24" s="227">
        <v>2019</v>
      </c>
      <c r="BI24" s="227">
        <v>2019</v>
      </c>
      <c r="BJ24" s="227">
        <v>2021</v>
      </c>
      <c r="BK24" s="227">
        <v>2021</v>
      </c>
      <c r="BL24" s="227">
        <v>2021</v>
      </c>
      <c r="BM24" s="227">
        <v>2021</v>
      </c>
      <c r="BN24" s="227">
        <v>2021</v>
      </c>
      <c r="BO24" s="227">
        <v>2020</v>
      </c>
      <c r="BP24" s="227">
        <v>2020</v>
      </c>
      <c r="BQ24" s="227" t="s">
        <v>258</v>
      </c>
      <c r="BR24" s="227">
        <v>2022</v>
      </c>
      <c r="BS24" s="227" t="s">
        <v>259</v>
      </c>
      <c r="BT24" s="227" t="s">
        <v>259</v>
      </c>
      <c r="BU24" s="227" t="s">
        <v>259</v>
      </c>
      <c r="BV24" s="227">
        <v>2022</v>
      </c>
      <c r="BW24" s="227">
        <v>2022</v>
      </c>
      <c r="BX24" s="227">
        <v>2022</v>
      </c>
      <c r="BY24" s="227">
        <v>2014</v>
      </c>
      <c r="BZ24" s="227">
        <v>2019</v>
      </c>
      <c r="CA24" s="227">
        <v>2019</v>
      </c>
      <c r="CB24" s="227">
        <v>2019</v>
      </c>
      <c r="CC24" s="227">
        <v>2019</v>
      </c>
      <c r="CD24" s="227">
        <v>2019</v>
      </c>
      <c r="CE24" s="227">
        <v>2019</v>
      </c>
      <c r="CF24" s="227">
        <v>2019</v>
      </c>
      <c r="CG24" s="227">
        <v>2021</v>
      </c>
      <c r="CH24" s="227">
        <v>2022</v>
      </c>
      <c r="CI24" s="227">
        <v>2022</v>
      </c>
      <c r="CJ24" s="227">
        <v>2022</v>
      </c>
      <c r="CK24" s="227">
        <v>2021</v>
      </c>
      <c r="CL24" s="227">
        <v>2020</v>
      </c>
      <c r="CM24" s="227">
        <v>2020</v>
      </c>
      <c r="CN24" s="227">
        <v>2014</v>
      </c>
      <c r="CO24" s="227">
        <v>2021</v>
      </c>
      <c r="CP24" s="227">
        <v>2021</v>
      </c>
      <c r="CQ24" s="227">
        <v>2021</v>
      </c>
    </row>
    <row r="25" spans="1:95" ht="15.75" customHeight="1" x14ac:dyDescent="0.25">
      <c r="A25" s="78" t="str">
        <f>'Indicator Data'!B35</f>
        <v>Dhaka</v>
      </c>
      <c r="B25" s="78" t="str">
        <f>'Indicator Data'!C35</f>
        <v>Kishoreganj</v>
      </c>
      <c r="C25" s="19">
        <f>'Indicator Data'!D35</f>
        <v>3048</v>
      </c>
      <c r="D25" s="227">
        <v>2019</v>
      </c>
      <c r="E25" s="227">
        <v>2019</v>
      </c>
      <c r="F25" s="227">
        <v>2019</v>
      </c>
      <c r="G25" s="227">
        <v>2019</v>
      </c>
      <c r="H25" s="227">
        <v>2022</v>
      </c>
      <c r="I25" s="227" t="s">
        <v>253</v>
      </c>
      <c r="J25" s="227">
        <v>2022</v>
      </c>
      <c r="K25" s="227">
        <v>2022</v>
      </c>
      <c r="L25" s="227">
        <v>2022</v>
      </c>
      <c r="M25" s="227" t="s">
        <v>253</v>
      </c>
      <c r="N25" s="227">
        <v>2020</v>
      </c>
      <c r="O25" s="227">
        <v>2020</v>
      </c>
      <c r="P25" s="227">
        <v>2022</v>
      </c>
      <c r="Q25" s="227" t="s">
        <v>254</v>
      </c>
      <c r="R25" s="227" t="s">
        <v>254</v>
      </c>
      <c r="S25" s="227">
        <v>2022</v>
      </c>
      <c r="T25" s="227">
        <v>2022</v>
      </c>
      <c r="U25" s="227" t="s">
        <v>255</v>
      </c>
      <c r="V25" s="227">
        <v>2021</v>
      </c>
      <c r="W25" s="227">
        <v>2021</v>
      </c>
      <c r="X25" s="227">
        <v>2021</v>
      </c>
      <c r="Y25" s="227" t="s">
        <v>256</v>
      </c>
      <c r="Z25" s="227">
        <v>2021</v>
      </c>
      <c r="AA25" s="227">
        <v>2014</v>
      </c>
      <c r="AB25" s="227">
        <v>2021</v>
      </c>
      <c r="AC25" s="227">
        <v>2021</v>
      </c>
      <c r="AD25" s="227">
        <v>2020</v>
      </c>
      <c r="AE25" s="227">
        <v>2021</v>
      </c>
      <c r="AF25" s="227">
        <v>2021</v>
      </c>
      <c r="AG25" s="227">
        <v>2021</v>
      </c>
      <c r="AH25" s="227">
        <v>2021</v>
      </c>
      <c r="AI25" s="227">
        <v>2016</v>
      </c>
      <c r="AJ25" s="227">
        <v>2019</v>
      </c>
      <c r="AK25" s="227">
        <v>2019</v>
      </c>
      <c r="AL25" s="227">
        <v>2019</v>
      </c>
      <c r="AM25" s="227">
        <v>2020</v>
      </c>
      <c r="AN25" s="227">
        <v>2019</v>
      </c>
      <c r="AO25" s="227">
        <v>2019</v>
      </c>
      <c r="AP25" s="227">
        <v>2020</v>
      </c>
      <c r="AQ25" s="227">
        <v>2016</v>
      </c>
      <c r="AR25" s="227">
        <v>2019</v>
      </c>
      <c r="AS25" s="227">
        <v>2020</v>
      </c>
      <c r="AT25" s="227">
        <v>2020</v>
      </c>
      <c r="AU25" s="227" t="s">
        <v>253</v>
      </c>
      <c r="AV25" s="227">
        <v>2021</v>
      </c>
      <c r="AW25" s="227" t="s">
        <v>257</v>
      </c>
      <c r="AX25" s="227">
        <v>2022</v>
      </c>
      <c r="AY25" s="227">
        <v>2020</v>
      </c>
      <c r="AZ25" s="227">
        <v>2019</v>
      </c>
      <c r="BA25" s="227">
        <v>2019</v>
      </c>
      <c r="BB25" s="227">
        <v>2019</v>
      </c>
      <c r="BC25" s="227" t="s">
        <v>257</v>
      </c>
      <c r="BD25" s="227" t="s">
        <v>257</v>
      </c>
      <c r="BE25" s="227" t="s">
        <v>257</v>
      </c>
      <c r="BF25" s="227">
        <v>2021</v>
      </c>
      <c r="BG25" s="227">
        <v>2021</v>
      </c>
      <c r="BH25" s="227">
        <v>2019</v>
      </c>
      <c r="BI25" s="227">
        <v>2019</v>
      </c>
      <c r="BJ25" s="227">
        <v>2021</v>
      </c>
      <c r="BK25" s="227">
        <v>2021</v>
      </c>
      <c r="BL25" s="227">
        <v>2021</v>
      </c>
      <c r="BM25" s="227">
        <v>2021</v>
      </c>
      <c r="BN25" s="227">
        <v>2021</v>
      </c>
      <c r="BO25" s="227">
        <v>2020</v>
      </c>
      <c r="BP25" s="227">
        <v>2020</v>
      </c>
      <c r="BQ25" s="227" t="s">
        <v>258</v>
      </c>
      <c r="BR25" s="227">
        <v>2022</v>
      </c>
      <c r="BS25" s="227" t="s">
        <v>259</v>
      </c>
      <c r="BT25" s="227" t="s">
        <v>259</v>
      </c>
      <c r="BU25" s="227" t="s">
        <v>259</v>
      </c>
      <c r="BV25" s="227">
        <v>2022</v>
      </c>
      <c r="BW25" s="227">
        <v>2022</v>
      </c>
      <c r="BX25" s="227">
        <v>2022</v>
      </c>
      <c r="BY25" s="227">
        <v>2014</v>
      </c>
      <c r="BZ25" s="227">
        <v>2019</v>
      </c>
      <c r="CA25" s="227">
        <v>2019</v>
      </c>
      <c r="CB25" s="227">
        <v>2019</v>
      </c>
      <c r="CC25" s="227">
        <v>2019</v>
      </c>
      <c r="CD25" s="227">
        <v>2019</v>
      </c>
      <c r="CE25" s="227">
        <v>2019</v>
      </c>
      <c r="CF25" s="227">
        <v>2019</v>
      </c>
      <c r="CG25" s="227">
        <v>2021</v>
      </c>
      <c r="CH25" s="227">
        <v>2022</v>
      </c>
      <c r="CI25" s="227">
        <v>2022</v>
      </c>
      <c r="CJ25" s="227">
        <v>2022</v>
      </c>
      <c r="CK25" s="227">
        <v>2021</v>
      </c>
      <c r="CL25" s="227">
        <v>2020</v>
      </c>
      <c r="CM25" s="227">
        <v>2020</v>
      </c>
      <c r="CN25" s="227">
        <v>2014</v>
      </c>
      <c r="CO25" s="227">
        <v>2021</v>
      </c>
      <c r="CP25" s="227">
        <v>2021</v>
      </c>
      <c r="CQ25" s="227">
        <v>2021</v>
      </c>
    </row>
    <row r="26" spans="1:95" ht="15.75" customHeight="1" x14ac:dyDescent="0.25">
      <c r="A26" s="78" t="str">
        <f>'Indicator Data'!B36</f>
        <v>Dhaka</v>
      </c>
      <c r="B26" s="78" t="str">
        <f>'Indicator Data'!C36</f>
        <v>Madaripur</v>
      </c>
      <c r="C26" s="19">
        <f>'Indicator Data'!D36</f>
        <v>3054</v>
      </c>
      <c r="D26" s="227">
        <v>2019</v>
      </c>
      <c r="E26" s="227">
        <v>2019</v>
      </c>
      <c r="F26" s="227">
        <v>2019</v>
      </c>
      <c r="G26" s="227">
        <v>2019</v>
      </c>
      <c r="H26" s="227">
        <v>2022</v>
      </c>
      <c r="I26" s="227" t="s">
        <v>253</v>
      </c>
      <c r="J26" s="227">
        <v>2022</v>
      </c>
      <c r="K26" s="227">
        <v>2022</v>
      </c>
      <c r="L26" s="227">
        <v>2022</v>
      </c>
      <c r="M26" s="227" t="s">
        <v>253</v>
      </c>
      <c r="N26" s="227">
        <v>2020</v>
      </c>
      <c r="O26" s="227">
        <v>2020</v>
      </c>
      <c r="P26" s="227">
        <v>2022</v>
      </c>
      <c r="Q26" s="227" t="s">
        <v>254</v>
      </c>
      <c r="R26" s="227" t="s">
        <v>254</v>
      </c>
      <c r="S26" s="227">
        <v>2022</v>
      </c>
      <c r="T26" s="227">
        <v>2022</v>
      </c>
      <c r="U26" s="227" t="s">
        <v>255</v>
      </c>
      <c r="V26" s="227">
        <v>2021</v>
      </c>
      <c r="W26" s="227">
        <v>2021</v>
      </c>
      <c r="X26" s="227">
        <v>2021</v>
      </c>
      <c r="Y26" s="227" t="s">
        <v>256</v>
      </c>
      <c r="Z26" s="227">
        <v>2021</v>
      </c>
      <c r="AA26" s="227">
        <v>2014</v>
      </c>
      <c r="AB26" s="227">
        <v>2021</v>
      </c>
      <c r="AC26" s="227">
        <v>2021</v>
      </c>
      <c r="AD26" s="227">
        <v>2020</v>
      </c>
      <c r="AE26" s="227">
        <v>2021</v>
      </c>
      <c r="AF26" s="227">
        <v>2021</v>
      </c>
      <c r="AG26" s="227">
        <v>2021</v>
      </c>
      <c r="AH26" s="227">
        <v>2021</v>
      </c>
      <c r="AI26" s="227">
        <v>2016</v>
      </c>
      <c r="AJ26" s="227">
        <v>2019</v>
      </c>
      <c r="AK26" s="227">
        <v>2019</v>
      </c>
      <c r="AL26" s="227">
        <v>2019</v>
      </c>
      <c r="AM26" s="227">
        <v>2020</v>
      </c>
      <c r="AN26" s="227">
        <v>2019</v>
      </c>
      <c r="AO26" s="227">
        <v>2019</v>
      </c>
      <c r="AP26" s="227">
        <v>2020</v>
      </c>
      <c r="AQ26" s="227">
        <v>2016</v>
      </c>
      <c r="AR26" s="227">
        <v>2019</v>
      </c>
      <c r="AS26" s="227">
        <v>2020</v>
      </c>
      <c r="AT26" s="227">
        <v>2020</v>
      </c>
      <c r="AU26" s="227" t="s">
        <v>253</v>
      </c>
      <c r="AV26" s="227">
        <v>2021</v>
      </c>
      <c r="AW26" s="227" t="s">
        <v>257</v>
      </c>
      <c r="AX26" s="227">
        <v>2022</v>
      </c>
      <c r="AY26" s="227">
        <v>2020</v>
      </c>
      <c r="AZ26" s="227">
        <v>2019</v>
      </c>
      <c r="BA26" s="227">
        <v>2019</v>
      </c>
      <c r="BB26" s="227">
        <v>2019</v>
      </c>
      <c r="BC26" s="227" t="s">
        <v>257</v>
      </c>
      <c r="BD26" s="227" t="s">
        <v>257</v>
      </c>
      <c r="BE26" s="227" t="s">
        <v>257</v>
      </c>
      <c r="BF26" s="227">
        <v>2021</v>
      </c>
      <c r="BG26" s="227">
        <v>2021</v>
      </c>
      <c r="BH26" s="227">
        <v>2019</v>
      </c>
      <c r="BI26" s="227">
        <v>2019</v>
      </c>
      <c r="BJ26" s="227">
        <v>2021</v>
      </c>
      <c r="BK26" s="227">
        <v>2021</v>
      </c>
      <c r="BL26" s="227">
        <v>2021</v>
      </c>
      <c r="BM26" s="227">
        <v>2021</v>
      </c>
      <c r="BN26" s="227">
        <v>2021</v>
      </c>
      <c r="BO26" s="227">
        <v>2020</v>
      </c>
      <c r="BP26" s="227">
        <v>2020</v>
      </c>
      <c r="BQ26" s="227" t="s">
        <v>258</v>
      </c>
      <c r="BR26" s="227">
        <v>2022</v>
      </c>
      <c r="BS26" s="227" t="s">
        <v>259</v>
      </c>
      <c r="BT26" s="227" t="s">
        <v>259</v>
      </c>
      <c r="BU26" s="227" t="s">
        <v>259</v>
      </c>
      <c r="BV26" s="227">
        <v>2022</v>
      </c>
      <c r="BW26" s="227">
        <v>2022</v>
      </c>
      <c r="BX26" s="227">
        <v>2022</v>
      </c>
      <c r="BY26" s="227">
        <v>2014</v>
      </c>
      <c r="BZ26" s="227">
        <v>2019</v>
      </c>
      <c r="CA26" s="227">
        <v>2019</v>
      </c>
      <c r="CB26" s="227">
        <v>2019</v>
      </c>
      <c r="CC26" s="227">
        <v>2019</v>
      </c>
      <c r="CD26" s="227">
        <v>2019</v>
      </c>
      <c r="CE26" s="227">
        <v>2019</v>
      </c>
      <c r="CF26" s="227">
        <v>2019</v>
      </c>
      <c r="CG26" s="227">
        <v>2021</v>
      </c>
      <c r="CH26" s="227">
        <v>2022</v>
      </c>
      <c r="CI26" s="227">
        <v>2022</v>
      </c>
      <c r="CJ26" s="227">
        <v>2022</v>
      </c>
      <c r="CK26" s="227">
        <v>2021</v>
      </c>
      <c r="CL26" s="227">
        <v>2020</v>
      </c>
      <c r="CM26" s="227">
        <v>2020</v>
      </c>
      <c r="CN26" s="227">
        <v>2014</v>
      </c>
      <c r="CO26" s="227">
        <v>2021</v>
      </c>
      <c r="CP26" s="227">
        <v>2021</v>
      </c>
      <c r="CQ26" s="227">
        <v>2021</v>
      </c>
    </row>
    <row r="27" spans="1:95" ht="15.75" customHeight="1" x14ac:dyDescent="0.25">
      <c r="A27" s="78" t="str">
        <f>'Indicator Data'!B37</f>
        <v>Dhaka</v>
      </c>
      <c r="B27" s="78" t="str">
        <f>'Indicator Data'!C37</f>
        <v>Manikganj</v>
      </c>
      <c r="C27" s="19">
        <f>'Indicator Data'!D37</f>
        <v>3056</v>
      </c>
      <c r="D27" s="227">
        <v>2019</v>
      </c>
      <c r="E27" s="227">
        <v>2019</v>
      </c>
      <c r="F27" s="227">
        <v>2019</v>
      </c>
      <c r="G27" s="227">
        <v>2019</v>
      </c>
      <c r="H27" s="227">
        <v>2022</v>
      </c>
      <c r="I27" s="227" t="s">
        <v>253</v>
      </c>
      <c r="J27" s="227">
        <v>2022</v>
      </c>
      <c r="K27" s="227">
        <v>2022</v>
      </c>
      <c r="L27" s="227">
        <v>2022</v>
      </c>
      <c r="M27" s="227" t="s">
        <v>253</v>
      </c>
      <c r="N27" s="227">
        <v>2020</v>
      </c>
      <c r="O27" s="227">
        <v>2020</v>
      </c>
      <c r="P27" s="227">
        <v>2022</v>
      </c>
      <c r="Q27" s="227" t="s">
        <v>254</v>
      </c>
      <c r="R27" s="227" t="s">
        <v>254</v>
      </c>
      <c r="S27" s="227">
        <v>2022</v>
      </c>
      <c r="T27" s="227">
        <v>2022</v>
      </c>
      <c r="U27" s="227" t="s">
        <v>255</v>
      </c>
      <c r="V27" s="227">
        <v>2021</v>
      </c>
      <c r="W27" s="227">
        <v>2021</v>
      </c>
      <c r="X27" s="227">
        <v>2021</v>
      </c>
      <c r="Y27" s="227" t="s">
        <v>256</v>
      </c>
      <c r="Z27" s="227">
        <v>2021</v>
      </c>
      <c r="AA27" s="227">
        <v>2014</v>
      </c>
      <c r="AB27" s="227">
        <v>2021</v>
      </c>
      <c r="AC27" s="227">
        <v>2021</v>
      </c>
      <c r="AD27" s="227">
        <v>2020</v>
      </c>
      <c r="AE27" s="227">
        <v>2021</v>
      </c>
      <c r="AF27" s="227">
        <v>2021</v>
      </c>
      <c r="AG27" s="227">
        <v>2021</v>
      </c>
      <c r="AH27" s="227">
        <v>2021</v>
      </c>
      <c r="AI27" s="227">
        <v>2016</v>
      </c>
      <c r="AJ27" s="227">
        <v>2019</v>
      </c>
      <c r="AK27" s="227">
        <v>2019</v>
      </c>
      <c r="AL27" s="227">
        <v>2019</v>
      </c>
      <c r="AM27" s="227">
        <v>2020</v>
      </c>
      <c r="AN27" s="227">
        <v>2019</v>
      </c>
      <c r="AO27" s="227">
        <v>2019</v>
      </c>
      <c r="AP27" s="227">
        <v>2020</v>
      </c>
      <c r="AQ27" s="227">
        <v>2016</v>
      </c>
      <c r="AR27" s="227">
        <v>2019</v>
      </c>
      <c r="AS27" s="227">
        <v>2020</v>
      </c>
      <c r="AT27" s="227">
        <v>2020</v>
      </c>
      <c r="AU27" s="227" t="s">
        <v>253</v>
      </c>
      <c r="AV27" s="227">
        <v>2021</v>
      </c>
      <c r="AW27" s="227" t="s">
        <v>257</v>
      </c>
      <c r="AX27" s="227">
        <v>2022</v>
      </c>
      <c r="AY27" s="227">
        <v>2020</v>
      </c>
      <c r="AZ27" s="227">
        <v>2019</v>
      </c>
      <c r="BA27" s="227">
        <v>2019</v>
      </c>
      <c r="BB27" s="227">
        <v>2019</v>
      </c>
      <c r="BC27" s="227" t="s">
        <v>257</v>
      </c>
      <c r="BD27" s="227" t="s">
        <v>257</v>
      </c>
      <c r="BE27" s="227" t="s">
        <v>257</v>
      </c>
      <c r="BF27" s="227">
        <v>2021</v>
      </c>
      <c r="BG27" s="227">
        <v>2021</v>
      </c>
      <c r="BH27" s="227">
        <v>2019</v>
      </c>
      <c r="BI27" s="227">
        <v>2019</v>
      </c>
      <c r="BJ27" s="227">
        <v>2021</v>
      </c>
      <c r="BK27" s="227">
        <v>2021</v>
      </c>
      <c r="BL27" s="227">
        <v>2021</v>
      </c>
      <c r="BM27" s="227">
        <v>2021</v>
      </c>
      <c r="BN27" s="227">
        <v>2021</v>
      </c>
      <c r="BO27" s="227">
        <v>2020</v>
      </c>
      <c r="BP27" s="227">
        <v>2020</v>
      </c>
      <c r="BQ27" s="227" t="s">
        <v>258</v>
      </c>
      <c r="BR27" s="227">
        <v>2022</v>
      </c>
      <c r="BS27" s="227" t="s">
        <v>259</v>
      </c>
      <c r="BT27" s="227" t="s">
        <v>259</v>
      </c>
      <c r="BU27" s="227" t="s">
        <v>259</v>
      </c>
      <c r="BV27" s="227">
        <v>2022</v>
      </c>
      <c r="BW27" s="227">
        <v>2022</v>
      </c>
      <c r="BX27" s="227">
        <v>2022</v>
      </c>
      <c r="BY27" s="227">
        <v>2014</v>
      </c>
      <c r="BZ27" s="227">
        <v>2019</v>
      </c>
      <c r="CA27" s="227">
        <v>2019</v>
      </c>
      <c r="CB27" s="227">
        <v>2019</v>
      </c>
      <c r="CC27" s="227">
        <v>2019</v>
      </c>
      <c r="CD27" s="227">
        <v>2019</v>
      </c>
      <c r="CE27" s="227">
        <v>2019</v>
      </c>
      <c r="CF27" s="227">
        <v>2019</v>
      </c>
      <c r="CG27" s="227">
        <v>2021</v>
      </c>
      <c r="CH27" s="227">
        <v>2022</v>
      </c>
      <c r="CI27" s="227">
        <v>2022</v>
      </c>
      <c r="CJ27" s="227">
        <v>2022</v>
      </c>
      <c r="CK27" s="227">
        <v>2021</v>
      </c>
      <c r="CL27" s="227">
        <v>2020</v>
      </c>
      <c r="CM27" s="227">
        <v>2020</v>
      </c>
      <c r="CN27" s="227">
        <v>2014</v>
      </c>
      <c r="CO27" s="227">
        <v>2021</v>
      </c>
      <c r="CP27" s="227">
        <v>2021</v>
      </c>
      <c r="CQ27" s="227">
        <v>2021</v>
      </c>
    </row>
    <row r="28" spans="1:95" ht="15.75" customHeight="1" x14ac:dyDescent="0.25">
      <c r="A28" s="78" t="str">
        <f>'Indicator Data'!B38</f>
        <v>Dhaka</v>
      </c>
      <c r="B28" s="78" t="str">
        <f>'Indicator Data'!C38</f>
        <v>Munshiganj</v>
      </c>
      <c r="C28" s="19">
        <f>'Indicator Data'!D38</f>
        <v>3059</v>
      </c>
      <c r="D28" s="227">
        <v>2019</v>
      </c>
      <c r="E28" s="227">
        <v>2019</v>
      </c>
      <c r="F28" s="227">
        <v>2019</v>
      </c>
      <c r="G28" s="227">
        <v>2019</v>
      </c>
      <c r="H28" s="227">
        <v>2022</v>
      </c>
      <c r="I28" s="227" t="s">
        <v>253</v>
      </c>
      <c r="J28" s="227">
        <v>2022</v>
      </c>
      <c r="K28" s="227">
        <v>2022</v>
      </c>
      <c r="L28" s="227">
        <v>2022</v>
      </c>
      <c r="M28" s="227" t="s">
        <v>253</v>
      </c>
      <c r="N28" s="227">
        <v>2020</v>
      </c>
      <c r="O28" s="227">
        <v>2020</v>
      </c>
      <c r="P28" s="227">
        <v>2022</v>
      </c>
      <c r="Q28" s="227" t="s">
        <v>254</v>
      </c>
      <c r="R28" s="227" t="s">
        <v>254</v>
      </c>
      <c r="S28" s="227">
        <v>2022</v>
      </c>
      <c r="T28" s="227">
        <v>2022</v>
      </c>
      <c r="U28" s="227" t="s">
        <v>255</v>
      </c>
      <c r="V28" s="227">
        <v>2021</v>
      </c>
      <c r="W28" s="227">
        <v>2021</v>
      </c>
      <c r="X28" s="227">
        <v>2021</v>
      </c>
      <c r="Y28" s="227" t="s">
        <v>256</v>
      </c>
      <c r="Z28" s="227">
        <v>2021</v>
      </c>
      <c r="AA28" s="227">
        <v>2014</v>
      </c>
      <c r="AB28" s="227">
        <v>2021</v>
      </c>
      <c r="AC28" s="227">
        <v>2021</v>
      </c>
      <c r="AD28" s="227">
        <v>2020</v>
      </c>
      <c r="AE28" s="227">
        <v>2021</v>
      </c>
      <c r="AF28" s="227">
        <v>2021</v>
      </c>
      <c r="AG28" s="227">
        <v>2021</v>
      </c>
      <c r="AH28" s="227">
        <v>2021</v>
      </c>
      <c r="AI28" s="227">
        <v>2016</v>
      </c>
      <c r="AJ28" s="227">
        <v>2019</v>
      </c>
      <c r="AK28" s="227">
        <v>2019</v>
      </c>
      <c r="AL28" s="227">
        <v>2019</v>
      </c>
      <c r="AM28" s="227">
        <v>2020</v>
      </c>
      <c r="AN28" s="227">
        <v>2019</v>
      </c>
      <c r="AO28" s="227">
        <v>2019</v>
      </c>
      <c r="AP28" s="227">
        <v>2020</v>
      </c>
      <c r="AQ28" s="227">
        <v>2016</v>
      </c>
      <c r="AR28" s="227">
        <v>2019</v>
      </c>
      <c r="AS28" s="227">
        <v>2020</v>
      </c>
      <c r="AT28" s="227">
        <v>2020</v>
      </c>
      <c r="AU28" s="227" t="s">
        <v>253</v>
      </c>
      <c r="AV28" s="227">
        <v>2021</v>
      </c>
      <c r="AW28" s="227" t="s">
        <v>257</v>
      </c>
      <c r="AX28" s="227">
        <v>2022</v>
      </c>
      <c r="AY28" s="227">
        <v>2020</v>
      </c>
      <c r="AZ28" s="227">
        <v>2019</v>
      </c>
      <c r="BA28" s="227">
        <v>2019</v>
      </c>
      <c r="BB28" s="227">
        <v>2019</v>
      </c>
      <c r="BC28" s="227" t="s">
        <v>257</v>
      </c>
      <c r="BD28" s="227" t="s">
        <v>257</v>
      </c>
      <c r="BE28" s="227" t="s">
        <v>257</v>
      </c>
      <c r="BF28" s="227">
        <v>2021</v>
      </c>
      <c r="BG28" s="227">
        <v>2021</v>
      </c>
      <c r="BH28" s="227">
        <v>2019</v>
      </c>
      <c r="BI28" s="227">
        <v>2019</v>
      </c>
      <c r="BJ28" s="227">
        <v>2021</v>
      </c>
      <c r="BK28" s="227">
        <v>2021</v>
      </c>
      <c r="BL28" s="227">
        <v>2021</v>
      </c>
      <c r="BM28" s="227">
        <v>2021</v>
      </c>
      <c r="BN28" s="227">
        <v>2021</v>
      </c>
      <c r="BO28" s="227">
        <v>2020</v>
      </c>
      <c r="BP28" s="227">
        <v>2020</v>
      </c>
      <c r="BQ28" s="227" t="s">
        <v>258</v>
      </c>
      <c r="BR28" s="227">
        <v>2022</v>
      </c>
      <c r="BS28" s="227" t="s">
        <v>259</v>
      </c>
      <c r="BT28" s="227" t="s">
        <v>259</v>
      </c>
      <c r="BU28" s="227" t="s">
        <v>259</v>
      </c>
      <c r="BV28" s="227">
        <v>2022</v>
      </c>
      <c r="BW28" s="227">
        <v>2022</v>
      </c>
      <c r="BX28" s="227">
        <v>2022</v>
      </c>
      <c r="BY28" s="227">
        <v>2014</v>
      </c>
      <c r="BZ28" s="227">
        <v>2019</v>
      </c>
      <c r="CA28" s="227">
        <v>2019</v>
      </c>
      <c r="CB28" s="227">
        <v>2019</v>
      </c>
      <c r="CC28" s="227">
        <v>2019</v>
      </c>
      <c r="CD28" s="227">
        <v>2019</v>
      </c>
      <c r="CE28" s="227">
        <v>2019</v>
      </c>
      <c r="CF28" s="227">
        <v>2019</v>
      </c>
      <c r="CG28" s="227">
        <v>2021</v>
      </c>
      <c r="CH28" s="227">
        <v>2022</v>
      </c>
      <c r="CI28" s="227">
        <v>2022</v>
      </c>
      <c r="CJ28" s="227">
        <v>2022</v>
      </c>
      <c r="CK28" s="227">
        <v>2021</v>
      </c>
      <c r="CL28" s="227">
        <v>2020</v>
      </c>
      <c r="CM28" s="227">
        <v>2020</v>
      </c>
      <c r="CN28" s="227">
        <v>2014</v>
      </c>
      <c r="CO28" s="227">
        <v>2021</v>
      </c>
      <c r="CP28" s="227">
        <v>2021</v>
      </c>
      <c r="CQ28" s="227">
        <v>2021</v>
      </c>
    </row>
    <row r="29" spans="1:95" ht="15.75" customHeight="1" x14ac:dyDescent="0.25">
      <c r="A29" s="78" t="str">
        <f>'Indicator Data'!B39</f>
        <v>Dhaka</v>
      </c>
      <c r="B29" s="78" t="str">
        <f>'Indicator Data'!C39</f>
        <v>Narayanganj</v>
      </c>
      <c r="C29" s="19">
        <f>'Indicator Data'!D39</f>
        <v>3067</v>
      </c>
      <c r="D29" s="227">
        <v>2019</v>
      </c>
      <c r="E29" s="227">
        <v>2019</v>
      </c>
      <c r="F29" s="227">
        <v>2019</v>
      </c>
      <c r="G29" s="227">
        <v>2019</v>
      </c>
      <c r="H29" s="227">
        <v>2022</v>
      </c>
      <c r="I29" s="227" t="s">
        <v>253</v>
      </c>
      <c r="J29" s="227">
        <v>2022</v>
      </c>
      <c r="K29" s="227">
        <v>2022</v>
      </c>
      <c r="L29" s="227">
        <v>2022</v>
      </c>
      <c r="M29" s="227" t="s">
        <v>253</v>
      </c>
      <c r="N29" s="227">
        <v>2020</v>
      </c>
      <c r="O29" s="227">
        <v>2020</v>
      </c>
      <c r="P29" s="227">
        <v>2022</v>
      </c>
      <c r="Q29" s="227" t="s">
        <v>254</v>
      </c>
      <c r="R29" s="227" t="s">
        <v>254</v>
      </c>
      <c r="S29" s="227">
        <v>2022</v>
      </c>
      <c r="T29" s="227">
        <v>2022</v>
      </c>
      <c r="U29" s="227" t="s">
        <v>255</v>
      </c>
      <c r="V29" s="227">
        <v>2021</v>
      </c>
      <c r="W29" s="227">
        <v>2021</v>
      </c>
      <c r="X29" s="227">
        <v>2021</v>
      </c>
      <c r="Y29" s="227" t="s">
        <v>256</v>
      </c>
      <c r="Z29" s="227">
        <v>2021</v>
      </c>
      <c r="AA29" s="227">
        <v>2014</v>
      </c>
      <c r="AB29" s="227">
        <v>2021</v>
      </c>
      <c r="AC29" s="227">
        <v>2021</v>
      </c>
      <c r="AD29" s="227">
        <v>2020</v>
      </c>
      <c r="AE29" s="227">
        <v>2021</v>
      </c>
      <c r="AF29" s="227">
        <v>2021</v>
      </c>
      <c r="AG29" s="227">
        <v>2021</v>
      </c>
      <c r="AH29" s="227">
        <v>2021</v>
      </c>
      <c r="AI29" s="227">
        <v>2016</v>
      </c>
      <c r="AJ29" s="227">
        <v>2019</v>
      </c>
      <c r="AK29" s="227">
        <v>2019</v>
      </c>
      <c r="AL29" s="227">
        <v>2019</v>
      </c>
      <c r="AM29" s="227">
        <v>2020</v>
      </c>
      <c r="AN29" s="227">
        <v>2019</v>
      </c>
      <c r="AO29" s="227">
        <v>2019</v>
      </c>
      <c r="AP29" s="227">
        <v>2020</v>
      </c>
      <c r="AQ29" s="227">
        <v>2016</v>
      </c>
      <c r="AR29" s="227">
        <v>2019</v>
      </c>
      <c r="AS29" s="227">
        <v>2020</v>
      </c>
      <c r="AT29" s="227">
        <v>2020</v>
      </c>
      <c r="AU29" s="227" t="s">
        <v>253</v>
      </c>
      <c r="AV29" s="227">
        <v>2021</v>
      </c>
      <c r="AW29" s="227" t="s">
        <v>257</v>
      </c>
      <c r="AX29" s="227">
        <v>2022</v>
      </c>
      <c r="AY29" s="227">
        <v>2020</v>
      </c>
      <c r="AZ29" s="227">
        <v>2019</v>
      </c>
      <c r="BA29" s="227">
        <v>2019</v>
      </c>
      <c r="BB29" s="227">
        <v>2019</v>
      </c>
      <c r="BC29" s="227" t="s">
        <v>257</v>
      </c>
      <c r="BD29" s="227" t="s">
        <v>257</v>
      </c>
      <c r="BE29" s="227" t="s">
        <v>257</v>
      </c>
      <c r="BF29" s="227">
        <v>2021</v>
      </c>
      <c r="BG29" s="227">
        <v>2021</v>
      </c>
      <c r="BH29" s="227">
        <v>2019</v>
      </c>
      <c r="BI29" s="227">
        <v>2019</v>
      </c>
      <c r="BJ29" s="227">
        <v>2021</v>
      </c>
      <c r="BK29" s="227">
        <v>2021</v>
      </c>
      <c r="BL29" s="227">
        <v>2021</v>
      </c>
      <c r="BM29" s="227">
        <v>2021</v>
      </c>
      <c r="BN29" s="227">
        <v>2021</v>
      </c>
      <c r="BO29" s="227">
        <v>2020</v>
      </c>
      <c r="BP29" s="227">
        <v>2020</v>
      </c>
      <c r="BQ29" s="227" t="s">
        <v>258</v>
      </c>
      <c r="BR29" s="227">
        <v>2022</v>
      </c>
      <c r="BS29" s="227" t="s">
        <v>259</v>
      </c>
      <c r="BT29" s="227" t="s">
        <v>259</v>
      </c>
      <c r="BU29" s="227" t="s">
        <v>259</v>
      </c>
      <c r="BV29" s="227">
        <v>2022</v>
      </c>
      <c r="BW29" s="227">
        <v>2022</v>
      </c>
      <c r="BX29" s="227">
        <v>2022</v>
      </c>
      <c r="BY29" s="227">
        <v>2014</v>
      </c>
      <c r="BZ29" s="227">
        <v>2019</v>
      </c>
      <c r="CA29" s="227">
        <v>2019</v>
      </c>
      <c r="CB29" s="227">
        <v>2019</v>
      </c>
      <c r="CC29" s="227">
        <v>2019</v>
      </c>
      <c r="CD29" s="227">
        <v>2019</v>
      </c>
      <c r="CE29" s="227">
        <v>2019</v>
      </c>
      <c r="CF29" s="227">
        <v>2019</v>
      </c>
      <c r="CG29" s="227">
        <v>2021</v>
      </c>
      <c r="CH29" s="227">
        <v>2022</v>
      </c>
      <c r="CI29" s="227">
        <v>2022</v>
      </c>
      <c r="CJ29" s="227">
        <v>2022</v>
      </c>
      <c r="CK29" s="227">
        <v>2021</v>
      </c>
      <c r="CL29" s="227">
        <v>2020</v>
      </c>
      <c r="CM29" s="227">
        <v>2020</v>
      </c>
      <c r="CN29" s="227">
        <v>2014</v>
      </c>
      <c r="CO29" s="227">
        <v>2021</v>
      </c>
      <c r="CP29" s="227">
        <v>2021</v>
      </c>
      <c r="CQ29" s="227">
        <v>2021</v>
      </c>
    </row>
    <row r="30" spans="1:95" ht="15.75" customHeight="1" x14ac:dyDescent="0.25">
      <c r="A30" s="78" t="str">
        <f>'Indicator Data'!B40</f>
        <v>Dhaka</v>
      </c>
      <c r="B30" s="78" t="str">
        <f>'Indicator Data'!C40</f>
        <v>Narsingdi</v>
      </c>
      <c r="C30" s="19">
        <f>'Indicator Data'!D40</f>
        <v>3068</v>
      </c>
      <c r="D30" s="227">
        <v>2019</v>
      </c>
      <c r="E30" s="227">
        <v>2019</v>
      </c>
      <c r="F30" s="227">
        <v>2019</v>
      </c>
      <c r="G30" s="227">
        <v>2019</v>
      </c>
      <c r="H30" s="227">
        <v>2022</v>
      </c>
      <c r="I30" s="227" t="s">
        <v>253</v>
      </c>
      <c r="J30" s="227">
        <v>2022</v>
      </c>
      <c r="K30" s="227">
        <v>2022</v>
      </c>
      <c r="L30" s="227">
        <v>2022</v>
      </c>
      <c r="M30" s="227" t="s">
        <v>253</v>
      </c>
      <c r="N30" s="227">
        <v>2020</v>
      </c>
      <c r="O30" s="227">
        <v>2020</v>
      </c>
      <c r="P30" s="227">
        <v>2022</v>
      </c>
      <c r="Q30" s="227" t="s">
        <v>254</v>
      </c>
      <c r="R30" s="227" t="s">
        <v>254</v>
      </c>
      <c r="S30" s="227">
        <v>2022</v>
      </c>
      <c r="T30" s="227">
        <v>2022</v>
      </c>
      <c r="U30" s="227" t="s">
        <v>255</v>
      </c>
      <c r="V30" s="227">
        <v>2021</v>
      </c>
      <c r="W30" s="227">
        <v>2021</v>
      </c>
      <c r="X30" s="227">
        <v>2021</v>
      </c>
      <c r="Y30" s="227" t="s">
        <v>256</v>
      </c>
      <c r="Z30" s="227">
        <v>2021</v>
      </c>
      <c r="AA30" s="227">
        <v>2014</v>
      </c>
      <c r="AB30" s="227">
        <v>2021</v>
      </c>
      <c r="AC30" s="227">
        <v>2021</v>
      </c>
      <c r="AD30" s="227">
        <v>2020</v>
      </c>
      <c r="AE30" s="227">
        <v>2021</v>
      </c>
      <c r="AF30" s="227">
        <v>2021</v>
      </c>
      <c r="AG30" s="227">
        <v>2021</v>
      </c>
      <c r="AH30" s="227">
        <v>2021</v>
      </c>
      <c r="AI30" s="227">
        <v>2016</v>
      </c>
      <c r="AJ30" s="227">
        <v>2019</v>
      </c>
      <c r="AK30" s="227">
        <v>2019</v>
      </c>
      <c r="AL30" s="227">
        <v>2019</v>
      </c>
      <c r="AM30" s="227">
        <v>2020</v>
      </c>
      <c r="AN30" s="227">
        <v>2019</v>
      </c>
      <c r="AO30" s="227">
        <v>2019</v>
      </c>
      <c r="AP30" s="227">
        <v>2020</v>
      </c>
      <c r="AQ30" s="227">
        <v>2016</v>
      </c>
      <c r="AR30" s="227">
        <v>2019</v>
      </c>
      <c r="AS30" s="227">
        <v>2020</v>
      </c>
      <c r="AT30" s="227">
        <v>2020</v>
      </c>
      <c r="AU30" s="227" t="s">
        <v>253</v>
      </c>
      <c r="AV30" s="227">
        <v>2021</v>
      </c>
      <c r="AW30" s="227" t="s">
        <v>257</v>
      </c>
      <c r="AX30" s="227">
        <v>2022</v>
      </c>
      <c r="AY30" s="227">
        <v>2020</v>
      </c>
      <c r="AZ30" s="227">
        <v>2019</v>
      </c>
      <c r="BA30" s="227">
        <v>2019</v>
      </c>
      <c r="BB30" s="227">
        <v>2019</v>
      </c>
      <c r="BC30" s="227" t="s">
        <v>257</v>
      </c>
      <c r="BD30" s="227" t="s">
        <v>257</v>
      </c>
      <c r="BE30" s="227" t="s">
        <v>257</v>
      </c>
      <c r="BF30" s="227">
        <v>2021</v>
      </c>
      <c r="BG30" s="227">
        <v>2021</v>
      </c>
      <c r="BH30" s="227">
        <v>2019</v>
      </c>
      <c r="BI30" s="227">
        <v>2019</v>
      </c>
      <c r="BJ30" s="227">
        <v>2021</v>
      </c>
      <c r="BK30" s="227">
        <v>2021</v>
      </c>
      <c r="BL30" s="227">
        <v>2021</v>
      </c>
      <c r="BM30" s="227">
        <v>2021</v>
      </c>
      <c r="BN30" s="227">
        <v>2021</v>
      </c>
      <c r="BO30" s="227">
        <v>2020</v>
      </c>
      <c r="BP30" s="227">
        <v>2020</v>
      </c>
      <c r="BQ30" s="227" t="s">
        <v>258</v>
      </c>
      <c r="BR30" s="227">
        <v>2022</v>
      </c>
      <c r="BS30" s="227" t="s">
        <v>259</v>
      </c>
      <c r="BT30" s="227" t="s">
        <v>259</v>
      </c>
      <c r="BU30" s="227" t="s">
        <v>259</v>
      </c>
      <c r="BV30" s="227">
        <v>2022</v>
      </c>
      <c r="BW30" s="227">
        <v>2022</v>
      </c>
      <c r="BX30" s="227">
        <v>2022</v>
      </c>
      <c r="BY30" s="227">
        <v>2014</v>
      </c>
      <c r="BZ30" s="227">
        <v>2019</v>
      </c>
      <c r="CA30" s="227">
        <v>2019</v>
      </c>
      <c r="CB30" s="227">
        <v>2019</v>
      </c>
      <c r="CC30" s="227">
        <v>2019</v>
      </c>
      <c r="CD30" s="227">
        <v>2019</v>
      </c>
      <c r="CE30" s="227">
        <v>2019</v>
      </c>
      <c r="CF30" s="227">
        <v>2019</v>
      </c>
      <c r="CG30" s="227">
        <v>2021</v>
      </c>
      <c r="CH30" s="227">
        <v>2022</v>
      </c>
      <c r="CI30" s="227">
        <v>2022</v>
      </c>
      <c r="CJ30" s="227">
        <v>2022</v>
      </c>
      <c r="CK30" s="227">
        <v>2021</v>
      </c>
      <c r="CL30" s="227">
        <v>2020</v>
      </c>
      <c r="CM30" s="227">
        <v>2020</v>
      </c>
      <c r="CN30" s="227">
        <v>2014</v>
      </c>
      <c r="CO30" s="227">
        <v>2021</v>
      </c>
      <c r="CP30" s="227">
        <v>2021</v>
      </c>
      <c r="CQ30" s="227">
        <v>2021</v>
      </c>
    </row>
    <row r="31" spans="1:95" ht="15.75" customHeight="1" x14ac:dyDescent="0.25">
      <c r="A31" s="78" t="str">
        <f>'Indicator Data'!B41</f>
        <v>Dhaka</v>
      </c>
      <c r="B31" s="78" t="str">
        <f>'Indicator Data'!C41</f>
        <v>Rajbari</v>
      </c>
      <c r="C31" s="19">
        <f>'Indicator Data'!D41</f>
        <v>3082</v>
      </c>
      <c r="D31" s="227">
        <v>2019</v>
      </c>
      <c r="E31" s="227">
        <v>2019</v>
      </c>
      <c r="F31" s="227">
        <v>2019</v>
      </c>
      <c r="G31" s="227">
        <v>2019</v>
      </c>
      <c r="H31" s="227">
        <v>2022</v>
      </c>
      <c r="I31" s="227" t="s">
        <v>253</v>
      </c>
      <c r="J31" s="227">
        <v>2022</v>
      </c>
      <c r="K31" s="227">
        <v>2022</v>
      </c>
      <c r="L31" s="227">
        <v>2022</v>
      </c>
      <c r="M31" s="227" t="s">
        <v>253</v>
      </c>
      <c r="N31" s="227">
        <v>2020</v>
      </c>
      <c r="O31" s="227">
        <v>2020</v>
      </c>
      <c r="P31" s="227">
        <v>2022</v>
      </c>
      <c r="Q31" s="227" t="s">
        <v>254</v>
      </c>
      <c r="R31" s="227" t="s">
        <v>254</v>
      </c>
      <c r="S31" s="227">
        <v>2022</v>
      </c>
      <c r="T31" s="227">
        <v>2022</v>
      </c>
      <c r="U31" s="227" t="s">
        <v>255</v>
      </c>
      <c r="V31" s="227">
        <v>2021</v>
      </c>
      <c r="W31" s="227">
        <v>2021</v>
      </c>
      <c r="X31" s="227">
        <v>2021</v>
      </c>
      <c r="Y31" s="227" t="s">
        <v>256</v>
      </c>
      <c r="Z31" s="227">
        <v>2021</v>
      </c>
      <c r="AA31" s="227">
        <v>2014</v>
      </c>
      <c r="AB31" s="227">
        <v>2021</v>
      </c>
      <c r="AC31" s="227">
        <v>2021</v>
      </c>
      <c r="AD31" s="227">
        <v>2020</v>
      </c>
      <c r="AE31" s="227">
        <v>2021</v>
      </c>
      <c r="AF31" s="227">
        <v>2021</v>
      </c>
      <c r="AG31" s="227">
        <v>2021</v>
      </c>
      <c r="AH31" s="227">
        <v>2021</v>
      </c>
      <c r="AI31" s="227">
        <v>2016</v>
      </c>
      <c r="AJ31" s="227">
        <v>2019</v>
      </c>
      <c r="AK31" s="227">
        <v>2019</v>
      </c>
      <c r="AL31" s="227">
        <v>2019</v>
      </c>
      <c r="AM31" s="227">
        <v>2020</v>
      </c>
      <c r="AN31" s="227">
        <v>2019</v>
      </c>
      <c r="AO31" s="227">
        <v>2019</v>
      </c>
      <c r="AP31" s="227">
        <v>2020</v>
      </c>
      <c r="AQ31" s="227">
        <v>2016</v>
      </c>
      <c r="AR31" s="227">
        <v>2019</v>
      </c>
      <c r="AS31" s="227">
        <v>2020</v>
      </c>
      <c r="AT31" s="227">
        <v>2020</v>
      </c>
      <c r="AU31" s="227" t="s">
        <v>253</v>
      </c>
      <c r="AV31" s="227">
        <v>2021</v>
      </c>
      <c r="AW31" s="227" t="s">
        <v>257</v>
      </c>
      <c r="AX31" s="227">
        <v>2022</v>
      </c>
      <c r="AY31" s="227">
        <v>2020</v>
      </c>
      <c r="AZ31" s="227">
        <v>2019</v>
      </c>
      <c r="BA31" s="227">
        <v>2019</v>
      </c>
      <c r="BB31" s="227">
        <v>2019</v>
      </c>
      <c r="BC31" s="227" t="s">
        <v>257</v>
      </c>
      <c r="BD31" s="227" t="s">
        <v>257</v>
      </c>
      <c r="BE31" s="227" t="s">
        <v>257</v>
      </c>
      <c r="BF31" s="227">
        <v>2021</v>
      </c>
      <c r="BG31" s="227">
        <v>2021</v>
      </c>
      <c r="BH31" s="227">
        <v>2019</v>
      </c>
      <c r="BI31" s="227">
        <v>2019</v>
      </c>
      <c r="BJ31" s="227">
        <v>2021</v>
      </c>
      <c r="BK31" s="227">
        <v>2021</v>
      </c>
      <c r="BL31" s="227">
        <v>2021</v>
      </c>
      <c r="BM31" s="227">
        <v>2021</v>
      </c>
      <c r="BN31" s="227">
        <v>2021</v>
      </c>
      <c r="BO31" s="227">
        <v>2020</v>
      </c>
      <c r="BP31" s="227">
        <v>2020</v>
      </c>
      <c r="BQ31" s="227" t="s">
        <v>258</v>
      </c>
      <c r="BR31" s="227">
        <v>2022</v>
      </c>
      <c r="BS31" s="227" t="s">
        <v>259</v>
      </c>
      <c r="BT31" s="227" t="s">
        <v>259</v>
      </c>
      <c r="BU31" s="227" t="s">
        <v>259</v>
      </c>
      <c r="BV31" s="227">
        <v>2022</v>
      </c>
      <c r="BW31" s="227">
        <v>2022</v>
      </c>
      <c r="BX31" s="227">
        <v>2022</v>
      </c>
      <c r="BY31" s="227">
        <v>2014</v>
      </c>
      <c r="BZ31" s="227">
        <v>2019</v>
      </c>
      <c r="CA31" s="227">
        <v>2019</v>
      </c>
      <c r="CB31" s="227">
        <v>2019</v>
      </c>
      <c r="CC31" s="227">
        <v>2019</v>
      </c>
      <c r="CD31" s="227">
        <v>2019</v>
      </c>
      <c r="CE31" s="227">
        <v>2019</v>
      </c>
      <c r="CF31" s="227">
        <v>2019</v>
      </c>
      <c r="CG31" s="227">
        <v>2021</v>
      </c>
      <c r="CH31" s="227">
        <v>2022</v>
      </c>
      <c r="CI31" s="227">
        <v>2022</v>
      </c>
      <c r="CJ31" s="227">
        <v>2022</v>
      </c>
      <c r="CK31" s="227">
        <v>2021</v>
      </c>
      <c r="CL31" s="227">
        <v>2020</v>
      </c>
      <c r="CM31" s="227">
        <v>2020</v>
      </c>
      <c r="CN31" s="227">
        <v>2014</v>
      </c>
      <c r="CO31" s="227">
        <v>2021</v>
      </c>
      <c r="CP31" s="227">
        <v>2021</v>
      </c>
      <c r="CQ31" s="227">
        <v>2021</v>
      </c>
    </row>
    <row r="32" spans="1:95" ht="15.75" customHeight="1" x14ac:dyDescent="0.25">
      <c r="A32" s="78" t="str">
        <f>'Indicator Data'!B42</f>
        <v>Dhaka</v>
      </c>
      <c r="B32" s="78" t="str">
        <f>'Indicator Data'!C42</f>
        <v>Shariatpur</v>
      </c>
      <c r="C32" s="19">
        <f>'Indicator Data'!D42</f>
        <v>3086</v>
      </c>
      <c r="D32" s="227">
        <v>2019</v>
      </c>
      <c r="E32" s="227">
        <v>2019</v>
      </c>
      <c r="F32" s="227">
        <v>2019</v>
      </c>
      <c r="G32" s="227">
        <v>2019</v>
      </c>
      <c r="H32" s="227">
        <v>2022</v>
      </c>
      <c r="I32" s="227" t="s">
        <v>253</v>
      </c>
      <c r="J32" s="227">
        <v>2022</v>
      </c>
      <c r="K32" s="227">
        <v>2022</v>
      </c>
      <c r="L32" s="227">
        <v>2022</v>
      </c>
      <c r="M32" s="227" t="s">
        <v>253</v>
      </c>
      <c r="N32" s="227">
        <v>2020</v>
      </c>
      <c r="O32" s="227">
        <v>2020</v>
      </c>
      <c r="P32" s="227">
        <v>2022</v>
      </c>
      <c r="Q32" s="227" t="s">
        <v>254</v>
      </c>
      <c r="R32" s="227" t="s">
        <v>254</v>
      </c>
      <c r="S32" s="227">
        <v>2022</v>
      </c>
      <c r="T32" s="227">
        <v>2022</v>
      </c>
      <c r="U32" s="227" t="s">
        <v>255</v>
      </c>
      <c r="V32" s="227">
        <v>2021</v>
      </c>
      <c r="W32" s="227">
        <v>2021</v>
      </c>
      <c r="X32" s="227">
        <v>2021</v>
      </c>
      <c r="Y32" s="227" t="s">
        <v>256</v>
      </c>
      <c r="Z32" s="227">
        <v>2021</v>
      </c>
      <c r="AA32" s="227">
        <v>2014</v>
      </c>
      <c r="AB32" s="227">
        <v>2021</v>
      </c>
      <c r="AC32" s="227">
        <v>2021</v>
      </c>
      <c r="AD32" s="227">
        <v>2020</v>
      </c>
      <c r="AE32" s="227">
        <v>2021</v>
      </c>
      <c r="AF32" s="227">
        <v>2021</v>
      </c>
      <c r="AG32" s="227">
        <v>2021</v>
      </c>
      <c r="AH32" s="227">
        <v>2021</v>
      </c>
      <c r="AI32" s="227">
        <v>2016</v>
      </c>
      <c r="AJ32" s="227">
        <v>2019</v>
      </c>
      <c r="AK32" s="227">
        <v>2019</v>
      </c>
      <c r="AL32" s="227">
        <v>2019</v>
      </c>
      <c r="AM32" s="227">
        <v>2020</v>
      </c>
      <c r="AN32" s="227">
        <v>2019</v>
      </c>
      <c r="AO32" s="227">
        <v>2019</v>
      </c>
      <c r="AP32" s="227">
        <v>2020</v>
      </c>
      <c r="AQ32" s="227">
        <v>2016</v>
      </c>
      <c r="AR32" s="227">
        <v>2019</v>
      </c>
      <c r="AS32" s="227">
        <v>2020</v>
      </c>
      <c r="AT32" s="227">
        <v>2020</v>
      </c>
      <c r="AU32" s="227" t="s">
        <v>253</v>
      </c>
      <c r="AV32" s="227">
        <v>2021</v>
      </c>
      <c r="AW32" s="227" t="s">
        <v>257</v>
      </c>
      <c r="AX32" s="227">
        <v>2022</v>
      </c>
      <c r="AY32" s="227">
        <v>2020</v>
      </c>
      <c r="AZ32" s="227">
        <v>2019</v>
      </c>
      <c r="BA32" s="227">
        <v>2019</v>
      </c>
      <c r="BB32" s="227">
        <v>2019</v>
      </c>
      <c r="BC32" s="227" t="s">
        <v>257</v>
      </c>
      <c r="BD32" s="227" t="s">
        <v>257</v>
      </c>
      <c r="BE32" s="227" t="s">
        <v>257</v>
      </c>
      <c r="BF32" s="227">
        <v>2021</v>
      </c>
      <c r="BG32" s="227">
        <v>2021</v>
      </c>
      <c r="BH32" s="227">
        <v>2019</v>
      </c>
      <c r="BI32" s="227">
        <v>2019</v>
      </c>
      <c r="BJ32" s="227">
        <v>2021</v>
      </c>
      <c r="BK32" s="227">
        <v>2021</v>
      </c>
      <c r="BL32" s="227">
        <v>2021</v>
      </c>
      <c r="BM32" s="227">
        <v>2021</v>
      </c>
      <c r="BN32" s="227">
        <v>2021</v>
      </c>
      <c r="BO32" s="227">
        <v>2020</v>
      </c>
      <c r="BP32" s="227">
        <v>2020</v>
      </c>
      <c r="BQ32" s="227" t="s">
        <v>258</v>
      </c>
      <c r="BR32" s="227">
        <v>2022</v>
      </c>
      <c r="BS32" s="227" t="s">
        <v>259</v>
      </c>
      <c r="BT32" s="227" t="s">
        <v>259</v>
      </c>
      <c r="BU32" s="227" t="s">
        <v>259</v>
      </c>
      <c r="BV32" s="227">
        <v>2022</v>
      </c>
      <c r="BW32" s="227">
        <v>2022</v>
      </c>
      <c r="BX32" s="227">
        <v>2022</v>
      </c>
      <c r="BY32" s="227">
        <v>2014</v>
      </c>
      <c r="BZ32" s="227">
        <v>2019</v>
      </c>
      <c r="CA32" s="227">
        <v>2019</v>
      </c>
      <c r="CB32" s="227">
        <v>2019</v>
      </c>
      <c r="CC32" s="227">
        <v>2019</v>
      </c>
      <c r="CD32" s="227">
        <v>2019</v>
      </c>
      <c r="CE32" s="227">
        <v>2019</v>
      </c>
      <c r="CF32" s="227">
        <v>2019</v>
      </c>
      <c r="CG32" s="227">
        <v>2021</v>
      </c>
      <c r="CH32" s="227">
        <v>2022</v>
      </c>
      <c r="CI32" s="227">
        <v>2022</v>
      </c>
      <c r="CJ32" s="227">
        <v>2022</v>
      </c>
      <c r="CK32" s="227">
        <v>2021</v>
      </c>
      <c r="CL32" s="227">
        <v>2020</v>
      </c>
      <c r="CM32" s="227">
        <v>2020</v>
      </c>
      <c r="CN32" s="227">
        <v>2014</v>
      </c>
      <c r="CO32" s="227">
        <v>2021</v>
      </c>
      <c r="CP32" s="227">
        <v>2021</v>
      </c>
      <c r="CQ32" s="227">
        <v>2021</v>
      </c>
    </row>
    <row r="33" spans="1:95" ht="15.75" customHeight="1" x14ac:dyDescent="0.25">
      <c r="A33" s="78" t="str">
        <f>'Indicator Data'!B43</f>
        <v>Dhaka</v>
      </c>
      <c r="B33" s="78" t="str">
        <f>'Indicator Data'!C43</f>
        <v>Tangail</v>
      </c>
      <c r="C33" s="19">
        <f>'Indicator Data'!D43</f>
        <v>3093</v>
      </c>
      <c r="D33" s="227">
        <v>2019</v>
      </c>
      <c r="E33" s="227">
        <v>2019</v>
      </c>
      <c r="F33" s="227">
        <v>2019</v>
      </c>
      <c r="G33" s="227">
        <v>2019</v>
      </c>
      <c r="H33" s="227">
        <v>2022</v>
      </c>
      <c r="I33" s="227" t="s">
        <v>253</v>
      </c>
      <c r="J33" s="227">
        <v>2022</v>
      </c>
      <c r="K33" s="227">
        <v>2022</v>
      </c>
      <c r="L33" s="227">
        <v>2022</v>
      </c>
      <c r="M33" s="227" t="s">
        <v>253</v>
      </c>
      <c r="N33" s="227">
        <v>2020</v>
      </c>
      <c r="O33" s="227">
        <v>2020</v>
      </c>
      <c r="P33" s="227">
        <v>2022</v>
      </c>
      <c r="Q33" s="227" t="s">
        <v>254</v>
      </c>
      <c r="R33" s="227" t="s">
        <v>254</v>
      </c>
      <c r="S33" s="227">
        <v>2022</v>
      </c>
      <c r="T33" s="227">
        <v>2022</v>
      </c>
      <c r="U33" s="227" t="s">
        <v>255</v>
      </c>
      <c r="V33" s="227">
        <v>2021</v>
      </c>
      <c r="W33" s="227">
        <v>2021</v>
      </c>
      <c r="X33" s="227">
        <v>2021</v>
      </c>
      <c r="Y33" s="227" t="s">
        <v>256</v>
      </c>
      <c r="Z33" s="227">
        <v>2021</v>
      </c>
      <c r="AA33" s="227">
        <v>2014</v>
      </c>
      <c r="AB33" s="227">
        <v>2021</v>
      </c>
      <c r="AC33" s="227">
        <v>2021</v>
      </c>
      <c r="AD33" s="227">
        <v>2020</v>
      </c>
      <c r="AE33" s="227">
        <v>2021</v>
      </c>
      <c r="AF33" s="227">
        <v>2021</v>
      </c>
      <c r="AG33" s="227">
        <v>2021</v>
      </c>
      <c r="AH33" s="227">
        <v>2021</v>
      </c>
      <c r="AI33" s="227">
        <v>2016</v>
      </c>
      <c r="AJ33" s="227">
        <v>2019</v>
      </c>
      <c r="AK33" s="227">
        <v>2019</v>
      </c>
      <c r="AL33" s="227">
        <v>2019</v>
      </c>
      <c r="AM33" s="227">
        <v>2020</v>
      </c>
      <c r="AN33" s="227">
        <v>2019</v>
      </c>
      <c r="AO33" s="227">
        <v>2019</v>
      </c>
      <c r="AP33" s="227">
        <v>2020</v>
      </c>
      <c r="AQ33" s="227">
        <v>2016</v>
      </c>
      <c r="AR33" s="227">
        <v>2019</v>
      </c>
      <c r="AS33" s="227">
        <v>2020</v>
      </c>
      <c r="AT33" s="227">
        <v>2020</v>
      </c>
      <c r="AU33" s="227" t="s">
        <v>253</v>
      </c>
      <c r="AV33" s="227">
        <v>2021</v>
      </c>
      <c r="AW33" s="227" t="s">
        <v>257</v>
      </c>
      <c r="AX33" s="227">
        <v>2022</v>
      </c>
      <c r="AY33" s="227">
        <v>2020</v>
      </c>
      <c r="AZ33" s="227">
        <v>2019</v>
      </c>
      <c r="BA33" s="227">
        <v>2019</v>
      </c>
      <c r="BB33" s="227">
        <v>2019</v>
      </c>
      <c r="BC33" s="227" t="s">
        <v>257</v>
      </c>
      <c r="BD33" s="227" t="s">
        <v>257</v>
      </c>
      <c r="BE33" s="227" t="s">
        <v>257</v>
      </c>
      <c r="BF33" s="227">
        <v>2021</v>
      </c>
      <c r="BG33" s="227">
        <v>2021</v>
      </c>
      <c r="BH33" s="227">
        <v>2019</v>
      </c>
      <c r="BI33" s="227">
        <v>2019</v>
      </c>
      <c r="BJ33" s="227">
        <v>2021</v>
      </c>
      <c r="BK33" s="227">
        <v>2021</v>
      </c>
      <c r="BL33" s="227">
        <v>2021</v>
      </c>
      <c r="BM33" s="227">
        <v>2021</v>
      </c>
      <c r="BN33" s="227">
        <v>2021</v>
      </c>
      <c r="BO33" s="227">
        <v>2020</v>
      </c>
      <c r="BP33" s="227">
        <v>2020</v>
      </c>
      <c r="BQ33" s="227" t="s">
        <v>258</v>
      </c>
      <c r="BR33" s="227">
        <v>2022</v>
      </c>
      <c r="BS33" s="227" t="s">
        <v>259</v>
      </c>
      <c r="BT33" s="227" t="s">
        <v>259</v>
      </c>
      <c r="BU33" s="227" t="s">
        <v>259</v>
      </c>
      <c r="BV33" s="227">
        <v>2022</v>
      </c>
      <c r="BW33" s="227">
        <v>2022</v>
      </c>
      <c r="BX33" s="227">
        <v>2022</v>
      </c>
      <c r="BY33" s="227">
        <v>2014</v>
      </c>
      <c r="BZ33" s="227">
        <v>2019</v>
      </c>
      <c r="CA33" s="227">
        <v>2019</v>
      </c>
      <c r="CB33" s="227">
        <v>2019</v>
      </c>
      <c r="CC33" s="227">
        <v>2019</v>
      </c>
      <c r="CD33" s="227">
        <v>2019</v>
      </c>
      <c r="CE33" s="227">
        <v>2019</v>
      </c>
      <c r="CF33" s="227">
        <v>2019</v>
      </c>
      <c r="CG33" s="227">
        <v>2021</v>
      </c>
      <c r="CH33" s="227">
        <v>2022</v>
      </c>
      <c r="CI33" s="227">
        <v>2022</v>
      </c>
      <c r="CJ33" s="227">
        <v>2022</v>
      </c>
      <c r="CK33" s="227">
        <v>2021</v>
      </c>
      <c r="CL33" s="227">
        <v>2020</v>
      </c>
      <c r="CM33" s="227">
        <v>2020</v>
      </c>
      <c r="CN33" s="227">
        <v>2014</v>
      </c>
      <c r="CO33" s="227">
        <v>2021</v>
      </c>
      <c r="CP33" s="227">
        <v>2021</v>
      </c>
      <c r="CQ33" s="227">
        <v>2021</v>
      </c>
    </row>
    <row r="34" spans="1:95" ht="15.75" customHeight="1" x14ac:dyDescent="0.25">
      <c r="A34" s="78" t="str">
        <f>'Indicator Data'!B44</f>
        <v>Khulna</v>
      </c>
      <c r="B34" s="78" t="str">
        <f>'Indicator Data'!C44</f>
        <v>Bagerhat</v>
      </c>
      <c r="C34" s="19">
        <f>'Indicator Data'!D44</f>
        <v>4001</v>
      </c>
      <c r="D34" s="227">
        <v>2019</v>
      </c>
      <c r="E34" s="227">
        <v>2019</v>
      </c>
      <c r="F34" s="227">
        <v>2019</v>
      </c>
      <c r="G34" s="227">
        <v>2019</v>
      </c>
      <c r="H34" s="227">
        <v>2022</v>
      </c>
      <c r="I34" s="227" t="s">
        <v>253</v>
      </c>
      <c r="J34" s="227">
        <v>2022</v>
      </c>
      <c r="K34" s="227">
        <v>2022</v>
      </c>
      <c r="L34" s="227">
        <v>2022</v>
      </c>
      <c r="M34" s="227" t="s">
        <v>253</v>
      </c>
      <c r="N34" s="227">
        <v>2020</v>
      </c>
      <c r="O34" s="227">
        <v>2020</v>
      </c>
      <c r="P34" s="227">
        <v>2022</v>
      </c>
      <c r="Q34" s="227" t="s">
        <v>254</v>
      </c>
      <c r="R34" s="227" t="s">
        <v>254</v>
      </c>
      <c r="S34" s="227">
        <v>2022</v>
      </c>
      <c r="T34" s="227">
        <v>2022</v>
      </c>
      <c r="U34" s="227" t="s">
        <v>255</v>
      </c>
      <c r="V34" s="227">
        <v>2021</v>
      </c>
      <c r="W34" s="227">
        <v>2021</v>
      </c>
      <c r="X34" s="227">
        <v>2021</v>
      </c>
      <c r="Y34" s="227" t="s">
        <v>256</v>
      </c>
      <c r="Z34" s="227">
        <v>2021</v>
      </c>
      <c r="AA34" s="227">
        <v>2014</v>
      </c>
      <c r="AB34" s="227">
        <v>2021</v>
      </c>
      <c r="AC34" s="227">
        <v>2021</v>
      </c>
      <c r="AD34" s="227">
        <v>2020</v>
      </c>
      <c r="AE34" s="227">
        <v>2021</v>
      </c>
      <c r="AF34" s="227">
        <v>2021</v>
      </c>
      <c r="AG34" s="227">
        <v>2021</v>
      </c>
      <c r="AH34" s="227">
        <v>2021</v>
      </c>
      <c r="AI34" s="227">
        <v>2016</v>
      </c>
      <c r="AJ34" s="227">
        <v>2019</v>
      </c>
      <c r="AK34" s="227">
        <v>2019</v>
      </c>
      <c r="AL34" s="227">
        <v>2019</v>
      </c>
      <c r="AM34" s="227">
        <v>2020</v>
      </c>
      <c r="AN34" s="227">
        <v>2019</v>
      </c>
      <c r="AO34" s="227">
        <v>2019</v>
      </c>
      <c r="AP34" s="227">
        <v>2020</v>
      </c>
      <c r="AQ34" s="227">
        <v>2016</v>
      </c>
      <c r="AR34" s="227">
        <v>2019</v>
      </c>
      <c r="AS34" s="227">
        <v>2020</v>
      </c>
      <c r="AT34" s="227">
        <v>2020</v>
      </c>
      <c r="AU34" s="227" t="s">
        <v>253</v>
      </c>
      <c r="AV34" s="227">
        <v>2021</v>
      </c>
      <c r="AW34" s="227" t="s">
        <v>257</v>
      </c>
      <c r="AX34" s="227">
        <v>2022</v>
      </c>
      <c r="AY34" s="227">
        <v>2020</v>
      </c>
      <c r="AZ34" s="227">
        <v>2019</v>
      </c>
      <c r="BA34" s="227">
        <v>2019</v>
      </c>
      <c r="BB34" s="227">
        <v>2019</v>
      </c>
      <c r="BC34" s="227" t="s">
        <v>257</v>
      </c>
      <c r="BD34" s="227" t="s">
        <v>257</v>
      </c>
      <c r="BE34" s="227" t="s">
        <v>257</v>
      </c>
      <c r="BF34" s="227">
        <v>2021</v>
      </c>
      <c r="BG34" s="227">
        <v>2021</v>
      </c>
      <c r="BH34" s="227">
        <v>2019</v>
      </c>
      <c r="BI34" s="227">
        <v>2019</v>
      </c>
      <c r="BJ34" s="227">
        <v>2021</v>
      </c>
      <c r="BK34" s="227">
        <v>2021</v>
      </c>
      <c r="BL34" s="227">
        <v>2021</v>
      </c>
      <c r="BM34" s="227">
        <v>2021</v>
      </c>
      <c r="BN34" s="227">
        <v>2021</v>
      </c>
      <c r="BO34" s="227">
        <v>2020</v>
      </c>
      <c r="BP34" s="227">
        <v>2020</v>
      </c>
      <c r="BQ34" s="227" t="s">
        <v>258</v>
      </c>
      <c r="BR34" s="227">
        <v>2022</v>
      </c>
      <c r="BS34" s="227" t="s">
        <v>259</v>
      </c>
      <c r="BT34" s="227" t="s">
        <v>259</v>
      </c>
      <c r="BU34" s="227" t="s">
        <v>259</v>
      </c>
      <c r="BV34" s="227">
        <v>2022</v>
      </c>
      <c r="BW34" s="227">
        <v>2022</v>
      </c>
      <c r="BX34" s="227">
        <v>2022</v>
      </c>
      <c r="BY34" s="227">
        <v>2014</v>
      </c>
      <c r="BZ34" s="227">
        <v>2019</v>
      </c>
      <c r="CA34" s="227">
        <v>2019</v>
      </c>
      <c r="CB34" s="227">
        <v>2019</v>
      </c>
      <c r="CC34" s="227">
        <v>2019</v>
      </c>
      <c r="CD34" s="227">
        <v>2019</v>
      </c>
      <c r="CE34" s="227">
        <v>2019</v>
      </c>
      <c r="CF34" s="227">
        <v>2019</v>
      </c>
      <c r="CG34" s="227">
        <v>2021</v>
      </c>
      <c r="CH34" s="227">
        <v>2022</v>
      </c>
      <c r="CI34" s="227">
        <v>2022</v>
      </c>
      <c r="CJ34" s="227">
        <v>2022</v>
      </c>
      <c r="CK34" s="227">
        <v>2021</v>
      </c>
      <c r="CL34" s="227">
        <v>2020</v>
      </c>
      <c r="CM34" s="227">
        <v>2020</v>
      </c>
      <c r="CN34" s="227">
        <v>2014</v>
      </c>
      <c r="CO34" s="227">
        <v>2021</v>
      </c>
      <c r="CP34" s="227">
        <v>2021</v>
      </c>
      <c r="CQ34" s="227">
        <v>2021</v>
      </c>
    </row>
    <row r="35" spans="1:95" ht="15.75" customHeight="1" x14ac:dyDescent="0.25">
      <c r="A35" s="78" t="str">
        <f>'Indicator Data'!B45</f>
        <v>Khulna</v>
      </c>
      <c r="B35" s="78" t="str">
        <f>'Indicator Data'!C45</f>
        <v>Chuadanga</v>
      </c>
      <c r="C35" s="19">
        <f>'Indicator Data'!D45</f>
        <v>4018</v>
      </c>
      <c r="D35" s="227">
        <v>2019</v>
      </c>
      <c r="E35" s="227">
        <v>2019</v>
      </c>
      <c r="F35" s="227">
        <v>2019</v>
      </c>
      <c r="G35" s="227">
        <v>2019</v>
      </c>
      <c r="H35" s="227">
        <v>2022</v>
      </c>
      <c r="I35" s="227" t="s">
        <v>253</v>
      </c>
      <c r="J35" s="227">
        <v>2022</v>
      </c>
      <c r="K35" s="227">
        <v>2022</v>
      </c>
      <c r="L35" s="227">
        <v>2022</v>
      </c>
      <c r="M35" s="227" t="s">
        <v>253</v>
      </c>
      <c r="N35" s="227">
        <v>2020</v>
      </c>
      <c r="O35" s="227">
        <v>2020</v>
      </c>
      <c r="P35" s="227">
        <v>2022</v>
      </c>
      <c r="Q35" s="227" t="s">
        <v>254</v>
      </c>
      <c r="R35" s="227" t="s">
        <v>254</v>
      </c>
      <c r="S35" s="227">
        <v>2022</v>
      </c>
      <c r="T35" s="227">
        <v>2022</v>
      </c>
      <c r="U35" s="227" t="s">
        <v>255</v>
      </c>
      <c r="V35" s="227">
        <v>2021</v>
      </c>
      <c r="W35" s="227">
        <v>2021</v>
      </c>
      <c r="X35" s="227">
        <v>2021</v>
      </c>
      <c r="Y35" s="227" t="s">
        <v>256</v>
      </c>
      <c r="Z35" s="227">
        <v>2021</v>
      </c>
      <c r="AA35" s="227">
        <v>2014</v>
      </c>
      <c r="AB35" s="227">
        <v>2021</v>
      </c>
      <c r="AC35" s="227">
        <v>2021</v>
      </c>
      <c r="AD35" s="227">
        <v>2020</v>
      </c>
      <c r="AE35" s="227">
        <v>2021</v>
      </c>
      <c r="AF35" s="227">
        <v>2021</v>
      </c>
      <c r="AG35" s="227">
        <v>2021</v>
      </c>
      <c r="AH35" s="227">
        <v>2021</v>
      </c>
      <c r="AI35" s="227">
        <v>2016</v>
      </c>
      <c r="AJ35" s="227">
        <v>2019</v>
      </c>
      <c r="AK35" s="227">
        <v>2019</v>
      </c>
      <c r="AL35" s="227">
        <v>2019</v>
      </c>
      <c r="AM35" s="227">
        <v>2020</v>
      </c>
      <c r="AN35" s="227">
        <v>2019</v>
      </c>
      <c r="AO35" s="227">
        <v>2019</v>
      </c>
      <c r="AP35" s="227">
        <v>2020</v>
      </c>
      <c r="AQ35" s="227">
        <v>2016</v>
      </c>
      <c r="AR35" s="227">
        <v>2019</v>
      </c>
      <c r="AS35" s="227">
        <v>2020</v>
      </c>
      <c r="AT35" s="227">
        <v>2020</v>
      </c>
      <c r="AU35" s="227" t="s">
        <v>253</v>
      </c>
      <c r="AV35" s="227">
        <v>2021</v>
      </c>
      <c r="AW35" s="227" t="s">
        <v>257</v>
      </c>
      <c r="AX35" s="227">
        <v>2022</v>
      </c>
      <c r="AY35" s="227">
        <v>2020</v>
      </c>
      <c r="AZ35" s="227">
        <v>2019</v>
      </c>
      <c r="BA35" s="227">
        <v>2019</v>
      </c>
      <c r="BB35" s="227">
        <v>2019</v>
      </c>
      <c r="BC35" s="227" t="s">
        <v>257</v>
      </c>
      <c r="BD35" s="227" t="s">
        <v>257</v>
      </c>
      <c r="BE35" s="227" t="s">
        <v>257</v>
      </c>
      <c r="BF35" s="227">
        <v>2021</v>
      </c>
      <c r="BG35" s="227">
        <v>2021</v>
      </c>
      <c r="BH35" s="227">
        <v>2019</v>
      </c>
      <c r="BI35" s="227">
        <v>2019</v>
      </c>
      <c r="BJ35" s="227">
        <v>2021</v>
      </c>
      <c r="BK35" s="227">
        <v>2021</v>
      </c>
      <c r="BL35" s="227">
        <v>2021</v>
      </c>
      <c r="BM35" s="227">
        <v>2021</v>
      </c>
      <c r="BN35" s="227">
        <v>2021</v>
      </c>
      <c r="BO35" s="227">
        <v>2020</v>
      </c>
      <c r="BP35" s="227">
        <v>2020</v>
      </c>
      <c r="BQ35" s="227" t="s">
        <v>258</v>
      </c>
      <c r="BR35" s="227">
        <v>2022</v>
      </c>
      <c r="BS35" s="227" t="s">
        <v>259</v>
      </c>
      <c r="BT35" s="227" t="s">
        <v>259</v>
      </c>
      <c r="BU35" s="227" t="s">
        <v>259</v>
      </c>
      <c r="BV35" s="227">
        <v>2022</v>
      </c>
      <c r="BW35" s="227">
        <v>2022</v>
      </c>
      <c r="BX35" s="227">
        <v>2022</v>
      </c>
      <c r="BY35" s="227">
        <v>2014</v>
      </c>
      <c r="BZ35" s="227">
        <v>2019</v>
      </c>
      <c r="CA35" s="227">
        <v>2019</v>
      </c>
      <c r="CB35" s="227">
        <v>2019</v>
      </c>
      <c r="CC35" s="227">
        <v>2019</v>
      </c>
      <c r="CD35" s="227">
        <v>2019</v>
      </c>
      <c r="CE35" s="227">
        <v>2019</v>
      </c>
      <c r="CF35" s="227">
        <v>2019</v>
      </c>
      <c r="CG35" s="227">
        <v>2021</v>
      </c>
      <c r="CH35" s="227">
        <v>2022</v>
      </c>
      <c r="CI35" s="227">
        <v>2022</v>
      </c>
      <c r="CJ35" s="227">
        <v>2022</v>
      </c>
      <c r="CK35" s="227">
        <v>2021</v>
      </c>
      <c r="CL35" s="227">
        <v>2020</v>
      </c>
      <c r="CM35" s="227">
        <v>2020</v>
      </c>
      <c r="CN35" s="227">
        <v>2014</v>
      </c>
      <c r="CO35" s="227">
        <v>2021</v>
      </c>
      <c r="CP35" s="227">
        <v>2021</v>
      </c>
      <c r="CQ35" s="227">
        <v>2021</v>
      </c>
    </row>
    <row r="36" spans="1:95" ht="15.75" customHeight="1" x14ac:dyDescent="0.25">
      <c r="A36" s="78" t="str">
        <f>'Indicator Data'!B46</f>
        <v>Khulna</v>
      </c>
      <c r="B36" s="78" t="str">
        <f>'Indicator Data'!C46</f>
        <v>Jashore</v>
      </c>
      <c r="C36" s="19">
        <f>'Indicator Data'!D46</f>
        <v>4041</v>
      </c>
      <c r="D36" s="227">
        <v>2019</v>
      </c>
      <c r="E36" s="227">
        <v>2019</v>
      </c>
      <c r="F36" s="227">
        <v>2019</v>
      </c>
      <c r="G36" s="227">
        <v>2019</v>
      </c>
      <c r="H36" s="227">
        <v>2022</v>
      </c>
      <c r="I36" s="227" t="s">
        <v>253</v>
      </c>
      <c r="J36" s="227">
        <v>2022</v>
      </c>
      <c r="K36" s="227">
        <v>2022</v>
      </c>
      <c r="L36" s="227">
        <v>2022</v>
      </c>
      <c r="M36" s="227" t="s">
        <v>253</v>
      </c>
      <c r="N36" s="227">
        <v>2020</v>
      </c>
      <c r="O36" s="227">
        <v>2020</v>
      </c>
      <c r="P36" s="227">
        <v>2022</v>
      </c>
      <c r="Q36" s="227" t="s">
        <v>254</v>
      </c>
      <c r="R36" s="227" t="s">
        <v>254</v>
      </c>
      <c r="S36" s="227">
        <v>2022</v>
      </c>
      <c r="T36" s="227">
        <v>2022</v>
      </c>
      <c r="U36" s="227" t="s">
        <v>255</v>
      </c>
      <c r="V36" s="227">
        <v>2021</v>
      </c>
      <c r="W36" s="227">
        <v>2021</v>
      </c>
      <c r="X36" s="227">
        <v>2021</v>
      </c>
      <c r="Y36" s="227" t="s">
        <v>256</v>
      </c>
      <c r="Z36" s="227">
        <v>2021</v>
      </c>
      <c r="AA36" s="227">
        <v>2014</v>
      </c>
      <c r="AB36" s="227">
        <v>2021</v>
      </c>
      <c r="AC36" s="227">
        <v>2021</v>
      </c>
      <c r="AD36" s="227">
        <v>2020</v>
      </c>
      <c r="AE36" s="227">
        <v>2021</v>
      </c>
      <c r="AF36" s="227">
        <v>2021</v>
      </c>
      <c r="AG36" s="227">
        <v>2021</v>
      </c>
      <c r="AH36" s="227">
        <v>2021</v>
      </c>
      <c r="AI36" s="227">
        <v>2016</v>
      </c>
      <c r="AJ36" s="227">
        <v>2019</v>
      </c>
      <c r="AK36" s="227">
        <v>2019</v>
      </c>
      <c r="AL36" s="227">
        <v>2019</v>
      </c>
      <c r="AM36" s="227">
        <v>2020</v>
      </c>
      <c r="AN36" s="227">
        <v>2019</v>
      </c>
      <c r="AO36" s="227">
        <v>2019</v>
      </c>
      <c r="AP36" s="227">
        <v>2020</v>
      </c>
      <c r="AQ36" s="227">
        <v>2016</v>
      </c>
      <c r="AR36" s="227">
        <v>2019</v>
      </c>
      <c r="AS36" s="227">
        <v>2020</v>
      </c>
      <c r="AT36" s="227">
        <v>2020</v>
      </c>
      <c r="AU36" s="227" t="s">
        <v>253</v>
      </c>
      <c r="AV36" s="227">
        <v>2021</v>
      </c>
      <c r="AW36" s="227" t="s">
        <v>257</v>
      </c>
      <c r="AX36" s="227">
        <v>2022</v>
      </c>
      <c r="AY36" s="227">
        <v>2020</v>
      </c>
      <c r="AZ36" s="227">
        <v>2019</v>
      </c>
      <c r="BA36" s="227">
        <v>2019</v>
      </c>
      <c r="BB36" s="227">
        <v>2019</v>
      </c>
      <c r="BC36" s="227" t="s">
        <v>257</v>
      </c>
      <c r="BD36" s="227" t="s">
        <v>257</v>
      </c>
      <c r="BE36" s="227" t="s">
        <v>257</v>
      </c>
      <c r="BF36" s="227">
        <v>2021</v>
      </c>
      <c r="BG36" s="227">
        <v>2021</v>
      </c>
      <c r="BH36" s="227">
        <v>2019</v>
      </c>
      <c r="BI36" s="227">
        <v>2019</v>
      </c>
      <c r="BJ36" s="227">
        <v>2021</v>
      </c>
      <c r="BK36" s="227">
        <v>2021</v>
      </c>
      <c r="BL36" s="227">
        <v>2021</v>
      </c>
      <c r="BM36" s="227">
        <v>2021</v>
      </c>
      <c r="BN36" s="227">
        <v>2021</v>
      </c>
      <c r="BO36" s="227">
        <v>2020</v>
      </c>
      <c r="BP36" s="227">
        <v>2020</v>
      </c>
      <c r="BQ36" s="227" t="s">
        <v>258</v>
      </c>
      <c r="BR36" s="227">
        <v>2022</v>
      </c>
      <c r="BS36" s="227" t="s">
        <v>259</v>
      </c>
      <c r="BT36" s="227" t="s">
        <v>259</v>
      </c>
      <c r="BU36" s="227" t="s">
        <v>259</v>
      </c>
      <c r="BV36" s="227">
        <v>2022</v>
      </c>
      <c r="BW36" s="227">
        <v>2022</v>
      </c>
      <c r="BX36" s="227">
        <v>2022</v>
      </c>
      <c r="BY36" s="227">
        <v>2014</v>
      </c>
      <c r="BZ36" s="227">
        <v>2019</v>
      </c>
      <c r="CA36" s="227">
        <v>2019</v>
      </c>
      <c r="CB36" s="227">
        <v>2019</v>
      </c>
      <c r="CC36" s="227">
        <v>2019</v>
      </c>
      <c r="CD36" s="227">
        <v>2019</v>
      </c>
      <c r="CE36" s="227">
        <v>2019</v>
      </c>
      <c r="CF36" s="227">
        <v>2019</v>
      </c>
      <c r="CG36" s="227">
        <v>2021</v>
      </c>
      <c r="CH36" s="227">
        <v>2022</v>
      </c>
      <c r="CI36" s="227">
        <v>2022</v>
      </c>
      <c r="CJ36" s="227">
        <v>2022</v>
      </c>
      <c r="CK36" s="227">
        <v>2021</v>
      </c>
      <c r="CL36" s="227">
        <v>2020</v>
      </c>
      <c r="CM36" s="227">
        <v>2020</v>
      </c>
      <c r="CN36" s="227">
        <v>2014</v>
      </c>
      <c r="CO36" s="227">
        <v>2021</v>
      </c>
      <c r="CP36" s="227">
        <v>2021</v>
      </c>
      <c r="CQ36" s="227">
        <v>2021</v>
      </c>
    </row>
    <row r="37" spans="1:95" ht="15.75" customHeight="1" x14ac:dyDescent="0.25">
      <c r="A37" s="78" t="str">
        <f>'Indicator Data'!B47</f>
        <v>Khulna</v>
      </c>
      <c r="B37" s="78" t="str">
        <f>'Indicator Data'!C47</f>
        <v>Jhenaidah</v>
      </c>
      <c r="C37" s="19">
        <f>'Indicator Data'!D47</f>
        <v>4044</v>
      </c>
      <c r="D37" s="227">
        <v>2019</v>
      </c>
      <c r="E37" s="227">
        <v>2019</v>
      </c>
      <c r="F37" s="227">
        <v>2019</v>
      </c>
      <c r="G37" s="227">
        <v>2019</v>
      </c>
      <c r="H37" s="227">
        <v>2022</v>
      </c>
      <c r="I37" s="227" t="s">
        <v>253</v>
      </c>
      <c r="J37" s="227">
        <v>2022</v>
      </c>
      <c r="K37" s="227">
        <v>2022</v>
      </c>
      <c r="L37" s="227">
        <v>2022</v>
      </c>
      <c r="M37" s="227" t="s">
        <v>253</v>
      </c>
      <c r="N37" s="227">
        <v>2020</v>
      </c>
      <c r="O37" s="227">
        <v>2020</v>
      </c>
      <c r="P37" s="227">
        <v>2022</v>
      </c>
      <c r="Q37" s="227" t="s">
        <v>254</v>
      </c>
      <c r="R37" s="227" t="s">
        <v>254</v>
      </c>
      <c r="S37" s="227">
        <v>2022</v>
      </c>
      <c r="T37" s="227">
        <v>2022</v>
      </c>
      <c r="U37" s="227" t="s">
        <v>255</v>
      </c>
      <c r="V37" s="227">
        <v>2021</v>
      </c>
      <c r="W37" s="227">
        <v>2021</v>
      </c>
      <c r="X37" s="227">
        <v>2021</v>
      </c>
      <c r="Y37" s="227" t="s">
        <v>256</v>
      </c>
      <c r="Z37" s="227">
        <v>2021</v>
      </c>
      <c r="AA37" s="227">
        <v>2014</v>
      </c>
      <c r="AB37" s="227">
        <v>2021</v>
      </c>
      <c r="AC37" s="227">
        <v>2021</v>
      </c>
      <c r="AD37" s="227">
        <v>2020</v>
      </c>
      <c r="AE37" s="227">
        <v>2021</v>
      </c>
      <c r="AF37" s="227">
        <v>2021</v>
      </c>
      <c r="AG37" s="227">
        <v>2021</v>
      </c>
      <c r="AH37" s="227">
        <v>2021</v>
      </c>
      <c r="AI37" s="227">
        <v>2016</v>
      </c>
      <c r="AJ37" s="227">
        <v>2019</v>
      </c>
      <c r="AK37" s="227">
        <v>2019</v>
      </c>
      <c r="AL37" s="227">
        <v>2019</v>
      </c>
      <c r="AM37" s="227">
        <v>2020</v>
      </c>
      <c r="AN37" s="227">
        <v>2019</v>
      </c>
      <c r="AO37" s="227">
        <v>2019</v>
      </c>
      <c r="AP37" s="227">
        <v>2020</v>
      </c>
      <c r="AQ37" s="227">
        <v>2016</v>
      </c>
      <c r="AR37" s="227">
        <v>2019</v>
      </c>
      <c r="AS37" s="227">
        <v>2020</v>
      </c>
      <c r="AT37" s="227">
        <v>2020</v>
      </c>
      <c r="AU37" s="227" t="s">
        <v>253</v>
      </c>
      <c r="AV37" s="227">
        <v>2021</v>
      </c>
      <c r="AW37" s="227" t="s">
        <v>257</v>
      </c>
      <c r="AX37" s="227">
        <v>2022</v>
      </c>
      <c r="AY37" s="227">
        <v>2020</v>
      </c>
      <c r="AZ37" s="227">
        <v>2019</v>
      </c>
      <c r="BA37" s="227">
        <v>2019</v>
      </c>
      <c r="BB37" s="227">
        <v>2019</v>
      </c>
      <c r="BC37" s="227" t="s">
        <v>257</v>
      </c>
      <c r="BD37" s="227" t="s">
        <v>257</v>
      </c>
      <c r="BE37" s="227" t="s">
        <v>257</v>
      </c>
      <c r="BF37" s="227">
        <v>2021</v>
      </c>
      <c r="BG37" s="227">
        <v>2021</v>
      </c>
      <c r="BH37" s="227">
        <v>2019</v>
      </c>
      <c r="BI37" s="227">
        <v>2019</v>
      </c>
      <c r="BJ37" s="227">
        <v>2021</v>
      </c>
      <c r="BK37" s="227">
        <v>2021</v>
      </c>
      <c r="BL37" s="227">
        <v>2021</v>
      </c>
      <c r="BM37" s="227">
        <v>2021</v>
      </c>
      <c r="BN37" s="227">
        <v>2021</v>
      </c>
      <c r="BO37" s="227">
        <v>2020</v>
      </c>
      <c r="BP37" s="227">
        <v>2020</v>
      </c>
      <c r="BQ37" s="227" t="s">
        <v>258</v>
      </c>
      <c r="BR37" s="227">
        <v>2022</v>
      </c>
      <c r="BS37" s="227" t="s">
        <v>259</v>
      </c>
      <c r="BT37" s="227" t="s">
        <v>259</v>
      </c>
      <c r="BU37" s="227" t="s">
        <v>259</v>
      </c>
      <c r="BV37" s="227">
        <v>2022</v>
      </c>
      <c r="BW37" s="227">
        <v>2022</v>
      </c>
      <c r="BX37" s="227">
        <v>2022</v>
      </c>
      <c r="BY37" s="227">
        <v>2014</v>
      </c>
      <c r="BZ37" s="227">
        <v>2019</v>
      </c>
      <c r="CA37" s="227">
        <v>2019</v>
      </c>
      <c r="CB37" s="227">
        <v>2019</v>
      </c>
      <c r="CC37" s="227">
        <v>2019</v>
      </c>
      <c r="CD37" s="227">
        <v>2019</v>
      </c>
      <c r="CE37" s="227">
        <v>2019</v>
      </c>
      <c r="CF37" s="227">
        <v>2019</v>
      </c>
      <c r="CG37" s="227">
        <v>2021</v>
      </c>
      <c r="CH37" s="227">
        <v>2022</v>
      </c>
      <c r="CI37" s="227">
        <v>2022</v>
      </c>
      <c r="CJ37" s="227">
        <v>2022</v>
      </c>
      <c r="CK37" s="227">
        <v>2021</v>
      </c>
      <c r="CL37" s="227">
        <v>2020</v>
      </c>
      <c r="CM37" s="227">
        <v>2020</v>
      </c>
      <c r="CN37" s="227">
        <v>2014</v>
      </c>
      <c r="CO37" s="227">
        <v>2021</v>
      </c>
      <c r="CP37" s="227">
        <v>2021</v>
      </c>
      <c r="CQ37" s="227">
        <v>2021</v>
      </c>
    </row>
    <row r="38" spans="1:95" ht="15.75" customHeight="1" x14ac:dyDescent="0.25">
      <c r="A38" s="78" t="str">
        <f>'Indicator Data'!B48</f>
        <v>Khulna</v>
      </c>
      <c r="B38" s="78" t="str">
        <f>'Indicator Data'!C48</f>
        <v>Khulna</v>
      </c>
      <c r="C38" s="19">
        <f>'Indicator Data'!D48</f>
        <v>4047</v>
      </c>
      <c r="D38" s="227">
        <v>2019</v>
      </c>
      <c r="E38" s="227">
        <v>2019</v>
      </c>
      <c r="F38" s="227">
        <v>2019</v>
      </c>
      <c r="G38" s="227">
        <v>2019</v>
      </c>
      <c r="H38" s="227">
        <v>2022</v>
      </c>
      <c r="I38" s="227" t="s">
        <v>253</v>
      </c>
      <c r="J38" s="227">
        <v>2022</v>
      </c>
      <c r="K38" s="227">
        <v>2022</v>
      </c>
      <c r="L38" s="227">
        <v>2022</v>
      </c>
      <c r="M38" s="227" t="s">
        <v>253</v>
      </c>
      <c r="N38" s="227">
        <v>2020</v>
      </c>
      <c r="O38" s="227">
        <v>2020</v>
      </c>
      <c r="P38" s="227">
        <v>2022</v>
      </c>
      <c r="Q38" s="227" t="s">
        <v>254</v>
      </c>
      <c r="R38" s="227" t="s">
        <v>254</v>
      </c>
      <c r="S38" s="227">
        <v>2022</v>
      </c>
      <c r="T38" s="227">
        <v>2022</v>
      </c>
      <c r="U38" s="227" t="s">
        <v>255</v>
      </c>
      <c r="V38" s="227">
        <v>2021</v>
      </c>
      <c r="W38" s="227">
        <v>2021</v>
      </c>
      <c r="X38" s="227">
        <v>2021</v>
      </c>
      <c r="Y38" s="227" t="s">
        <v>256</v>
      </c>
      <c r="Z38" s="227">
        <v>2021</v>
      </c>
      <c r="AA38" s="227">
        <v>2014</v>
      </c>
      <c r="AB38" s="227">
        <v>2021</v>
      </c>
      <c r="AC38" s="227">
        <v>2021</v>
      </c>
      <c r="AD38" s="227">
        <v>2020</v>
      </c>
      <c r="AE38" s="227">
        <v>2021</v>
      </c>
      <c r="AF38" s="227">
        <v>2021</v>
      </c>
      <c r="AG38" s="227">
        <v>2021</v>
      </c>
      <c r="AH38" s="227">
        <v>2021</v>
      </c>
      <c r="AI38" s="227">
        <v>2016</v>
      </c>
      <c r="AJ38" s="227">
        <v>2019</v>
      </c>
      <c r="AK38" s="227">
        <v>2019</v>
      </c>
      <c r="AL38" s="227">
        <v>2019</v>
      </c>
      <c r="AM38" s="227">
        <v>2020</v>
      </c>
      <c r="AN38" s="227">
        <v>2019</v>
      </c>
      <c r="AO38" s="227">
        <v>2019</v>
      </c>
      <c r="AP38" s="227">
        <v>2020</v>
      </c>
      <c r="AQ38" s="227">
        <v>2016</v>
      </c>
      <c r="AR38" s="227">
        <v>2019</v>
      </c>
      <c r="AS38" s="227">
        <v>2020</v>
      </c>
      <c r="AT38" s="227">
        <v>2020</v>
      </c>
      <c r="AU38" s="227" t="s">
        <v>253</v>
      </c>
      <c r="AV38" s="227">
        <v>2021</v>
      </c>
      <c r="AW38" s="227" t="s">
        <v>257</v>
      </c>
      <c r="AX38" s="227">
        <v>2022</v>
      </c>
      <c r="AY38" s="227">
        <v>2020</v>
      </c>
      <c r="AZ38" s="227">
        <v>2019</v>
      </c>
      <c r="BA38" s="227">
        <v>2019</v>
      </c>
      <c r="BB38" s="227">
        <v>2019</v>
      </c>
      <c r="BC38" s="227" t="s">
        <v>257</v>
      </c>
      <c r="BD38" s="227" t="s">
        <v>257</v>
      </c>
      <c r="BE38" s="227" t="s">
        <v>257</v>
      </c>
      <c r="BF38" s="227">
        <v>2021</v>
      </c>
      <c r="BG38" s="227">
        <v>2021</v>
      </c>
      <c r="BH38" s="227">
        <v>2019</v>
      </c>
      <c r="BI38" s="227">
        <v>2019</v>
      </c>
      <c r="BJ38" s="227">
        <v>2021</v>
      </c>
      <c r="BK38" s="227">
        <v>2021</v>
      </c>
      <c r="BL38" s="227">
        <v>2021</v>
      </c>
      <c r="BM38" s="227">
        <v>2021</v>
      </c>
      <c r="BN38" s="227">
        <v>2021</v>
      </c>
      <c r="BO38" s="227">
        <v>2020</v>
      </c>
      <c r="BP38" s="227">
        <v>2020</v>
      </c>
      <c r="BQ38" s="227" t="s">
        <v>258</v>
      </c>
      <c r="BR38" s="227">
        <v>2022</v>
      </c>
      <c r="BS38" s="227" t="s">
        <v>259</v>
      </c>
      <c r="BT38" s="227" t="s">
        <v>259</v>
      </c>
      <c r="BU38" s="227" t="s">
        <v>259</v>
      </c>
      <c r="BV38" s="227">
        <v>2022</v>
      </c>
      <c r="BW38" s="227">
        <v>2022</v>
      </c>
      <c r="BX38" s="227">
        <v>2022</v>
      </c>
      <c r="BY38" s="227">
        <v>2014</v>
      </c>
      <c r="BZ38" s="227">
        <v>2019</v>
      </c>
      <c r="CA38" s="227">
        <v>2019</v>
      </c>
      <c r="CB38" s="227">
        <v>2019</v>
      </c>
      <c r="CC38" s="227">
        <v>2019</v>
      </c>
      <c r="CD38" s="227">
        <v>2019</v>
      </c>
      <c r="CE38" s="227">
        <v>2019</v>
      </c>
      <c r="CF38" s="227">
        <v>2019</v>
      </c>
      <c r="CG38" s="227">
        <v>2021</v>
      </c>
      <c r="CH38" s="227">
        <v>2022</v>
      </c>
      <c r="CI38" s="227">
        <v>2022</v>
      </c>
      <c r="CJ38" s="227">
        <v>2022</v>
      </c>
      <c r="CK38" s="227">
        <v>2021</v>
      </c>
      <c r="CL38" s="227">
        <v>2020</v>
      </c>
      <c r="CM38" s="227">
        <v>2020</v>
      </c>
      <c r="CN38" s="227">
        <v>2014</v>
      </c>
      <c r="CO38" s="227">
        <v>2021</v>
      </c>
      <c r="CP38" s="227">
        <v>2021</v>
      </c>
      <c r="CQ38" s="227">
        <v>2021</v>
      </c>
    </row>
    <row r="39" spans="1:95" ht="15.75" customHeight="1" x14ac:dyDescent="0.25">
      <c r="A39" s="78" t="str">
        <f>'Indicator Data'!B49</f>
        <v>Khulna</v>
      </c>
      <c r="B39" s="78" t="str">
        <f>'Indicator Data'!C49</f>
        <v>Kushtia</v>
      </c>
      <c r="C39" s="19">
        <f>'Indicator Data'!D49</f>
        <v>4050</v>
      </c>
      <c r="D39" s="227">
        <v>2019</v>
      </c>
      <c r="E39" s="227">
        <v>2019</v>
      </c>
      <c r="F39" s="227">
        <v>2019</v>
      </c>
      <c r="G39" s="227">
        <v>2019</v>
      </c>
      <c r="H39" s="227">
        <v>2022</v>
      </c>
      <c r="I39" s="227" t="s">
        <v>253</v>
      </c>
      <c r="J39" s="227">
        <v>2022</v>
      </c>
      <c r="K39" s="227">
        <v>2022</v>
      </c>
      <c r="L39" s="227">
        <v>2022</v>
      </c>
      <c r="M39" s="227" t="s">
        <v>253</v>
      </c>
      <c r="N39" s="227">
        <v>2020</v>
      </c>
      <c r="O39" s="227">
        <v>2020</v>
      </c>
      <c r="P39" s="227">
        <v>2022</v>
      </c>
      <c r="Q39" s="227" t="s">
        <v>254</v>
      </c>
      <c r="R39" s="227" t="s">
        <v>254</v>
      </c>
      <c r="S39" s="227">
        <v>2022</v>
      </c>
      <c r="T39" s="227">
        <v>2022</v>
      </c>
      <c r="U39" s="227" t="s">
        <v>255</v>
      </c>
      <c r="V39" s="227">
        <v>2021</v>
      </c>
      <c r="W39" s="227">
        <v>2021</v>
      </c>
      <c r="X39" s="227">
        <v>2021</v>
      </c>
      <c r="Y39" s="227" t="s">
        <v>256</v>
      </c>
      <c r="Z39" s="227">
        <v>2021</v>
      </c>
      <c r="AA39" s="227">
        <v>2014</v>
      </c>
      <c r="AB39" s="227">
        <v>2021</v>
      </c>
      <c r="AC39" s="227">
        <v>2021</v>
      </c>
      <c r="AD39" s="227">
        <v>2020</v>
      </c>
      <c r="AE39" s="227">
        <v>2021</v>
      </c>
      <c r="AF39" s="227">
        <v>2021</v>
      </c>
      <c r="AG39" s="227">
        <v>2021</v>
      </c>
      <c r="AH39" s="227">
        <v>2021</v>
      </c>
      <c r="AI39" s="227">
        <v>2016</v>
      </c>
      <c r="AJ39" s="227">
        <v>2019</v>
      </c>
      <c r="AK39" s="227">
        <v>2019</v>
      </c>
      <c r="AL39" s="227">
        <v>2019</v>
      </c>
      <c r="AM39" s="227">
        <v>2020</v>
      </c>
      <c r="AN39" s="227">
        <v>2019</v>
      </c>
      <c r="AO39" s="227">
        <v>2019</v>
      </c>
      <c r="AP39" s="227">
        <v>2020</v>
      </c>
      <c r="AQ39" s="227">
        <v>2016</v>
      </c>
      <c r="AR39" s="227">
        <v>2019</v>
      </c>
      <c r="AS39" s="227">
        <v>2020</v>
      </c>
      <c r="AT39" s="227">
        <v>2020</v>
      </c>
      <c r="AU39" s="227" t="s">
        <v>253</v>
      </c>
      <c r="AV39" s="227">
        <v>2021</v>
      </c>
      <c r="AW39" s="227" t="s">
        <v>257</v>
      </c>
      <c r="AX39" s="227">
        <v>2022</v>
      </c>
      <c r="AY39" s="227">
        <v>2020</v>
      </c>
      <c r="AZ39" s="227">
        <v>2019</v>
      </c>
      <c r="BA39" s="227">
        <v>2019</v>
      </c>
      <c r="BB39" s="227">
        <v>2019</v>
      </c>
      <c r="BC39" s="227" t="s">
        <v>257</v>
      </c>
      <c r="BD39" s="227" t="s">
        <v>257</v>
      </c>
      <c r="BE39" s="227" t="s">
        <v>257</v>
      </c>
      <c r="BF39" s="227">
        <v>2021</v>
      </c>
      <c r="BG39" s="227">
        <v>2021</v>
      </c>
      <c r="BH39" s="227">
        <v>2019</v>
      </c>
      <c r="BI39" s="227">
        <v>2019</v>
      </c>
      <c r="BJ39" s="227">
        <v>2021</v>
      </c>
      <c r="BK39" s="227">
        <v>2021</v>
      </c>
      <c r="BL39" s="227">
        <v>2021</v>
      </c>
      <c r="BM39" s="227">
        <v>2021</v>
      </c>
      <c r="BN39" s="227">
        <v>2021</v>
      </c>
      <c r="BO39" s="227">
        <v>2020</v>
      </c>
      <c r="BP39" s="227">
        <v>2020</v>
      </c>
      <c r="BQ39" s="227" t="s">
        <v>258</v>
      </c>
      <c r="BR39" s="227">
        <v>2022</v>
      </c>
      <c r="BS39" s="227" t="s">
        <v>259</v>
      </c>
      <c r="BT39" s="227" t="s">
        <v>259</v>
      </c>
      <c r="BU39" s="227" t="s">
        <v>259</v>
      </c>
      <c r="BV39" s="227">
        <v>2022</v>
      </c>
      <c r="BW39" s="227">
        <v>2022</v>
      </c>
      <c r="BX39" s="227">
        <v>2022</v>
      </c>
      <c r="BY39" s="227">
        <v>2014</v>
      </c>
      <c r="BZ39" s="227">
        <v>2019</v>
      </c>
      <c r="CA39" s="227">
        <v>2019</v>
      </c>
      <c r="CB39" s="227">
        <v>2019</v>
      </c>
      <c r="CC39" s="227">
        <v>2019</v>
      </c>
      <c r="CD39" s="227">
        <v>2019</v>
      </c>
      <c r="CE39" s="227">
        <v>2019</v>
      </c>
      <c r="CF39" s="227">
        <v>2019</v>
      </c>
      <c r="CG39" s="227">
        <v>2021</v>
      </c>
      <c r="CH39" s="227">
        <v>2022</v>
      </c>
      <c r="CI39" s="227">
        <v>2022</v>
      </c>
      <c r="CJ39" s="227">
        <v>2022</v>
      </c>
      <c r="CK39" s="227">
        <v>2021</v>
      </c>
      <c r="CL39" s="227">
        <v>2020</v>
      </c>
      <c r="CM39" s="227">
        <v>2020</v>
      </c>
      <c r="CN39" s="227">
        <v>2014</v>
      </c>
      <c r="CO39" s="227">
        <v>2021</v>
      </c>
      <c r="CP39" s="227">
        <v>2021</v>
      </c>
      <c r="CQ39" s="227">
        <v>2021</v>
      </c>
    </row>
    <row r="40" spans="1:95" ht="15.75" customHeight="1" x14ac:dyDescent="0.25">
      <c r="A40" s="78" t="str">
        <f>'Indicator Data'!B50</f>
        <v>Khulna</v>
      </c>
      <c r="B40" s="78" t="str">
        <f>'Indicator Data'!C50</f>
        <v>Magura</v>
      </c>
      <c r="C40" s="19">
        <f>'Indicator Data'!D50</f>
        <v>4055</v>
      </c>
      <c r="D40" s="227">
        <v>2019</v>
      </c>
      <c r="E40" s="227">
        <v>2019</v>
      </c>
      <c r="F40" s="227">
        <v>2019</v>
      </c>
      <c r="G40" s="227">
        <v>2019</v>
      </c>
      <c r="H40" s="227">
        <v>2022</v>
      </c>
      <c r="I40" s="227" t="s">
        <v>253</v>
      </c>
      <c r="J40" s="227">
        <v>2022</v>
      </c>
      <c r="K40" s="227">
        <v>2022</v>
      </c>
      <c r="L40" s="227">
        <v>2022</v>
      </c>
      <c r="M40" s="227" t="s">
        <v>253</v>
      </c>
      <c r="N40" s="227">
        <v>2020</v>
      </c>
      <c r="O40" s="227">
        <v>2020</v>
      </c>
      <c r="P40" s="227">
        <v>2022</v>
      </c>
      <c r="Q40" s="227" t="s">
        <v>254</v>
      </c>
      <c r="R40" s="227" t="s">
        <v>254</v>
      </c>
      <c r="S40" s="227">
        <v>2022</v>
      </c>
      <c r="T40" s="227">
        <v>2022</v>
      </c>
      <c r="U40" s="227" t="s">
        <v>255</v>
      </c>
      <c r="V40" s="227">
        <v>2021</v>
      </c>
      <c r="W40" s="227">
        <v>2021</v>
      </c>
      <c r="X40" s="227">
        <v>2021</v>
      </c>
      <c r="Y40" s="227" t="s">
        <v>256</v>
      </c>
      <c r="Z40" s="227">
        <v>2021</v>
      </c>
      <c r="AA40" s="227">
        <v>2014</v>
      </c>
      <c r="AB40" s="227">
        <v>2021</v>
      </c>
      <c r="AC40" s="227">
        <v>2021</v>
      </c>
      <c r="AD40" s="227">
        <v>2020</v>
      </c>
      <c r="AE40" s="227">
        <v>2021</v>
      </c>
      <c r="AF40" s="227">
        <v>2021</v>
      </c>
      <c r="AG40" s="227">
        <v>2021</v>
      </c>
      <c r="AH40" s="227">
        <v>2021</v>
      </c>
      <c r="AI40" s="227">
        <v>2016</v>
      </c>
      <c r="AJ40" s="227">
        <v>2019</v>
      </c>
      <c r="AK40" s="227">
        <v>2019</v>
      </c>
      <c r="AL40" s="227">
        <v>2019</v>
      </c>
      <c r="AM40" s="227">
        <v>2020</v>
      </c>
      <c r="AN40" s="227">
        <v>2019</v>
      </c>
      <c r="AO40" s="227">
        <v>2019</v>
      </c>
      <c r="AP40" s="227">
        <v>2020</v>
      </c>
      <c r="AQ40" s="227">
        <v>2016</v>
      </c>
      <c r="AR40" s="227">
        <v>2019</v>
      </c>
      <c r="AS40" s="227">
        <v>2020</v>
      </c>
      <c r="AT40" s="227">
        <v>2020</v>
      </c>
      <c r="AU40" s="227" t="s">
        <v>253</v>
      </c>
      <c r="AV40" s="227">
        <v>2021</v>
      </c>
      <c r="AW40" s="227" t="s">
        <v>257</v>
      </c>
      <c r="AX40" s="227">
        <v>2022</v>
      </c>
      <c r="AY40" s="227">
        <v>2020</v>
      </c>
      <c r="AZ40" s="227">
        <v>2019</v>
      </c>
      <c r="BA40" s="227">
        <v>2019</v>
      </c>
      <c r="BB40" s="227">
        <v>2019</v>
      </c>
      <c r="BC40" s="227" t="s">
        <v>257</v>
      </c>
      <c r="BD40" s="227" t="s">
        <v>257</v>
      </c>
      <c r="BE40" s="227" t="s">
        <v>257</v>
      </c>
      <c r="BF40" s="227">
        <v>2021</v>
      </c>
      <c r="BG40" s="227">
        <v>2021</v>
      </c>
      <c r="BH40" s="227">
        <v>2019</v>
      </c>
      <c r="BI40" s="227">
        <v>2019</v>
      </c>
      <c r="BJ40" s="227">
        <v>2021</v>
      </c>
      <c r="BK40" s="227">
        <v>2021</v>
      </c>
      <c r="BL40" s="227">
        <v>2021</v>
      </c>
      <c r="BM40" s="227">
        <v>2021</v>
      </c>
      <c r="BN40" s="227">
        <v>2021</v>
      </c>
      <c r="BO40" s="227">
        <v>2020</v>
      </c>
      <c r="BP40" s="227">
        <v>2020</v>
      </c>
      <c r="BQ40" s="227" t="s">
        <v>258</v>
      </c>
      <c r="BR40" s="227">
        <v>2022</v>
      </c>
      <c r="BS40" s="227" t="s">
        <v>259</v>
      </c>
      <c r="BT40" s="227" t="s">
        <v>259</v>
      </c>
      <c r="BU40" s="227" t="s">
        <v>259</v>
      </c>
      <c r="BV40" s="227">
        <v>2022</v>
      </c>
      <c r="BW40" s="227">
        <v>2022</v>
      </c>
      <c r="BX40" s="227">
        <v>2022</v>
      </c>
      <c r="BY40" s="227">
        <v>2014</v>
      </c>
      <c r="BZ40" s="227">
        <v>2019</v>
      </c>
      <c r="CA40" s="227">
        <v>2019</v>
      </c>
      <c r="CB40" s="227">
        <v>2019</v>
      </c>
      <c r="CC40" s="227">
        <v>2019</v>
      </c>
      <c r="CD40" s="227">
        <v>2019</v>
      </c>
      <c r="CE40" s="227">
        <v>2019</v>
      </c>
      <c r="CF40" s="227">
        <v>2019</v>
      </c>
      <c r="CG40" s="227">
        <v>2021</v>
      </c>
      <c r="CH40" s="227">
        <v>2022</v>
      </c>
      <c r="CI40" s="227">
        <v>2022</v>
      </c>
      <c r="CJ40" s="227">
        <v>2022</v>
      </c>
      <c r="CK40" s="227">
        <v>2021</v>
      </c>
      <c r="CL40" s="227">
        <v>2020</v>
      </c>
      <c r="CM40" s="227">
        <v>2020</v>
      </c>
      <c r="CN40" s="227">
        <v>2014</v>
      </c>
      <c r="CO40" s="227">
        <v>2021</v>
      </c>
      <c r="CP40" s="227">
        <v>2021</v>
      </c>
      <c r="CQ40" s="227">
        <v>2021</v>
      </c>
    </row>
    <row r="41" spans="1:95" ht="15.75" customHeight="1" x14ac:dyDescent="0.25">
      <c r="A41" s="78" t="str">
        <f>'Indicator Data'!B51</f>
        <v>Khulna</v>
      </c>
      <c r="B41" s="78" t="str">
        <f>'Indicator Data'!C51</f>
        <v>Meherpur</v>
      </c>
      <c r="C41" s="19">
        <f>'Indicator Data'!D51</f>
        <v>4057</v>
      </c>
      <c r="D41" s="227">
        <v>2019</v>
      </c>
      <c r="E41" s="227">
        <v>2019</v>
      </c>
      <c r="F41" s="227">
        <v>2019</v>
      </c>
      <c r="G41" s="227">
        <v>2019</v>
      </c>
      <c r="H41" s="227">
        <v>2022</v>
      </c>
      <c r="I41" s="227" t="s">
        <v>253</v>
      </c>
      <c r="J41" s="227">
        <v>2022</v>
      </c>
      <c r="K41" s="227">
        <v>2022</v>
      </c>
      <c r="L41" s="227">
        <v>2022</v>
      </c>
      <c r="M41" s="227" t="s">
        <v>253</v>
      </c>
      <c r="N41" s="227">
        <v>2020</v>
      </c>
      <c r="O41" s="227">
        <v>2020</v>
      </c>
      <c r="P41" s="227">
        <v>2022</v>
      </c>
      <c r="Q41" s="227" t="s">
        <v>254</v>
      </c>
      <c r="R41" s="227" t="s">
        <v>254</v>
      </c>
      <c r="S41" s="227">
        <v>2022</v>
      </c>
      <c r="T41" s="227">
        <v>2022</v>
      </c>
      <c r="U41" s="227" t="s">
        <v>255</v>
      </c>
      <c r="V41" s="227">
        <v>2021</v>
      </c>
      <c r="W41" s="227">
        <v>2021</v>
      </c>
      <c r="X41" s="227">
        <v>2021</v>
      </c>
      <c r="Y41" s="227" t="s">
        <v>256</v>
      </c>
      <c r="Z41" s="227">
        <v>2021</v>
      </c>
      <c r="AA41" s="227">
        <v>2014</v>
      </c>
      <c r="AB41" s="227">
        <v>2021</v>
      </c>
      <c r="AC41" s="227">
        <v>2021</v>
      </c>
      <c r="AD41" s="227">
        <v>2020</v>
      </c>
      <c r="AE41" s="227">
        <v>2021</v>
      </c>
      <c r="AF41" s="227">
        <v>2021</v>
      </c>
      <c r="AG41" s="227">
        <v>2021</v>
      </c>
      <c r="AH41" s="227">
        <v>2021</v>
      </c>
      <c r="AI41" s="227">
        <v>2016</v>
      </c>
      <c r="AJ41" s="227">
        <v>2019</v>
      </c>
      <c r="AK41" s="227">
        <v>2019</v>
      </c>
      <c r="AL41" s="227">
        <v>2019</v>
      </c>
      <c r="AM41" s="227">
        <v>2020</v>
      </c>
      <c r="AN41" s="227">
        <v>2019</v>
      </c>
      <c r="AO41" s="227">
        <v>2019</v>
      </c>
      <c r="AP41" s="227">
        <v>2020</v>
      </c>
      <c r="AQ41" s="227">
        <v>2016</v>
      </c>
      <c r="AR41" s="227">
        <v>2019</v>
      </c>
      <c r="AS41" s="227">
        <v>2020</v>
      </c>
      <c r="AT41" s="227">
        <v>2020</v>
      </c>
      <c r="AU41" s="227" t="s">
        <v>253</v>
      </c>
      <c r="AV41" s="227">
        <v>2021</v>
      </c>
      <c r="AW41" s="227" t="s">
        <v>257</v>
      </c>
      <c r="AX41" s="227">
        <v>2022</v>
      </c>
      <c r="AY41" s="227">
        <v>2020</v>
      </c>
      <c r="AZ41" s="227">
        <v>2019</v>
      </c>
      <c r="BA41" s="227">
        <v>2019</v>
      </c>
      <c r="BB41" s="227">
        <v>2019</v>
      </c>
      <c r="BC41" s="227" t="s">
        <v>257</v>
      </c>
      <c r="BD41" s="227" t="s">
        <v>257</v>
      </c>
      <c r="BE41" s="227" t="s">
        <v>257</v>
      </c>
      <c r="BF41" s="227">
        <v>2021</v>
      </c>
      <c r="BG41" s="227">
        <v>2021</v>
      </c>
      <c r="BH41" s="227">
        <v>2019</v>
      </c>
      <c r="BI41" s="227">
        <v>2019</v>
      </c>
      <c r="BJ41" s="227">
        <v>2021</v>
      </c>
      <c r="BK41" s="227">
        <v>2021</v>
      </c>
      <c r="BL41" s="227">
        <v>2021</v>
      </c>
      <c r="BM41" s="227">
        <v>2021</v>
      </c>
      <c r="BN41" s="227">
        <v>2021</v>
      </c>
      <c r="BO41" s="227">
        <v>2020</v>
      </c>
      <c r="BP41" s="227">
        <v>2020</v>
      </c>
      <c r="BQ41" s="227" t="s">
        <v>258</v>
      </c>
      <c r="BR41" s="227">
        <v>2022</v>
      </c>
      <c r="BS41" s="227" t="s">
        <v>259</v>
      </c>
      <c r="BT41" s="227" t="s">
        <v>259</v>
      </c>
      <c r="BU41" s="227" t="s">
        <v>259</v>
      </c>
      <c r="BV41" s="227">
        <v>2022</v>
      </c>
      <c r="BW41" s="227">
        <v>2022</v>
      </c>
      <c r="BX41" s="227">
        <v>2022</v>
      </c>
      <c r="BY41" s="227">
        <v>2014</v>
      </c>
      <c r="BZ41" s="227">
        <v>2019</v>
      </c>
      <c r="CA41" s="227">
        <v>2019</v>
      </c>
      <c r="CB41" s="227">
        <v>2019</v>
      </c>
      <c r="CC41" s="227">
        <v>2019</v>
      </c>
      <c r="CD41" s="227">
        <v>2019</v>
      </c>
      <c r="CE41" s="227">
        <v>2019</v>
      </c>
      <c r="CF41" s="227">
        <v>2019</v>
      </c>
      <c r="CG41" s="227">
        <v>2021</v>
      </c>
      <c r="CH41" s="227">
        <v>2022</v>
      </c>
      <c r="CI41" s="227">
        <v>2022</v>
      </c>
      <c r="CJ41" s="227">
        <v>2022</v>
      </c>
      <c r="CK41" s="227">
        <v>2021</v>
      </c>
      <c r="CL41" s="227">
        <v>2020</v>
      </c>
      <c r="CM41" s="227">
        <v>2020</v>
      </c>
      <c r="CN41" s="227">
        <v>2014</v>
      </c>
      <c r="CO41" s="227">
        <v>2021</v>
      </c>
      <c r="CP41" s="227">
        <v>2021</v>
      </c>
      <c r="CQ41" s="227">
        <v>2021</v>
      </c>
    </row>
    <row r="42" spans="1:95" ht="15.75" customHeight="1" x14ac:dyDescent="0.25">
      <c r="A42" s="78" t="str">
        <f>'Indicator Data'!B52</f>
        <v>Khulna</v>
      </c>
      <c r="B42" s="78" t="str">
        <f>'Indicator Data'!C52</f>
        <v>Narail</v>
      </c>
      <c r="C42" s="19">
        <f>'Indicator Data'!D52</f>
        <v>4065</v>
      </c>
      <c r="D42" s="227">
        <v>2019</v>
      </c>
      <c r="E42" s="227">
        <v>2019</v>
      </c>
      <c r="F42" s="227">
        <v>2019</v>
      </c>
      <c r="G42" s="227">
        <v>2019</v>
      </c>
      <c r="H42" s="227">
        <v>2022</v>
      </c>
      <c r="I42" s="227" t="s">
        <v>253</v>
      </c>
      <c r="J42" s="227">
        <v>2022</v>
      </c>
      <c r="K42" s="227">
        <v>2022</v>
      </c>
      <c r="L42" s="227">
        <v>2022</v>
      </c>
      <c r="M42" s="227" t="s">
        <v>253</v>
      </c>
      <c r="N42" s="227">
        <v>2020</v>
      </c>
      <c r="O42" s="227">
        <v>2020</v>
      </c>
      <c r="P42" s="227">
        <v>2022</v>
      </c>
      <c r="Q42" s="227" t="s">
        <v>254</v>
      </c>
      <c r="R42" s="227" t="s">
        <v>254</v>
      </c>
      <c r="S42" s="227">
        <v>2022</v>
      </c>
      <c r="T42" s="227">
        <v>2022</v>
      </c>
      <c r="U42" s="227" t="s">
        <v>255</v>
      </c>
      <c r="V42" s="227">
        <v>2021</v>
      </c>
      <c r="W42" s="227">
        <v>2021</v>
      </c>
      <c r="X42" s="227">
        <v>2021</v>
      </c>
      <c r="Y42" s="227" t="s">
        <v>256</v>
      </c>
      <c r="Z42" s="227">
        <v>2021</v>
      </c>
      <c r="AA42" s="227">
        <v>2014</v>
      </c>
      <c r="AB42" s="227">
        <v>2021</v>
      </c>
      <c r="AC42" s="227">
        <v>2021</v>
      </c>
      <c r="AD42" s="227">
        <v>2020</v>
      </c>
      <c r="AE42" s="227">
        <v>2021</v>
      </c>
      <c r="AF42" s="227">
        <v>2021</v>
      </c>
      <c r="AG42" s="227">
        <v>2021</v>
      </c>
      <c r="AH42" s="227">
        <v>2021</v>
      </c>
      <c r="AI42" s="227">
        <v>2016</v>
      </c>
      <c r="AJ42" s="227">
        <v>2019</v>
      </c>
      <c r="AK42" s="227">
        <v>2019</v>
      </c>
      <c r="AL42" s="227">
        <v>2019</v>
      </c>
      <c r="AM42" s="227">
        <v>2020</v>
      </c>
      <c r="AN42" s="227">
        <v>2019</v>
      </c>
      <c r="AO42" s="227">
        <v>2019</v>
      </c>
      <c r="AP42" s="227">
        <v>2020</v>
      </c>
      <c r="AQ42" s="227">
        <v>2016</v>
      </c>
      <c r="AR42" s="227">
        <v>2019</v>
      </c>
      <c r="AS42" s="227">
        <v>2020</v>
      </c>
      <c r="AT42" s="227">
        <v>2020</v>
      </c>
      <c r="AU42" s="227" t="s">
        <v>253</v>
      </c>
      <c r="AV42" s="227">
        <v>2021</v>
      </c>
      <c r="AW42" s="227" t="s">
        <v>257</v>
      </c>
      <c r="AX42" s="227">
        <v>2022</v>
      </c>
      <c r="AY42" s="227">
        <v>2020</v>
      </c>
      <c r="AZ42" s="227">
        <v>2019</v>
      </c>
      <c r="BA42" s="227">
        <v>2019</v>
      </c>
      <c r="BB42" s="227">
        <v>2019</v>
      </c>
      <c r="BC42" s="227" t="s">
        <v>257</v>
      </c>
      <c r="BD42" s="227" t="s">
        <v>257</v>
      </c>
      <c r="BE42" s="227" t="s">
        <v>257</v>
      </c>
      <c r="BF42" s="227">
        <v>2021</v>
      </c>
      <c r="BG42" s="227">
        <v>2021</v>
      </c>
      <c r="BH42" s="227">
        <v>2019</v>
      </c>
      <c r="BI42" s="227">
        <v>2019</v>
      </c>
      <c r="BJ42" s="227">
        <v>2021</v>
      </c>
      <c r="BK42" s="227">
        <v>2021</v>
      </c>
      <c r="BL42" s="227">
        <v>2021</v>
      </c>
      <c r="BM42" s="227">
        <v>2021</v>
      </c>
      <c r="BN42" s="227">
        <v>2021</v>
      </c>
      <c r="BO42" s="227">
        <v>2020</v>
      </c>
      <c r="BP42" s="227">
        <v>2020</v>
      </c>
      <c r="BQ42" s="227" t="s">
        <v>258</v>
      </c>
      <c r="BR42" s="227">
        <v>2022</v>
      </c>
      <c r="BS42" s="227" t="s">
        <v>259</v>
      </c>
      <c r="BT42" s="227" t="s">
        <v>259</v>
      </c>
      <c r="BU42" s="227" t="s">
        <v>259</v>
      </c>
      <c r="BV42" s="227">
        <v>2022</v>
      </c>
      <c r="BW42" s="227">
        <v>2022</v>
      </c>
      <c r="BX42" s="227">
        <v>2022</v>
      </c>
      <c r="BY42" s="227">
        <v>2014</v>
      </c>
      <c r="BZ42" s="227">
        <v>2019</v>
      </c>
      <c r="CA42" s="227">
        <v>2019</v>
      </c>
      <c r="CB42" s="227">
        <v>2019</v>
      </c>
      <c r="CC42" s="227">
        <v>2019</v>
      </c>
      <c r="CD42" s="227">
        <v>2019</v>
      </c>
      <c r="CE42" s="227">
        <v>2019</v>
      </c>
      <c r="CF42" s="227">
        <v>2019</v>
      </c>
      <c r="CG42" s="227">
        <v>2021</v>
      </c>
      <c r="CH42" s="227">
        <v>2022</v>
      </c>
      <c r="CI42" s="227">
        <v>2022</v>
      </c>
      <c r="CJ42" s="227">
        <v>2022</v>
      </c>
      <c r="CK42" s="227">
        <v>2021</v>
      </c>
      <c r="CL42" s="227">
        <v>2020</v>
      </c>
      <c r="CM42" s="227">
        <v>2020</v>
      </c>
      <c r="CN42" s="227">
        <v>2014</v>
      </c>
      <c r="CO42" s="227">
        <v>2021</v>
      </c>
      <c r="CP42" s="227">
        <v>2021</v>
      </c>
      <c r="CQ42" s="227">
        <v>2021</v>
      </c>
    </row>
    <row r="43" spans="1:95" ht="15.75" customHeight="1" x14ac:dyDescent="0.25">
      <c r="A43" s="78" t="str">
        <f>'Indicator Data'!B53</f>
        <v>Khulna</v>
      </c>
      <c r="B43" s="78" t="str">
        <f>'Indicator Data'!C53</f>
        <v>Satkhira</v>
      </c>
      <c r="C43" s="19">
        <f>'Indicator Data'!D53</f>
        <v>4087</v>
      </c>
      <c r="D43" s="227">
        <v>2019</v>
      </c>
      <c r="E43" s="227">
        <v>2019</v>
      </c>
      <c r="F43" s="227">
        <v>2019</v>
      </c>
      <c r="G43" s="227">
        <v>2019</v>
      </c>
      <c r="H43" s="227">
        <v>2022</v>
      </c>
      <c r="I43" s="227" t="s">
        <v>253</v>
      </c>
      <c r="J43" s="227">
        <v>2022</v>
      </c>
      <c r="K43" s="227">
        <v>2022</v>
      </c>
      <c r="L43" s="227">
        <v>2022</v>
      </c>
      <c r="M43" s="227" t="s">
        <v>253</v>
      </c>
      <c r="N43" s="227">
        <v>2020</v>
      </c>
      <c r="O43" s="227">
        <v>2020</v>
      </c>
      <c r="P43" s="227">
        <v>2022</v>
      </c>
      <c r="Q43" s="227" t="s">
        <v>254</v>
      </c>
      <c r="R43" s="227" t="s">
        <v>254</v>
      </c>
      <c r="S43" s="227">
        <v>2022</v>
      </c>
      <c r="T43" s="227">
        <v>2022</v>
      </c>
      <c r="U43" s="227" t="s">
        <v>255</v>
      </c>
      <c r="V43" s="227">
        <v>2021</v>
      </c>
      <c r="W43" s="227">
        <v>2021</v>
      </c>
      <c r="X43" s="227">
        <v>2021</v>
      </c>
      <c r="Y43" s="227" t="s">
        <v>256</v>
      </c>
      <c r="Z43" s="227">
        <v>2021</v>
      </c>
      <c r="AA43" s="227">
        <v>2014</v>
      </c>
      <c r="AB43" s="227">
        <v>2021</v>
      </c>
      <c r="AC43" s="227">
        <v>2021</v>
      </c>
      <c r="AD43" s="227">
        <v>2020</v>
      </c>
      <c r="AE43" s="227">
        <v>2021</v>
      </c>
      <c r="AF43" s="227">
        <v>2021</v>
      </c>
      <c r="AG43" s="227">
        <v>2021</v>
      </c>
      <c r="AH43" s="227">
        <v>2021</v>
      </c>
      <c r="AI43" s="227">
        <v>2016</v>
      </c>
      <c r="AJ43" s="227">
        <v>2019</v>
      </c>
      <c r="AK43" s="227">
        <v>2019</v>
      </c>
      <c r="AL43" s="227">
        <v>2019</v>
      </c>
      <c r="AM43" s="227">
        <v>2020</v>
      </c>
      <c r="AN43" s="227">
        <v>2019</v>
      </c>
      <c r="AO43" s="227">
        <v>2019</v>
      </c>
      <c r="AP43" s="227">
        <v>2020</v>
      </c>
      <c r="AQ43" s="227">
        <v>2016</v>
      </c>
      <c r="AR43" s="227">
        <v>2019</v>
      </c>
      <c r="AS43" s="227">
        <v>2020</v>
      </c>
      <c r="AT43" s="227">
        <v>2020</v>
      </c>
      <c r="AU43" s="227" t="s">
        <v>253</v>
      </c>
      <c r="AV43" s="227">
        <v>2021</v>
      </c>
      <c r="AW43" s="227" t="s">
        <v>257</v>
      </c>
      <c r="AX43" s="227">
        <v>2022</v>
      </c>
      <c r="AY43" s="227">
        <v>2020</v>
      </c>
      <c r="AZ43" s="227">
        <v>2019</v>
      </c>
      <c r="BA43" s="227">
        <v>2019</v>
      </c>
      <c r="BB43" s="227">
        <v>2019</v>
      </c>
      <c r="BC43" s="227" t="s">
        <v>257</v>
      </c>
      <c r="BD43" s="227" t="s">
        <v>257</v>
      </c>
      <c r="BE43" s="227" t="s">
        <v>257</v>
      </c>
      <c r="BF43" s="227">
        <v>2021</v>
      </c>
      <c r="BG43" s="227">
        <v>2021</v>
      </c>
      <c r="BH43" s="227">
        <v>2019</v>
      </c>
      <c r="BI43" s="227">
        <v>2019</v>
      </c>
      <c r="BJ43" s="227">
        <v>2021</v>
      </c>
      <c r="BK43" s="227">
        <v>2021</v>
      </c>
      <c r="BL43" s="227">
        <v>2021</v>
      </c>
      <c r="BM43" s="227">
        <v>2021</v>
      </c>
      <c r="BN43" s="227">
        <v>2021</v>
      </c>
      <c r="BO43" s="227">
        <v>2020</v>
      </c>
      <c r="BP43" s="227">
        <v>2020</v>
      </c>
      <c r="BQ43" s="227" t="s">
        <v>258</v>
      </c>
      <c r="BR43" s="227">
        <v>2022</v>
      </c>
      <c r="BS43" s="227" t="s">
        <v>259</v>
      </c>
      <c r="BT43" s="227" t="s">
        <v>259</v>
      </c>
      <c r="BU43" s="227" t="s">
        <v>259</v>
      </c>
      <c r="BV43" s="227">
        <v>2022</v>
      </c>
      <c r="BW43" s="227">
        <v>2022</v>
      </c>
      <c r="BX43" s="227">
        <v>2022</v>
      </c>
      <c r="BY43" s="227">
        <v>2014</v>
      </c>
      <c r="BZ43" s="227">
        <v>2019</v>
      </c>
      <c r="CA43" s="227">
        <v>2019</v>
      </c>
      <c r="CB43" s="227">
        <v>2019</v>
      </c>
      <c r="CC43" s="227">
        <v>2019</v>
      </c>
      <c r="CD43" s="227">
        <v>2019</v>
      </c>
      <c r="CE43" s="227">
        <v>2019</v>
      </c>
      <c r="CF43" s="227">
        <v>2019</v>
      </c>
      <c r="CG43" s="227">
        <v>2021</v>
      </c>
      <c r="CH43" s="227">
        <v>2022</v>
      </c>
      <c r="CI43" s="227">
        <v>2022</v>
      </c>
      <c r="CJ43" s="227">
        <v>2022</v>
      </c>
      <c r="CK43" s="227">
        <v>2021</v>
      </c>
      <c r="CL43" s="227">
        <v>2020</v>
      </c>
      <c r="CM43" s="227">
        <v>2020</v>
      </c>
      <c r="CN43" s="227">
        <v>2014</v>
      </c>
      <c r="CO43" s="227">
        <v>2021</v>
      </c>
      <c r="CP43" s="227">
        <v>2021</v>
      </c>
      <c r="CQ43" s="227">
        <v>2021</v>
      </c>
    </row>
    <row r="44" spans="1:95" ht="15.75" customHeight="1" x14ac:dyDescent="0.25">
      <c r="A44" s="78" t="str">
        <f>'Indicator Data'!B54</f>
        <v>Mymensingh</v>
      </c>
      <c r="B44" s="78" t="str">
        <f>'Indicator Data'!C54</f>
        <v>Jamalpur</v>
      </c>
      <c r="C44" s="19">
        <f>'Indicator Data'!D54</f>
        <v>4539</v>
      </c>
      <c r="D44" s="227">
        <v>2019</v>
      </c>
      <c r="E44" s="227">
        <v>2019</v>
      </c>
      <c r="F44" s="227">
        <v>2019</v>
      </c>
      <c r="G44" s="227">
        <v>2019</v>
      </c>
      <c r="H44" s="227">
        <v>2022</v>
      </c>
      <c r="I44" s="227" t="s">
        <v>253</v>
      </c>
      <c r="J44" s="227">
        <v>2022</v>
      </c>
      <c r="K44" s="227">
        <v>2022</v>
      </c>
      <c r="L44" s="227">
        <v>2022</v>
      </c>
      <c r="M44" s="227" t="s">
        <v>253</v>
      </c>
      <c r="N44" s="227">
        <v>2020</v>
      </c>
      <c r="O44" s="227">
        <v>2020</v>
      </c>
      <c r="P44" s="227">
        <v>2022</v>
      </c>
      <c r="Q44" s="227" t="s">
        <v>254</v>
      </c>
      <c r="R44" s="227" t="s">
        <v>254</v>
      </c>
      <c r="S44" s="227">
        <v>2022</v>
      </c>
      <c r="T44" s="227">
        <v>2022</v>
      </c>
      <c r="U44" s="227" t="s">
        <v>255</v>
      </c>
      <c r="V44" s="227">
        <v>2021</v>
      </c>
      <c r="W44" s="227">
        <v>2021</v>
      </c>
      <c r="X44" s="227">
        <v>2021</v>
      </c>
      <c r="Y44" s="227" t="s">
        <v>256</v>
      </c>
      <c r="Z44" s="227">
        <v>2021</v>
      </c>
      <c r="AA44" s="227">
        <v>2014</v>
      </c>
      <c r="AB44" s="227">
        <v>2021</v>
      </c>
      <c r="AC44" s="227">
        <v>2021</v>
      </c>
      <c r="AD44" s="227">
        <v>2020</v>
      </c>
      <c r="AE44" s="227">
        <v>2021</v>
      </c>
      <c r="AF44" s="227">
        <v>2021</v>
      </c>
      <c r="AG44" s="227">
        <v>2021</v>
      </c>
      <c r="AH44" s="227">
        <v>2021</v>
      </c>
      <c r="AI44" s="227">
        <v>2016</v>
      </c>
      <c r="AJ44" s="227">
        <v>2019</v>
      </c>
      <c r="AK44" s="227">
        <v>2019</v>
      </c>
      <c r="AL44" s="227">
        <v>2019</v>
      </c>
      <c r="AM44" s="227">
        <v>2020</v>
      </c>
      <c r="AN44" s="227">
        <v>2019</v>
      </c>
      <c r="AO44" s="227">
        <v>2019</v>
      </c>
      <c r="AP44" s="227">
        <v>2020</v>
      </c>
      <c r="AQ44" s="227">
        <v>2016</v>
      </c>
      <c r="AR44" s="227">
        <v>2019</v>
      </c>
      <c r="AS44" s="227">
        <v>2020</v>
      </c>
      <c r="AT44" s="227">
        <v>2020</v>
      </c>
      <c r="AU44" s="227" t="s">
        <v>253</v>
      </c>
      <c r="AV44" s="227">
        <v>2021</v>
      </c>
      <c r="AW44" s="227" t="s">
        <v>257</v>
      </c>
      <c r="AX44" s="227">
        <v>2022</v>
      </c>
      <c r="AY44" s="227">
        <v>2020</v>
      </c>
      <c r="AZ44" s="227">
        <v>2019</v>
      </c>
      <c r="BA44" s="227">
        <v>2019</v>
      </c>
      <c r="BB44" s="227">
        <v>2019</v>
      </c>
      <c r="BC44" s="227" t="s">
        <v>257</v>
      </c>
      <c r="BD44" s="227" t="s">
        <v>257</v>
      </c>
      <c r="BE44" s="227" t="s">
        <v>257</v>
      </c>
      <c r="BF44" s="227">
        <v>2021</v>
      </c>
      <c r="BG44" s="227">
        <v>2021</v>
      </c>
      <c r="BH44" s="227">
        <v>2019</v>
      </c>
      <c r="BI44" s="227">
        <v>2019</v>
      </c>
      <c r="BJ44" s="227">
        <v>2021</v>
      </c>
      <c r="BK44" s="227">
        <v>2021</v>
      </c>
      <c r="BL44" s="227">
        <v>2021</v>
      </c>
      <c r="BM44" s="227">
        <v>2021</v>
      </c>
      <c r="BN44" s="227">
        <v>2021</v>
      </c>
      <c r="BO44" s="227">
        <v>2020</v>
      </c>
      <c r="BP44" s="227">
        <v>2020</v>
      </c>
      <c r="BQ44" s="227" t="s">
        <v>258</v>
      </c>
      <c r="BR44" s="227">
        <v>2022</v>
      </c>
      <c r="BS44" s="227" t="s">
        <v>259</v>
      </c>
      <c r="BT44" s="227" t="s">
        <v>259</v>
      </c>
      <c r="BU44" s="227" t="s">
        <v>259</v>
      </c>
      <c r="BV44" s="227">
        <v>2022</v>
      </c>
      <c r="BW44" s="227">
        <v>2022</v>
      </c>
      <c r="BX44" s="227">
        <v>2022</v>
      </c>
      <c r="BY44" s="227">
        <v>2014</v>
      </c>
      <c r="BZ44" s="227">
        <v>2019</v>
      </c>
      <c r="CA44" s="227">
        <v>2019</v>
      </c>
      <c r="CB44" s="227">
        <v>2019</v>
      </c>
      <c r="CC44" s="227">
        <v>2019</v>
      </c>
      <c r="CD44" s="227">
        <v>2019</v>
      </c>
      <c r="CE44" s="227">
        <v>2019</v>
      </c>
      <c r="CF44" s="227">
        <v>2019</v>
      </c>
      <c r="CG44" s="227">
        <v>2021</v>
      </c>
      <c r="CH44" s="227">
        <v>2022</v>
      </c>
      <c r="CI44" s="227">
        <v>2022</v>
      </c>
      <c r="CJ44" s="227">
        <v>2022</v>
      </c>
      <c r="CK44" s="227">
        <v>2021</v>
      </c>
      <c r="CL44" s="227">
        <v>2020</v>
      </c>
      <c r="CM44" s="227">
        <v>2020</v>
      </c>
      <c r="CN44" s="227">
        <v>2014</v>
      </c>
      <c r="CO44" s="227">
        <v>2021</v>
      </c>
      <c r="CP44" s="227">
        <v>2021</v>
      </c>
      <c r="CQ44" s="227">
        <v>2021</v>
      </c>
    </row>
    <row r="45" spans="1:95" ht="15.75" customHeight="1" x14ac:dyDescent="0.25">
      <c r="A45" s="78" t="str">
        <f>'Indicator Data'!B55</f>
        <v>Mymensingh</v>
      </c>
      <c r="B45" s="78" t="str">
        <f>'Indicator Data'!C55</f>
        <v>Mymensingh</v>
      </c>
      <c r="C45" s="19">
        <f>'Indicator Data'!D55</f>
        <v>4561</v>
      </c>
      <c r="D45" s="227">
        <v>2019</v>
      </c>
      <c r="E45" s="227">
        <v>2019</v>
      </c>
      <c r="F45" s="227">
        <v>2019</v>
      </c>
      <c r="G45" s="227">
        <v>2019</v>
      </c>
      <c r="H45" s="227">
        <v>2022</v>
      </c>
      <c r="I45" s="227" t="s">
        <v>253</v>
      </c>
      <c r="J45" s="227">
        <v>2022</v>
      </c>
      <c r="K45" s="227">
        <v>2022</v>
      </c>
      <c r="L45" s="227">
        <v>2022</v>
      </c>
      <c r="M45" s="227" t="s">
        <v>253</v>
      </c>
      <c r="N45" s="227">
        <v>2020</v>
      </c>
      <c r="O45" s="227">
        <v>2020</v>
      </c>
      <c r="P45" s="227">
        <v>2022</v>
      </c>
      <c r="Q45" s="227" t="s">
        <v>254</v>
      </c>
      <c r="R45" s="227" t="s">
        <v>254</v>
      </c>
      <c r="S45" s="227">
        <v>2022</v>
      </c>
      <c r="T45" s="227">
        <v>2022</v>
      </c>
      <c r="U45" s="227" t="s">
        <v>255</v>
      </c>
      <c r="V45" s="227">
        <v>2021</v>
      </c>
      <c r="W45" s="227">
        <v>2021</v>
      </c>
      <c r="X45" s="227">
        <v>2021</v>
      </c>
      <c r="Y45" s="227" t="s">
        <v>256</v>
      </c>
      <c r="Z45" s="227">
        <v>2021</v>
      </c>
      <c r="AA45" s="227">
        <v>2014</v>
      </c>
      <c r="AB45" s="227">
        <v>2021</v>
      </c>
      <c r="AC45" s="227">
        <v>2021</v>
      </c>
      <c r="AD45" s="227">
        <v>2020</v>
      </c>
      <c r="AE45" s="227">
        <v>2021</v>
      </c>
      <c r="AF45" s="227">
        <v>2021</v>
      </c>
      <c r="AG45" s="227">
        <v>2021</v>
      </c>
      <c r="AH45" s="227">
        <v>2021</v>
      </c>
      <c r="AI45" s="227">
        <v>2016</v>
      </c>
      <c r="AJ45" s="227">
        <v>2019</v>
      </c>
      <c r="AK45" s="227">
        <v>2019</v>
      </c>
      <c r="AL45" s="227">
        <v>2019</v>
      </c>
      <c r="AM45" s="227">
        <v>2020</v>
      </c>
      <c r="AN45" s="227">
        <v>2019</v>
      </c>
      <c r="AO45" s="227">
        <v>2019</v>
      </c>
      <c r="AP45" s="227">
        <v>2020</v>
      </c>
      <c r="AQ45" s="227">
        <v>2016</v>
      </c>
      <c r="AR45" s="227">
        <v>2019</v>
      </c>
      <c r="AS45" s="227">
        <v>2020</v>
      </c>
      <c r="AT45" s="227">
        <v>2020</v>
      </c>
      <c r="AU45" s="227" t="s">
        <v>253</v>
      </c>
      <c r="AV45" s="227">
        <v>2021</v>
      </c>
      <c r="AW45" s="227" t="s">
        <v>257</v>
      </c>
      <c r="AX45" s="227">
        <v>2022</v>
      </c>
      <c r="AY45" s="227">
        <v>2020</v>
      </c>
      <c r="AZ45" s="227">
        <v>2019</v>
      </c>
      <c r="BA45" s="227">
        <v>2019</v>
      </c>
      <c r="BB45" s="227">
        <v>2019</v>
      </c>
      <c r="BC45" s="227" t="s">
        <v>257</v>
      </c>
      <c r="BD45" s="227" t="s">
        <v>257</v>
      </c>
      <c r="BE45" s="227" t="s">
        <v>257</v>
      </c>
      <c r="BF45" s="227">
        <v>2021</v>
      </c>
      <c r="BG45" s="227">
        <v>2021</v>
      </c>
      <c r="BH45" s="227">
        <v>2019</v>
      </c>
      <c r="BI45" s="227">
        <v>2019</v>
      </c>
      <c r="BJ45" s="227">
        <v>2021</v>
      </c>
      <c r="BK45" s="227">
        <v>2021</v>
      </c>
      <c r="BL45" s="227">
        <v>2021</v>
      </c>
      <c r="BM45" s="227">
        <v>2021</v>
      </c>
      <c r="BN45" s="227">
        <v>2021</v>
      </c>
      <c r="BO45" s="227">
        <v>2020</v>
      </c>
      <c r="BP45" s="227">
        <v>2020</v>
      </c>
      <c r="BQ45" s="227" t="s">
        <v>258</v>
      </c>
      <c r="BR45" s="227">
        <v>2022</v>
      </c>
      <c r="BS45" s="227" t="s">
        <v>259</v>
      </c>
      <c r="BT45" s="227" t="s">
        <v>259</v>
      </c>
      <c r="BU45" s="227" t="s">
        <v>259</v>
      </c>
      <c r="BV45" s="227">
        <v>2022</v>
      </c>
      <c r="BW45" s="227">
        <v>2022</v>
      </c>
      <c r="BX45" s="227">
        <v>2022</v>
      </c>
      <c r="BY45" s="227">
        <v>2014</v>
      </c>
      <c r="BZ45" s="227">
        <v>2019</v>
      </c>
      <c r="CA45" s="227">
        <v>2019</v>
      </c>
      <c r="CB45" s="227">
        <v>2019</v>
      </c>
      <c r="CC45" s="227">
        <v>2019</v>
      </c>
      <c r="CD45" s="227">
        <v>2019</v>
      </c>
      <c r="CE45" s="227">
        <v>2019</v>
      </c>
      <c r="CF45" s="227">
        <v>2019</v>
      </c>
      <c r="CG45" s="227">
        <v>2021</v>
      </c>
      <c r="CH45" s="227">
        <v>2022</v>
      </c>
      <c r="CI45" s="227">
        <v>2022</v>
      </c>
      <c r="CJ45" s="227">
        <v>2022</v>
      </c>
      <c r="CK45" s="227">
        <v>2021</v>
      </c>
      <c r="CL45" s="227">
        <v>2020</v>
      </c>
      <c r="CM45" s="227">
        <v>2020</v>
      </c>
      <c r="CN45" s="227">
        <v>2014</v>
      </c>
      <c r="CO45" s="227">
        <v>2021</v>
      </c>
      <c r="CP45" s="227">
        <v>2021</v>
      </c>
      <c r="CQ45" s="227">
        <v>2021</v>
      </c>
    </row>
    <row r="46" spans="1:95" ht="15.75" customHeight="1" x14ac:dyDescent="0.25">
      <c r="A46" s="78" t="str">
        <f>'Indicator Data'!B56</f>
        <v>Mymensingh</v>
      </c>
      <c r="B46" s="78" t="str">
        <f>'Indicator Data'!C56</f>
        <v>Netrakona</v>
      </c>
      <c r="C46" s="19">
        <f>'Indicator Data'!D56</f>
        <v>4572</v>
      </c>
      <c r="D46" s="227">
        <v>2019</v>
      </c>
      <c r="E46" s="227">
        <v>2019</v>
      </c>
      <c r="F46" s="227">
        <v>2019</v>
      </c>
      <c r="G46" s="227">
        <v>2019</v>
      </c>
      <c r="H46" s="227">
        <v>2022</v>
      </c>
      <c r="I46" s="227" t="s">
        <v>253</v>
      </c>
      <c r="J46" s="227">
        <v>2022</v>
      </c>
      <c r="K46" s="227">
        <v>2022</v>
      </c>
      <c r="L46" s="227">
        <v>2022</v>
      </c>
      <c r="M46" s="227" t="s">
        <v>253</v>
      </c>
      <c r="N46" s="227">
        <v>2020</v>
      </c>
      <c r="O46" s="227">
        <v>2020</v>
      </c>
      <c r="P46" s="227">
        <v>2022</v>
      </c>
      <c r="Q46" s="227" t="s">
        <v>254</v>
      </c>
      <c r="R46" s="227" t="s">
        <v>254</v>
      </c>
      <c r="S46" s="227">
        <v>2022</v>
      </c>
      <c r="T46" s="227">
        <v>2022</v>
      </c>
      <c r="U46" s="227" t="s">
        <v>255</v>
      </c>
      <c r="V46" s="227">
        <v>2021</v>
      </c>
      <c r="W46" s="227">
        <v>2021</v>
      </c>
      <c r="X46" s="227">
        <v>2021</v>
      </c>
      <c r="Y46" s="227" t="s">
        <v>256</v>
      </c>
      <c r="Z46" s="227">
        <v>2021</v>
      </c>
      <c r="AA46" s="227">
        <v>2014</v>
      </c>
      <c r="AB46" s="227">
        <v>2021</v>
      </c>
      <c r="AC46" s="227">
        <v>2021</v>
      </c>
      <c r="AD46" s="227">
        <v>2020</v>
      </c>
      <c r="AE46" s="227">
        <v>2021</v>
      </c>
      <c r="AF46" s="227">
        <v>2021</v>
      </c>
      <c r="AG46" s="227">
        <v>2021</v>
      </c>
      <c r="AH46" s="227">
        <v>2021</v>
      </c>
      <c r="AI46" s="227">
        <v>2016</v>
      </c>
      <c r="AJ46" s="227">
        <v>2019</v>
      </c>
      <c r="AK46" s="227">
        <v>2019</v>
      </c>
      <c r="AL46" s="227">
        <v>2019</v>
      </c>
      <c r="AM46" s="227">
        <v>2020</v>
      </c>
      <c r="AN46" s="227">
        <v>2019</v>
      </c>
      <c r="AO46" s="227">
        <v>2019</v>
      </c>
      <c r="AP46" s="227">
        <v>2020</v>
      </c>
      <c r="AQ46" s="227">
        <v>2016</v>
      </c>
      <c r="AR46" s="227">
        <v>2019</v>
      </c>
      <c r="AS46" s="227">
        <v>2020</v>
      </c>
      <c r="AT46" s="227">
        <v>2020</v>
      </c>
      <c r="AU46" s="227" t="s">
        <v>253</v>
      </c>
      <c r="AV46" s="227">
        <v>2021</v>
      </c>
      <c r="AW46" s="227" t="s">
        <v>257</v>
      </c>
      <c r="AX46" s="227">
        <v>2022</v>
      </c>
      <c r="AY46" s="227">
        <v>2020</v>
      </c>
      <c r="AZ46" s="227">
        <v>2019</v>
      </c>
      <c r="BA46" s="227">
        <v>2019</v>
      </c>
      <c r="BB46" s="227">
        <v>2019</v>
      </c>
      <c r="BC46" s="227" t="s">
        <v>257</v>
      </c>
      <c r="BD46" s="227" t="s">
        <v>257</v>
      </c>
      <c r="BE46" s="227" t="s">
        <v>257</v>
      </c>
      <c r="BF46" s="227">
        <v>2021</v>
      </c>
      <c r="BG46" s="227">
        <v>2021</v>
      </c>
      <c r="BH46" s="227">
        <v>2019</v>
      </c>
      <c r="BI46" s="227">
        <v>2019</v>
      </c>
      <c r="BJ46" s="227">
        <v>2021</v>
      </c>
      <c r="BK46" s="227">
        <v>2021</v>
      </c>
      <c r="BL46" s="227">
        <v>2021</v>
      </c>
      <c r="BM46" s="227">
        <v>2021</v>
      </c>
      <c r="BN46" s="227">
        <v>2021</v>
      </c>
      <c r="BO46" s="227">
        <v>2020</v>
      </c>
      <c r="BP46" s="227">
        <v>2020</v>
      </c>
      <c r="BQ46" s="227" t="s">
        <v>258</v>
      </c>
      <c r="BR46" s="227">
        <v>2022</v>
      </c>
      <c r="BS46" s="227" t="s">
        <v>259</v>
      </c>
      <c r="BT46" s="227" t="s">
        <v>259</v>
      </c>
      <c r="BU46" s="227" t="s">
        <v>259</v>
      </c>
      <c r="BV46" s="227">
        <v>2022</v>
      </c>
      <c r="BW46" s="227">
        <v>2022</v>
      </c>
      <c r="BX46" s="227">
        <v>2022</v>
      </c>
      <c r="BY46" s="227">
        <v>2014</v>
      </c>
      <c r="BZ46" s="227">
        <v>2019</v>
      </c>
      <c r="CA46" s="227">
        <v>2019</v>
      </c>
      <c r="CB46" s="227">
        <v>2019</v>
      </c>
      <c r="CC46" s="227">
        <v>2019</v>
      </c>
      <c r="CD46" s="227">
        <v>2019</v>
      </c>
      <c r="CE46" s="227">
        <v>2019</v>
      </c>
      <c r="CF46" s="227">
        <v>2019</v>
      </c>
      <c r="CG46" s="227">
        <v>2021</v>
      </c>
      <c r="CH46" s="227">
        <v>2022</v>
      </c>
      <c r="CI46" s="227">
        <v>2022</v>
      </c>
      <c r="CJ46" s="227">
        <v>2022</v>
      </c>
      <c r="CK46" s="227">
        <v>2021</v>
      </c>
      <c r="CL46" s="227">
        <v>2020</v>
      </c>
      <c r="CM46" s="227">
        <v>2020</v>
      </c>
      <c r="CN46" s="227">
        <v>2014</v>
      </c>
      <c r="CO46" s="227">
        <v>2021</v>
      </c>
      <c r="CP46" s="227">
        <v>2021</v>
      </c>
      <c r="CQ46" s="227">
        <v>2021</v>
      </c>
    </row>
    <row r="47" spans="1:95" ht="15.75" customHeight="1" x14ac:dyDescent="0.25">
      <c r="A47" s="78" t="str">
        <f>'Indicator Data'!B57</f>
        <v>Mymensingh</v>
      </c>
      <c r="B47" s="78" t="str">
        <f>'Indicator Data'!C57</f>
        <v>Sherpur</v>
      </c>
      <c r="C47" s="19">
        <f>'Indicator Data'!D57</f>
        <v>4589</v>
      </c>
      <c r="D47" s="227">
        <v>2019</v>
      </c>
      <c r="E47" s="227">
        <v>2019</v>
      </c>
      <c r="F47" s="227">
        <v>2019</v>
      </c>
      <c r="G47" s="227">
        <v>2019</v>
      </c>
      <c r="H47" s="227">
        <v>2022</v>
      </c>
      <c r="I47" s="227" t="s">
        <v>253</v>
      </c>
      <c r="J47" s="227">
        <v>2022</v>
      </c>
      <c r="K47" s="227">
        <v>2022</v>
      </c>
      <c r="L47" s="227">
        <v>2022</v>
      </c>
      <c r="M47" s="227" t="s">
        <v>253</v>
      </c>
      <c r="N47" s="227">
        <v>2020</v>
      </c>
      <c r="O47" s="227">
        <v>2020</v>
      </c>
      <c r="P47" s="227">
        <v>2022</v>
      </c>
      <c r="Q47" s="227" t="s">
        <v>254</v>
      </c>
      <c r="R47" s="227" t="s">
        <v>254</v>
      </c>
      <c r="S47" s="227">
        <v>2022</v>
      </c>
      <c r="T47" s="227">
        <v>2022</v>
      </c>
      <c r="U47" s="227" t="s">
        <v>255</v>
      </c>
      <c r="V47" s="227">
        <v>2021</v>
      </c>
      <c r="W47" s="227">
        <v>2021</v>
      </c>
      <c r="X47" s="227">
        <v>2021</v>
      </c>
      <c r="Y47" s="227" t="s">
        <v>256</v>
      </c>
      <c r="Z47" s="227">
        <v>2021</v>
      </c>
      <c r="AA47" s="227">
        <v>2014</v>
      </c>
      <c r="AB47" s="227">
        <v>2021</v>
      </c>
      <c r="AC47" s="227">
        <v>2021</v>
      </c>
      <c r="AD47" s="227">
        <v>2020</v>
      </c>
      <c r="AE47" s="227">
        <v>2021</v>
      </c>
      <c r="AF47" s="227">
        <v>2021</v>
      </c>
      <c r="AG47" s="227">
        <v>2021</v>
      </c>
      <c r="AH47" s="227">
        <v>2021</v>
      </c>
      <c r="AI47" s="227">
        <v>2016</v>
      </c>
      <c r="AJ47" s="227">
        <v>2019</v>
      </c>
      <c r="AK47" s="227">
        <v>2019</v>
      </c>
      <c r="AL47" s="227">
        <v>2019</v>
      </c>
      <c r="AM47" s="227">
        <v>2020</v>
      </c>
      <c r="AN47" s="227">
        <v>2019</v>
      </c>
      <c r="AO47" s="227">
        <v>2019</v>
      </c>
      <c r="AP47" s="227">
        <v>2020</v>
      </c>
      <c r="AQ47" s="227">
        <v>2016</v>
      </c>
      <c r="AR47" s="227">
        <v>2019</v>
      </c>
      <c r="AS47" s="227">
        <v>2020</v>
      </c>
      <c r="AT47" s="227">
        <v>2020</v>
      </c>
      <c r="AU47" s="227" t="s">
        <v>253</v>
      </c>
      <c r="AV47" s="227">
        <v>2021</v>
      </c>
      <c r="AW47" s="227" t="s">
        <v>257</v>
      </c>
      <c r="AX47" s="227">
        <v>2022</v>
      </c>
      <c r="AY47" s="227">
        <v>2020</v>
      </c>
      <c r="AZ47" s="227">
        <v>2019</v>
      </c>
      <c r="BA47" s="227">
        <v>2019</v>
      </c>
      <c r="BB47" s="227">
        <v>2019</v>
      </c>
      <c r="BC47" s="227" t="s">
        <v>257</v>
      </c>
      <c r="BD47" s="227" t="s">
        <v>257</v>
      </c>
      <c r="BE47" s="227" t="s">
        <v>257</v>
      </c>
      <c r="BF47" s="227">
        <v>2021</v>
      </c>
      <c r="BG47" s="227">
        <v>2021</v>
      </c>
      <c r="BH47" s="227">
        <v>2019</v>
      </c>
      <c r="BI47" s="227">
        <v>2019</v>
      </c>
      <c r="BJ47" s="227">
        <v>2021</v>
      </c>
      <c r="BK47" s="227">
        <v>2021</v>
      </c>
      <c r="BL47" s="227">
        <v>2021</v>
      </c>
      <c r="BM47" s="227">
        <v>2021</v>
      </c>
      <c r="BN47" s="227">
        <v>2021</v>
      </c>
      <c r="BO47" s="227">
        <v>2020</v>
      </c>
      <c r="BP47" s="227">
        <v>2020</v>
      </c>
      <c r="BQ47" s="227" t="s">
        <v>258</v>
      </c>
      <c r="BR47" s="227">
        <v>2022</v>
      </c>
      <c r="BS47" s="227" t="s">
        <v>259</v>
      </c>
      <c r="BT47" s="227" t="s">
        <v>259</v>
      </c>
      <c r="BU47" s="227" t="s">
        <v>259</v>
      </c>
      <c r="BV47" s="227">
        <v>2022</v>
      </c>
      <c r="BW47" s="227">
        <v>2022</v>
      </c>
      <c r="BX47" s="227">
        <v>2022</v>
      </c>
      <c r="BY47" s="227">
        <v>2014</v>
      </c>
      <c r="BZ47" s="227">
        <v>2019</v>
      </c>
      <c r="CA47" s="227">
        <v>2019</v>
      </c>
      <c r="CB47" s="227">
        <v>2019</v>
      </c>
      <c r="CC47" s="227">
        <v>2019</v>
      </c>
      <c r="CD47" s="227">
        <v>2019</v>
      </c>
      <c r="CE47" s="227">
        <v>2019</v>
      </c>
      <c r="CF47" s="227">
        <v>2019</v>
      </c>
      <c r="CG47" s="227">
        <v>2021</v>
      </c>
      <c r="CH47" s="227">
        <v>2022</v>
      </c>
      <c r="CI47" s="227">
        <v>2022</v>
      </c>
      <c r="CJ47" s="227">
        <v>2022</v>
      </c>
      <c r="CK47" s="227">
        <v>2021</v>
      </c>
      <c r="CL47" s="227">
        <v>2020</v>
      </c>
      <c r="CM47" s="227">
        <v>2020</v>
      </c>
      <c r="CN47" s="227">
        <v>2014</v>
      </c>
      <c r="CO47" s="227">
        <v>2021</v>
      </c>
      <c r="CP47" s="227">
        <v>2021</v>
      </c>
      <c r="CQ47" s="227">
        <v>2021</v>
      </c>
    </row>
    <row r="48" spans="1:95" ht="15.75" customHeight="1" x14ac:dyDescent="0.25">
      <c r="A48" s="78" t="str">
        <f>'Indicator Data'!B58</f>
        <v>Rajshahi</v>
      </c>
      <c r="B48" s="78" t="str">
        <f>'Indicator Data'!C58</f>
        <v>Bogura</v>
      </c>
      <c r="C48" s="19">
        <f>'Indicator Data'!D58</f>
        <v>5010</v>
      </c>
      <c r="D48" s="227">
        <v>2019</v>
      </c>
      <c r="E48" s="227">
        <v>2019</v>
      </c>
      <c r="F48" s="227">
        <v>2019</v>
      </c>
      <c r="G48" s="227">
        <v>2019</v>
      </c>
      <c r="H48" s="227">
        <v>2022</v>
      </c>
      <c r="I48" s="227" t="s">
        <v>253</v>
      </c>
      <c r="J48" s="227">
        <v>2022</v>
      </c>
      <c r="K48" s="227">
        <v>2022</v>
      </c>
      <c r="L48" s="227">
        <v>2022</v>
      </c>
      <c r="M48" s="227" t="s">
        <v>253</v>
      </c>
      <c r="N48" s="227">
        <v>2020</v>
      </c>
      <c r="O48" s="227">
        <v>2020</v>
      </c>
      <c r="P48" s="227">
        <v>2022</v>
      </c>
      <c r="Q48" s="227" t="s">
        <v>254</v>
      </c>
      <c r="R48" s="227" t="s">
        <v>254</v>
      </c>
      <c r="S48" s="227">
        <v>2022</v>
      </c>
      <c r="T48" s="227">
        <v>2022</v>
      </c>
      <c r="U48" s="227" t="s">
        <v>255</v>
      </c>
      <c r="V48" s="227">
        <v>2021</v>
      </c>
      <c r="W48" s="227">
        <v>2021</v>
      </c>
      <c r="X48" s="227">
        <v>2021</v>
      </c>
      <c r="Y48" s="227" t="s">
        <v>256</v>
      </c>
      <c r="Z48" s="227">
        <v>2021</v>
      </c>
      <c r="AA48" s="227">
        <v>2014</v>
      </c>
      <c r="AB48" s="227">
        <v>2021</v>
      </c>
      <c r="AC48" s="227">
        <v>2021</v>
      </c>
      <c r="AD48" s="227">
        <v>2020</v>
      </c>
      <c r="AE48" s="227">
        <v>2021</v>
      </c>
      <c r="AF48" s="227">
        <v>2021</v>
      </c>
      <c r="AG48" s="227">
        <v>2021</v>
      </c>
      <c r="AH48" s="227">
        <v>2021</v>
      </c>
      <c r="AI48" s="227">
        <v>2016</v>
      </c>
      <c r="AJ48" s="227">
        <v>2019</v>
      </c>
      <c r="AK48" s="227">
        <v>2019</v>
      </c>
      <c r="AL48" s="227">
        <v>2019</v>
      </c>
      <c r="AM48" s="227">
        <v>2020</v>
      </c>
      <c r="AN48" s="227">
        <v>2019</v>
      </c>
      <c r="AO48" s="227">
        <v>2019</v>
      </c>
      <c r="AP48" s="227">
        <v>2020</v>
      </c>
      <c r="AQ48" s="227">
        <v>2016</v>
      </c>
      <c r="AR48" s="227">
        <v>2019</v>
      </c>
      <c r="AS48" s="227">
        <v>2020</v>
      </c>
      <c r="AT48" s="227">
        <v>2020</v>
      </c>
      <c r="AU48" s="227" t="s">
        <v>253</v>
      </c>
      <c r="AV48" s="227">
        <v>2021</v>
      </c>
      <c r="AW48" s="227" t="s">
        <v>257</v>
      </c>
      <c r="AX48" s="227">
        <v>2022</v>
      </c>
      <c r="AY48" s="227">
        <v>2020</v>
      </c>
      <c r="AZ48" s="227">
        <v>2019</v>
      </c>
      <c r="BA48" s="227">
        <v>2019</v>
      </c>
      <c r="BB48" s="227">
        <v>2019</v>
      </c>
      <c r="BC48" s="227" t="s">
        <v>257</v>
      </c>
      <c r="BD48" s="227" t="s">
        <v>257</v>
      </c>
      <c r="BE48" s="227" t="s">
        <v>257</v>
      </c>
      <c r="BF48" s="227">
        <v>2021</v>
      </c>
      <c r="BG48" s="227">
        <v>2021</v>
      </c>
      <c r="BH48" s="227">
        <v>2019</v>
      </c>
      <c r="BI48" s="227">
        <v>2019</v>
      </c>
      <c r="BJ48" s="227">
        <v>2021</v>
      </c>
      <c r="BK48" s="227">
        <v>2021</v>
      </c>
      <c r="BL48" s="227">
        <v>2021</v>
      </c>
      <c r="BM48" s="227">
        <v>2021</v>
      </c>
      <c r="BN48" s="227">
        <v>2021</v>
      </c>
      <c r="BO48" s="227">
        <v>2020</v>
      </c>
      <c r="BP48" s="227">
        <v>2020</v>
      </c>
      <c r="BQ48" s="227" t="s">
        <v>258</v>
      </c>
      <c r="BR48" s="227">
        <v>2022</v>
      </c>
      <c r="BS48" s="227" t="s">
        <v>259</v>
      </c>
      <c r="BT48" s="227" t="s">
        <v>259</v>
      </c>
      <c r="BU48" s="227" t="s">
        <v>259</v>
      </c>
      <c r="BV48" s="227">
        <v>2022</v>
      </c>
      <c r="BW48" s="227">
        <v>2022</v>
      </c>
      <c r="BX48" s="227">
        <v>2022</v>
      </c>
      <c r="BY48" s="227">
        <v>2014</v>
      </c>
      <c r="BZ48" s="227">
        <v>2019</v>
      </c>
      <c r="CA48" s="227">
        <v>2019</v>
      </c>
      <c r="CB48" s="227">
        <v>2019</v>
      </c>
      <c r="CC48" s="227">
        <v>2019</v>
      </c>
      <c r="CD48" s="227">
        <v>2019</v>
      </c>
      <c r="CE48" s="227">
        <v>2019</v>
      </c>
      <c r="CF48" s="227">
        <v>2019</v>
      </c>
      <c r="CG48" s="227">
        <v>2021</v>
      </c>
      <c r="CH48" s="227">
        <v>2022</v>
      </c>
      <c r="CI48" s="227">
        <v>2022</v>
      </c>
      <c r="CJ48" s="227">
        <v>2022</v>
      </c>
      <c r="CK48" s="227">
        <v>2021</v>
      </c>
      <c r="CL48" s="227">
        <v>2020</v>
      </c>
      <c r="CM48" s="227">
        <v>2020</v>
      </c>
      <c r="CN48" s="227">
        <v>2014</v>
      </c>
      <c r="CO48" s="227">
        <v>2021</v>
      </c>
      <c r="CP48" s="227">
        <v>2021</v>
      </c>
      <c r="CQ48" s="227">
        <v>2021</v>
      </c>
    </row>
    <row r="49" spans="1:95" ht="15.75" customHeight="1" x14ac:dyDescent="0.25">
      <c r="A49" s="78" t="str">
        <f>'Indicator Data'!B59</f>
        <v>Rajshahi</v>
      </c>
      <c r="B49" s="78" t="str">
        <f>'Indicator Data'!C59</f>
        <v>Joypurhat</v>
      </c>
      <c r="C49" s="19">
        <f>'Indicator Data'!D59</f>
        <v>5038</v>
      </c>
      <c r="D49" s="227">
        <v>2019</v>
      </c>
      <c r="E49" s="227">
        <v>2019</v>
      </c>
      <c r="F49" s="227">
        <v>2019</v>
      </c>
      <c r="G49" s="227">
        <v>2019</v>
      </c>
      <c r="H49" s="227">
        <v>2022</v>
      </c>
      <c r="I49" s="227" t="s">
        <v>253</v>
      </c>
      <c r="J49" s="227">
        <v>2022</v>
      </c>
      <c r="K49" s="227">
        <v>2022</v>
      </c>
      <c r="L49" s="227">
        <v>2022</v>
      </c>
      <c r="M49" s="227" t="s">
        <v>253</v>
      </c>
      <c r="N49" s="227">
        <v>2020</v>
      </c>
      <c r="O49" s="227">
        <v>2020</v>
      </c>
      <c r="P49" s="227">
        <v>2022</v>
      </c>
      <c r="Q49" s="227" t="s">
        <v>254</v>
      </c>
      <c r="R49" s="227" t="s">
        <v>254</v>
      </c>
      <c r="S49" s="227">
        <v>2022</v>
      </c>
      <c r="T49" s="227">
        <v>2022</v>
      </c>
      <c r="U49" s="227" t="s">
        <v>255</v>
      </c>
      <c r="V49" s="227">
        <v>2021</v>
      </c>
      <c r="W49" s="227">
        <v>2021</v>
      </c>
      <c r="X49" s="227">
        <v>2021</v>
      </c>
      <c r="Y49" s="227" t="s">
        <v>256</v>
      </c>
      <c r="Z49" s="227">
        <v>2021</v>
      </c>
      <c r="AA49" s="227">
        <v>2014</v>
      </c>
      <c r="AB49" s="227">
        <v>2021</v>
      </c>
      <c r="AC49" s="227">
        <v>2021</v>
      </c>
      <c r="AD49" s="227">
        <v>2020</v>
      </c>
      <c r="AE49" s="227">
        <v>2021</v>
      </c>
      <c r="AF49" s="227">
        <v>2021</v>
      </c>
      <c r="AG49" s="227">
        <v>2021</v>
      </c>
      <c r="AH49" s="227">
        <v>2021</v>
      </c>
      <c r="AI49" s="227">
        <v>2016</v>
      </c>
      <c r="AJ49" s="227">
        <v>2019</v>
      </c>
      <c r="AK49" s="227">
        <v>2019</v>
      </c>
      <c r="AL49" s="227">
        <v>2019</v>
      </c>
      <c r="AM49" s="227">
        <v>2020</v>
      </c>
      <c r="AN49" s="227">
        <v>2019</v>
      </c>
      <c r="AO49" s="227">
        <v>2019</v>
      </c>
      <c r="AP49" s="227">
        <v>2020</v>
      </c>
      <c r="AQ49" s="227">
        <v>2016</v>
      </c>
      <c r="AR49" s="227">
        <v>2019</v>
      </c>
      <c r="AS49" s="227">
        <v>2020</v>
      </c>
      <c r="AT49" s="227">
        <v>2020</v>
      </c>
      <c r="AU49" s="227" t="s">
        <v>253</v>
      </c>
      <c r="AV49" s="227">
        <v>2021</v>
      </c>
      <c r="AW49" s="227" t="s">
        <v>257</v>
      </c>
      <c r="AX49" s="227">
        <v>2022</v>
      </c>
      <c r="AY49" s="227">
        <v>2020</v>
      </c>
      <c r="AZ49" s="227">
        <v>2019</v>
      </c>
      <c r="BA49" s="227">
        <v>2019</v>
      </c>
      <c r="BB49" s="227">
        <v>2019</v>
      </c>
      <c r="BC49" s="227" t="s">
        <v>257</v>
      </c>
      <c r="BD49" s="227" t="s">
        <v>257</v>
      </c>
      <c r="BE49" s="227" t="s">
        <v>257</v>
      </c>
      <c r="BF49" s="227">
        <v>2021</v>
      </c>
      <c r="BG49" s="227">
        <v>2021</v>
      </c>
      <c r="BH49" s="227">
        <v>2019</v>
      </c>
      <c r="BI49" s="227">
        <v>2019</v>
      </c>
      <c r="BJ49" s="227">
        <v>2021</v>
      </c>
      <c r="BK49" s="227">
        <v>2021</v>
      </c>
      <c r="BL49" s="227">
        <v>2021</v>
      </c>
      <c r="BM49" s="227">
        <v>2021</v>
      </c>
      <c r="BN49" s="227">
        <v>2021</v>
      </c>
      <c r="BO49" s="227">
        <v>2020</v>
      </c>
      <c r="BP49" s="227">
        <v>2020</v>
      </c>
      <c r="BQ49" s="227" t="s">
        <v>258</v>
      </c>
      <c r="BR49" s="227">
        <v>2022</v>
      </c>
      <c r="BS49" s="227" t="s">
        <v>259</v>
      </c>
      <c r="BT49" s="227" t="s">
        <v>259</v>
      </c>
      <c r="BU49" s="227" t="s">
        <v>259</v>
      </c>
      <c r="BV49" s="227">
        <v>2022</v>
      </c>
      <c r="BW49" s="227">
        <v>2022</v>
      </c>
      <c r="BX49" s="227">
        <v>2022</v>
      </c>
      <c r="BY49" s="227">
        <v>2014</v>
      </c>
      <c r="BZ49" s="227">
        <v>2019</v>
      </c>
      <c r="CA49" s="227">
        <v>2019</v>
      </c>
      <c r="CB49" s="227">
        <v>2019</v>
      </c>
      <c r="CC49" s="227">
        <v>2019</v>
      </c>
      <c r="CD49" s="227">
        <v>2019</v>
      </c>
      <c r="CE49" s="227">
        <v>2019</v>
      </c>
      <c r="CF49" s="227">
        <v>2019</v>
      </c>
      <c r="CG49" s="227">
        <v>2021</v>
      </c>
      <c r="CH49" s="227">
        <v>2022</v>
      </c>
      <c r="CI49" s="227">
        <v>2022</v>
      </c>
      <c r="CJ49" s="227">
        <v>2022</v>
      </c>
      <c r="CK49" s="227">
        <v>2021</v>
      </c>
      <c r="CL49" s="227">
        <v>2020</v>
      </c>
      <c r="CM49" s="227">
        <v>2020</v>
      </c>
      <c r="CN49" s="227">
        <v>2014</v>
      </c>
      <c r="CO49" s="227">
        <v>2021</v>
      </c>
      <c r="CP49" s="227">
        <v>2021</v>
      </c>
      <c r="CQ49" s="227">
        <v>2021</v>
      </c>
    </row>
    <row r="50" spans="1:95" ht="15.75" customHeight="1" x14ac:dyDescent="0.25">
      <c r="A50" s="78" t="str">
        <f>'Indicator Data'!B60</f>
        <v>Rajshahi</v>
      </c>
      <c r="B50" s="78" t="str">
        <f>'Indicator Data'!C60</f>
        <v>Naogaon</v>
      </c>
      <c r="C50" s="19">
        <f>'Indicator Data'!D60</f>
        <v>5064</v>
      </c>
      <c r="D50" s="227">
        <v>2019</v>
      </c>
      <c r="E50" s="227">
        <v>2019</v>
      </c>
      <c r="F50" s="227">
        <v>2019</v>
      </c>
      <c r="G50" s="227">
        <v>2019</v>
      </c>
      <c r="H50" s="227">
        <v>2022</v>
      </c>
      <c r="I50" s="227" t="s">
        <v>253</v>
      </c>
      <c r="J50" s="227">
        <v>2022</v>
      </c>
      <c r="K50" s="227">
        <v>2022</v>
      </c>
      <c r="L50" s="227">
        <v>2022</v>
      </c>
      <c r="M50" s="227" t="s">
        <v>253</v>
      </c>
      <c r="N50" s="227">
        <v>2020</v>
      </c>
      <c r="O50" s="227">
        <v>2020</v>
      </c>
      <c r="P50" s="227">
        <v>2022</v>
      </c>
      <c r="Q50" s="227" t="s">
        <v>254</v>
      </c>
      <c r="R50" s="227" t="s">
        <v>254</v>
      </c>
      <c r="S50" s="227">
        <v>2022</v>
      </c>
      <c r="T50" s="227">
        <v>2022</v>
      </c>
      <c r="U50" s="227" t="s">
        <v>255</v>
      </c>
      <c r="V50" s="227">
        <v>2021</v>
      </c>
      <c r="W50" s="227">
        <v>2021</v>
      </c>
      <c r="X50" s="227">
        <v>2021</v>
      </c>
      <c r="Y50" s="227" t="s">
        <v>256</v>
      </c>
      <c r="Z50" s="227">
        <v>2021</v>
      </c>
      <c r="AA50" s="227">
        <v>2014</v>
      </c>
      <c r="AB50" s="227">
        <v>2021</v>
      </c>
      <c r="AC50" s="227">
        <v>2021</v>
      </c>
      <c r="AD50" s="227">
        <v>2020</v>
      </c>
      <c r="AE50" s="227">
        <v>2021</v>
      </c>
      <c r="AF50" s="227">
        <v>2021</v>
      </c>
      <c r="AG50" s="227">
        <v>2021</v>
      </c>
      <c r="AH50" s="227">
        <v>2021</v>
      </c>
      <c r="AI50" s="227">
        <v>2016</v>
      </c>
      <c r="AJ50" s="227">
        <v>2019</v>
      </c>
      <c r="AK50" s="227">
        <v>2019</v>
      </c>
      <c r="AL50" s="227">
        <v>2019</v>
      </c>
      <c r="AM50" s="227">
        <v>2020</v>
      </c>
      <c r="AN50" s="227">
        <v>2019</v>
      </c>
      <c r="AO50" s="227">
        <v>2019</v>
      </c>
      <c r="AP50" s="227">
        <v>2020</v>
      </c>
      <c r="AQ50" s="227">
        <v>2016</v>
      </c>
      <c r="AR50" s="227">
        <v>2019</v>
      </c>
      <c r="AS50" s="227">
        <v>2020</v>
      </c>
      <c r="AT50" s="227">
        <v>2020</v>
      </c>
      <c r="AU50" s="227" t="s">
        <v>253</v>
      </c>
      <c r="AV50" s="227">
        <v>2021</v>
      </c>
      <c r="AW50" s="227" t="s">
        <v>257</v>
      </c>
      <c r="AX50" s="227">
        <v>2022</v>
      </c>
      <c r="AY50" s="227">
        <v>2020</v>
      </c>
      <c r="AZ50" s="227">
        <v>2019</v>
      </c>
      <c r="BA50" s="227">
        <v>2019</v>
      </c>
      <c r="BB50" s="227">
        <v>2019</v>
      </c>
      <c r="BC50" s="227" t="s">
        <v>257</v>
      </c>
      <c r="BD50" s="227" t="s">
        <v>257</v>
      </c>
      <c r="BE50" s="227" t="s">
        <v>257</v>
      </c>
      <c r="BF50" s="227">
        <v>2021</v>
      </c>
      <c r="BG50" s="227">
        <v>2021</v>
      </c>
      <c r="BH50" s="227">
        <v>2019</v>
      </c>
      <c r="BI50" s="227">
        <v>2019</v>
      </c>
      <c r="BJ50" s="227">
        <v>2021</v>
      </c>
      <c r="BK50" s="227">
        <v>2021</v>
      </c>
      <c r="BL50" s="227">
        <v>2021</v>
      </c>
      <c r="BM50" s="227">
        <v>2021</v>
      </c>
      <c r="BN50" s="227">
        <v>2021</v>
      </c>
      <c r="BO50" s="227">
        <v>2020</v>
      </c>
      <c r="BP50" s="227">
        <v>2020</v>
      </c>
      <c r="BQ50" s="227" t="s">
        <v>258</v>
      </c>
      <c r="BR50" s="227">
        <v>2022</v>
      </c>
      <c r="BS50" s="227" t="s">
        <v>259</v>
      </c>
      <c r="BT50" s="227" t="s">
        <v>259</v>
      </c>
      <c r="BU50" s="227" t="s">
        <v>259</v>
      </c>
      <c r="BV50" s="227">
        <v>2022</v>
      </c>
      <c r="BW50" s="227">
        <v>2022</v>
      </c>
      <c r="BX50" s="227">
        <v>2022</v>
      </c>
      <c r="BY50" s="227">
        <v>2014</v>
      </c>
      <c r="BZ50" s="227">
        <v>2019</v>
      </c>
      <c r="CA50" s="227">
        <v>2019</v>
      </c>
      <c r="CB50" s="227">
        <v>2019</v>
      </c>
      <c r="CC50" s="227">
        <v>2019</v>
      </c>
      <c r="CD50" s="227">
        <v>2019</v>
      </c>
      <c r="CE50" s="227">
        <v>2019</v>
      </c>
      <c r="CF50" s="227">
        <v>2019</v>
      </c>
      <c r="CG50" s="227">
        <v>2021</v>
      </c>
      <c r="CH50" s="227">
        <v>2022</v>
      </c>
      <c r="CI50" s="227">
        <v>2022</v>
      </c>
      <c r="CJ50" s="227">
        <v>2022</v>
      </c>
      <c r="CK50" s="227">
        <v>2021</v>
      </c>
      <c r="CL50" s="227">
        <v>2020</v>
      </c>
      <c r="CM50" s="227">
        <v>2020</v>
      </c>
      <c r="CN50" s="227">
        <v>2014</v>
      </c>
      <c r="CO50" s="227">
        <v>2021</v>
      </c>
      <c r="CP50" s="227">
        <v>2021</v>
      </c>
      <c r="CQ50" s="227">
        <v>2021</v>
      </c>
    </row>
    <row r="51" spans="1:95" ht="15.75" customHeight="1" x14ac:dyDescent="0.25">
      <c r="A51" s="78" t="str">
        <f>'Indicator Data'!B61</f>
        <v>Rajshahi</v>
      </c>
      <c r="B51" s="78" t="str">
        <f>'Indicator Data'!C61</f>
        <v>Natore</v>
      </c>
      <c r="C51" s="19">
        <f>'Indicator Data'!D61</f>
        <v>5069</v>
      </c>
      <c r="D51" s="227">
        <v>2019</v>
      </c>
      <c r="E51" s="227">
        <v>2019</v>
      </c>
      <c r="F51" s="227">
        <v>2019</v>
      </c>
      <c r="G51" s="227">
        <v>2019</v>
      </c>
      <c r="H51" s="227">
        <v>2022</v>
      </c>
      <c r="I51" s="227" t="s">
        <v>253</v>
      </c>
      <c r="J51" s="227">
        <v>2022</v>
      </c>
      <c r="K51" s="227">
        <v>2022</v>
      </c>
      <c r="L51" s="227">
        <v>2022</v>
      </c>
      <c r="M51" s="227" t="s">
        <v>253</v>
      </c>
      <c r="N51" s="227">
        <v>2020</v>
      </c>
      <c r="O51" s="227">
        <v>2020</v>
      </c>
      <c r="P51" s="227">
        <v>2022</v>
      </c>
      <c r="Q51" s="227" t="s">
        <v>254</v>
      </c>
      <c r="R51" s="227" t="s">
        <v>254</v>
      </c>
      <c r="S51" s="227">
        <v>2022</v>
      </c>
      <c r="T51" s="227">
        <v>2022</v>
      </c>
      <c r="U51" s="227" t="s">
        <v>255</v>
      </c>
      <c r="V51" s="227">
        <v>2021</v>
      </c>
      <c r="W51" s="227">
        <v>2021</v>
      </c>
      <c r="X51" s="227">
        <v>2021</v>
      </c>
      <c r="Y51" s="227" t="s">
        <v>256</v>
      </c>
      <c r="Z51" s="227">
        <v>2021</v>
      </c>
      <c r="AA51" s="227">
        <v>2014</v>
      </c>
      <c r="AB51" s="227">
        <v>2021</v>
      </c>
      <c r="AC51" s="227">
        <v>2021</v>
      </c>
      <c r="AD51" s="227">
        <v>2020</v>
      </c>
      <c r="AE51" s="227">
        <v>2021</v>
      </c>
      <c r="AF51" s="227">
        <v>2021</v>
      </c>
      <c r="AG51" s="227">
        <v>2021</v>
      </c>
      <c r="AH51" s="227">
        <v>2021</v>
      </c>
      <c r="AI51" s="227">
        <v>2016</v>
      </c>
      <c r="AJ51" s="227">
        <v>2019</v>
      </c>
      <c r="AK51" s="227">
        <v>2019</v>
      </c>
      <c r="AL51" s="227">
        <v>2019</v>
      </c>
      <c r="AM51" s="227">
        <v>2020</v>
      </c>
      <c r="AN51" s="227">
        <v>2019</v>
      </c>
      <c r="AO51" s="227">
        <v>2019</v>
      </c>
      <c r="AP51" s="227">
        <v>2020</v>
      </c>
      <c r="AQ51" s="227">
        <v>2016</v>
      </c>
      <c r="AR51" s="227">
        <v>2019</v>
      </c>
      <c r="AS51" s="227">
        <v>2020</v>
      </c>
      <c r="AT51" s="227">
        <v>2020</v>
      </c>
      <c r="AU51" s="227" t="s">
        <v>253</v>
      </c>
      <c r="AV51" s="227">
        <v>2021</v>
      </c>
      <c r="AW51" s="227" t="s">
        <v>257</v>
      </c>
      <c r="AX51" s="227">
        <v>2022</v>
      </c>
      <c r="AY51" s="227">
        <v>2020</v>
      </c>
      <c r="AZ51" s="227">
        <v>2019</v>
      </c>
      <c r="BA51" s="227">
        <v>2019</v>
      </c>
      <c r="BB51" s="227">
        <v>2019</v>
      </c>
      <c r="BC51" s="227" t="s">
        <v>257</v>
      </c>
      <c r="BD51" s="227" t="s">
        <v>257</v>
      </c>
      <c r="BE51" s="227" t="s">
        <v>257</v>
      </c>
      <c r="BF51" s="227">
        <v>2021</v>
      </c>
      <c r="BG51" s="227">
        <v>2021</v>
      </c>
      <c r="BH51" s="227">
        <v>2019</v>
      </c>
      <c r="BI51" s="227">
        <v>2019</v>
      </c>
      <c r="BJ51" s="227">
        <v>2021</v>
      </c>
      <c r="BK51" s="227">
        <v>2021</v>
      </c>
      <c r="BL51" s="227">
        <v>2021</v>
      </c>
      <c r="BM51" s="227">
        <v>2021</v>
      </c>
      <c r="BN51" s="227">
        <v>2021</v>
      </c>
      <c r="BO51" s="227">
        <v>2020</v>
      </c>
      <c r="BP51" s="227">
        <v>2020</v>
      </c>
      <c r="BQ51" s="227" t="s">
        <v>258</v>
      </c>
      <c r="BR51" s="227">
        <v>2022</v>
      </c>
      <c r="BS51" s="227" t="s">
        <v>259</v>
      </c>
      <c r="BT51" s="227" t="s">
        <v>259</v>
      </c>
      <c r="BU51" s="227" t="s">
        <v>259</v>
      </c>
      <c r="BV51" s="227">
        <v>2022</v>
      </c>
      <c r="BW51" s="227">
        <v>2022</v>
      </c>
      <c r="BX51" s="227">
        <v>2022</v>
      </c>
      <c r="BY51" s="227">
        <v>2014</v>
      </c>
      <c r="BZ51" s="227">
        <v>2019</v>
      </c>
      <c r="CA51" s="227">
        <v>2019</v>
      </c>
      <c r="CB51" s="227">
        <v>2019</v>
      </c>
      <c r="CC51" s="227">
        <v>2019</v>
      </c>
      <c r="CD51" s="227">
        <v>2019</v>
      </c>
      <c r="CE51" s="227">
        <v>2019</v>
      </c>
      <c r="CF51" s="227">
        <v>2019</v>
      </c>
      <c r="CG51" s="227">
        <v>2021</v>
      </c>
      <c r="CH51" s="227">
        <v>2022</v>
      </c>
      <c r="CI51" s="227">
        <v>2022</v>
      </c>
      <c r="CJ51" s="227">
        <v>2022</v>
      </c>
      <c r="CK51" s="227">
        <v>2021</v>
      </c>
      <c r="CL51" s="227">
        <v>2020</v>
      </c>
      <c r="CM51" s="227">
        <v>2020</v>
      </c>
      <c r="CN51" s="227">
        <v>2014</v>
      </c>
      <c r="CO51" s="227">
        <v>2021</v>
      </c>
      <c r="CP51" s="227">
        <v>2021</v>
      </c>
      <c r="CQ51" s="227">
        <v>2021</v>
      </c>
    </row>
    <row r="52" spans="1:95" ht="15.75" customHeight="1" x14ac:dyDescent="0.25">
      <c r="A52" s="78" t="str">
        <f>'Indicator Data'!B62</f>
        <v>Rajshahi</v>
      </c>
      <c r="B52" s="78" t="str">
        <f>'Indicator Data'!C62</f>
        <v>Nawabganj</v>
      </c>
      <c r="C52" s="19">
        <f>'Indicator Data'!D62</f>
        <v>5070</v>
      </c>
      <c r="D52" s="227">
        <v>2019</v>
      </c>
      <c r="E52" s="227">
        <v>2019</v>
      </c>
      <c r="F52" s="227">
        <v>2019</v>
      </c>
      <c r="G52" s="227">
        <v>2019</v>
      </c>
      <c r="H52" s="227">
        <v>2022</v>
      </c>
      <c r="I52" s="227" t="s">
        <v>253</v>
      </c>
      <c r="J52" s="227">
        <v>2022</v>
      </c>
      <c r="K52" s="227">
        <v>2022</v>
      </c>
      <c r="L52" s="227">
        <v>2022</v>
      </c>
      <c r="M52" s="227" t="s">
        <v>253</v>
      </c>
      <c r="N52" s="227">
        <v>2020</v>
      </c>
      <c r="O52" s="227">
        <v>2020</v>
      </c>
      <c r="P52" s="227">
        <v>2022</v>
      </c>
      <c r="Q52" s="227" t="s">
        <v>254</v>
      </c>
      <c r="R52" s="227" t="s">
        <v>254</v>
      </c>
      <c r="S52" s="227">
        <v>2022</v>
      </c>
      <c r="T52" s="227">
        <v>2022</v>
      </c>
      <c r="U52" s="227" t="s">
        <v>255</v>
      </c>
      <c r="V52" s="227">
        <v>2021</v>
      </c>
      <c r="W52" s="227">
        <v>2021</v>
      </c>
      <c r="X52" s="227">
        <v>2021</v>
      </c>
      <c r="Y52" s="227" t="s">
        <v>256</v>
      </c>
      <c r="Z52" s="227">
        <v>2021</v>
      </c>
      <c r="AA52" s="227">
        <v>2014</v>
      </c>
      <c r="AB52" s="227">
        <v>2021</v>
      </c>
      <c r="AC52" s="227">
        <v>2021</v>
      </c>
      <c r="AD52" s="227">
        <v>2020</v>
      </c>
      <c r="AE52" s="227">
        <v>2021</v>
      </c>
      <c r="AF52" s="227">
        <v>2021</v>
      </c>
      <c r="AG52" s="227">
        <v>2021</v>
      </c>
      <c r="AH52" s="227">
        <v>2021</v>
      </c>
      <c r="AI52" s="227">
        <v>2016</v>
      </c>
      <c r="AJ52" s="227">
        <v>2019</v>
      </c>
      <c r="AK52" s="227">
        <v>2019</v>
      </c>
      <c r="AL52" s="227">
        <v>2019</v>
      </c>
      <c r="AM52" s="227">
        <v>2020</v>
      </c>
      <c r="AN52" s="227">
        <v>2019</v>
      </c>
      <c r="AO52" s="227">
        <v>2019</v>
      </c>
      <c r="AP52" s="227">
        <v>2020</v>
      </c>
      <c r="AQ52" s="227">
        <v>2016</v>
      </c>
      <c r="AR52" s="227">
        <v>2019</v>
      </c>
      <c r="AS52" s="227">
        <v>2020</v>
      </c>
      <c r="AT52" s="227">
        <v>2020</v>
      </c>
      <c r="AU52" s="227" t="s">
        <v>253</v>
      </c>
      <c r="AV52" s="227">
        <v>2021</v>
      </c>
      <c r="AW52" s="227" t="s">
        <v>257</v>
      </c>
      <c r="AX52" s="227">
        <v>2022</v>
      </c>
      <c r="AY52" s="227">
        <v>2020</v>
      </c>
      <c r="AZ52" s="227">
        <v>2019</v>
      </c>
      <c r="BA52" s="227">
        <v>2019</v>
      </c>
      <c r="BB52" s="227">
        <v>2019</v>
      </c>
      <c r="BC52" s="227" t="s">
        <v>257</v>
      </c>
      <c r="BD52" s="227" t="s">
        <v>257</v>
      </c>
      <c r="BE52" s="227" t="s">
        <v>257</v>
      </c>
      <c r="BF52" s="227">
        <v>2021</v>
      </c>
      <c r="BG52" s="227">
        <v>2021</v>
      </c>
      <c r="BH52" s="227">
        <v>2019</v>
      </c>
      <c r="BI52" s="227">
        <v>2019</v>
      </c>
      <c r="BJ52" s="227">
        <v>2021</v>
      </c>
      <c r="BK52" s="227">
        <v>2021</v>
      </c>
      <c r="BL52" s="227">
        <v>2021</v>
      </c>
      <c r="BM52" s="227">
        <v>2021</v>
      </c>
      <c r="BN52" s="227">
        <v>2021</v>
      </c>
      <c r="BO52" s="227">
        <v>2020</v>
      </c>
      <c r="BP52" s="227">
        <v>2020</v>
      </c>
      <c r="BQ52" s="227" t="s">
        <v>258</v>
      </c>
      <c r="BR52" s="227">
        <v>2022</v>
      </c>
      <c r="BS52" s="227" t="s">
        <v>259</v>
      </c>
      <c r="BT52" s="227" t="s">
        <v>259</v>
      </c>
      <c r="BU52" s="227" t="s">
        <v>259</v>
      </c>
      <c r="BV52" s="227">
        <v>2022</v>
      </c>
      <c r="BW52" s="227">
        <v>2022</v>
      </c>
      <c r="BX52" s="227">
        <v>2022</v>
      </c>
      <c r="BY52" s="227">
        <v>2014</v>
      </c>
      <c r="BZ52" s="227">
        <v>2019</v>
      </c>
      <c r="CA52" s="227">
        <v>2019</v>
      </c>
      <c r="CB52" s="227">
        <v>2019</v>
      </c>
      <c r="CC52" s="227">
        <v>2019</v>
      </c>
      <c r="CD52" s="227">
        <v>2019</v>
      </c>
      <c r="CE52" s="227">
        <v>2019</v>
      </c>
      <c r="CF52" s="227">
        <v>2019</v>
      </c>
      <c r="CG52" s="227">
        <v>2021</v>
      </c>
      <c r="CH52" s="227">
        <v>2022</v>
      </c>
      <c r="CI52" s="227">
        <v>2022</v>
      </c>
      <c r="CJ52" s="227">
        <v>2022</v>
      </c>
      <c r="CK52" s="227">
        <v>2021</v>
      </c>
      <c r="CL52" s="227">
        <v>2020</v>
      </c>
      <c r="CM52" s="227">
        <v>2020</v>
      </c>
      <c r="CN52" s="227">
        <v>2014</v>
      </c>
      <c r="CO52" s="227">
        <v>2021</v>
      </c>
      <c r="CP52" s="227">
        <v>2021</v>
      </c>
      <c r="CQ52" s="227">
        <v>2021</v>
      </c>
    </row>
    <row r="53" spans="1:95" ht="15.75" customHeight="1" x14ac:dyDescent="0.25">
      <c r="A53" s="78" t="str">
        <f>'Indicator Data'!B63</f>
        <v>Rajshahi</v>
      </c>
      <c r="B53" s="78" t="str">
        <f>'Indicator Data'!C63</f>
        <v>Pabna</v>
      </c>
      <c r="C53" s="19">
        <f>'Indicator Data'!D63</f>
        <v>5076</v>
      </c>
      <c r="D53" s="227">
        <v>2019</v>
      </c>
      <c r="E53" s="227">
        <v>2019</v>
      </c>
      <c r="F53" s="227">
        <v>2019</v>
      </c>
      <c r="G53" s="227">
        <v>2019</v>
      </c>
      <c r="H53" s="227">
        <v>2022</v>
      </c>
      <c r="I53" s="227" t="s">
        <v>253</v>
      </c>
      <c r="J53" s="227">
        <v>2022</v>
      </c>
      <c r="K53" s="227">
        <v>2022</v>
      </c>
      <c r="L53" s="227">
        <v>2022</v>
      </c>
      <c r="M53" s="227" t="s">
        <v>253</v>
      </c>
      <c r="N53" s="227">
        <v>2020</v>
      </c>
      <c r="O53" s="227">
        <v>2020</v>
      </c>
      <c r="P53" s="227">
        <v>2022</v>
      </c>
      <c r="Q53" s="227" t="s">
        <v>254</v>
      </c>
      <c r="R53" s="227" t="s">
        <v>254</v>
      </c>
      <c r="S53" s="227">
        <v>2022</v>
      </c>
      <c r="T53" s="227">
        <v>2022</v>
      </c>
      <c r="U53" s="227" t="s">
        <v>255</v>
      </c>
      <c r="V53" s="227">
        <v>2021</v>
      </c>
      <c r="W53" s="227">
        <v>2021</v>
      </c>
      <c r="X53" s="227">
        <v>2021</v>
      </c>
      <c r="Y53" s="227" t="s">
        <v>256</v>
      </c>
      <c r="Z53" s="227">
        <v>2021</v>
      </c>
      <c r="AA53" s="227">
        <v>2014</v>
      </c>
      <c r="AB53" s="227">
        <v>2021</v>
      </c>
      <c r="AC53" s="227">
        <v>2021</v>
      </c>
      <c r="AD53" s="227">
        <v>2020</v>
      </c>
      <c r="AE53" s="227">
        <v>2021</v>
      </c>
      <c r="AF53" s="227">
        <v>2021</v>
      </c>
      <c r="AG53" s="227">
        <v>2021</v>
      </c>
      <c r="AH53" s="227">
        <v>2021</v>
      </c>
      <c r="AI53" s="227">
        <v>2016</v>
      </c>
      <c r="AJ53" s="227">
        <v>2019</v>
      </c>
      <c r="AK53" s="227">
        <v>2019</v>
      </c>
      <c r="AL53" s="227">
        <v>2019</v>
      </c>
      <c r="AM53" s="227">
        <v>2020</v>
      </c>
      <c r="AN53" s="227">
        <v>2019</v>
      </c>
      <c r="AO53" s="227">
        <v>2019</v>
      </c>
      <c r="AP53" s="227">
        <v>2020</v>
      </c>
      <c r="AQ53" s="227">
        <v>2016</v>
      </c>
      <c r="AR53" s="227">
        <v>2019</v>
      </c>
      <c r="AS53" s="227">
        <v>2020</v>
      </c>
      <c r="AT53" s="227">
        <v>2020</v>
      </c>
      <c r="AU53" s="227" t="s">
        <v>253</v>
      </c>
      <c r="AV53" s="227">
        <v>2021</v>
      </c>
      <c r="AW53" s="227" t="s">
        <v>257</v>
      </c>
      <c r="AX53" s="227">
        <v>2022</v>
      </c>
      <c r="AY53" s="227">
        <v>2020</v>
      </c>
      <c r="AZ53" s="227">
        <v>2019</v>
      </c>
      <c r="BA53" s="227">
        <v>2019</v>
      </c>
      <c r="BB53" s="227">
        <v>2019</v>
      </c>
      <c r="BC53" s="227" t="s">
        <v>257</v>
      </c>
      <c r="BD53" s="227" t="s">
        <v>257</v>
      </c>
      <c r="BE53" s="227" t="s">
        <v>257</v>
      </c>
      <c r="BF53" s="227">
        <v>2021</v>
      </c>
      <c r="BG53" s="227">
        <v>2021</v>
      </c>
      <c r="BH53" s="227">
        <v>2019</v>
      </c>
      <c r="BI53" s="227">
        <v>2019</v>
      </c>
      <c r="BJ53" s="227">
        <v>2021</v>
      </c>
      <c r="BK53" s="227">
        <v>2021</v>
      </c>
      <c r="BL53" s="227">
        <v>2021</v>
      </c>
      <c r="BM53" s="227">
        <v>2021</v>
      </c>
      <c r="BN53" s="227">
        <v>2021</v>
      </c>
      <c r="BO53" s="227">
        <v>2020</v>
      </c>
      <c r="BP53" s="227">
        <v>2020</v>
      </c>
      <c r="BQ53" s="227" t="s">
        <v>258</v>
      </c>
      <c r="BR53" s="227">
        <v>2022</v>
      </c>
      <c r="BS53" s="227" t="s">
        <v>259</v>
      </c>
      <c r="BT53" s="227" t="s">
        <v>259</v>
      </c>
      <c r="BU53" s="227" t="s">
        <v>259</v>
      </c>
      <c r="BV53" s="227">
        <v>2022</v>
      </c>
      <c r="BW53" s="227">
        <v>2022</v>
      </c>
      <c r="BX53" s="227">
        <v>2022</v>
      </c>
      <c r="BY53" s="227">
        <v>2014</v>
      </c>
      <c r="BZ53" s="227">
        <v>2019</v>
      </c>
      <c r="CA53" s="227">
        <v>2019</v>
      </c>
      <c r="CB53" s="227">
        <v>2019</v>
      </c>
      <c r="CC53" s="227">
        <v>2019</v>
      </c>
      <c r="CD53" s="227">
        <v>2019</v>
      </c>
      <c r="CE53" s="227">
        <v>2019</v>
      </c>
      <c r="CF53" s="227">
        <v>2019</v>
      </c>
      <c r="CG53" s="227">
        <v>2021</v>
      </c>
      <c r="CH53" s="227">
        <v>2022</v>
      </c>
      <c r="CI53" s="227">
        <v>2022</v>
      </c>
      <c r="CJ53" s="227">
        <v>2022</v>
      </c>
      <c r="CK53" s="227">
        <v>2021</v>
      </c>
      <c r="CL53" s="227">
        <v>2020</v>
      </c>
      <c r="CM53" s="227">
        <v>2020</v>
      </c>
      <c r="CN53" s="227">
        <v>2014</v>
      </c>
      <c r="CO53" s="227">
        <v>2021</v>
      </c>
      <c r="CP53" s="227">
        <v>2021</v>
      </c>
      <c r="CQ53" s="227">
        <v>2021</v>
      </c>
    </row>
    <row r="54" spans="1:95" ht="15.75" customHeight="1" x14ac:dyDescent="0.25">
      <c r="A54" s="78" t="str">
        <f>'Indicator Data'!B64</f>
        <v>Rajshahi</v>
      </c>
      <c r="B54" s="78" t="str">
        <f>'Indicator Data'!C64</f>
        <v>Rajshahi</v>
      </c>
      <c r="C54" s="19">
        <f>'Indicator Data'!D64</f>
        <v>5081</v>
      </c>
      <c r="D54" s="227">
        <v>2019</v>
      </c>
      <c r="E54" s="227">
        <v>2019</v>
      </c>
      <c r="F54" s="227">
        <v>2019</v>
      </c>
      <c r="G54" s="227">
        <v>2019</v>
      </c>
      <c r="H54" s="227">
        <v>2022</v>
      </c>
      <c r="I54" s="227" t="s">
        <v>253</v>
      </c>
      <c r="J54" s="227">
        <v>2022</v>
      </c>
      <c r="K54" s="227">
        <v>2022</v>
      </c>
      <c r="L54" s="227">
        <v>2022</v>
      </c>
      <c r="M54" s="227" t="s">
        <v>253</v>
      </c>
      <c r="N54" s="227">
        <v>2020</v>
      </c>
      <c r="O54" s="227">
        <v>2020</v>
      </c>
      <c r="P54" s="227">
        <v>2022</v>
      </c>
      <c r="Q54" s="227" t="s">
        <v>254</v>
      </c>
      <c r="R54" s="227" t="s">
        <v>254</v>
      </c>
      <c r="S54" s="227">
        <v>2022</v>
      </c>
      <c r="T54" s="227">
        <v>2022</v>
      </c>
      <c r="U54" s="227" t="s">
        <v>255</v>
      </c>
      <c r="V54" s="227">
        <v>2021</v>
      </c>
      <c r="W54" s="227">
        <v>2021</v>
      </c>
      <c r="X54" s="227">
        <v>2021</v>
      </c>
      <c r="Y54" s="227" t="s">
        <v>256</v>
      </c>
      <c r="Z54" s="227">
        <v>2021</v>
      </c>
      <c r="AA54" s="227">
        <v>2014</v>
      </c>
      <c r="AB54" s="227">
        <v>2021</v>
      </c>
      <c r="AC54" s="227">
        <v>2021</v>
      </c>
      <c r="AD54" s="227">
        <v>2020</v>
      </c>
      <c r="AE54" s="227">
        <v>2021</v>
      </c>
      <c r="AF54" s="227">
        <v>2021</v>
      </c>
      <c r="AG54" s="227">
        <v>2021</v>
      </c>
      <c r="AH54" s="227">
        <v>2021</v>
      </c>
      <c r="AI54" s="227">
        <v>2016</v>
      </c>
      <c r="AJ54" s="227">
        <v>2019</v>
      </c>
      <c r="AK54" s="227">
        <v>2019</v>
      </c>
      <c r="AL54" s="227">
        <v>2019</v>
      </c>
      <c r="AM54" s="227">
        <v>2020</v>
      </c>
      <c r="AN54" s="227">
        <v>2019</v>
      </c>
      <c r="AO54" s="227">
        <v>2019</v>
      </c>
      <c r="AP54" s="227">
        <v>2020</v>
      </c>
      <c r="AQ54" s="227">
        <v>2016</v>
      </c>
      <c r="AR54" s="227">
        <v>2019</v>
      </c>
      <c r="AS54" s="227">
        <v>2020</v>
      </c>
      <c r="AT54" s="227">
        <v>2020</v>
      </c>
      <c r="AU54" s="227" t="s">
        <v>253</v>
      </c>
      <c r="AV54" s="227">
        <v>2021</v>
      </c>
      <c r="AW54" s="227" t="s">
        <v>257</v>
      </c>
      <c r="AX54" s="227">
        <v>2022</v>
      </c>
      <c r="AY54" s="227">
        <v>2020</v>
      </c>
      <c r="AZ54" s="227">
        <v>2019</v>
      </c>
      <c r="BA54" s="227">
        <v>2019</v>
      </c>
      <c r="BB54" s="227">
        <v>2019</v>
      </c>
      <c r="BC54" s="227" t="s">
        <v>257</v>
      </c>
      <c r="BD54" s="227" t="s">
        <v>257</v>
      </c>
      <c r="BE54" s="227" t="s">
        <v>257</v>
      </c>
      <c r="BF54" s="227">
        <v>2021</v>
      </c>
      <c r="BG54" s="227">
        <v>2021</v>
      </c>
      <c r="BH54" s="227">
        <v>2019</v>
      </c>
      <c r="BI54" s="227">
        <v>2019</v>
      </c>
      <c r="BJ54" s="227">
        <v>2021</v>
      </c>
      <c r="BK54" s="227">
        <v>2021</v>
      </c>
      <c r="BL54" s="227">
        <v>2021</v>
      </c>
      <c r="BM54" s="227">
        <v>2021</v>
      </c>
      <c r="BN54" s="227">
        <v>2021</v>
      </c>
      <c r="BO54" s="227">
        <v>2020</v>
      </c>
      <c r="BP54" s="227">
        <v>2020</v>
      </c>
      <c r="BQ54" s="227" t="s">
        <v>258</v>
      </c>
      <c r="BR54" s="227">
        <v>2022</v>
      </c>
      <c r="BS54" s="227" t="s">
        <v>259</v>
      </c>
      <c r="BT54" s="227" t="s">
        <v>259</v>
      </c>
      <c r="BU54" s="227" t="s">
        <v>259</v>
      </c>
      <c r="BV54" s="227">
        <v>2022</v>
      </c>
      <c r="BW54" s="227">
        <v>2022</v>
      </c>
      <c r="BX54" s="227">
        <v>2022</v>
      </c>
      <c r="BY54" s="227">
        <v>2014</v>
      </c>
      <c r="BZ54" s="227">
        <v>2019</v>
      </c>
      <c r="CA54" s="227">
        <v>2019</v>
      </c>
      <c r="CB54" s="227">
        <v>2019</v>
      </c>
      <c r="CC54" s="227">
        <v>2019</v>
      </c>
      <c r="CD54" s="227">
        <v>2019</v>
      </c>
      <c r="CE54" s="227">
        <v>2019</v>
      </c>
      <c r="CF54" s="227">
        <v>2019</v>
      </c>
      <c r="CG54" s="227">
        <v>2021</v>
      </c>
      <c r="CH54" s="227">
        <v>2022</v>
      </c>
      <c r="CI54" s="227">
        <v>2022</v>
      </c>
      <c r="CJ54" s="227">
        <v>2022</v>
      </c>
      <c r="CK54" s="227">
        <v>2021</v>
      </c>
      <c r="CL54" s="227">
        <v>2020</v>
      </c>
      <c r="CM54" s="227">
        <v>2020</v>
      </c>
      <c r="CN54" s="227">
        <v>2014</v>
      </c>
      <c r="CO54" s="227">
        <v>2021</v>
      </c>
      <c r="CP54" s="227">
        <v>2021</v>
      </c>
      <c r="CQ54" s="227">
        <v>2021</v>
      </c>
    </row>
    <row r="55" spans="1:95" ht="15.75" customHeight="1" x14ac:dyDescent="0.25">
      <c r="A55" s="78" t="str">
        <f>'Indicator Data'!B65</f>
        <v>Rajshahi</v>
      </c>
      <c r="B55" s="78" t="str">
        <f>'Indicator Data'!C65</f>
        <v>Sirajganj</v>
      </c>
      <c r="C55" s="19">
        <f>'Indicator Data'!D65</f>
        <v>5088</v>
      </c>
      <c r="D55" s="227">
        <v>2019</v>
      </c>
      <c r="E55" s="227">
        <v>2019</v>
      </c>
      <c r="F55" s="227">
        <v>2019</v>
      </c>
      <c r="G55" s="227">
        <v>2019</v>
      </c>
      <c r="H55" s="227">
        <v>2022</v>
      </c>
      <c r="I55" s="227" t="s">
        <v>253</v>
      </c>
      <c r="J55" s="227">
        <v>2022</v>
      </c>
      <c r="K55" s="227">
        <v>2022</v>
      </c>
      <c r="L55" s="227">
        <v>2022</v>
      </c>
      <c r="M55" s="227" t="s">
        <v>253</v>
      </c>
      <c r="N55" s="227">
        <v>2020</v>
      </c>
      <c r="O55" s="227">
        <v>2020</v>
      </c>
      <c r="P55" s="227">
        <v>2022</v>
      </c>
      <c r="Q55" s="227" t="s">
        <v>254</v>
      </c>
      <c r="R55" s="227" t="s">
        <v>254</v>
      </c>
      <c r="S55" s="227">
        <v>2022</v>
      </c>
      <c r="T55" s="227">
        <v>2022</v>
      </c>
      <c r="U55" s="227" t="s">
        <v>255</v>
      </c>
      <c r="V55" s="227">
        <v>2021</v>
      </c>
      <c r="W55" s="227">
        <v>2021</v>
      </c>
      <c r="X55" s="227">
        <v>2021</v>
      </c>
      <c r="Y55" s="227" t="s">
        <v>256</v>
      </c>
      <c r="Z55" s="227">
        <v>2021</v>
      </c>
      <c r="AA55" s="227">
        <v>2014</v>
      </c>
      <c r="AB55" s="227">
        <v>2021</v>
      </c>
      <c r="AC55" s="227">
        <v>2021</v>
      </c>
      <c r="AD55" s="227">
        <v>2020</v>
      </c>
      <c r="AE55" s="227">
        <v>2021</v>
      </c>
      <c r="AF55" s="227">
        <v>2021</v>
      </c>
      <c r="AG55" s="227">
        <v>2021</v>
      </c>
      <c r="AH55" s="227">
        <v>2021</v>
      </c>
      <c r="AI55" s="227">
        <v>2016</v>
      </c>
      <c r="AJ55" s="227">
        <v>2019</v>
      </c>
      <c r="AK55" s="227">
        <v>2019</v>
      </c>
      <c r="AL55" s="227">
        <v>2019</v>
      </c>
      <c r="AM55" s="227">
        <v>2020</v>
      </c>
      <c r="AN55" s="227">
        <v>2019</v>
      </c>
      <c r="AO55" s="227">
        <v>2019</v>
      </c>
      <c r="AP55" s="227">
        <v>2020</v>
      </c>
      <c r="AQ55" s="227">
        <v>2016</v>
      </c>
      <c r="AR55" s="227">
        <v>2019</v>
      </c>
      <c r="AS55" s="227">
        <v>2020</v>
      </c>
      <c r="AT55" s="227">
        <v>2020</v>
      </c>
      <c r="AU55" s="227" t="s">
        <v>253</v>
      </c>
      <c r="AV55" s="227">
        <v>2021</v>
      </c>
      <c r="AW55" s="227" t="s">
        <v>257</v>
      </c>
      <c r="AX55" s="227">
        <v>2022</v>
      </c>
      <c r="AY55" s="227">
        <v>2020</v>
      </c>
      <c r="AZ55" s="227">
        <v>2019</v>
      </c>
      <c r="BA55" s="227">
        <v>2019</v>
      </c>
      <c r="BB55" s="227">
        <v>2019</v>
      </c>
      <c r="BC55" s="227" t="s">
        <v>257</v>
      </c>
      <c r="BD55" s="227" t="s">
        <v>257</v>
      </c>
      <c r="BE55" s="227" t="s">
        <v>257</v>
      </c>
      <c r="BF55" s="227">
        <v>2021</v>
      </c>
      <c r="BG55" s="227">
        <v>2021</v>
      </c>
      <c r="BH55" s="227">
        <v>2019</v>
      </c>
      <c r="BI55" s="227">
        <v>2019</v>
      </c>
      <c r="BJ55" s="227">
        <v>2021</v>
      </c>
      <c r="BK55" s="227">
        <v>2021</v>
      </c>
      <c r="BL55" s="227">
        <v>2021</v>
      </c>
      <c r="BM55" s="227">
        <v>2021</v>
      </c>
      <c r="BN55" s="227">
        <v>2021</v>
      </c>
      <c r="BO55" s="227">
        <v>2020</v>
      </c>
      <c r="BP55" s="227">
        <v>2020</v>
      </c>
      <c r="BQ55" s="227" t="s">
        <v>258</v>
      </c>
      <c r="BR55" s="227">
        <v>2022</v>
      </c>
      <c r="BS55" s="227" t="s">
        <v>259</v>
      </c>
      <c r="BT55" s="227" t="s">
        <v>259</v>
      </c>
      <c r="BU55" s="227" t="s">
        <v>259</v>
      </c>
      <c r="BV55" s="227">
        <v>2022</v>
      </c>
      <c r="BW55" s="227">
        <v>2022</v>
      </c>
      <c r="BX55" s="227">
        <v>2022</v>
      </c>
      <c r="BY55" s="227">
        <v>2014</v>
      </c>
      <c r="BZ55" s="227">
        <v>2019</v>
      </c>
      <c r="CA55" s="227">
        <v>2019</v>
      </c>
      <c r="CB55" s="227">
        <v>2019</v>
      </c>
      <c r="CC55" s="227">
        <v>2019</v>
      </c>
      <c r="CD55" s="227">
        <v>2019</v>
      </c>
      <c r="CE55" s="227">
        <v>2019</v>
      </c>
      <c r="CF55" s="227">
        <v>2019</v>
      </c>
      <c r="CG55" s="227">
        <v>2021</v>
      </c>
      <c r="CH55" s="227">
        <v>2022</v>
      </c>
      <c r="CI55" s="227">
        <v>2022</v>
      </c>
      <c r="CJ55" s="227">
        <v>2022</v>
      </c>
      <c r="CK55" s="227">
        <v>2021</v>
      </c>
      <c r="CL55" s="227">
        <v>2020</v>
      </c>
      <c r="CM55" s="227">
        <v>2020</v>
      </c>
      <c r="CN55" s="227">
        <v>2014</v>
      </c>
      <c r="CO55" s="227">
        <v>2021</v>
      </c>
      <c r="CP55" s="227">
        <v>2021</v>
      </c>
      <c r="CQ55" s="227">
        <v>2021</v>
      </c>
    </row>
    <row r="56" spans="1:95" ht="15.75" customHeight="1" x14ac:dyDescent="0.25">
      <c r="A56" s="78" t="str">
        <f>'Indicator Data'!B66</f>
        <v>Rangpur</v>
      </c>
      <c r="B56" s="78" t="str">
        <f>'Indicator Data'!C66</f>
        <v>Dinajpur</v>
      </c>
      <c r="C56" s="19">
        <f>'Indicator Data'!D66</f>
        <v>5527</v>
      </c>
      <c r="D56" s="227">
        <v>2019</v>
      </c>
      <c r="E56" s="227">
        <v>2019</v>
      </c>
      <c r="F56" s="227">
        <v>2019</v>
      </c>
      <c r="G56" s="227">
        <v>2019</v>
      </c>
      <c r="H56" s="227">
        <v>2022</v>
      </c>
      <c r="I56" s="227" t="s">
        <v>253</v>
      </c>
      <c r="J56" s="227">
        <v>2022</v>
      </c>
      <c r="K56" s="227">
        <v>2022</v>
      </c>
      <c r="L56" s="227">
        <v>2022</v>
      </c>
      <c r="M56" s="227" t="s">
        <v>253</v>
      </c>
      <c r="N56" s="227">
        <v>2020</v>
      </c>
      <c r="O56" s="227">
        <v>2020</v>
      </c>
      <c r="P56" s="227">
        <v>2022</v>
      </c>
      <c r="Q56" s="227" t="s">
        <v>254</v>
      </c>
      <c r="R56" s="227" t="s">
        <v>254</v>
      </c>
      <c r="S56" s="227">
        <v>2022</v>
      </c>
      <c r="T56" s="227">
        <v>2022</v>
      </c>
      <c r="U56" s="227" t="s">
        <v>255</v>
      </c>
      <c r="V56" s="227">
        <v>2021</v>
      </c>
      <c r="W56" s="227">
        <v>2021</v>
      </c>
      <c r="X56" s="227">
        <v>2021</v>
      </c>
      <c r="Y56" s="227" t="s">
        <v>256</v>
      </c>
      <c r="Z56" s="227">
        <v>2021</v>
      </c>
      <c r="AA56" s="227">
        <v>2014</v>
      </c>
      <c r="AB56" s="227">
        <v>2021</v>
      </c>
      <c r="AC56" s="227">
        <v>2021</v>
      </c>
      <c r="AD56" s="227">
        <v>2020</v>
      </c>
      <c r="AE56" s="227">
        <v>2021</v>
      </c>
      <c r="AF56" s="227">
        <v>2021</v>
      </c>
      <c r="AG56" s="227">
        <v>2021</v>
      </c>
      <c r="AH56" s="227">
        <v>2021</v>
      </c>
      <c r="AI56" s="227">
        <v>2016</v>
      </c>
      <c r="AJ56" s="227">
        <v>2019</v>
      </c>
      <c r="AK56" s="227">
        <v>2019</v>
      </c>
      <c r="AL56" s="227">
        <v>2019</v>
      </c>
      <c r="AM56" s="227">
        <v>2020</v>
      </c>
      <c r="AN56" s="227">
        <v>2019</v>
      </c>
      <c r="AO56" s="227">
        <v>2019</v>
      </c>
      <c r="AP56" s="227">
        <v>2020</v>
      </c>
      <c r="AQ56" s="227">
        <v>2016</v>
      </c>
      <c r="AR56" s="227">
        <v>2019</v>
      </c>
      <c r="AS56" s="227">
        <v>2020</v>
      </c>
      <c r="AT56" s="227">
        <v>2020</v>
      </c>
      <c r="AU56" s="227" t="s">
        <v>253</v>
      </c>
      <c r="AV56" s="227">
        <v>2021</v>
      </c>
      <c r="AW56" s="227" t="s">
        <v>257</v>
      </c>
      <c r="AX56" s="227">
        <v>2022</v>
      </c>
      <c r="AY56" s="227">
        <v>2020</v>
      </c>
      <c r="AZ56" s="227">
        <v>2019</v>
      </c>
      <c r="BA56" s="227">
        <v>2019</v>
      </c>
      <c r="BB56" s="227">
        <v>2019</v>
      </c>
      <c r="BC56" s="227" t="s">
        <v>257</v>
      </c>
      <c r="BD56" s="227" t="s">
        <v>257</v>
      </c>
      <c r="BE56" s="227" t="s">
        <v>257</v>
      </c>
      <c r="BF56" s="227">
        <v>2021</v>
      </c>
      <c r="BG56" s="227">
        <v>2021</v>
      </c>
      <c r="BH56" s="227">
        <v>2019</v>
      </c>
      <c r="BI56" s="227">
        <v>2019</v>
      </c>
      <c r="BJ56" s="227">
        <v>2021</v>
      </c>
      <c r="BK56" s="227">
        <v>2021</v>
      </c>
      <c r="BL56" s="227">
        <v>2021</v>
      </c>
      <c r="BM56" s="227">
        <v>2021</v>
      </c>
      <c r="BN56" s="227">
        <v>2021</v>
      </c>
      <c r="BO56" s="227">
        <v>2020</v>
      </c>
      <c r="BP56" s="227">
        <v>2020</v>
      </c>
      <c r="BQ56" s="227" t="s">
        <v>258</v>
      </c>
      <c r="BR56" s="227">
        <v>2022</v>
      </c>
      <c r="BS56" s="227" t="s">
        <v>259</v>
      </c>
      <c r="BT56" s="227" t="s">
        <v>259</v>
      </c>
      <c r="BU56" s="227" t="s">
        <v>259</v>
      </c>
      <c r="BV56" s="227">
        <v>2022</v>
      </c>
      <c r="BW56" s="227">
        <v>2022</v>
      </c>
      <c r="BX56" s="227">
        <v>2022</v>
      </c>
      <c r="BY56" s="227">
        <v>2014</v>
      </c>
      <c r="BZ56" s="227">
        <v>2019</v>
      </c>
      <c r="CA56" s="227">
        <v>2019</v>
      </c>
      <c r="CB56" s="227">
        <v>2019</v>
      </c>
      <c r="CC56" s="227">
        <v>2019</v>
      </c>
      <c r="CD56" s="227">
        <v>2019</v>
      </c>
      <c r="CE56" s="227">
        <v>2019</v>
      </c>
      <c r="CF56" s="227">
        <v>2019</v>
      </c>
      <c r="CG56" s="227">
        <v>2021</v>
      </c>
      <c r="CH56" s="227">
        <v>2022</v>
      </c>
      <c r="CI56" s="227">
        <v>2022</v>
      </c>
      <c r="CJ56" s="227">
        <v>2022</v>
      </c>
      <c r="CK56" s="227">
        <v>2021</v>
      </c>
      <c r="CL56" s="227">
        <v>2020</v>
      </c>
      <c r="CM56" s="227">
        <v>2020</v>
      </c>
      <c r="CN56" s="227">
        <v>2014</v>
      </c>
      <c r="CO56" s="227">
        <v>2021</v>
      </c>
      <c r="CP56" s="227">
        <v>2021</v>
      </c>
      <c r="CQ56" s="227">
        <v>2021</v>
      </c>
    </row>
    <row r="57" spans="1:95" ht="15.75" customHeight="1" x14ac:dyDescent="0.25">
      <c r="A57" s="78" t="str">
        <f>'Indicator Data'!B67</f>
        <v>Rangpur</v>
      </c>
      <c r="B57" s="78" t="str">
        <f>'Indicator Data'!C67</f>
        <v>Gaibandha</v>
      </c>
      <c r="C57" s="19">
        <f>'Indicator Data'!D67</f>
        <v>5532</v>
      </c>
      <c r="D57" s="227">
        <v>2019</v>
      </c>
      <c r="E57" s="227">
        <v>2019</v>
      </c>
      <c r="F57" s="227">
        <v>2019</v>
      </c>
      <c r="G57" s="227">
        <v>2019</v>
      </c>
      <c r="H57" s="227">
        <v>2022</v>
      </c>
      <c r="I57" s="227" t="s">
        <v>253</v>
      </c>
      <c r="J57" s="227">
        <v>2022</v>
      </c>
      <c r="K57" s="227">
        <v>2022</v>
      </c>
      <c r="L57" s="227">
        <v>2022</v>
      </c>
      <c r="M57" s="227" t="s">
        <v>253</v>
      </c>
      <c r="N57" s="227">
        <v>2020</v>
      </c>
      <c r="O57" s="227">
        <v>2020</v>
      </c>
      <c r="P57" s="227">
        <v>2022</v>
      </c>
      <c r="Q57" s="227" t="s">
        <v>254</v>
      </c>
      <c r="R57" s="227" t="s">
        <v>254</v>
      </c>
      <c r="S57" s="227">
        <v>2022</v>
      </c>
      <c r="T57" s="227">
        <v>2022</v>
      </c>
      <c r="U57" s="227" t="s">
        <v>255</v>
      </c>
      <c r="V57" s="227">
        <v>2021</v>
      </c>
      <c r="W57" s="227">
        <v>2021</v>
      </c>
      <c r="X57" s="227">
        <v>2021</v>
      </c>
      <c r="Y57" s="227" t="s">
        <v>256</v>
      </c>
      <c r="Z57" s="227">
        <v>2021</v>
      </c>
      <c r="AA57" s="227">
        <v>2014</v>
      </c>
      <c r="AB57" s="227">
        <v>2021</v>
      </c>
      <c r="AC57" s="227">
        <v>2021</v>
      </c>
      <c r="AD57" s="227">
        <v>2020</v>
      </c>
      <c r="AE57" s="227">
        <v>2021</v>
      </c>
      <c r="AF57" s="227">
        <v>2021</v>
      </c>
      <c r="AG57" s="227">
        <v>2021</v>
      </c>
      <c r="AH57" s="227">
        <v>2021</v>
      </c>
      <c r="AI57" s="227">
        <v>2016</v>
      </c>
      <c r="AJ57" s="227">
        <v>2019</v>
      </c>
      <c r="AK57" s="227">
        <v>2019</v>
      </c>
      <c r="AL57" s="227">
        <v>2019</v>
      </c>
      <c r="AM57" s="227">
        <v>2020</v>
      </c>
      <c r="AN57" s="227">
        <v>2019</v>
      </c>
      <c r="AO57" s="227">
        <v>2019</v>
      </c>
      <c r="AP57" s="227">
        <v>2020</v>
      </c>
      <c r="AQ57" s="227">
        <v>2016</v>
      </c>
      <c r="AR57" s="227">
        <v>2019</v>
      </c>
      <c r="AS57" s="227">
        <v>2020</v>
      </c>
      <c r="AT57" s="227">
        <v>2020</v>
      </c>
      <c r="AU57" s="227" t="s">
        <v>253</v>
      </c>
      <c r="AV57" s="227">
        <v>2021</v>
      </c>
      <c r="AW57" s="227" t="s">
        <v>257</v>
      </c>
      <c r="AX57" s="227">
        <v>2022</v>
      </c>
      <c r="AY57" s="227">
        <v>2020</v>
      </c>
      <c r="AZ57" s="227">
        <v>2019</v>
      </c>
      <c r="BA57" s="227">
        <v>2019</v>
      </c>
      <c r="BB57" s="227">
        <v>2019</v>
      </c>
      <c r="BC57" s="227" t="s">
        <v>257</v>
      </c>
      <c r="BD57" s="227" t="s">
        <v>257</v>
      </c>
      <c r="BE57" s="227" t="s">
        <v>257</v>
      </c>
      <c r="BF57" s="227">
        <v>2021</v>
      </c>
      <c r="BG57" s="227">
        <v>2021</v>
      </c>
      <c r="BH57" s="227">
        <v>2019</v>
      </c>
      <c r="BI57" s="227">
        <v>2019</v>
      </c>
      <c r="BJ57" s="227">
        <v>2021</v>
      </c>
      <c r="BK57" s="227">
        <v>2021</v>
      </c>
      <c r="BL57" s="227">
        <v>2021</v>
      </c>
      <c r="BM57" s="227">
        <v>2021</v>
      </c>
      <c r="BN57" s="227">
        <v>2021</v>
      </c>
      <c r="BO57" s="227">
        <v>2020</v>
      </c>
      <c r="BP57" s="227">
        <v>2020</v>
      </c>
      <c r="BQ57" s="227" t="s">
        <v>258</v>
      </c>
      <c r="BR57" s="227">
        <v>2022</v>
      </c>
      <c r="BS57" s="227" t="s">
        <v>259</v>
      </c>
      <c r="BT57" s="227" t="s">
        <v>259</v>
      </c>
      <c r="BU57" s="227" t="s">
        <v>259</v>
      </c>
      <c r="BV57" s="227">
        <v>2022</v>
      </c>
      <c r="BW57" s="227">
        <v>2022</v>
      </c>
      <c r="BX57" s="227">
        <v>2022</v>
      </c>
      <c r="BY57" s="227">
        <v>2014</v>
      </c>
      <c r="BZ57" s="227">
        <v>2019</v>
      </c>
      <c r="CA57" s="227">
        <v>2019</v>
      </c>
      <c r="CB57" s="227">
        <v>2019</v>
      </c>
      <c r="CC57" s="227">
        <v>2019</v>
      </c>
      <c r="CD57" s="227">
        <v>2019</v>
      </c>
      <c r="CE57" s="227">
        <v>2019</v>
      </c>
      <c r="CF57" s="227">
        <v>2019</v>
      </c>
      <c r="CG57" s="227">
        <v>2021</v>
      </c>
      <c r="CH57" s="227">
        <v>2022</v>
      </c>
      <c r="CI57" s="227">
        <v>2022</v>
      </c>
      <c r="CJ57" s="227">
        <v>2022</v>
      </c>
      <c r="CK57" s="227">
        <v>2021</v>
      </c>
      <c r="CL57" s="227">
        <v>2020</v>
      </c>
      <c r="CM57" s="227">
        <v>2020</v>
      </c>
      <c r="CN57" s="227">
        <v>2014</v>
      </c>
      <c r="CO57" s="227">
        <v>2021</v>
      </c>
      <c r="CP57" s="227">
        <v>2021</v>
      </c>
      <c r="CQ57" s="227">
        <v>2021</v>
      </c>
    </row>
    <row r="58" spans="1:95" ht="15.75" customHeight="1" x14ac:dyDescent="0.25">
      <c r="A58" s="78" t="str">
        <f>'Indicator Data'!B68</f>
        <v>Rangpur</v>
      </c>
      <c r="B58" s="78" t="str">
        <f>'Indicator Data'!C68</f>
        <v>Kurigram</v>
      </c>
      <c r="C58" s="19">
        <f>'Indicator Data'!D68</f>
        <v>5549</v>
      </c>
      <c r="D58" s="227">
        <v>2019</v>
      </c>
      <c r="E58" s="227">
        <v>2019</v>
      </c>
      <c r="F58" s="227">
        <v>2019</v>
      </c>
      <c r="G58" s="227">
        <v>2019</v>
      </c>
      <c r="H58" s="227">
        <v>2022</v>
      </c>
      <c r="I58" s="227" t="s">
        <v>253</v>
      </c>
      <c r="J58" s="227">
        <v>2022</v>
      </c>
      <c r="K58" s="227">
        <v>2022</v>
      </c>
      <c r="L58" s="227">
        <v>2022</v>
      </c>
      <c r="M58" s="227" t="s">
        <v>253</v>
      </c>
      <c r="N58" s="227">
        <v>2020</v>
      </c>
      <c r="O58" s="227">
        <v>2020</v>
      </c>
      <c r="P58" s="227">
        <v>2022</v>
      </c>
      <c r="Q58" s="227" t="s">
        <v>254</v>
      </c>
      <c r="R58" s="227" t="s">
        <v>254</v>
      </c>
      <c r="S58" s="227">
        <v>2022</v>
      </c>
      <c r="T58" s="227">
        <v>2022</v>
      </c>
      <c r="U58" s="227" t="s">
        <v>255</v>
      </c>
      <c r="V58" s="227">
        <v>2021</v>
      </c>
      <c r="W58" s="227">
        <v>2021</v>
      </c>
      <c r="X58" s="227">
        <v>2021</v>
      </c>
      <c r="Y58" s="227" t="s">
        <v>256</v>
      </c>
      <c r="Z58" s="227">
        <v>2021</v>
      </c>
      <c r="AA58" s="227">
        <v>2014</v>
      </c>
      <c r="AB58" s="227">
        <v>2021</v>
      </c>
      <c r="AC58" s="227">
        <v>2021</v>
      </c>
      <c r="AD58" s="227">
        <v>2020</v>
      </c>
      <c r="AE58" s="227">
        <v>2021</v>
      </c>
      <c r="AF58" s="227">
        <v>2021</v>
      </c>
      <c r="AG58" s="227">
        <v>2021</v>
      </c>
      <c r="AH58" s="227">
        <v>2021</v>
      </c>
      <c r="AI58" s="227">
        <v>2016</v>
      </c>
      <c r="AJ58" s="227">
        <v>2019</v>
      </c>
      <c r="AK58" s="227">
        <v>2019</v>
      </c>
      <c r="AL58" s="227">
        <v>2019</v>
      </c>
      <c r="AM58" s="227">
        <v>2020</v>
      </c>
      <c r="AN58" s="227">
        <v>2019</v>
      </c>
      <c r="AO58" s="227">
        <v>2019</v>
      </c>
      <c r="AP58" s="227">
        <v>2020</v>
      </c>
      <c r="AQ58" s="227">
        <v>2016</v>
      </c>
      <c r="AR58" s="227">
        <v>2019</v>
      </c>
      <c r="AS58" s="227">
        <v>2020</v>
      </c>
      <c r="AT58" s="227">
        <v>2020</v>
      </c>
      <c r="AU58" s="227" t="s">
        <v>253</v>
      </c>
      <c r="AV58" s="227">
        <v>2021</v>
      </c>
      <c r="AW58" s="227" t="s">
        <v>257</v>
      </c>
      <c r="AX58" s="227">
        <v>2022</v>
      </c>
      <c r="AY58" s="227">
        <v>2020</v>
      </c>
      <c r="AZ58" s="227">
        <v>2019</v>
      </c>
      <c r="BA58" s="227">
        <v>2019</v>
      </c>
      <c r="BB58" s="227">
        <v>2019</v>
      </c>
      <c r="BC58" s="227" t="s">
        <v>257</v>
      </c>
      <c r="BD58" s="227" t="s">
        <v>257</v>
      </c>
      <c r="BE58" s="227" t="s">
        <v>257</v>
      </c>
      <c r="BF58" s="227">
        <v>2021</v>
      </c>
      <c r="BG58" s="227">
        <v>2021</v>
      </c>
      <c r="BH58" s="227">
        <v>2019</v>
      </c>
      <c r="BI58" s="227">
        <v>2019</v>
      </c>
      <c r="BJ58" s="227">
        <v>2021</v>
      </c>
      <c r="BK58" s="227">
        <v>2021</v>
      </c>
      <c r="BL58" s="227">
        <v>2021</v>
      </c>
      <c r="BM58" s="227">
        <v>2021</v>
      </c>
      <c r="BN58" s="227">
        <v>2021</v>
      </c>
      <c r="BO58" s="227">
        <v>2020</v>
      </c>
      <c r="BP58" s="227">
        <v>2020</v>
      </c>
      <c r="BQ58" s="227" t="s">
        <v>258</v>
      </c>
      <c r="BR58" s="227">
        <v>2022</v>
      </c>
      <c r="BS58" s="227" t="s">
        <v>259</v>
      </c>
      <c r="BT58" s="227" t="s">
        <v>259</v>
      </c>
      <c r="BU58" s="227" t="s">
        <v>259</v>
      </c>
      <c r="BV58" s="227">
        <v>2022</v>
      </c>
      <c r="BW58" s="227">
        <v>2022</v>
      </c>
      <c r="BX58" s="227">
        <v>2022</v>
      </c>
      <c r="BY58" s="227">
        <v>2014</v>
      </c>
      <c r="BZ58" s="227">
        <v>2019</v>
      </c>
      <c r="CA58" s="227">
        <v>2019</v>
      </c>
      <c r="CB58" s="227">
        <v>2019</v>
      </c>
      <c r="CC58" s="227">
        <v>2019</v>
      </c>
      <c r="CD58" s="227">
        <v>2019</v>
      </c>
      <c r="CE58" s="227">
        <v>2019</v>
      </c>
      <c r="CF58" s="227">
        <v>2019</v>
      </c>
      <c r="CG58" s="227">
        <v>2021</v>
      </c>
      <c r="CH58" s="227">
        <v>2022</v>
      </c>
      <c r="CI58" s="227">
        <v>2022</v>
      </c>
      <c r="CJ58" s="227">
        <v>2022</v>
      </c>
      <c r="CK58" s="227">
        <v>2021</v>
      </c>
      <c r="CL58" s="227">
        <v>2020</v>
      </c>
      <c r="CM58" s="227">
        <v>2020</v>
      </c>
      <c r="CN58" s="227">
        <v>2014</v>
      </c>
      <c r="CO58" s="227">
        <v>2021</v>
      </c>
      <c r="CP58" s="227">
        <v>2021</v>
      </c>
      <c r="CQ58" s="227">
        <v>2021</v>
      </c>
    </row>
    <row r="59" spans="1:95" ht="15.75" customHeight="1" x14ac:dyDescent="0.25">
      <c r="A59" s="78" t="str">
        <f>'Indicator Data'!B69</f>
        <v>Rangpur</v>
      </c>
      <c r="B59" s="78" t="str">
        <f>'Indicator Data'!C69</f>
        <v>Lalmonirhat</v>
      </c>
      <c r="C59" s="19">
        <f>'Indicator Data'!D69</f>
        <v>5552</v>
      </c>
      <c r="D59" s="227">
        <v>2019</v>
      </c>
      <c r="E59" s="227">
        <v>2019</v>
      </c>
      <c r="F59" s="227">
        <v>2019</v>
      </c>
      <c r="G59" s="227">
        <v>2019</v>
      </c>
      <c r="H59" s="227">
        <v>2022</v>
      </c>
      <c r="I59" s="227" t="s">
        <v>253</v>
      </c>
      <c r="J59" s="227">
        <v>2022</v>
      </c>
      <c r="K59" s="227">
        <v>2022</v>
      </c>
      <c r="L59" s="227">
        <v>2022</v>
      </c>
      <c r="M59" s="227" t="s">
        <v>253</v>
      </c>
      <c r="N59" s="227">
        <v>2020</v>
      </c>
      <c r="O59" s="227">
        <v>2020</v>
      </c>
      <c r="P59" s="227">
        <v>2022</v>
      </c>
      <c r="Q59" s="227" t="s">
        <v>254</v>
      </c>
      <c r="R59" s="227" t="s">
        <v>254</v>
      </c>
      <c r="S59" s="227">
        <v>2022</v>
      </c>
      <c r="T59" s="227">
        <v>2022</v>
      </c>
      <c r="U59" s="227" t="s">
        <v>255</v>
      </c>
      <c r="V59" s="227">
        <v>2021</v>
      </c>
      <c r="W59" s="227">
        <v>2021</v>
      </c>
      <c r="X59" s="227">
        <v>2021</v>
      </c>
      <c r="Y59" s="227" t="s">
        <v>256</v>
      </c>
      <c r="Z59" s="227">
        <v>2021</v>
      </c>
      <c r="AA59" s="227">
        <v>2014</v>
      </c>
      <c r="AB59" s="227">
        <v>2021</v>
      </c>
      <c r="AC59" s="227">
        <v>2021</v>
      </c>
      <c r="AD59" s="227">
        <v>2020</v>
      </c>
      <c r="AE59" s="227">
        <v>2021</v>
      </c>
      <c r="AF59" s="227">
        <v>2021</v>
      </c>
      <c r="AG59" s="227">
        <v>2021</v>
      </c>
      <c r="AH59" s="227">
        <v>2021</v>
      </c>
      <c r="AI59" s="227">
        <v>2016</v>
      </c>
      <c r="AJ59" s="227">
        <v>2019</v>
      </c>
      <c r="AK59" s="227">
        <v>2019</v>
      </c>
      <c r="AL59" s="227">
        <v>2019</v>
      </c>
      <c r="AM59" s="227">
        <v>2020</v>
      </c>
      <c r="AN59" s="227">
        <v>2019</v>
      </c>
      <c r="AO59" s="227">
        <v>2019</v>
      </c>
      <c r="AP59" s="227">
        <v>2020</v>
      </c>
      <c r="AQ59" s="227">
        <v>2016</v>
      </c>
      <c r="AR59" s="227">
        <v>2019</v>
      </c>
      <c r="AS59" s="227">
        <v>2020</v>
      </c>
      <c r="AT59" s="227">
        <v>2020</v>
      </c>
      <c r="AU59" s="227" t="s">
        <v>253</v>
      </c>
      <c r="AV59" s="227">
        <v>2021</v>
      </c>
      <c r="AW59" s="227" t="s">
        <v>257</v>
      </c>
      <c r="AX59" s="227">
        <v>2022</v>
      </c>
      <c r="AY59" s="227">
        <v>2020</v>
      </c>
      <c r="AZ59" s="227">
        <v>2019</v>
      </c>
      <c r="BA59" s="227">
        <v>2019</v>
      </c>
      <c r="BB59" s="227">
        <v>2019</v>
      </c>
      <c r="BC59" s="227" t="s">
        <v>257</v>
      </c>
      <c r="BD59" s="227" t="s">
        <v>257</v>
      </c>
      <c r="BE59" s="227" t="s">
        <v>257</v>
      </c>
      <c r="BF59" s="227">
        <v>2021</v>
      </c>
      <c r="BG59" s="227">
        <v>2021</v>
      </c>
      <c r="BH59" s="227">
        <v>2019</v>
      </c>
      <c r="BI59" s="227">
        <v>2019</v>
      </c>
      <c r="BJ59" s="227">
        <v>2021</v>
      </c>
      <c r="BK59" s="227">
        <v>2021</v>
      </c>
      <c r="BL59" s="227">
        <v>2021</v>
      </c>
      <c r="BM59" s="227">
        <v>2021</v>
      </c>
      <c r="BN59" s="227">
        <v>2021</v>
      </c>
      <c r="BO59" s="227">
        <v>2020</v>
      </c>
      <c r="BP59" s="227">
        <v>2020</v>
      </c>
      <c r="BQ59" s="227" t="s">
        <v>258</v>
      </c>
      <c r="BR59" s="227">
        <v>2022</v>
      </c>
      <c r="BS59" s="227" t="s">
        <v>259</v>
      </c>
      <c r="BT59" s="227" t="s">
        <v>259</v>
      </c>
      <c r="BU59" s="227" t="s">
        <v>259</v>
      </c>
      <c r="BV59" s="227">
        <v>2022</v>
      </c>
      <c r="BW59" s="227">
        <v>2022</v>
      </c>
      <c r="BX59" s="227">
        <v>2022</v>
      </c>
      <c r="BY59" s="227">
        <v>2014</v>
      </c>
      <c r="BZ59" s="227">
        <v>2019</v>
      </c>
      <c r="CA59" s="227">
        <v>2019</v>
      </c>
      <c r="CB59" s="227">
        <v>2019</v>
      </c>
      <c r="CC59" s="227">
        <v>2019</v>
      </c>
      <c r="CD59" s="227">
        <v>2019</v>
      </c>
      <c r="CE59" s="227">
        <v>2019</v>
      </c>
      <c r="CF59" s="227">
        <v>2019</v>
      </c>
      <c r="CG59" s="227">
        <v>2021</v>
      </c>
      <c r="CH59" s="227">
        <v>2022</v>
      </c>
      <c r="CI59" s="227">
        <v>2022</v>
      </c>
      <c r="CJ59" s="227">
        <v>2022</v>
      </c>
      <c r="CK59" s="227">
        <v>2021</v>
      </c>
      <c r="CL59" s="227">
        <v>2020</v>
      </c>
      <c r="CM59" s="227">
        <v>2020</v>
      </c>
      <c r="CN59" s="227">
        <v>2014</v>
      </c>
      <c r="CO59" s="227">
        <v>2021</v>
      </c>
      <c r="CP59" s="227">
        <v>2021</v>
      </c>
      <c r="CQ59" s="227">
        <v>2021</v>
      </c>
    </row>
    <row r="60" spans="1:95" ht="15.75" customHeight="1" x14ac:dyDescent="0.25">
      <c r="A60" s="78" t="str">
        <f>'Indicator Data'!B70</f>
        <v>Rangpur</v>
      </c>
      <c r="B60" s="78" t="str">
        <f>'Indicator Data'!C70</f>
        <v>Nilphamari</v>
      </c>
      <c r="C60" s="19">
        <f>'Indicator Data'!D70</f>
        <v>5573</v>
      </c>
      <c r="D60" s="227">
        <v>2019</v>
      </c>
      <c r="E60" s="227">
        <v>2019</v>
      </c>
      <c r="F60" s="227">
        <v>2019</v>
      </c>
      <c r="G60" s="227">
        <v>2019</v>
      </c>
      <c r="H60" s="227">
        <v>2022</v>
      </c>
      <c r="I60" s="227" t="s">
        <v>253</v>
      </c>
      <c r="J60" s="227">
        <v>2022</v>
      </c>
      <c r="K60" s="227">
        <v>2022</v>
      </c>
      <c r="L60" s="227">
        <v>2022</v>
      </c>
      <c r="M60" s="227" t="s">
        <v>253</v>
      </c>
      <c r="N60" s="227">
        <v>2020</v>
      </c>
      <c r="O60" s="227">
        <v>2020</v>
      </c>
      <c r="P60" s="227">
        <v>2022</v>
      </c>
      <c r="Q60" s="227" t="s">
        <v>254</v>
      </c>
      <c r="R60" s="227" t="s">
        <v>254</v>
      </c>
      <c r="S60" s="227">
        <v>2022</v>
      </c>
      <c r="T60" s="227">
        <v>2022</v>
      </c>
      <c r="U60" s="227" t="s">
        <v>255</v>
      </c>
      <c r="V60" s="227">
        <v>2021</v>
      </c>
      <c r="W60" s="227">
        <v>2021</v>
      </c>
      <c r="X60" s="227">
        <v>2021</v>
      </c>
      <c r="Y60" s="227" t="s">
        <v>256</v>
      </c>
      <c r="Z60" s="227">
        <v>2021</v>
      </c>
      <c r="AA60" s="227">
        <v>2014</v>
      </c>
      <c r="AB60" s="227">
        <v>2021</v>
      </c>
      <c r="AC60" s="227">
        <v>2021</v>
      </c>
      <c r="AD60" s="227">
        <v>2020</v>
      </c>
      <c r="AE60" s="227">
        <v>2021</v>
      </c>
      <c r="AF60" s="227">
        <v>2021</v>
      </c>
      <c r="AG60" s="227">
        <v>2021</v>
      </c>
      <c r="AH60" s="227">
        <v>2021</v>
      </c>
      <c r="AI60" s="227">
        <v>2016</v>
      </c>
      <c r="AJ60" s="227">
        <v>2019</v>
      </c>
      <c r="AK60" s="227">
        <v>2019</v>
      </c>
      <c r="AL60" s="227">
        <v>2019</v>
      </c>
      <c r="AM60" s="227">
        <v>2020</v>
      </c>
      <c r="AN60" s="227">
        <v>2019</v>
      </c>
      <c r="AO60" s="227">
        <v>2019</v>
      </c>
      <c r="AP60" s="227">
        <v>2020</v>
      </c>
      <c r="AQ60" s="227">
        <v>2016</v>
      </c>
      <c r="AR60" s="227">
        <v>2019</v>
      </c>
      <c r="AS60" s="227">
        <v>2020</v>
      </c>
      <c r="AT60" s="227">
        <v>2020</v>
      </c>
      <c r="AU60" s="227" t="s">
        <v>253</v>
      </c>
      <c r="AV60" s="227">
        <v>2021</v>
      </c>
      <c r="AW60" s="227" t="s">
        <v>257</v>
      </c>
      <c r="AX60" s="227">
        <v>2022</v>
      </c>
      <c r="AY60" s="227">
        <v>2020</v>
      </c>
      <c r="AZ60" s="227">
        <v>2019</v>
      </c>
      <c r="BA60" s="227">
        <v>2019</v>
      </c>
      <c r="BB60" s="227">
        <v>2019</v>
      </c>
      <c r="BC60" s="227" t="s">
        <v>257</v>
      </c>
      <c r="BD60" s="227" t="s">
        <v>257</v>
      </c>
      <c r="BE60" s="227" t="s">
        <v>257</v>
      </c>
      <c r="BF60" s="227">
        <v>2021</v>
      </c>
      <c r="BG60" s="227">
        <v>2021</v>
      </c>
      <c r="BH60" s="227">
        <v>2019</v>
      </c>
      <c r="BI60" s="227">
        <v>2019</v>
      </c>
      <c r="BJ60" s="227">
        <v>2021</v>
      </c>
      <c r="BK60" s="227">
        <v>2021</v>
      </c>
      <c r="BL60" s="227">
        <v>2021</v>
      </c>
      <c r="BM60" s="227">
        <v>2021</v>
      </c>
      <c r="BN60" s="227">
        <v>2021</v>
      </c>
      <c r="BO60" s="227">
        <v>2020</v>
      </c>
      <c r="BP60" s="227">
        <v>2020</v>
      </c>
      <c r="BQ60" s="227" t="s">
        <v>258</v>
      </c>
      <c r="BR60" s="227">
        <v>2022</v>
      </c>
      <c r="BS60" s="227" t="s">
        <v>259</v>
      </c>
      <c r="BT60" s="227" t="s">
        <v>259</v>
      </c>
      <c r="BU60" s="227" t="s">
        <v>259</v>
      </c>
      <c r="BV60" s="227">
        <v>2022</v>
      </c>
      <c r="BW60" s="227">
        <v>2022</v>
      </c>
      <c r="BX60" s="227">
        <v>2022</v>
      </c>
      <c r="BY60" s="227">
        <v>2014</v>
      </c>
      <c r="BZ60" s="227">
        <v>2019</v>
      </c>
      <c r="CA60" s="227">
        <v>2019</v>
      </c>
      <c r="CB60" s="227">
        <v>2019</v>
      </c>
      <c r="CC60" s="227">
        <v>2019</v>
      </c>
      <c r="CD60" s="227">
        <v>2019</v>
      </c>
      <c r="CE60" s="227">
        <v>2019</v>
      </c>
      <c r="CF60" s="227">
        <v>2019</v>
      </c>
      <c r="CG60" s="227">
        <v>2021</v>
      </c>
      <c r="CH60" s="227">
        <v>2022</v>
      </c>
      <c r="CI60" s="227">
        <v>2022</v>
      </c>
      <c r="CJ60" s="227">
        <v>2022</v>
      </c>
      <c r="CK60" s="227">
        <v>2021</v>
      </c>
      <c r="CL60" s="227">
        <v>2020</v>
      </c>
      <c r="CM60" s="227">
        <v>2020</v>
      </c>
      <c r="CN60" s="227">
        <v>2014</v>
      </c>
      <c r="CO60" s="227">
        <v>2021</v>
      </c>
      <c r="CP60" s="227">
        <v>2021</v>
      </c>
      <c r="CQ60" s="227">
        <v>2021</v>
      </c>
    </row>
    <row r="61" spans="1:95" ht="15.75" customHeight="1" x14ac:dyDescent="0.25">
      <c r="A61" s="78" t="str">
        <f>'Indicator Data'!B71</f>
        <v>Rangpur</v>
      </c>
      <c r="B61" s="78" t="str">
        <f>'Indicator Data'!C71</f>
        <v>Panchagarh</v>
      </c>
      <c r="C61" s="19">
        <f>'Indicator Data'!D71</f>
        <v>5577</v>
      </c>
      <c r="D61" s="227">
        <v>2019</v>
      </c>
      <c r="E61" s="227">
        <v>2019</v>
      </c>
      <c r="F61" s="227">
        <v>2019</v>
      </c>
      <c r="G61" s="227">
        <v>2019</v>
      </c>
      <c r="H61" s="227">
        <v>2022</v>
      </c>
      <c r="I61" s="227" t="s">
        <v>253</v>
      </c>
      <c r="J61" s="227">
        <v>2022</v>
      </c>
      <c r="K61" s="227">
        <v>2022</v>
      </c>
      <c r="L61" s="227">
        <v>2022</v>
      </c>
      <c r="M61" s="227" t="s">
        <v>253</v>
      </c>
      <c r="N61" s="227">
        <v>2020</v>
      </c>
      <c r="O61" s="227">
        <v>2020</v>
      </c>
      <c r="P61" s="227">
        <v>2022</v>
      </c>
      <c r="Q61" s="227" t="s">
        <v>254</v>
      </c>
      <c r="R61" s="227" t="s">
        <v>254</v>
      </c>
      <c r="S61" s="227">
        <v>2022</v>
      </c>
      <c r="T61" s="227">
        <v>2022</v>
      </c>
      <c r="U61" s="227" t="s">
        <v>255</v>
      </c>
      <c r="V61" s="227">
        <v>2021</v>
      </c>
      <c r="W61" s="227">
        <v>2021</v>
      </c>
      <c r="X61" s="227">
        <v>2021</v>
      </c>
      <c r="Y61" s="227" t="s">
        <v>256</v>
      </c>
      <c r="Z61" s="227">
        <v>2021</v>
      </c>
      <c r="AA61" s="227">
        <v>2014</v>
      </c>
      <c r="AB61" s="227">
        <v>2021</v>
      </c>
      <c r="AC61" s="227">
        <v>2021</v>
      </c>
      <c r="AD61" s="227">
        <v>2020</v>
      </c>
      <c r="AE61" s="227">
        <v>2021</v>
      </c>
      <c r="AF61" s="227">
        <v>2021</v>
      </c>
      <c r="AG61" s="227">
        <v>2021</v>
      </c>
      <c r="AH61" s="227">
        <v>2021</v>
      </c>
      <c r="AI61" s="227">
        <v>2016</v>
      </c>
      <c r="AJ61" s="227">
        <v>2019</v>
      </c>
      <c r="AK61" s="227">
        <v>2019</v>
      </c>
      <c r="AL61" s="227">
        <v>2019</v>
      </c>
      <c r="AM61" s="227">
        <v>2020</v>
      </c>
      <c r="AN61" s="227">
        <v>2019</v>
      </c>
      <c r="AO61" s="227">
        <v>2019</v>
      </c>
      <c r="AP61" s="227">
        <v>2020</v>
      </c>
      <c r="AQ61" s="227">
        <v>2016</v>
      </c>
      <c r="AR61" s="227">
        <v>2019</v>
      </c>
      <c r="AS61" s="227">
        <v>2020</v>
      </c>
      <c r="AT61" s="227">
        <v>2020</v>
      </c>
      <c r="AU61" s="227" t="s">
        <v>253</v>
      </c>
      <c r="AV61" s="227">
        <v>2021</v>
      </c>
      <c r="AW61" s="227" t="s">
        <v>257</v>
      </c>
      <c r="AX61" s="227">
        <v>2022</v>
      </c>
      <c r="AY61" s="227">
        <v>2020</v>
      </c>
      <c r="AZ61" s="227">
        <v>2019</v>
      </c>
      <c r="BA61" s="227">
        <v>2019</v>
      </c>
      <c r="BB61" s="227">
        <v>2019</v>
      </c>
      <c r="BC61" s="227" t="s">
        <v>257</v>
      </c>
      <c r="BD61" s="227" t="s">
        <v>257</v>
      </c>
      <c r="BE61" s="227" t="s">
        <v>257</v>
      </c>
      <c r="BF61" s="227">
        <v>2021</v>
      </c>
      <c r="BG61" s="227">
        <v>2021</v>
      </c>
      <c r="BH61" s="227">
        <v>2019</v>
      </c>
      <c r="BI61" s="227">
        <v>2019</v>
      </c>
      <c r="BJ61" s="227">
        <v>2021</v>
      </c>
      <c r="BK61" s="227">
        <v>2021</v>
      </c>
      <c r="BL61" s="227">
        <v>2021</v>
      </c>
      <c r="BM61" s="227">
        <v>2021</v>
      </c>
      <c r="BN61" s="227">
        <v>2021</v>
      </c>
      <c r="BO61" s="227">
        <v>2020</v>
      </c>
      <c r="BP61" s="227">
        <v>2020</v>
      </c>
      <c r="BQ61" s="227" t="s">
        <v>258</v>
      </c>
      <c r="BR61" s="227">
        <v>2022</v>
      </c>
      <c r="BS61" s="227" t="s">
        <v>259</v>
      </c>
      <c r="BT61" s="227" t="s">
        <v>259</v>
      </c>
      <c r="BU61" s="227" t="s">
        <v>259</v>
      </c>
      <c r="BV61" s="227">
        <v>2022</v>
      </c>
      <c r="BW61" s="227">
        <v>2022</v>
      </c>
      <c r="BX61" s="227">
        <v>2022</v>
      </c>
      <c r="BY61" s="227">
        <v>2014</v>
      </c>
      <c r="BZ61" s="227">
        <v>2019</v>
      </c>
      <c r="CA61" s="227">
        <v>2019</v>
      </c>
      <c r="CB61" s="227">
        <v>2019</v>
      </c>
      <c r="CC61" s="227">
        <v>2019</v>
      </c>
      <c r="CD61" s="227">
        <v>2019</v>
      </c>
      <c r="CE61" s="227">
        <v>2019</v>
      </c>
      <c r="CF61" s="227">
        <v>2019</v>
      </c>
      <c r="CG61" s="227">
        <v>2021</v>
      </c>
      <c r="CH61" s="227">
        <v>2022</v>
      </c>
      <c r="CI61" s="227">
        <v>2022</v>
      </c>
      <c r="CJ61" s="227">
        <v>2022</v>
      </c>
      <c r="CK61" s="227">
        <v>2021</v>
      </c>
      <c r="CL61" s="227">
        <v>2020</v>
      </c>
      <c r="CM61" s="227">
        <v>2020</v>
      </c>
      <c r="CN61" s="227">
        <v>2014</v>
      </c>
      <c r="CO61" s="227">
        <v>2021</v>
      </c>
      <c r="CP61" s="227">
        <v>2021</v>
      </c>
      <c r="CQ61" s="227">
        <v>2021</v>
      </c>
    </row>
    <row r="62" spans="1:95" ht="15.75" customHeight="1" x14ac:dyDescent="0.25">
      <c r="A62" s="78" t="str">
        <f>'Indicator Data'!B72</f>
        <v>Rangpur</v>
      </c>
      <c r="B62" s="78" t="str">
        <f>'Indicator Data'!C72</f>
        <v>Rangpur</v>
      </c>
      <c r="C62" s="19">
        <f>'Indicator Data'!D72</f>
        <v>5585</v>
      </c>
      <c r="D62" s="227">
        <v>2019</v>
      </c>
      <c r="E62" s="227">
        <v>2019</v>
      </c>
      <c r="F62" s="227">
        <v>2019</v>
      </c>
      <c r="G62" s="227">
        <v>2019</v>
      </c>
      <c r="H62" s="227">
        <v>2022</v>
      </c>
      <c r="I62" s="227" t="s">
        <v>253</v>
      </c>
      <c r="J62" s="227">
        <v>2022</v>
      </c>
      <c r="K62" s="227">
        <v>2022</v>
      </c>
      <c r="L62" s="227">
        <v>2022</v>
      </c>
      <c r="M62" s="227" t="s">
        <v>253</v>
      </c>
      <c r="N62" s="227">
        <v>2020</v>
      </c>
      <c r="O62" s="227">
        <v>2020</v>
      </c>
      <c r="P62" s="227">
        <v>2022</v>
      </c>
      <c r="Q62" s="227" t="s">
        <v>254</v>
      </c>
      <c r="R62" s="227" t="s">
        <v>254</v>
      </c>
      <c r="S62" s="227">
        <v>2022</v>
      </c>
      <c r="T62" s="227">
        <v>2022</v>
      </c>
      <c r="U62" s="227" t="s">
        <v>255</v>
      </c>
      <c r="V62" s="227">
        <v>2021</v>
      </c>
      <c r="W62" s="227">
        <v>2021</v>
      </c>
      <c r="X62" s="227">
        <v>2021</v>
      </c>
      <c r="Y62" s="227" t="s">
        <v>256</v>
      </c>
      <c r="Z62" s="227">
        <v>2021</v>
      </c>
      <c r="AA62" s="227">
        <v>2014</v>
      </c>
      <c r="AB62" s="227">
        <v>2021</v>
      </c>
      <c r="AC62" s="227">
        <v>2021</v>
      </c>
      <c r="AD62" s="227">
        <v>2020</v>
      </c>
      <c r="AE62" s="227">
        <v>2021</v>
      </c>
      <c r="AF62" s="227">
        <v>2021</v>
      </c>
      <c r="AG62" s="227">
        <v>2021</v>
      </c>
      <c r="AH62" s="227">
        <v>2021</v>
      </c>
      <c r="AI62" s="227">
        <v>2016</v>
      </c>
      <c r="AJ62" s="227">
        <v>2019</v>
      </c>
      <c r="AK62" s="227">
        <v>2019</v>
      </c>
      <c r="AL62" s="227">
        <v>2019</v>
      </c>
      <c r="AM62" s="227">
        <v>2020</v>
      </c>
      <c r="AN62" s="227">
        <v>2019</v>
      </c>
      <c r="AO62" s="227">
        <v>2019</v>
      </c>
      <c r="AP62" s="227">
        <v>2020</v>
      </c>
      <c r="AQ62" s="227">
        <v>2016</v>
      </c>
      <c r="AR62" s="227">
        <v>2019</v>
      </c>
      <c r="AS62" s="227">
        <v>2020</v>
      </c>
      <c r="AT62" s="227">
        <v>2020</v>
      </c>
      <c r="AU62" s="227" t="s">
        <v>253</v>
      </c>
      <c r="AV62" s="227">
        <v>2021</v>
      </c>
      <c r="AW62" s="227" t="s">
        <v>257</v>
      </c>
      <c r="AX62" s="227">
        <v>2022</v>
      </c>
      <c r="AY62" s="227">
        <v>2020</v>
      </c>
      <c r="AZ62" s="227">
        <v>2019</v>
      </c>
      <c r="BA62" s="227">
        <v>2019</v>
      </c>
      <c r="BB62" s="227">
        <v>2019</v>
      </c>
      <c r="BC62" s="227" t="s">
        <v>257</v>
      </c>
      <c r="BD62" s="227" t="s">
        <v>257</v>
      </c>
      <c r="BE62" s="227" t="s">
        <v>257</v>
      </c>
      <c r="BF62" s="227">
        <v>2021</v>
      </c>
      <c r="BG62" s="227">
        <v>2021</v>
      </c>
      <c r="BH62" s="227">
        <v>2019</v>
      </c>
      <c r="BI62" s="227">
        <v>2019</v>
      </c>
      <c r="BJ62" s="227">
        <v>2021</v>
      </c>
      <c r="BK62" s="227">
        <v>2021</v>
      </c>
      <c r="BL62" s="227">
        <v>2021</v>
      </c>
      <c r="BM62" s="227">
        <v>2021</v>
      </c>
      <c r="BN62" s="227">
        <v>2021</v>
      </c>
      <c r="BO62" s="227">
        <v>2020</v>
      </c>
      <c r="BP62" s="227">
        <v>2020</v>
      </c>
      <c r="BQ62" s="227" t="s">
        <v>258</v>
      </c>
      <c r="BR62" s="227">
        <v>2022</v>
      </c>
      <c r="BS62" s="227" t="s">
        <v>259</v>
      </c>
      <c r="BT62" s="227" t="s">
        <v>259</v>
      </c>
      <c r="BU62" s="227" t="s">
        <v>259</v>
      </c>
      <c r="BV62" s="227">
        <v>2022</v>
      </c>
      <c r="BW62" s="227">
        <v>2022</v>
      </c>
      <c r="BX62" s="227">
        <v>2022</v>
      </c>
      <c r="BY62" s="227">
        <v>2014</v>
      </c>
      <c r="BZ62" s="227">
        <v>2019</v>
      </c>
      <c r="CA62" s="227">
        <v>2019</v>
      </c>
      <c r="CB62" s="227">
        <v>2019</v>
      </c>
      <c r="CC62" s="227">
        <v>2019</v>
      </c>
      <c r="CD62" s="227">
        <v>2019</v>
      </c>
      <c r="CE62" s="227">
        <v>2019</v>
      </c>
      <c r="CF62" s="227">
        <v>2019</v>
      </c>
      <c r="CG62" s="227">
        <v>2021</v>
      </c>
      <c r="CH62" s="227">
        <v>2022</v>
      </c>
      <c r="CI62" s="227">
        <v>2022</v>
      </c>
      <c r="CJ62" s="227">
        <v>2022</v>
      </c>
      <c r="CK62" s="227">
        <v>2021</v>
      </c>
      <c r="CL62" s="227">
        <v>2020</v>
      </c>
      <c r="CM62" s="227">
        <v>2020</v>
      </c>
      <c r="CN62" s="227">
        <v>2014</v>
      </c>
      <c r="CO62" s="227">
        <v>2021</v>
      </c>
      <c r="CP62" s="227">
        <v>2021</v>
      </c>
      <c r="CQ62" s="227">
        <v>2021</v>
      </c>
    </row>
    <row r="63" spans="1:95" ht="15.75" customHeight="1" x14ac:dyDescent="0.25">
      <c r="A63" s="78" t="str">
        <f>'Indicator Data'!B73</f>
        <v>Rangpur</v>
      </c>
      <c r="B63" s="78" t="str">
        <f>'Indicator Data'!C73</f>
        <v>Thakurgaon</v>
      </c>
      <c r="C63" s="19">
        <f>'Indicator Data'!D73</f>
        <v>5594</v>
      </c>
      <c r="D63" s="227">
        <v>2019</v>
      </c>
      <c r="E63" s="227">
        <v>2019</v>
      </c>
      <c r="F63" s="227">
        <v>2019</v>
      </c>
      <c r="G63" s="227">
        <v>2019</v>
      </c>
      <c r="H63" s="227">
        <v>2022</v>
      </c>
      <c r="I63" s="227" t="s">
        <v>253</v>
      </c>
      <c r="J63" s="227">
        <v>2022</v>
      </c>
      <c r="K63" s="227">
        <v>2022</v>
      </c>
      <c r="L63" s="227">
        <v>2022</v>
      </c>
      <c r="M63" s="227" t="s">
        <v>253</v>
      </c>
      <c r="N63" s="227">
        <v>2020</v>
      </c>
      <c r="O63" s="227">
        <v>2020</v>
      </c>
      <c r="P63" s="227">
        <v>2022</v>
      </c>
      <c r="Q63" s="227" t="s">
        <v>254</v>
      </c>
      <c r="R63" s="227" t="s">
        <v>254</v>
      </c>
      <c r="S63" s="227">
        <v>2022</v>
      </c>
      <c r="T63" s="227">
        <v>2022</v>
      </c>
      <c r="U63" s="227" t="s">
        <v>255</v>
      </c>
      <c r="V63" s="227">
        <v>2021</v>
      </c>
      <c r="W63" s="227">
        <v>2021</v>
      </c>
      <c r="X63" s="227">
        <v>2021</v>
      </c>
      <c r="Y63" s="227" t="s">
        <v>256</v>
      </c>
      <c r="Z63" s="227">
        <v>2021</v>
      </c>
      <c r="AA63" s="227">
        <v>2014</v>
      </c>
      <c r="AB63" s="227">
        <v>2021</v>
      </c>
      <c r="AC63" s="227">
        <v>2021</v>
      </c>
      <c r="AD63" s="227">
        <v>2020</v>
      </c>
      <c r="AE63" s="227">
        <v>2021</v>
      </c>
      <c r="AF63" s="227">
        <v>2021</v>
      </c>
      <c r="AG63" s="227">
        <v>2021</v>
      </c>
      <c r="AH63" s="227">
        <v>2021</v>
      </c>
      <c r="AI63" s="227">
        <v>2016</v>
      </c>
      <c r="AJ63" s="227">
        <v>2019</v>
      </c>
      <c r="AK63" s="227">
        <v>2019</v>
      </c>
      <c r="AL63" s="227">
        <v>2019</v>
      </c>
      <c r="AM63" s="227">
        <v>2020</v>
      </c>
      <c r="AN63" s="227">
        <v>2019</v>
      </c>
      <c r="AO63" s="227">
        <v>2019</v>
      </c>
      <c r="AP63" s="227">
        <v>2020</v>
      </c>
      <c r="AQ63" s="227">
        <v>2016</v>
      </c>
      <c r="AR63" s="227">
        <v>2019</v>
      </c>
      <c r="AS63" s="227">
        <v>2020</v>
      </c>
      <c r="AT63" s="227">
        <v>2020</v>
      </c>
      <c r="AU63" s="227" t="s">
        <v>253</v>
      </c>
      <c r="AV63" s="227">
        <v>2021</v>
      </c>
      <c r="AW63" s="227" t="s">
        <v>257</v>
      </c>
      <c r="AX63" s="227">
        <v>2022</v>
      </c>
      <c r="AY63" s="227">
        <v>2020</v>
      </c>
      <c r="AZ63" s="227">
        <v>2019</v>
      </c>
      <c r="BA63" s="227">
        <v>2019</v>
      </c>
      <c r="BB63" s="227">
        <v>2019</v>
      </c>
      <c r="BC63" s="227" t="s">
        <v>257</v>
      </c>
      <c r="BD63" s="227" t="s">
        <v>257</v>
      </c>
      <c r="BE63" s="227" t="s">
        <v>257</v>
      </c>
      <c r="BF63" s="227">
        <v>2021</v>
      </c>
      <c r="BG63" s="227">
        <v>2021</v>
      </c>
      <c r="BH63" s="227">
        <v>2019</v>
      </c>
      <c r="BI63" s="227">
        <v>2019</v>
      </c>
      <c r="BJ63" s="227">
        <v>2021</v>
      </c>
      <c r="BK63" s="227">
        <v>2021</v>
      </c>
      <c r="BL63" s="227">
        <v>2021</v>
      </c>
      <c r="BM63" s="227">
        <v>2021</v>
      </c>
      <c r="BN63" s="227">
        <v>2021</v>
      </c>
      <c r="BO63" s="227">
        <v>2020</v>
      </c>
      <c r="BP63" s="227">
        <v>2020</v>
      </c>
      <c r="BQ63" s="227" t="s">
        <v>258</v>
      </c>
      <c r="BR63" s="227">
        <v>2022</v>
      </c>
      <c r="BS63" s="227" t="s">
        <v>259</v>
      </c>
      <c r="BT63" s="227" t="s">
        <v>259</v>
      </c>
      <c r="BU63" s="227" t="s">
        <v>259</v>
      </c>
      <c r="BV63" s="227">
        <v>2022</v>
      </c>
      <c r="BW63" s="227">
        <v>2022</v>
      </c>
      <c r="BX63" s="227">
        <v>2022</v>
      </c>
      <c r="BY63" s="227">
        <v>2014</v>
      </c>
      <c r="BZ63" s="227">
        <v>2019</v>
      </c>
      <c r="CA63" s="227">
        <v>2019</v>
      </c>
      <c r="CB63" s="227">
        <v>2019</v>
      </c>
      <c r="CC63" s="227">
        <v>2019</v>
      </c>
      <c r="CD63" s="227">
        <v>2019</v>
      </c>
      <c r="CE63" s="227">
        <v>2019</v>
      </c>
      <c r="CF63" s="227">
        <v>2019</v>
      </c>
      <c r="CG63" s="227">
        <v>2021</v>
      </c>
      <c r="CH63" s="227">
        <v>2022</v>
      </c>
      <c r="CI63" s="227">
        <v>2022</v>
      </c>
      <c r="CJ63" s="227">
        <v>2022</v>
      </c>
      <c r="CK63" s="227">
        <v>2021</v>
      </c>
      <c r="CL63" s="227">
        <v>2020</v>
      </c>
      <c r="CM63" s="227">
        <v>2020</v>
      </c>
      <c r="CN63" s="227">
        <v>2014</v>
      </c>
      <c r="CO63" s="227">
        <v>2021</v>
      </c>
      <c r="CP63" s="227">
        <v>2021</v>
      </c>
      <c r="CQ63" s="227">
        <v>2021</v>
      </c>
    </row>
    <row r="64" spans="1:95" ht="15.75" customHeight="1" x14ac:dyDescent="0.25">
      <c r="A64" s="78" t="str">
        <f>'Indicator Data'!B74</f>
        <v>Sylhet</v>
      </c>
      <c r="B64" s="78" t="str">
        <f>'Indicator Data'!C74</f>
        <v>Habiganj</v>
      </c>
      <c r="C64" s="19">
        <f>'Indicator Data'!D74</f>
        <v>6036</v>
      </c>
      <c r="D64" s="227">
        <v>2019</v>
      </c>
      <c r="E64" s="227">
        <v>2019</v>
      </c>
      <c r="F64" s="227">
        <v>2019</v>
      </c>
      <c r="G64" s="227">
        <v>2019</v>
      </c>
      <c r="H64" s="227">
        <v>2022</v>
      </c>
      <c r="I64" s="227" t="s">
        <v>253</v>
      </c>
      <c r="J64" s="227">
        <v>2022</v>
      </c>
      <c r="K64" s="227">
        <v>2022</v>
      </c>
      <c r="L64" s="227">
        <v>2022</v>
      </c>
      <c r="M64" s="227" t="s">
        <v>253</v>
      </c>
      <c r="N64" s="227">
        <v>2020</v>
      </c>
      <c r="O64" s="227">
        <v>2020</v>
      </c>
      <c r="P64" s="227">
        <v>2022</v>
      </c>
      <c r="Q64" s="227" t="s">
        <v>254</v>
      </c>
      <c r="R64" s="227" t="s">
        <v>254</v>
      </c>
      <c r="S64" s="227">
        <v>2022</v>
      </c>
      <c r="T64" s="227">
        <v>2022</v>
      </c>
      <c r="U64" s="227" t="s">
        <v>255</v>
      </c>
      <c r="V64" s="227">
        <v>2021</v>
      </c>
      <c r="W64" s="227">
        <v>2021</v>
      </c>
      <c r="X64" s="227">
        <v>2021</v>
      </c>
      <c r="Y64" s="227" t="s">
        <v>256</v>
      </c>
      <c r="Z64" s="227">
        <v>2021</v>
      </c>
      <c r="AA64" s="227">
        <v>2014</v>
      </c>
      <c r="AB64" s="227">
        <v>2021</v>
      </c>
      <c r="AC64" s="227">
        <v>2021</v>
      </c>
      <c r="AD64" s="227">
        <v>2020</v>
      </c>
      <c r="AE64" s="227">
        <v>2021</v>
      </c>
      <c r="AF64" s="227">
        <v>2021</v>
      </c>
      <c r="AG64" s="227">
        <v>2021</v>
      </c>
      <c r="AH64" s="227">
        <v>2021</v>
      </c>
      <c r="AI64" s="227">
        <v>2016</v>
      </c>
      <c r="AJ64" s="227">
        <v>2019</v>
      </c>
      <c r="AK64" s="227">
        <v>2019</v>
      </c>
      <c r="AL64" s="227">
        <v>2019</v>
      </c>
      <c r="AM64" s="227">
        <v>2020</v>
      </c>
      <c r="AN64" s="227">
        <v>2019</v>
      </c>
      <c r="AO64" s="227">
        <v>2019</v>
      </c>
      <c r="AP64" s="227">
        <v>2020</v>
      </c>
      <c r="AQ64" s="227">
        <v>2016</v>
      </c>
      <c r="AR64" s="227">
        <v>2019</v>
      </c>
      <c r="AS64" s="227">
        <v>2020</v>
      </c>
      <c r="AT64" s="227">
        <v>2020</v>
      </c>
      <c r="AU64" s="227" t="s">
        <v>253</v>
      </c>
      <c r="AV64" s="227">
        <v>2021</v>
      </c>
      <c r="AW64" s="227" t="s">
        <v>257</v>
      </c>
      <c r="AX64" s="227">
        <v>2022</v>
      </c>
      <c r="AY64" s="227">
        <v>2020</v>
      </c>
      <c r="AZ64" s="227">
        <v>2019</v>
      </c>
      <c r="BA64" s="227">
        <v>2019</v>
      </c>
      <c r="BB64" s="227">
        <v>2019</v>
      </c>
      <c r="BC64" s="227" t="s">
        <v>257</v>
      </c>
      <c r="BD64" s="227" t="s">
        <v>257</v>
      </c>
      <c r="BE64" s="227" t="s">
        <v>257</v>
      </c>
      <c r="BF64" s="227">
        <v>2021</v>
      </c>
      <c r="BG64" s="227">
        <v>2021</v>
      </c>
      <c r="BH64" s="227">
        <v>2019</v>
      </c>
      <c r="BI64" s="227">
        <v>2019</v>
      </c>
      <c r="BJ64" s="227">
        <v>2021</v>
      </c>
      <c r="BK64" s="227">
        <v>2021</v>
      </c>
      <c r="BL64" s="227">
        <v>2021</v>
      </c>
      <c r="BM64" s="227">
        <v>2021</v>
      </c>
      <c r="BN64" s="227">
        <v>2021</v>
      </c>
      <c r="BO64" s="227">
        <v>2020</v>
      </c>
      <c r="BP64" s="227">
        <v>2020</v>
      </c>
      <c r="BQ64" s="227" t="s">
        <v>258</v>
      </c>
      <c r="BR64" s="227">
        <v>2022</v>
      </c>
      <c r="BS64" s="227" t="s">
        <v>259</v>
      </c>
      <c r="BT64" s="227" t="s">
        <v>259</v>
      </c>
      <c r="BU64" s="227" t="s">
        <v>259</v>
      </c>
      <c r="BV64" s="227">
        <v>2022</v>
      </c>
      <c r="BW64" s="227">
        <v>2022</v>
      </c>
      <c r="BX64" s="227">
        <v>2022</v>
      </c>
      <c r="BY64" s="227">
        <v>2014</v>
      </c>
      <c r="BZ64" s="227">
        <v>2019</v>
      </c>
      <c r="CA64" s="227">
        <v>2019</v>
      </c>
      <c r="CB64" s="227">
        <v>2019</v>
      </c>
      <c r="CC64" s="227">
        <v>2019</v>
      </c>
      <c r="CD64" s="227">
        <v>2019</v>
      </c>
      <c r="CE64" s="227">
        <v>2019</v>
      </c>
      <c r="CF64" s="227">
        <v>2019</v>
      </c>
      <c r="CG64" s="227">
        <v>2021</v>
      </c>
      <c r="CH64" s="227">
        <v>2022</v>
      </c>
      <c r="CI64" s="227">
        <v>2022</v>
      </c>
      <c r="CJ64" s="227">
        <v>2022</v>
      </c>
      <c r="CK64" s="227">
        <v>2021</v>
      </c>
      <c r="CL64" s="227">
        <v>2020</v>
      </c>
      <c r="CM64" s="227">
        <v>2020</v>
      </c>
      <c r="CN64" s="227">
        <v>2014</v>
      </c>
      <c r="CO64" s="227">
        <v>2021</v>
      </c>
      <c r="CP64" s="227">
        <v>2021</v>
      </c>
      <c r="CQ64" s="227">
        <v>2021</v>
      </c>
    </row>
    <row r="65" spans="1:95" ht="15.75" customHeight="1" x14ac:dyDescent="0.25">
      <c r="A65" s="78" t="str">
        <f>'Indicator Data'!B75</f>
        <v>Sylhet</v>
      </c>
      <c r="B65" s="78" t="str">
        <f>'Indicator Data'!C75</f>
        <v>Maulvibazar</v>
      </c>
      <c r="C65" s="19">
        <f>'Indicator Data'!D75</f>
        <v>6058</v>
      </c>
      <c r="D65" s="227">
        <v>2019</v>
      </c>
      <c r="E65" s="227">
        <v>2019</v>
      </c>
      <c r="F65" s="227">
        <v>2019</v>
      </c>
      <c r="G65" s="227">
        <v>2019</v>
      </c>
      <c r="H65" s="227">
        <v>2022</v>
      </c>
      <c r="I65" s="227" t="s">
        <v>253</v>
      </c>
      <c r="J65" s="227">
        <v>2022</v>
      </c>
      <c r="K65" s="227">
        <v>2022</v>
      </c>
      <c r="L65" s="227">
        <v>2022</v>
      </c>
      <c r="M65" s="227" t="s">
        <v>253</v>
      </c>
      <c r="N65" s="227">
        <v>2020</v>
      </c>
      <c r="O65" s="227">
        <v>2020</v>
      </c>
      <c r="P65" s="227">
        <v>2022</v>
      </c>
      <c r="Q65" s="227" t="s">
        <v>254</v>
      </c>
      <c r="R65" s="227" t="s">
        <v>254</v>
      </c>
      <c r="S65" s="227">
        <v>2022</v>
      </c>
      <c r="T65" s="227">
        <v>2022</v>
      </c>
      <c r="U65" s="227" t="s">
        <v>255</v>
      </c>
      <c r="V65" s="227">
        <v>2021</v>
      </c>
      <c r="W65" s="227">
        <v>2021</v>
      </c>
      <c r="X65" s="227">
        <v>2021</v>
      </c>
      <c r="Y65" s="227" t="s">
        <v>256</v>
      </c>
      <c r="Z65" s="227">
        <v>2021</v>
      </c>
      <c r="AA65" s="227">
        <v>2014</v>
      </c>
      <c r="AB65" s="227">
        <v>2021</v>
      </c>
      <c r="AC65" s="227">
        <v>2021</v>
      </c>
      <c r="AD65" s="227">
        <v>2020</v>
      </c>
      <c r="AE65" s="227">
        <v>2021</v>
      </c>
      <c r="AF65" s="227">
        <v>2021</v>
      </c>
      <c r="AG65" s="227">
        <v>2021</v>
      </c>
      <c r="AH65" s="227">
        <v>2021</v>
      </c>
      <c r="AI65" s="227">
        <v>2016</v>
      </c>
      <c r="AJ65" s="227">
        <v>2019</v>
      </c>
      <c r="AK65" s="227">
        <v>2019</v>
      </c>
      <c r="AL65" s="227">
        <v>2019</v>
      </c>
      <c r="AM65" s="227">
        <v>2020</v>
      </c>
      <c r="AN65" s="227">
        <v>2019</v>
      </c>
      <c r="AO65" s="227">
        <v>2019</v>
      </c>
      <c r="AP65" s="227">
        <v>2020</v>
      </c>
      <c r="AQ65" s="227">
        <v>2016</v>
      </c>
      <c r="AR65" s="227">
        <v>2019</v>
      </c>
      <c r="AS65" s="227">
        <v>2020</v>
      </c>
      <c r="AT65" s="227">
        <v>2020</v>
      </c>
      <c r="AU65" s="227" t="s">
        <v>253</v>
      </c>
      <c r="AV65" s="227">
        <v>2021</v>
      </c>
      <c r="AW65" s="227" t="s">
        <v>257</v>
      </c>
      <c r="AX65" s="227">
        <v>2022</v>
      </c>
      <c r="AY65" s="227">
        <v>2020</v>
      </c>
      <c r="AZ65" s="227">
        <v>2019</v>
      </c>
      <c r="BA65" s="227">
        <v>2019</v>
      </c>
      <c r="BB65" s="227">
        <v>2019</v>
      </c>
      <c r="BC65" s="227" t="s">
        <v>257</v>
      </c>
      <c r="BD65" s="227" t="s">
        <v>257</v>
      </c>
      <c r="BE65" s="227" t="s">
        <v>257</v>
      </c>
      <c r="BF65" s="227">
        <v>2021</v>
      </c>
      <c r="BG65" s="227">
        <v>2021</v>
      </c>
      <c r="BH65" s="227">
        <v>2019</v>
      </c>
      <c r="BI65" s="227">
        <v>2019</v>
      </c>
      <c r="BJ65" s="227">
        <v>2021</v>
      </c>
      <c r="BK65" s="227">
        <v>2021</v>
      </c>
      <c r="BL65" s="227">
        <v>2021</v>
      </c>
      <c r="BM65" s="227">
        <v>2021</v>
      </c>
      <c r="BN65" s="227">
        <v>2021</v>
      </c>
      <c r="BO65" s="227">
        <v>2020</v>
      </c>
      <c r="BP65" s="227">
        <v>2020</v>
      </c>
      <c r="BQ65" s="227" t="s">
        <v>258</v>
      </c>
      <c r="BR65" s="227">
        <v>2022</v>
      </c>
      <c r="BS65" s="227" t="s">
        <v>259</v>
      </c>
      <c r="BT65" s="227" t="s">
        <v>259</v>
      </c>
      <c r="BU65" s="227" t="s">
        <v>259</v>
      </c>
      <c r="BV65" s="227">
        <v>2022</v>
      </c>
      <c r="BW65" s="227">
        <v>2022</v>
      </c>
      <c r="BX65" s="227">
        <v>2022</v>
      </c>
      <c r="BY65" s="227">
        <v>2014</v>
      </c>
      <c r="BZ65" s="227">
        <v>2019</v>
      </c>
      <c r="CA65" s="227">
        <v>2019</v>
      </c>
      <c r="CB65" s="227">
        <v>2019</v>
      </c>
      <c r="CC65" s="227">
        <v>2019</v>
      </c>
      <c r="CD65" s="227">
        <v>2019</v>
      </c>
      <c r="CE65" s="227">
        <v>2019</v>
      </c>
      <c r="CF65" s="227">
        <v>2019</v>
      </c>
      <c r="CG65" s="227">
        <v>2021</v>
      </c>
      <c r="CH65" s="227">
        <v>2022</v>
      </c>
      <c r="CI65" s="227">
        <v>2022</v>
      </c>
      <c r="CJ65" s="227">
        <v>2022</v>
      </c>
      <c r="CK65" s="227">
        <v>2021</v>
      </c>
      <c r="CL65" s="227">
        <v>2020</v>
      </c>
      <c r="CM65" s="227">
        <v>2020</v>
      </c>
      <c r="CN65" s="227">
        <v>2014</v>
      </c>
      <c r="CO65" s="227">
        <v>2021</v>
      </c>
      <c r="CP65" s="227">
        <v>2021</v>
      </c>
      <c r="CQ65" s="227">
        <v>2021</v>
      </c>
    </row>
    <row r="66" spans="1:95" ht="15.75" customHeight="1" x14ac:dyDescent="0.25">
      <c r="A66" s="78" t="str">
        <f>'Indicator Data'!B76</f>
        <v>Sylhet</v>
      </c>
      <c r="B66" s="78" t="str">
        <f>'Indicator Data'!C76</f>
        <v>Sunamganj</v>
      </c>
      <c r="C66" s="19">
        <f>'Indicator Data'!D76</f>
        <v>6090</v>
      </c>
      <c r="D66" s="227">
        <v>2019</v>
      </c>
      <c r="E66" s="227">
        <v>2019</v>
      </c>
      <c r="F66" s="227">
        <v>2019</v>
      </c>
      <c r="G66" s="227">
        <v>2019</v>
      </c>
      <c r="H66" s="227">
        <v>2022</v>
      </c>
      <c r="I66" s="227" t="s">
        <v>253</v>
      </c>
      <c r="J66" s="227">
        <v>2022</v>
      </c>
      <c r="K66" s="227">
        <v>2022</v>
      </c>
      <c r="L66" s="227">
        <v>2022</v>
      </c>
      <c r="M66" s="227" t="s">
        <v>253</v>
      </c>
      <c r="N66" s="227">
        <v>2020</v>
      </c>
      <c r="O66" s="227">
        <v>2020</v>
      </c>
      <c r="P66" s="227">
        <v>2022</v>
      </c>
      <c r="Q66" s="227" t="s">
        <v>254</v>
      </c>
      <c r="R66" s="227" t="s">
        <v>254</v>
      </c>
      <c r="S66" s="227">
        <v>2022</v>
      </c>
      <c r="T66" s="227">
        <v>2022</v>
      </c>
      <c r="U66" s="227" t="s">
        <v>255</v>
      </c>
      <c r="V66" s="227">
        <v>2021</v>
      </c>
      <c r="W66" s="227">
        <v>2021</v>
      </c>
      <c r="X66" s="227">
        <v>2021</v>
      </c>
      <c r="Y66" s="227" t="s">
        <v>256</v>
      </c>
      <c r="Z66" s="227">
        <v>2021</v>
      </c>
      <c r="AA66" s="227">
        <v>2014</v>
      </c>
      <c r="AB66" s="227">
        <v>2021</v>
      </c>
      <c r="AC66" s="227">
        <v>2021</v>
      </c>
      <c r="AD66" s="227">
        <v>2020</v>
      </c>
      <c r="AE66" s="227">
        <v>2021</v>
      </c>
      <c r="AF66" s="227">
        <v>2021</v>
      </c>
      <c r="AG66" s="227">
        <v>2021</v>
      </c>
      <c r="AH66" s="227">
        <v>2021</v>
      </c>
      <c r="AI66" s="227">
        <v>2016</v>
      </c>
      <c r="AJ66" s="227">
        <v>2019</v>
      </c>
      <c r="AK66" s="227">
        <v>2019</v>
      </c>
      <c r="AL66" s="227">
        <v>2019</v>
      </c>
      <c r="AM66" s="227">
        <v>2020</v>
      </c>
      <c r="AN66" s="227">
        <v>2019</v>
      </c>
      <c r="AO66" s="227">
        <v>2019</v>
      </c>
      <c r="AP66" s="227">
        <v>2020</v>
      </c>
      <c r="AQ66" s="227">
        <v>2016</v>
      </c>
      <c r="AR66" s="227">
        <v>2019</v>
      </c>
      <c r="AS66" s="227">
        <v>2020</v>
      </c>
      <c r="AT66" s="227">
        <v>2020</v>
      </c>
      <c r="AU66" s="227" t="s">
        <v>253</v>
      </c>
      <c r="AV66" s="227">
        <v>2021</v>
      </c>
      <c r="AW66" s="227" t="s">
        <v>257</v>
      </c>
      <c r="AX66" s="227">
        <v>2022</v>
      </c>
      <c r="AY66" s="227">
        <v>2020</v>
      </c>
      <c r="AZ66" s="227">
        <v>2019</v>
      </c>
      <c r="BA66" s="227">
        <v>2019</v>
      </c>
      <c r="BB66" s="227">
        <v>2019</v>
      </c>
      <c r="BC66" s="227" t="s">
        <v>257</v>
      </c>
      <c r="BD66" s="227" t="s">
        <v>257</v>
      </c>
      <c r="BE66" s="227" t="s">
        <v>257</v>
      </c>
      <c r="BF66" s="227">
        <v>2021</v>
      </c>
      <c r="BG66" s="227">
        <v>2021</v>
      </c>
      <c r="BH66" s="227">
        <v>2019</v>
      </c>
      <c r="BI66" s="227">
        <v>2019</v>
      </c>
      <c r="BJ66" s="227">
        <v>2021</v>
      </c>
      <c r="BK66" s="227">
        <v>2021</v>
      </c>
      <c r="BL66" s="227">
        <v>2021</v>
      </c>
      <c r="BM66" s="227">
        <v>2021</v>
      </c>
      <c r="BN66" s="227">
        <v>2021</v>
      </c>
      <c r="BO66" s="227">
        <v>2020</v>
      </c>
      <c r="BP66" s="227">
        <v>2020</v>
      </c>
      <c r="BQ66" s="227" t="s">
        <v>258</v>
      </c>
      <c r="BR66" s="227">
        <v>2022</v>
      </c>
      <c r="BS66" s="227" t="s">
        <v>259</v>
      </c>
      <c r="BT66" s="227" t="s">
        <v>259</v>
      </c>
      <c r="BU66" s="227" t="s">
        <v>259</v>
      </c>
      <c r="BV66" s="227">
        <v>2022</v>
      </c>
      <c r="BW66" s="227">
        <v>2022</v>
      </c>
      <c r="BX66" s="227">
        <v>2022</v>
      </c>
      <c r="BY66" s="227">
        <v>2014</v>
      </c>
      <c r="BZ66" s="227">
        <v>2019</v>
      </c>
      <c r="CA66" s="227">
        <v>2019</v>
      </c>
      <c r="CB66" s="227">
        <v>2019</v>
      </c>
      <c r="CC66" s="227">
        <v>2019</v>
      </c>
      <c r="CD66" s="227">
        <v>2019</v>
      </c>
      <c r="CE66" s="227">
        <v>2019</v>
      </c>
      <c r="CF66" s="227">
        <v>2019</v>
      </c>
      <c r="CG66" s="227">
        <v>2021</v>
      </c>
      <c r="CH66" s="227">
        <v>2022</v>
      </c>
      <c r="CI66" s="227">
        <v>2022</v>
      </c>
      <c r="CJ66" s="227">
        <v>2022</v>
      </c>
      <c r="CK66" s="227">
        <v>2021</v>
      </c>
      <c r="CL66" s="227">
        <v>2020</v>
      </c>
      <c r="CM66" s="227">
        <v>2020</v>
      </c>
      <c r="CN66" s="227">
        <v>2014</v>
      </c>
      <c r="CO66" s="227">
        <v>2021</v>
      </c>
      <c r="CP66" s="227">
        <v>2021</v>
      </c>
      <c r="CQ66" s="227">
        <v>2021</v>
      </c>
    </row>
    <row r="67" spans="1:95" ht="15.75" customHeight="1" x14ac:dyDescent="0.25">
      <c r="A67" s="78" t="str">
        <f>'Indicator Data'!B77</f>
        <v>Sylhet</v>
      </c>
      <c r="B67" s="78" t="str">
        <f>'Indicator Data'!C77</f>
        <v>Sylhet</v>
      </c>
      <c r="C67" s="19">
        <f>'Indicator Data'!D77</f>
        <v>6091</v>
      </c>
      <c r="D67" s="227">
        <v>2019</v>
      </c>
      <c r="E67" s="227">
        <v>2019</v>
      </c>
      <c r="F67" s="227">
        <v>2019</v>
      </c>
      <c r="G67" s="227">
        <v>2019</v>
      </c>
      <c r="H67" s="227">
        <v>2022</v>
      </c>
      <c r="I67" s="227" t="s">
        <v>253</v>
      </c>
      <c r="J67" s="227">
        <v>2022</v>
      </c>
      <c r="K67" s="227">
        <v>2022</v>
      </c>
      <c r="L67" s="227">
        <v>2022</v>
      </c>
      <c r="M67" s="227" t="s">
        <v>253</v>
      </c>
      <c r="N67" s="227">
        <v>2020</v>
      </c>
      <c r="O67" s="227">
        <v>2020</v>
      </c>
      <c r="P67" s="227">
        <v>2022</v>
      </c>
      <c r="Q67" s="227" t="s">
        <v>254</v>
      </c>
      <c r="R67" s="227" t="s">
        <v>254</v>
      </c>
      <c r="S67" s="227">
        <v>2022</v>
      </c>
      <c r="T67" s="227">
        <v>2022</v>
      </c>
      <c r="U67" s="227" t="s">
        <v>255</v>
      </c>
      <c r="V67" s="227">
        <v>2021</v>
      </c>
      <c r="W67" s="227">
        <v>2021</v>
      </c>
      <c r="X67" s="227">
        <v>2021</v>
      </c>
      <c r="Y67" s="227" t="s">
        <v>256</v>
      </c>
      <c r="Z67" s="227">
        <v>2021</v>
      </c>
      <c r="AA67" s="227">
        <v>2014</v>
      </c>
      <c r="AB67" s="227">
        <v>2021</v>
      </c>
      <c r="AC67" s="227">
        <v>2021</v>
      </c>
      <c r="AD67" s="227">
        <v>2020</v>
      </c>
      <c r="AE67" s="227">
        <v>2021</v>
      </c>
      <c r="AF67" s="227">
        <v>2021</v>
      </c>
      <c r="AG67" s="227">
        <v>2021</v>
      </c>
      <c r="AH67" s="227">
        <v>2021</v>
      </c>
      <c r="AI67" s="227">
        <v>2016</v>
      </c>
      <c r="AJ67" s="227">
        <v>2019</v>
      </c>
      <c r="AK67" s="227">
        <v>2019</v>
      </c>
      <c r="AL67" s="227">
        <v>2019</v>
      </c>
      <c r="AM67" s="227">
        <v>2020</v>
      </c>
      <c r="AN67" s="227">
        <v>2019</v>
      </c>
      <c r="AO67" s="227">
        <v>2019</v>
      </c>
      <c r="AP67" s="227">
        <v>2020</v>
      </c>
      <c r="AQ67" s="227">
        <v>2016</v>
      </c>
      <c r="AR67" s="227">
        <v>2019</v>
      </c>
      <c r="AS67" s="227">
        <v>2020</v>
      </c>
      <c r="AT67" s="227">
        <v>2020</v>
      </c>
      <c r="AU67" s="227" t="s">
        <v>253</v>
      </c>
      <c r="AV67" s="227">
        <v>2021</v>
      </c>
      <c r="AW67" s="227" t="s">
        <v>257</v>
      </c>
      <c r="AX67" s="227">
        <v>2022</v>
      </c>
      <c r="AY67" s="227">
        <v>2020</v>
      </c>
      <c r="AZ67" s="227">
        <v>2019</v>
      </c>
      <c r="BA67" s="227">
        <v>2019</v>
      </c>
      <c r="BB67" s="227">
        <v>2019</v>
      </c>
      <c r="BC67" s="227" t="s">
        <v>257</v>
      </c>
      <c r="BD67" s="227" t="s">
        <v>257</v>
      </c>
      <c r="BE67" s="227" t="s">
        <v>257</v>
      </c>
      <c r="BF67" s="227">
        <v>2021</v>
      </c>
      <c r="BG67" s="227">
        <v>2021</v>
      </c>
      <c r="BH67" s="227">
        <v>2019</v>
      </c>
      <c r="BI67" s="227">
        <v>2019</v>
      </c>
      <c r="BJ67" s="227">
        <v>2021</v>
      </c>
      <c r="BK67" s="227">
        <v>2021</v>
      </c>
      <c r="BL67" s="227">
        <v>2021</v>
      </c>
      <c r="BM67" s="227">
        <v>2021</v>
      </c>
      <c r="BN67" s="227">
        <v>2021</v>
      </c>
      <c r="BO67" s="227">
        <v>2020</v>
      </c>
      <c r="BP67" s="227">
        <v>2020</v>
      </c>
      <c r="BQ67" s="227" t="s">
        <v>258</v>
      </c>
      <c r="BR67" s="227">
        <v>2022</v>
      </c>
      <c r="BS67" s="227" t="s">
        <v>259</v>
      </c>
      <c r="BT67" s="227" t="s">
        <v>259</v>
      </c>
      <c r="BU67" s="227" t="s">
        <v>259</v>
      </c>
      <c r="BV67" s="227">
        <v>2022</v>
      </c>
      <c r="BW67" s="227">
        <v>2022</v>
      </c>
      <c r="BX67" s="227">
        <v>2022</v>
      </c>
      <c r="BY67" s="227">
        <v>2014</v>
      </c>
      <c r="BZ67" s="227">
        <v>2019</v>
      </c>
      <c r="CA67" s="227">
        <v>2019</v>
      </c>
      <c r="CB67" s="227">
        <v>2019</v>
      </c>
      <c r="CC67" s="227">
        <v>2019</v>
      </c>
      <c r="CD67" s="227">
        <v>2019</v>
      </c>
      <c r="CE67" s="227">
        <v>2019</v>
      </c>
      <c r="CF67" s="227">
        <v>2019</v>
      </c>
      <c r="CG67" s="227">
        <v>2021</v>
      </c>
      <c r="CH67" s="227">
        <v>2022</v>
      </c>
      <c r="CI67" s="227">
        <v>2022</v>
      </c>
      <c r="CJ67" s="227">
        <v>2022</v>
      </c>
      <c r="CK67" s="227">
        <v>2021</v>
      </c>
      <c r="CL67" s="227">
        <v>2020</v>
      </c>
      <c r="CM67" s="227">
        <v>2020</v>
      </c>
      <c r="CN67" s="227">
        <v>2014</v>
      </c>
      <c r="CO67" s="227">
        <v>2021</v>
      </c>
      <c r="CP67" s="227">
        <v>2021</v>
      </c>
      <c r="CQ67" s="227">
        <v>2021</v>
      </c>
    </row>
    <row r="68" spans="1:95" ht="15.75" customHeight="1" x14ac:dyDescent="0.25">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c r="BB68" s="61"/>
    </row>
    <row r="69" spans="1:95" ht="15.75" customHeight="1" x14ac:dyDescent="0.25">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c r="BB69" s="61"/>
    </row>
    <row r="70" spans="1:95" ht="15.75" customHeight="1" x14ac:dyDescent="0.25">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c r="BB70" s="61"/>
    </row>
    <row r="71" spans="1:95" ht="15.75" customHeight="1" x14ac:dyDescent="0.25">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c r="BB71" s="61"/>
    </row>
    <row r="72" spans="1:95" ht="15.75" customHeight="1" x14ac:dyDescent="0.25">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c r="BB72" s="61"/>
    </row>
    <row r="73" spans="1:95" ht="15.75" customHeight="1" x14ac:dyDescent="0.25">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61"/>
    </row>
    <row r="74" spans="1:95" ht="15.75" customHeight="1" x14ac:dyDescent="0.25">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61"/>
    </row>
    <row r="75" spans="1:95" ht="15.75" customHeight="1" x14ac:dyDescent="0.25">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row>
    <row r="76" spans="1:95" ht="15.75" customHeight="1" x14ac:dyDescent="0.25">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row>
    <row r="77" spans="1:95" ht="15.75" customHeight="1" x14ac:dyDescent="0.25">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row>
    <row r="78" spans="1:95" ht="15.75" customHeight="1" x14ac:dyDescent="0.25">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row>
    <row r="79" spans="1:95" ht="15.75" customHeight="1" x14ac:dyDescent="0.25">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row>
    <row r="80" spans="1:95" ht="15.75" customHeight="1" x14ac:dyDescent="0.25">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row>
    <row r="81" spans="2:54" ht="15.75" customHeight="1" x14ac:dyDescent="0.25">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row>
    <row r="82" spans="2:54" ht="15.75" customHeight="1" x14ac:dyDescent="0.25">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row>
    <row r="83" spans="2:54" ht="15.75" customHeight="1" x14ac:dyDescent="0.25">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row>
    <row r="84" spans="2:54" ht="15.75" customHeight="1" x14ac:dyDescent="0.25">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row>
    <row r="85" spans="2:54" ht="15.75" customHeight="1" x14ac:dyDescent="0.25">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row>
    <row r="86" spans="2:54" ht="15.75" customHeight="1" x14ac:dyDescent="0.25">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row>
    <row r="87" spans="2:54" ht="15.75" customHeight="1" x14ac:dyDescent="0.25">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row>
    <row r="88" spans="2:54" ht="15.75" customHeight="1" x14ac:dyDescent="0.25">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row>
    <row r="89" spans="2:54" ht="15.75" customHeight="1" x14ac:dyDescent="0.25">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row>
    <row r="90" spans="2:54" ht="15.75" customHeight="1" x14ac:dyDescent="0.25">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row>
    <row r="91" spans="2:54" ht="15.75" customHeight="1" x14ac:dyDescent="0.25">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row>
    <row r="92" spans="2:54" ht="15.75" customHeight="1" x14ac:dyDescent="0.25">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row>
    <row r="93" spans="2:54" ht="15.75" customHeight="1" x14ac:dyDescent="0.25">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row>
    <row r="94" spans="2:54" ht="15.75" customHeight="1" x14ac:dyDescent="0.25">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row>
    <row r="95" spans="2:54" ht="15.75" customHeight="1" x14ac:dyDescent="0.25">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row>
    <row r="96" spans="2:54" ht="15.75" customHeight="1" x14ac:dyDescent="0.25">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row>
    <row r="97" spans="2:54" ht="15.75" customHeight="1" x14ac:dyDescent="0.25">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row>
    <row r="98" spans="2:54" ht="15.75" customHeight="1" x14ac:dyDescent="0.25">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row>
    <row r="99" spans="2:54" ht="15.75" customHeight="1" x14ac:dyDescent="0.25">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row>
    <row r="100" spans="2:54" ht="15.75" customHeight="1" x14ac:dyDescent="0.25">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row>
    <row r="101" spans="2:54" ht="15.75" customHeight="1" x14ac:dyDescent="0.25">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row>
    <row r="102" spans="2:54" ht="15.75" customHeight="1" x14ac:dyDescent="0.25">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61"/>
    </row>
    <row r="103" spans="2:54" ht="15.75" customHeight="1" x14ac:dyDescent="0.25">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c r="BB103" s="61"/>
    </row>
    <row r="104" spans="2:54" ht="15.75" customHeight="1" x14ac:dyDescent="0.25">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61"/>
    </row>
    <row r="105" spans="2:54" ht="15.75" customHeight="1" x14ac:dyDescent="0.25">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61"/>
    </row>
    <row r="106" spans="2:54" ht="15.75" customHeight="1" x14ac:dyDescent="0.25">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61"/>
    </row>
    <row r="107" spans="2:54" ht="15.75" customHeight="1" x14ac:dyDescent="0.25">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61"/>
    </row>
    <row r="108" spans="2:54" ht="15.75" customHeight="1" x14ac:dyDescent="0.25">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61"/>
    </row>
    <row r="109" spans="2:54" ht="15.75" customHeight="1" x14ac:dyDescent="0.25">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61"/>
    </row>
    <row r="110" spans="2:54" ht="15.75" customHeight="1" x14ac:dyDescent="0.25">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61"/>
    </row>
    <row r="111" spans="2:54" ht="15.75" customHeight="1" x14ac:dyDescent="0.25">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61"/>
    </row>
    <row r="112" spans="2:54" ht="15.75" customHeight="1" x14ac:dyDescent="0.25">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61"/>
    </row>
    <row r="113" spans="2:54" ht="15.75" customHeight="1" x14ac:dyDescent="0.25">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61"/>
    </row>
    <row r="114" spans="2:54" ht="15.75" customHeight="1" x14ac:dyDescent="0.25">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61"/>
    </row>
    <row r="115" spans="2:54" ht="15.75" customHeight="1" x14ac:dyDescent="0.25">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61"/>
    </row>
    <row r="116" spans="2:54" ht="15.75" customHeight="1" x14ac:dyDescent="0.25">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c r="BB116" s="61"/>
    </row>
    <row r="117" spans="2:54" ht="15.75" customHeight="1" x14ac:dyDescent="0.25">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61"/>
    </row>
    <row r="118" spans="2:54" ht="15.75" customHeight="1" x14ac:dyDescent="0.25">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c r="BB118" s="61"/>
    </row>
    <row r="119" spans="2:54" ht="15.75" customHeight="1" x14ac:dyDescent="0.25">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61"/>
    </row>
    <row r="120" spans="2:54" ht="15.75" customHeight="1" x14ac:dyDescent="0.25">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61"/>
    </row>
    <row r="121" spans="2:54" ht="15.75" customHeight="1" x14ac:dyDescent="0.25">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61"/>
    </row>
    <row r="122" spans="2:54" ht="15.75" customHeight="1" x14ac:dyDescent="0.25">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row>
    <row r="123" spans="2:54" ht="15.75" customHeight="1" x14ac:dyDescent="0.25">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row>
    <row r="124" spans="2:54" ht="15.75" customHeight="1" x14ac:dyDescent="0.25">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row>
    <row r="125" spans="2:54" ht="15.75" customHeight="1" x14ac:dyDescent="0.25">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row>
    <row r="126" spans="2:54" ht="15.75" customHeight="1" x14ac:dyDescent="0.25">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row>
    <row r="127" spans="2:54" ht="15.75" customHeight="1" x14ac:dyDescent="0.25">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61"/>
    </row>
    <row r="128" spans="2:54" ht="15.75" customHeight="1" x14ac:dyDescent="0.25">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61"/>
    </row>
    <row r="129" spans="2:54" ht="15.75" customHeight="1" x14ac:dyDescent="0.25">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61"/>
    </row>
    <row r="130" spans="2:54" ht="15.75" customHeight="1" x14ac:dyDescent="0.25">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61"/>
    </row>
    <row r="131" spans="2:54" ht="15.75" customHeight="1" x14ac:dyDescent="0.25">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61"/>
    </row>
    <row r="132" spans="2:54" ht="15.75" customHeight="1" x14ac:dyDescent="0.25">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61"/>
    </row>
    <row r="133" spans="2:54" ht="15.75" customHeight="1" x14ac:dyDescent="0.25">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c r="BB133" s="61"/>
    </row>
    <row r="134" spans="2:54" ht="15.75" customHeight="1" x14ac:dyDescent="0.25">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c r="BB134" s="61"/>
    </row>
    <row r="135" spans="2:54" ht="15.75" customHeight="1" x14ac:dyDescent="0.25">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c r="BB135" s="61"/>
    </row>
    <row r="136" spans="2:54" ht="15.75" customHeight="1" x14ac:dyDescent="0.25">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c r="BB136" s="61"/>
    </row>
    <row r="137" spans="2:54" ht="15.75" customHeight="1" x14ac:dyDescent="0.25">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61"/>
    </row>
    <row r="138" spans="2:54" ht="15.75" customHeight="1" x14ac:dyDescent="0.25">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row>
    <row r="139" spans="2:54" ht="15.75" customHeight="1" x14ac:dyDescent="0.25">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row>
    <row r="140" spans="2:54" ht="15.75" customHeight="1" x14ac:dyDescent="0.25">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row>
    <row r="141" spans="2:54" ht="15.75" customHeight="1" x14ac:dyDescent="0.25">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row>
    <row r="142" spans="2:54" ht="15.75" customHeight="1" x14ac:dyDescent="0.25">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row>
    <row r="143" spans="2:54" ht="15.75" customHeight="1" x14ac:dyDescent="0.25">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c r="BB143" s="61"/>
    </row>
    <row r="144" spans="2:54" ht="15.75" customHeight="1" x14ac:dyDescent="0.25">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61"/>
    </row>
    <row r="145" spans="2:54" ht="15.75" customHeight="1" x14ac:dyDescent="0.25">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61"/>
    </row>
    <row r="146" spans="2:54" ht="15.75" customHeight="1" x14ac:dyDescent="0.25">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61"/>
    </row>
    <row r="147" spans="2:54" ht="15.75" customHeight="1" x14ac:dyDescent="0.25">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61"/>
    </row>
    <row r="148" spans="2:54" ht="15.75" customHeight="1" x14ac:dyDescent="0.25">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61"/>
    </row>
    <row r="149" spans="2:54" ht="15.75" customHeight="1" x14ac:dyDescent="0.25">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61"/>
    </row>
    <row r="150" spans="2:54" ht="15.75" customHeight="1" x14ac:dyDescent="0.25">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61"/>
    </row>
    <row r="151" spans="2:54" ht="15.75" customHeight="1" x14ac:dyDescent="0.25">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c r="BB151" s="61"/>
    </row>
    <row r="152" spans="2:54" ht="15.75" customHeight="1" x14ac:dyDescent="0.25">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c r="BB152" s="61"/>
    </row>
    <row r="153" spans="2:54" ht="15.75" customHeight="1" x14ac:dyDescent="0.25">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c r="BB153" s="61"/>
    </row>
    <row r="154" spans="2:54" ht="15.75" customHeight="1" x14ac:dyDescent="0.25">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c r="BB154" s="61"/>
    </row>
    <row r="155" spans="2:54" ht="15.75" customHeight="1" x14ac:dyDescent="0.25">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c r="BB155" s="61"/>
    </row>
    <row r="156" spans="2:54" ht="15.75" customHeight="1" x14ac:dyDescent="0.25">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61"/>
    </row>
    <row r="157" spans="2:54" ht="15.75" customHeight="1" x14ac:dyDescent="0.25">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61"/>
    </row>
    <row r="158" spans="2:54" ht="15.75" customHeight="1" x14ac:dyDescent="0.25">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61"/>
    </row>
    <row r="159" spans="2:54" ht="15.75" customHeight="1" x14ac:dyDescent="0.25">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61"/>
    </row>
    <row r="160" spans="2:54" ht="15.75" customHeight="1" x14ac:dyDescent="0.25">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c r="BB160" s="61"/>
    </row>
    <row r="161" spans="2:54" ht="15.75" customHeight="1" x14ac:dyDescent="0.25">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c r="BB161" s="61"/>
    </row>
    <row r="162" spans="2:54" ht="15.75" customHeight="1" x14ac:dyDescent="0.25">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61"/>
    </row>
    <row r="163" spans="2:54" ht="15.75" customHeight="1" x14ac:dyDescent="0.25">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61"/>
    </row>
    <row r="164" spans="2:54" ht="15.75" customHeight="1" x14ac:dyDescent="0.25">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61"/>
    </row>
    <row r="165" spans="2:54" ht="15.75" customHeight="1" x14ac:dyDescent="0.25">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61"/>
    </row>
    <row r="166" spans="2:54" ht="15.75" customHeight="1" x14ac:dyDescent="0.25">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c r="BB166" s="61"/>
    </row>
    <row r="167" spans="2:54" ht="15.75" customHeight="1" x14ac:dyDescent="0.25">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c r="BB167" s="61"/>
    </row>
    <row r="168" spans="2:54" ht="15.75" customHeight="1" x14ac:dyDescent="0.25">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c r="BB168" s="61"/>
    </row>
    <row r="169" spans="2:54" ht="15.75" customHeight="1" x14ac:dyDescent="0.25">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c r="BB169" s="61"/>
    </row>
    <row r="170" spans="2:54" ht="15.75" customHeight="1" x14ac:dyDescent="0.25">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c r="BB170" s="61"/>
    </row>
    <row r="171" spans="2:54" ht="15.75" customHeight="1" x14ac:dyDescent="0.25">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c r="BB171" s="61"/>
    </row>
    <row r="172" spans="2:54" ht="15.75" customHeight="1" x14ac:dyDescent="0.25">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c r="BB172" s="61"/>
    </row>
    <row r="173" spans="2:54" ht="15.75" customHeight="1" x14ac:dyDescent="0.25">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c r="BB173" s="61"/>
    </row>
    <row r="174" spans="2:54" ht="15.75" customHeight="1" x14ac:dyDescent="0.25">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c r="BB174" s="61"/>
    </row>
    <row r="175" spans="2:54" ht="15.75" customHeight="1" x14ac:dyDescent="0.25">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c r="BB175" s="61"/>
    </row>
    <row r="176" spans="2:54" ht="15.75" customHeight="1" x14ac:dyDescent="0.25">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c r="BB176" s="61"/>
    </row>
    <row r="177" spans="2:54" ht="15.75" customHeight="1" x14ac:dyDescent="0.25">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c r="BB177" s="61"/>
    </row>
    <row r="178" spans="2:54" ht="15.75" customHeight="1" x14ac:dyDescent="0.25">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c r="BB178" s="61"/>
    </row>
    <row r="179" spans="2:54" ht="15.75" customHeight="1" x14ac:dyDescent="0.25">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c r="BB179" s="61"/>
    </row>
    <row r="180" spans="2:54" ht="15.75" customHeight="1" x14ac:dyDescent="0.25">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c r="BB180" s="61"/>
    </row>
    <row r="181" spans="2:54" ht="15.75" customHeight="1" x14ac:dyDescent="0.25">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c r="BB181" s="61"/>
    </row>
    <row r="182" spans="2:54" ht="15.75" customHeight="1" x14ac:dyDescent="0.25">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c r="BB182" s="61"/>
    </row>
    <row r="183" spans="2:54" ht="15.75" customHeight="1" x14ac:dyDescent="0.25">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c r="BB183" s="61"/>
    </row>
    <row r="184" spans="2:54" ht="15.75" customHeight="1" x14ac:dyDescent="0.25">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c r="BB184" s="61"/>
    </row>
    <row r="185" spans="2:54" ht="15.75" customHeight="1" x14ac:dyDescent="0.25">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c r="BB185" s="61"/>
    </row>
    <row r="186" spans="2:54" ht="15.75" customHeight="1" x14ac:dyDescent="0.25">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c r="BB186" s="61"/>
    </row>
    <row r="187" spans="2:54" ht="15.75" customHeight="1" x14ac:dyDescent="0.25">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c r="BB187" s="61"/>
    </row>
    <row r="188" spans="2:54" ht="15.75" customHeight="1" x14ac:dyDescent="0.25">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row>
    <row r="189" spans="2:54" ht="15.75" customHeight="1" x14ac:dyDescent="0.25">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row>
    <row r="190" spans="2:54" ht="15.75" customHeight="1" x14ac:dyDescent="0.25">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c r="BB190" s="61"/>
    </row>
    <row r="191" spans="2:54" ht="15.75" customHeight="1" x14ac:dyDescent="0.25">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c r="BB191" s="61"/>
    </row>
    <row r="192" spans="2:54" ht="15.75" customHeight="1" x14ac:dyDescent="0.25">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c r="BB192" s="61"/>
    </row>
    <row r="193" spans="2:54" ht="15.75" customHeight="1" x14ac:dyDescent="0.25">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c r="BB193" s="61"/>
    </row>
    <row r="194" spans="2:54" ht="15.75" customHeight="1" x14ac:dyDescent="0.25">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c r="BB194" s="61"/>
    </row>
    <row r="195" spans="2:54" ht="15.75" customHeight="1" x14ac:dyDescent="0.25">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c r="BB195" s="61"/>
    </row>
    <row r="196" spans="2:54" ht="15.75" customHeight="1" x14ac:dyDescent="0.25">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c r="BB196" s="61"/>
    </row>
    <row r="197" spans="2:54" ht="15.75" customHeight="1" x14ac:dyDescent="0.25">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c r="BB197" s="61"/>
    </row>
    <row r="198" spans="2:54" ht="15.75" customHeight="1" x14ac:dyDescent="0.25">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c r="BB198" s="61"/>
    </row>
    <row r="199" spans="2:54" ht="15.75" customHeight="1" x14ac:dyDescent="0.25">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c r="BB199" s="61"/>
    </row>
    <row r="200" spans="2:54" ht="15.75" customHeight="1" x14ac:dyDescent="0.25">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c r="BB200" s="61"/>
    </row>
    <row r="201" spans="2:54" ht="15.75" customHeight="1" x14ac:dyDescent="0.25">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c r="BB201" s="61"/>
    </row>
    <row r="202" spans="2:54" ht="15.75" customHeight="1" x14ac:dyDescent="0.25">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c r="BB202" s="61"/>
    </row>
    <row r="203" spans="2:54" ht="15.75" customHeight="1" x14ac:dyDescent="0.25">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c r="BB203" s="61"/>
    </row>
    <row r="204" spans="2:54" ht="15.75" customHeight="1" x14ac:dyDescent="0.25">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c r="BB204" s="61"/>
    </row>
    <row r="205" spans="2:54" ht="15.75" customHeight="1" x14ac:dyDescent="0.25">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c r="BB205" s="61"/>
    </row>
    <row r="206" spans="2:54" ht="15.75" customHeight="1" x14ac:dyDescent="0.25">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c r="BB206" s="61"/>
    </row>
    <row r="207" spans="2:54" ht="15.75" customHeight="1" x14ac:dyDescent="0.25">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c r="BB207" s="61"/>
    </row>
    <row r="208" spans="2:54" ht="15.75" customHeight="1" x14ac:dyDescent="0.25">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c r="BB208" s="61"/>
    </row>
    <row r="209" spans="2:54" ht="15.75" customHeight="1" x14ac:dyDescent="0.25">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c r="BB209" s="61"/>
    </row>
    <row r="210" spans="2:54" ht="15.75" customHeight="1" x14ac:dyDescent="0.25">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c r="BB210" s="61"/>
    </row>
    <row r="211" spans="2:54" ht="15.75" customHeight="1" x14ac:dyDescent="0.25">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c r="BB211" s="61"/>
    </row>
    <row r="212" spans="2:54" ht="15.75" customHeight="1" x14ac:dyDescent="0.25">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c r="BB212" s="61"/>
    </row>
    <row r="213" spans="2:54" ht="15.75" customHeight="1" x14ac:dyDescent="0.25">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c r="BB213" s="61"/>
    </row>
    <row r="214" spans="2:54" ht="15.75" customHeight="1" x14ac:dyDescent="0.25">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c r="BB214" s="61"/>
    </row>
    <row r="215" spans="2:54" ht="15.75" customHeight="1" x14ac:dyDescent="0.25">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c r="BB215" s="61"/>
    </row>
    <row r="216" spans="2:54" ht="15.75" customHeight="1" x14ac:dyDescent="0.25">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c r="BB216" s="61"/>
    </row>
    <row r="217" spans="2:54" ht="15.75" customHeight="1" x14ac:dyDescent="0.25">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c r="BB217" s="61"/>
    </row>
    <row r="218" spans="2:54" ht="15.75" customHeight="1" x14ac:dyDescent="0.25">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c r="BB218" s="61"/>
    </row>
    <row r="219" spans="2:54" ht="15.75" customHeight="1" x14ac:dyDescent="0.25">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c r="BB219" s="61"/>
    </row>
    <row r="220" spans="2:54" ht="15.75" customHeight="1" x14ac:dyDescent="0.25">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c r="BB220" s="61"/>
    </row>
    <row r="221" spans="2:54" ht="15.75" customHeight="1" x14ac:dyDescent="0.25">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c r="BB221" s="61"/>
    </row>
    <row r="222" spans="2:54" ht="15.75" customHeight="1" x14ac:dyDescent="0.25">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c r="BB222" s="61"/>
    </row>
    <row r="223" spans="2:54" ht="15.75" customHeight="1" x14ac:dyDescent="0.25">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c r="BB223" s="61"/>
    </row>
    <row r="224" spans="2:54" ht="15.75" customHeight="1" x14ac:dyDescent="0.25">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c r="BB224" s="61"/>
    </row>
    <row r="225" spans="2:54" ht="15.75" customHeight="1" x14ac:dyDescent="0.25">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c r="BB225" s="61"/>
    </row>
    <row r="226" spans="2:54" ht="15.75" customHeight="1" x14ac:dyDescent="0.25">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c r="BB226" s="61"/>
    </row>
    <row r="227" spans="2:54" ht="15.75" customHeight="1" x14ac:dyDescent="0.25">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c r="BB227" s="61"/>
    </row>
    <row r="228" spans="2:54" ht="15.75" customHeight="1" x14ac:dyDescent="0.25">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c r="BB228" s="61"/>
    </row>
    <row r="229" spans="2:54" ht="15.75" customHeight="1" x14ac:dyDescent="0.25">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c r="BB229" s="61"/>
    </row>
    <row r="230" spans="2:54" ht="15.75" customHeight="1" x14ac:dyDescent="0.25">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c r="BB230" s="61"/>
    </row>
    <row r="231" spans="2:54" ht="15.75" customHeight="1" x14ac:dyDescent="0.25">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c r="BB231" s="61"/>
    </row>
    <row r="232" spans="2:54" ht="15.75" customHeight="1" x14ac:dyDescent="0.25">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c r="BB232" s="61"/>
    </row>
    <row r="233" spans="2:54" ht="15.75" customHeight="1" x14ac:dyDescent="0.25">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c r="BB233" s="61"/>
    </row>
    <row r="234" spans="2:54" ht="15.75" customHeight="1" x14ac:dyDescent="0.25">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c r="BB234" s="61"/>
    </row>
    <row r="235" spans="2:54" ht="15.75" customHeight="1" x14ac:dyDescent="0.25">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c r="BB235" s="61"/>
    </row>
    <row r="236" spans="2:54" ht="15.75" customHeight="1" x14ac:dyDescent="0.25">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c r="BB236" s="61"/>
    </row>
    <row r="237" spans="2:54" ht="15.75" customHeight="1" x14ac:dyDescent="0.25">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c r="BB237" s="61"/>
    </row>
    <row r="238" spans="2:54" ht="15.75" customHeight="1" x14ac:dyDescent="0.25">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c r="BB238" s="61"/>
    </row>
    <row r="239" spans="2:54" ht="15.75" customHeight="1" x14ac:dyDescent="0.25">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c r="BB239" s="61"/>
    </row>
    <row r="240" spans="2:54" ht="15.75" customHeight="1" x14ac:dyDescent="0.25">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c r="BB240" s="61"/>
    </row>
    <row r="241" spans="2:54" ht="15.75" customHeight="1" x14ac:dyDescent="0.25">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c r="BB241" s="61"/>
    </row>
    <row r="242" spans="2:54" ht="15.75" customHeight="1" x14ac:dyDescent="0.25">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c r="BB242" s="61"/>
    </row>
    <row r="243" spans="2:54" ht="15.75" customHeight="1" x14ac:dyDescent="0.25">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c r="BB243" s="61"/>
    </row>
    <row r="244" spans="2:54" ht="15.75" customHeight="1" x14ac:dyDescent="0.25">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c r="BB244" s="61"/>
    </row>
    <row r="245" spans="2:54" ht="15.75" customHeight="1" x14ac:dyDescent="0.25">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c r="BB245" s="61"/>
    </row>
    <row r="246" spans="2:54" ht="15.75" customHeight="1" x14ac:dyDescent="0.25">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c r="BB246" s="61"/>
    </row>
    <row r="247" spans="2:54" ht="15.75" customHeight="1" x14ac:dyDescent="0.25">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c r="BB247" s="61"/>
    </row>
    <row r="248" spans="2:54" ht="15.75" customHeight="1" x14ac:dyDescent="0.25">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c r="BB248" s="61"/>
    </row>
    <row r="249" spans="2:54" ht="15.75" customHeight="1" x14ac:dyDescent="0.25">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c r="BB249" s="61"/>
    </row>
    <row r="250" spans="2:54" ht="15.75" customHeight="1" x14ac:dyDescent="0.25">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c r="BB250" s="61"/>
    </row>
    <row r="251" spans="2:54" ht="15.75" customHeight="1" x14ac:dyDescent="0.25">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c r="BB251" s="61"/>
    </row>
    <row r="252" spans="2:54" ht="15.75" customHeight="1" x14ac:dyDescent="0.25">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c r="BB252" s="61"/>
    </row>
    <row r="253" spans="2:54" ht="15.75" customHeight="1" x14ac:dyDescent="0.25">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c r="BB253" s="61"/>
    </row>
    <row r="254" spans="2:54" ht="15.75" customHeight="1" x14ac:dyDescent="0.25">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c r="BB254" s="61"/>
    </row>
    <row r="255" spans="2:54" ht="15.75" customHeight="1" x14ac:dyDescent="0.25">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c r="BB255" s="61"/>
    </row>
    <row r="256" spans="2:54" ht="15.75" customHeight="1" x14ac:dyDescent="0.25">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c r="BB256" s="61"/>
    </row>
    <row r="257" spans="2:54" ht="15.75" customHeight="1" x14ac:dyDescent="0.25">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c r="BB257" s="61"/>
    </row>
    <row r="258" spans="2:54" ht="15.75" customHeight="1" x14ac:dyDescent="0.25">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c r="BB258" s="61"/>
    </row>
    <row r="259" spans="2:54" ht="15.75" customHeight="1" x14ac:dyDescent="0.25">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c r="BB259" s="61"/>
    </row>
    <row r="260" spans="2:54" ht="15.75" customHeight="1" x14ac:dyDescent="0.25">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c r="BB260" s="61"/>
    </row>
    <row r="261" spans="2:54" ht="15.75" customHeight="1" x14ac:dyDescent="0.25">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c r="BB261" s="61"/>
    </row>
    <row r="262" spans="2:54" ht="15.75" customHeight="1" x14ac:dyDescent="0.25">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c r="BB262" s="61"/>
    </row>
    <row r="263" spans="2:54" ht="15.75" customHeight="1" x14ac:dyDescent="0.25">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c r="BB263" s="61"/>
    </row>
    <row r="264" spans="2:54" ht="15.75" customHeight="1" x14ac:dyDescent="0.25">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c r="BB264" s="61"/>
    </row>
    <row r="265" spans="2:54" ht="15.75" customHeight="1" x14ac:dyDescent="0.25">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c r="BB265" s="61"/>
    </row>
    <row r="266" spans="2:54" ht="15.75" customHeight="1" x14ac:dyDescent="0.25">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c r="BB266" s="61"/>
    </row>
    <row r="267" spans="2:54" ht="15.75" customHeight="1" x14ac:dyDescent="0.25">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c r="BB267" s="61"/>
    </row>
    <row r="268" spans="2:54" ht="15.75" customHeight="1" x14ac:dyDescent="0.25">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c r="BB268" s="61"/>
    </row>
    <row r="269" spans="2:54" ht="15.75" customHeight="1" x14ac:dyDescent="0.25">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c r="BB269" s="61"/>
    </row>
    <row r="270" spans="2:54" ht="15.75" customHeight="1" x14ac:dyDescent="0.25">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c r="BB270" s="61"/>
    </row>
    <row r="271" spans="2:54" ht="15.75" customHeight="1" x14ac:dyDescent="0.25">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c r="BB271" s="61"/>
    </row>
    <row r="272" spans="2:54" ht="15.75" customHeight="1" x14ac:dyDescent="0.25">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c r="BB272" s="61"/>
    </row>
    <row r="273" spans="2:54" ht="15.75" customHeight="1" x14ac:dyDescent="0.25">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c r="BB273" s="61"/>
    </row>
    <row r="274" spans="2:54" ht="15.75" customHeight="1" x14ac:dyDescent="0.25">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c r="BB274" s="61"/>
    </row>
    <row r="275" spans="2:54" ht="15.75" customHeight="1" x14ac:dyDescent="0.25">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c r="BB275" s="61"/>
    </row>
    <row r="276" spans="2:54" ht="15.75" customHeight="1" x14ac:dyDescent="0.25">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c r="BB276" s="61"/>
    </row>
    <row r="277" spans="2:54" ht="15.75" customHeight="1" x14ac:dyDescent="0.25">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c r="BB277" s="61"/>
    </row>
    <row r="278" spans="2:54" ht="15.75" customHeight="1" x14ac:dyDescent="0.25">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c r="BB278" s="61"/>
    </row>
    <row r="279" spans="2:54" ht="15.75" customHeight="1" x14ac:dyDescent="0.25">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c r="BB279" s="61"/>
    </row>
    <row r="280" spans="2:54" ht="15.75" customHeight="1" x14ac:dyDescent="0.25">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c r="BB280" s="61"/>
    </row>
    <row r="281" spans="2:54" ht="15.75" customHeight="1" x14ac:dyDescent="0.25">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c r="BB281" s="61"/>
    </row>
    <row r="282" spans="2:54" ht="15.75" customHeight="1" x14ac:dyDescent="0.25">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c r="BB282" s="61"/>
    </row>
    <row r="283" spans="2:54" ht="15.75" customHeight="1" x14ac:dyDescent="0.25">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c r="BB283" s="61"/>
    </row>
    <row r="284" spans="2:54" ht="15.75" customHeight="1" x14ac:dyDescent="0.25">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c r="BB284" s="61"/>
    </row>
    <row r="285" spans="2:54" ht="15.75" customHeight="1" x14ac:dyDescent="0.25">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c r="BB285" s="61"/>
    </row>
    <row r="286" spans="2:54" ht="15.75" customHeight="1" x14ac:dyDescent="0.25">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c r="BB286" s="61"/>
    </row>
    <row r="287" spans="2:54" ht="15.75" customHeight="1" x14ac:dyDescent="0.25">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c r="BB287" s="61"/>
    </row>
    <row r="288" spans="2:54" ht="15.75" customHeight="1" x14ac:dyDescent="0.25">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c r="BB288" s="61"/>
    </row>
    <row r="289" spans="2:54" ht="15.75" customHeight="1" x14ac:dyDescent="0.25">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c r="BB289" s="61"/>
    </row>
    <row r="290" spans="2:54" ht="15.75" customHeight="1" x14ac:dyDescent="0.25">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c r="BB290" s="61"/>
    </row>
    <row r="291" spans="2:54" ht="15.75" customHeight="1" x14ac:dyDescent="0.25">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c r="BB291" s="61"/>
    </row>
    <row r="292" spans="2:54" ht="15.75" customHeight="1" x14ac:dyDescent="0.25">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c r="BB292" s="61"/>
    </row>
    <row r="293" spans="2:54" ht="15.75" customHeight="1" x14ac:dyDescent="0.25">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c r="BB293" s="61"/>
    </row>
    <row r="294" spans="2:54" ht="15.75" customHeight="1" x14ac:dyDescent="0.25">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c r="BB294" s="61"/>
    </row>
    <row r="295" spans="2:54" ht="15.75" customHeight="1" x14ac:dyDescent="0.25">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c r="BB295" s="61"/>
    </row>
    <row r="296" spans="2:54" ht="15.75" customHeight="1" x14ac:dyDescent="0.25">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c r="BB296" s="61"/>
    </row>
    <row r="297" spans="2:54" ht="15.75" customHeight="1" x14ac:dyDescent="0.25">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c r="BB297" s="61"/>
    </row>
    <row r="298" spans="2:54" ht="15.75" customHeight="1" x14ac:dyDescent="0.25">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c r="BB298" s="61"/>
    </row>
    <row r="299" spans="2:54" ht="15.75" customHeight="1" x14ac:dyDescent="0.25">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c r="BB299" s="61"/>
    </row>
    <row r="300" spans="2:54" ht="15.75" customHeight="1" x14ac:dyDescent="0.25">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c r="BB300" s="61"/>
    </row>
    <row r="301" spans="2:54" ht="15.75" customHeight="1" x14ac:dyDescent="0.25">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c r="BB301" s="61"/>
    </row>
    <row r="302" spans="2:54" ht="15.75" customHeight="1" x14ac:dyDescent="0.25">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c r="BB302" s="61"/>
    </row>
    <row r="303" spans="2:54" ht="15.75" customHeight="1" x14ac:dyDescent="0.25">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c r="BB303" s="61"/>
    </row>
    <row r="304" spans="2:54" ht="15.75" customHeight="1" x14ac:dyDescent="0.25">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c r="BB304" s="61"/>
    </row>
    <row r="305" spans="2:54" ht="15.75" customHeight="1" x14ac:dyDescent="0.25">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c r="BB305" s="61"/>
    </row>
    <row r="306" spans="2:54" ht="15.75" customHeight="1" x14ac:dyDescent="0.25">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c r="BB306" s="61"/>
    </row>
    <row r="307" spans="2:54" ht="15.75" customHeight="1" x14ac:dyDescent="0.25">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c r="BB307" s="61"/>
    </row>
    <row r="308" spans="2:54" ht="15.75" customHeight="1" x14ac:dyDescent="0.25">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c r="BB308" s="61"/>
    </row>
    <row r="309" spans="2:54" ht="15.75" customHeight="1" x14ac:dyDescent="0.25">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c r="BB309" s="61"/>
    </row>
    <row r="310" spans="2:54" ht="15.75" customHeight="1" x14ac:dyDescent="0.25">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c r="BB310" s="61"/>
    </row>
    <row r="311" spans="2:54" ht="15.75" customHeight="1" x14ac:dyDescent="0.25">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c r="BB311" s="61"/>
    </row>
    <row r="312" spans="2:54" ht="15.75" customHeight="1" x14ac:dyDescent="0.25">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c r="BB312" s="61"/>
    </row>
    <row r="313" spans="2:54" ht="15.75" customHeight="1" x14ac:dyDescent="0.25">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c r="BB313" s="61"/>
    </row>
    <row r="314" spans="2:54" ht="15.75" customHeight="1" x14ac:dyDescent="0.25">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c r="BB314" s="61"/>
    </row>
    <row r="315" spans="2:54" ht="15.75" customHeight="1" x14ac:dyDescent="0.25">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c r="BB315" s="61"/>
    </row>
    <row r="316" spans="2:54" ht="15.75" customHeight="1" x14ac:dyDescent="0.25">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c r="BB316" s="61"/>
    </row>
    <row r="317" spans="2:54" ht="15.75" customHeight="1" x14ac:dyDescent="0.25">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c r="BB317" s="61"/>
    </row>
    <row r="318" spans="2:54" ht="15.75" customHeight="1" x14ac:dyDescent="0.25">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c r="BB318" s="61"/>
    </row>
    <row r="319" spans="2:54" ht="15.75" customHeight="1" x14ac:dyDescent="0.25">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c r="BB319" s="61"/>
    </row>
    <row r="320" spans="2:54" ht="15.75" customHeight="1" x14ac:dyDescent="0.25">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c r="BB320" s="61"/>
    </row>
    <row r="321" spans="2:54" ht="15.75" customHeight="1" x14ac:dyDescent="0.25">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c r="BB321" s="61"/>
    </row>
    <row r="322" spans="2:54" ht="15.75" customHeight="1" x14ac:dyDescent="0.25">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c r="BB322" s="61"/>
    </row>
    <row r="323" spans="2:54" ht="15.75" customHeight="1" x14ac:dyDescent="0.25">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c r="BB323" s="61"/>
    </row>
    <row r="324" spans="2:54" ht="15.75" customHeight="1" x14ac:dyDescent="0.25">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c r="BB324" s="61"/>
    </row>
    <row r="325" spans="2:54" ht="15.75" customHeight="1" x14ac:dyDescent="0.25">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c r="BB325" s="61"/>
    </row>
    <row r="326" spans="2:54" ht="15.75" customHeight="1" x14ac:dyDescent="0.25">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c r="BB326" s="61"/>
    </row>
    <row r="327" spans="2:54" ht="15.75" customHeight="1" x14ac:dyDescent="0.25">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c r="BB327" s="61"/>
    </row>
    <row r="328" spans="2:54" ht="15.75" customHeight="1" x14ac:dyDescent="0.25">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c r="BB328" s="61"/>
    </row>
    <row r="329" spans="2:54" ht="15.75" customHeight="1" x14ac:dyDescent="0.25">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c r="BB329" s="61"/>
    </row>
    <row r="330" spans="2:54" ht="15.75" customHeight="1" x14ac:dyDescent="0.25">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c r="BB330" s="61"/>
    </row>
    <row r="331" spans="2:54" ht="15.75" customHeight="1" x14ac:dyDescent="0.25">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c r="BB331" s="61"/>
    </row>
    <row r="332" spans="2:54" ht="15.75" customHeight="1" x14ac:dyDescent="0.25">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c r="BB332" s="61"/>
    </row>
    <row r="333" spans="2:54" ht="15.75" customHeight="1" x14ac:dyDescent="0.25">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c r="BB333" s="61"/>
    </row>
    <row r="334" spans="2:54" ht="15.75" customHeight="1" x14ac:dyDescent="0.25">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c r="BB334" s="61"/>
    </row>
    <row r="335" spans="2:54" ht="15.75" customHeight="1" x14ac:dyDescent="0.25">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c r="BB335" s="61"/>
    </row>
    <row r="336" spans="2:54" ht="15.75" customHeight="1" x14ac:dyDescent="0.25">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c r="BB336" s="61"/>
    </row>
    <row r="337" spans="2:54" ht="15.75" customHeight="1" x14ac:dyDescent="0.25">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c r="BB337" s="61"/>
    </row>
    <row r="338" spans="2:54" ht="15.75" customHeight="1" x14ac:dyDescent="0.25">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c r="BB338" s="61"/>
    </row>
    <row r="339" spans="2:54" ht="15.75" customHeight="1" x14ac:dyDescent="0.25">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c r="BB339" s="61"/>
    </row>
    <row r="340" spans="2:54" ht="15.75" customHeight="1" x14ac:dyDescent="0.25">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c r="BB340" s="61"/>
    </row>
    <row r="341" spans="2:54" ht="15.75" customHeight="1" x14ac:dyDescent="0.25">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c r="BB341" s="61"/>
    </row>
    <row r="342" spans="2:54" ht="15.75" customHeight="1" x14ac:dyDescent="0.25">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c r="BB342" s="61"/>
    </row>
    <row r="343" spans="2:54" ht="15.75" customHeight="1" x14ac:dyDescent="0.25">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c r="BB343" s="61"/>
    </row>
    <row r="344" spans="2:54" ht="15.75" customHeight="1" x14ac:dyDescent="0.25">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c r="BB344" s="61"/>
    </row>
    <row r="345" spans="2:54" ht="15.75" customHeight="1" x14ac:dyDescent="0.25">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c r="BB345" s="61"/>
    </row>
    <row r="346" spans="2:54" ht="15.75" customHeight="1" x14ac:dyDescent="0.25">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c r="BB346" s="61"/>
    </row>
    <row r="347" spans="2:54" ht="15.75" customHeight="1" x14ac:dyDescent="0.25">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c r="BB347" s="61"/>
    </row>
    <row r="348" spans="2:54" ht="15.75" customHeight="1" x14ac:dyDescent="0.25">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c r="BB348" s="61"/>
    </row>
    <row r="349" spans="2:54" ht="15.75" customHeight="1" x14ac:dyDescent="0.25">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c r="BB349" s="61"/>
    </row>
    <row r="350" spans="2:54" ht="15.75" customHeight="1" x14ac:dyDescent="0.25">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c r="BB350" s="61"/>
    </row>
    <row r="351" spans="2:54" ht="15.75" customHeight="1" x14ac:dyDescent="0.25">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c r="BB351" s="61"/>
    </row>
    <row r="352" spans="2:54" ht="15.75" customHeight="1" x14ac:dyDescent="0.25">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c r="BB352" s="61"/>
    </row>
    <row r="353" spans="2:54" ht="15.75" customHeight="1" x14ac:dyDescent="0.25">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c r="BB353" s="61"/>
    </row>
    <row r="354" spans="2:54" ht="15.75" customHeight="1" x14ac:dyDescent="0.25">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c r="BB354" s="61"/>
    </row>
    <row r="355" spans="2:54" ht="15.75" customHeight="1" x14ac:dyDescent="0.25">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c r="BB355" s="61"/>
    </row>
    <row r="356" spans="2:54" ht="15.75" customHeight="1" x14ac:dyDescent="0.25">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c r="BB356" s="61"/>
    </row>
    <row r="357" spans="2:54" ht="15.75" customHeight="1" x14ac:dyDescent="0.25">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c r="BB357" s="61"/>
    </row>
    <row r="358" spans="2:54" ht="15.75" customHeight="1" x14ac:dyDescent="0.25">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c r="BB358" s="61"/>
    </row>
    <row r="359" spans="2:54" ht="15.75" customHeight="1" x14ac:dyDescent="0.25">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c r="BB359" s="61"/>
    </row>
    <row r="360" spans="2:54" ht="15.75" customHeight="1" x14ac:dyDescent="0.25">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c r="BB360" s="61"/>
    </row>
    <row r="361" spans="2:54" ht="15.75" customHeight="1" x14ac:dyDescent="0.25">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c r="BB361" s="61"/>
    </row>
    <row r="362" spans="2:54" ht="15.75" customHeight="1" x14ac:dyDescent="0.25">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c r="BB362" s="61"/>
    </row>
    <row r="363" spans="2:54" ht="15.75" customHeight="1" x14ac:dyDescent="0.25">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c r="BB363" s="61"/>
    </row>
    <row r="364" spans="2:54" ht="15.75" customHeight="1" x14ac:dyDescent="0.25">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c r="BB364" s="61"/>
    </row>
    <row r="365" spans="2:54" ht="15.75" customHeight="1" x14ac:dyDescent="0.25">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c r="BB365" s="61"/>
    </row>
    <row r="366" spans="2:54" ht="15.75" customHeight="1" x14ac:dyDescent="0.25">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c r="BB366" s="61"/>
    </row>
    <row r="367" spans="2:54" ht="15.75" customHeight="1" x14ac:dyDescent="0.25">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c r="BB367" s="61"/>
    </row>
    <row r="368" spans="2:54" ht="15.75" customHeight="1" x14ac:dyDescent="0.25">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c r="BB368" s="61"/>
    </row>
    <row r="369" spans="2:54" ht="15.75" customHeight="1" x14ac:dyDescent="0.25">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c r="BB369" s="61"/>
    </row>
    <row r="370" spans="2:54" ht="15.75" customHeight="1" x14ac:dyDescent="0.25">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c r="BB370" s="61"/>
    </row>
    <row r="371" spans="2:54" ht="15.75" customHeight="1" x14ac:dyDescent="0.25">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c r="BB371" s="61"/>
    </row>
    <row r="372" spans="2:54" ht="15.75" customHeight="1" x14ac:dyDescent="0.25">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c r="BB372" s="61"/>
    </row>
    <row r="373" spans="2:54" ht="15.75" customHeight="1" x14ac:dyDescent="0.25">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c r="BB373" s="61"/>
    </row>
    <row r="374" spans="2:54" ht="15.75" customHeight="1" x14ac:dyDescent="0.25">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c r="BB374" s="61"/>
    </row>
    <row r="375" spans="2:54" ht="15.75" customHeight="1" x14ac:dyDescent="0.25">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c r="BB375" s="61"/>
    </row>
    <row r="376" spans="2:54" ht="15.75" customHeight="1" x14ac:dyDescent="0.25">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c r="BB376" s="61"/>
    </row>
    <row r="377" spans="2:54" ht="15.75" customHeight="1" x14ac:dyDescent="0.25">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c r="BB377" s="61"/>
    </row>
    <row r="378" spans="2:54" ht="15.75" customHeight="1" x14ac:dyDescent="0.25">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c r="BB378" s="61"/>
    </row>
    <row r="379" spans="2:54" ht="15.75" customHeight="1" x14ac:dyDescent="0.25">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c r="BB379" s="61"/>
    </row>
    <row r="380" spans="2:54" ht="15.75" customHeight="1" x14ac:dyDescent="0.25">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c r="BB380" s="61"/>
    </row>
    <row r="381" spans="2:54" ht="15.75" customHeight="1" x14ac:dyDescent="0.25">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c r="BB381" s="61"/>
    </row>
    <row r="382" spans="2:54" ht="15.75" customHeight="1" x14ac:dyDescent="0.25">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c r="BB382" s="61"/>
    </row>
    <row r="383" spans="2:54" ht="15.75" customHeight="1" x14ac:dyDescent="0.25">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c r="BB383" s="61"/>
    </row>
    <row r="384" spans="2:54" ht="15.75" customHeight="1" x14ac:dyDescent="0.25">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c r="BB384" s="61"/>
    </row>
    <row r="385" spans="2:54" ht="15.75" customHeight="1" x14ac:dyDescent="0.25">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c r="BB385" s="61"/>
    </row>
    <row r="386" spans="2:54" ht="15.75" customHeight="1" x14ac:dyDescent="0.25">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c r="BB386" s="61"/>
    </row>
    <row r="387" spans="2:54" ht="15.75" customHeight="1" x14ac:dyDescent="0.25">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c r="BB387" s="61"/>
    </row>
    <row r="388" spans="2:54" ht="15.75" customHeight="1" x14ac:dyDescent="0.25">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c r="BB388" s="61"/>
    </row>
    <row r="389" spans="2:54" ht="15.75" customHeight="1" x14ac:dyDescent="0.25">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c r="BB389" s="61"/>
    </row>
    <row r="390" spans="2:54" ht="15.75" customHeight="1" x14ac:dyDescent="0.25">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c r="BB390" s="61"/>
    </row>
    <row r="391" spans="2:54" ht="15.75" customHeight="1" x14ac:dyDescent="0.25">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c r="BB391" s="61"/>
    </row>
    <row r="392" spans="2:54" ht="15.75" customHeight="1" x14ac:dyDescent="0.25">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c r="BB392" s="61"/>
    </row>
    <row r="393" spans="2:54" ht="15.75" customHeight="1" x14ac:dyDescent="0.25">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c r="BB393" s="61"/>
    </row>
    <row r="394" spans="2:54" ht="15.75" customHeight="1" x14ac:dyDescent="0.25">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c r="BB394" s="61"/>
    </row>
    <row r="395" spans="2:54" ht="15.75" customHeight="1" x14ac:dyDescent="0.25">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c r="BB395" s="61"/>
    </row>
    <row r="396" spans="2:54" ht="15.75" customHeight="1" x14ac:dyDescent="0.25">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c r="BB396" s="61"/>
    </row>
    <row r="397" spans="2:54" ht="15.75" customHeight="1" x14ac:dyDescent="0.25">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c r="BB397" s="61"/>
    </row>
    <row r="398" spans="2:54" ht="15.75" customHeight="1" x14ac:dyDescent="0.25">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c r="BB398" s="61"/>
    </row>
    <row r="399" spans="2:54" ht="15.75" customHeight="1" x14ac:dyDescent="0.25">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c r="BB399" s="61"/>
    </row>
    <row r="400" spans="2:54" ht="15.75" customHeight="1" x14ac:dyDescent="0.25">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c r="BB400" s="61"/>
    </row>
    <row r="401" spans="2:54" ht="15.75" customHeight="1" x14ac:dyDescent="0.25">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c r="BB401" s="61"/>
    </row>
    <row r="402" spans="2:54" ht="15.75" customHeight="1" x14ac:dyDescent="0.25">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c r="BB402" s="61"/>
    </row>
    <row r="403" spans="2:54" ht="15.75" customHeight="1" x14ac:dyDescent="0.25">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c r="BB403" s="61"/>
    </row>
    <row r="404" spans="2:54" ht="15.75" customHeight="1" x14ac:dyDescent="0.25">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c r="BB404" s="61"/>
    </row>
    <row r="405" spans="2:54" ht="15.75" customHeight="1" x14ac:dyDescent="0.25">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c r="BB405" s="61"/>
    </row>
    <row r="406" spans="2:54" ht="15.75" customHeight="1" x14ac:dyDescent="0.25">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c r="BB406" s="61"/>
    </row>
    <row r="407" spans="2:54" ht="15.75" customHeight="1" x14ac:dyDescent="0.25">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c r="BB407" s="61"/>
    </row>
    <row r="408" spans="2:54" ht="15.75" customHeight="1" x14ac:dyDescent="0.25">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c r="BB408" s="61"/>
    </row>
    <row r="409" spans="2:54" ht="15.75" customHeight="1" x14ac:dyDescent="0.25">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c r="BB409" s="61"/>
    </row>
    <row r="410" spans="2:54" ht="15.75" customHeight="1" x14ac:dyDescent="0.25">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c r="BB410" s="61"/>
    </row>
    <row r="411" spans="2:54" ht="15.75" customHeight="1" x14ac:dyDescent="0.25">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c r="BB411" s="61"/>
    </row>
    <row r="412" spans="2:54" ht="15.75" customHeight="1" x14ac:dyDescent="0.25">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c r="BB412" s="61"/>
    </row>
    <row r="413" spans="2:54" ht="15.75" customHeight="1" x14ac:dyDescent="0.25">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c r="BB413" s="61"/>
    </row>
    <row r="414" spans="2:54" ht="15.75" customHeight="1" x14ac:dyDescent="0.25">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c r="BB414" s="61"/>
    </row>
    <row r="415" spans="2:54" ht="15.75" customHeight="1" x14ac:dyDescent="0.25">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c r="BB415" s="61"/>
    </row>
    <row r="416" spans="2:54" ht="15.75" customHeight="1" x14ac:dyDescent="0.25">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c r="BB416" s="61"/>
    </row>
    <row r="417" spans="2:54" ht="15.75" customHeight="1" x14ac:dyDescent="0.25">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c r="BB417" s="61"/>
    </row>
    <row r="418" spans="2:54" ht="15.75" customHeight="1" x14ac:dyDescent="0.25">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c r="BB418" s="61"/>
    </row>
    <row r="419" spans="2:54" ht="15.75" customHeight="1" x14ac:dyDescent="0.25">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c r="BB419" s="61"/>
    </row>
    <row r="420" spans="2:54" ht="15.75" customHeight="1" x14ac:dyDescent="0.25">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row>
    <row r="421" spans="2:54" ht="15.75" customHeight="1" x14ac:dyDescent="0.25">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c r="BB421" s="61"/>
    </row>
    <row r="422" spans="2:54" ht="15.75" customHeight="1" x14ac:dyDescent="0.25">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row>
    <row r="423" spans="2:54" ht="15.75" customHeight="1" x14ac:dyDescent="0.25">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row>
    <row r="424" spans="2:54" ht="15.75" customHeight="1" x14ac:dyDescent="0.25">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row>
    <row r="425" spans="2:54" ht="15.75" customHeight="1" x14ac:dyDescent="0.25">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row>
    <row r="426" spans="2:54" ht="15.75" customHeight="1" x14ac:dyDescent="0.25">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row>
    <row r="427" spans="2:54" ht="15.75" customHeight="1" x14ac:dyDescent="0.25">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row>
    <row r="428" spans="2:54" ht="15.75" customHeight="1" x14ac:dyDescent="0.25">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row>
    <row r="429" spans="2:54" ht="15.75" customHeight="1" x14ac:dyDescent="0.25">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row>
    <row r="430" spans="2:54" ht="15.75" customHeight="1" x14ac:dyDescent="0.25">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row>
    <row r="431" spans="2:54" ht="15.75" customHeight="1" x14ac:dyDescent="0.25">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row>
    <row r="432" spans="2:54" ht="15.75" customHeight="1" x14ac:dyDescent="0.25">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row>
    <row r="433" spans="2:54" ht="15.75" customHeight="1" x14ac:dyDescent="0.25">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row>
    <row r="434" spans="2:54" ht="15.75" customHeight="1" x14ac:dyDescent="0.25">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row>
    <row r="435" spans="2:54" ht="15.75" customHeight="1" x14ac:dyDescent="0.25">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row>
    <row r="436" spans="2:54" ht="15.75" customHeight="1" x14ac:dyDescent="0.25">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row>
    <row r="437" spans="2:54" ht="15.75" customHeight="1" x14ac:dyDescent="0.25">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row>
    <row r="438" spans="2:54" ht="15.75" customHeight="1" x14ac:dyDescent="0.25">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row>
    <row r="439" spans="2:54" ht="15.75" customHeight="1" x14ac:dyDescent="0.25">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row>
    <row r="440" spans="2:54" ht="15.75" customHeight="1" x14ac:dyDescent="0.25">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c r="BB440" s="61"/>
    </row>
    <row r="441" spans="2:54" ht="15.75" customHeight="1" x14ac:dyDescent="0.25">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c r="BB441" s="61"/>
    </row>
    <row r="442" spans="2:54" ht="15.75" customHeight="1" x14ac:dyDescent="0.25">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c r="BB442" s="61"/>
    </row>
    <row r="443" spans="2:54" ht="15.75" customHeight="1" x14ac:dyDescent="0.25">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c r="BB443" s="61"/>
    </row>
    <row r="444" spans="2:54" ht="15.75" customHeight="1" x14ac:dyDescent="0.25">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c r="BB444" s="61"/>
    </row>
    <row r="445" spans="2:54" ht="15.75" customHeight="1" x14ac:dyDescent="0.25">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c r="BB445" s="61"/>
    </row>
    <row r="446" spans="2:54" ht="15.75" customHeight="1" x14ac:dyDescent="0.25">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c r="BB446" s="61"/>
    </row>
    <row r="447" spans="2:54" ht="15.75" customHeight="1" x14ac:dyDescent="0.25">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c r="BB447" s="61"/>
    </row>
    <row r="448" spans="2:54" ht="15.75" customHeight="1" x14ac:dyDescent="0.25">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c r="BB448" s="61"/>
    </row>
    <row r="449" spans="2:54" ht="15.75" customHeight="1" x14ac:dyDescent="0.25">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c r="BB449" s="61"/>
    </row>
    <row r="450" spans="2:54" ht="15.75" customHeight="1" x14ac:dyDescent="0.25">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c r="BB450" s="61"/>
    </row>
    <row r="451" spans="2:54" ht="15.75" customHeight="1" x14ac:dyDescent="0.25">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c r="BB451" s="61"/>
    </row>
    <row r="452" spans="2:54" ht="15.75" customHeight="1" x14ac:dyDescent="0.25">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c r="BB452" s="61"/>
    </row>
    <row r="453" spans="2:54" ht="15.75" customHeight="1" x14ac:dyDescent="0.25">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c r="BB453" s="61"/>
    </row>
    <row r="454" spans="2:54" ht="15.75" customHeight="1" x14ac:dyDescent="0.25">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c r="BB454" s="61"/>
    </row>
    <row r="455" spans="2:54" ht="15.75" customHeight="1" x14ac:dyDescent="0.25">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c r="BB455" s="61"/>
    </row>
    <row r="456" spans="2:54" ht="15.75" customHeight="1" x14ac:dyDescent="0.25">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c r="BB456" s="61"/>
    </row>
    <row r="457" spans="2:54" ht="15.75" customHeight="1" x14ac:dyDescent="0.25">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c r="BB457" s="61"/>
    </row>
    <row r="458" spans="2:54" ht="15.75" customHeight="1" x14ac:dyDescent="0.25">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c r="BB458" s="61"/>
    </row>
    <row r="459" spans="2:54" ht="15.75" customHeight="1" x14ac:dyDescent="0.25">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c r="BB459" s="61"/>
    </row>
    <row r="460" spans="2:54" ht="15.75" customHeight="1" x14ac:dyDescent="0.25">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c r="BB460" s="61"/>
    </row>
    <row r="461" spans="2:54" ht="15.75" customHeight="1" x14ac:dyDescent="0.25">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c r="BB461" s="61"/>
    </row>
    <row r="462" spans="2:54" ht="15.75" customHeight="1" x14ac:dyDescent="0.25">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c r="BB462" s="61"/>
    </row>
    <row r="463" spans="2:54" ht="15.75" customHeight="1" x14ac:dyDescent="0.25">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c r="BB463" s="61"/>
    </row>
    <row r="464" spans="2:54" ht="15.75" customHeight="1" x14ac:dyDescent="0.25">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c r="BB464" s="61"/>
    </row>
    <row r="465" spans="2:54" ht="15.75" customHeight="1" x14ac:dyDescent="0.25">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c r="BB465" s="61"/>
    </row>
    <row r="466" spans="2:54" ht="15.75" customHeight="1" x14ac:dyDescent="0.25">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c r="BB466" s="61"/>
    </row>
    <row r="467" spans="2:54" ht="15.75" customHeight="1" x14ac:dyDescent="0.25">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c r="BB467" s="61"/>
    </row>
    <row r="468" spans="2:54" ht="15.75" customHeight="1" x14ac:dyDescent="0.25">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c r="BB468" s="61"/>
    </row>
    <row r="469" spans="2:54" ht="15.75" customHeight="1" x14ac:dyDescent="0.25">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c r="BB469" s="61"/>
    </row>
    <row r="470" spans="2:54" ht="15.75" customHeight="1" x14ac:dyDescent="0.25">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c r="BB470" s="61"/>
    </row>
    <row r="471" spans="2:54" ht="15.75" customHeight="1" x14ac:dyDescent="0.25">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c r="BB471" s="61"/>
    </row>
    <row r="472" spans="2:54" ht="15.75" customHeight="1" x14ac:dyDescent="0.25">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c r="BB472" s="61"/>
    </row>
    <row r="473" spans="2:54" ht="15.75" customHeight="1" x14ac:dyDescent="0.25">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c r="BB473" s="61"/>
    </row>
    <row r="474" spans="2:54" ht="15.75" customHeight="1" x14ac:dyDescent="0.25">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c r="BB474" s="61"/>
    </row>
    <row r="475" spans="2:54" ht="15.75" customHeight="1" x14ac:dyDescent="0.25">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c r="BB475" s="61"/>
    </row>
    <row r="476" spans="2:54" ht="15.75" customHeight="1" x14ac:dyDescent="0.25">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c r="BB476" s="61"/>
    </row>
    <row r="477" spans="2:54" ht="15.75" customHeight="1" x14ac:dyDescent="0.25">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c r="BB477" s="61"/>
    </row>
    <row r="478" spans="2:54" ht="15.75" customHeight="1" x14ac:dyDescent="0.25">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c r="BB478" s="61"/>
    </row>
    <row r="479" spans="2:54" ht="15.75" customHeight="1" x14ac:dyDescent="0.25">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c r="BB479" s="61"/>
    </row>
    <row r="480" spans="2:54" ht="15.75" customHeight="1" x14ac:dyDescent="0.25">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c r="BB480" s="61"/>
    </row>
    <row r="481" spans="2:54" ht="15.75" customHeight="1" x14ac:dyDescent="0.25">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c r="BB481" s="61"/>
    </row>
    <row r="482" spans="2:54" ht="15.75" customHeight="1" x14ac:dyDescent="0.25">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c r="BB482" s="61"/>
    </row>
    <row r="483" spans="2:54" ht="15.75" customHeight="1" x14ac:dyDescent="0.25">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c r="BB483" s="61"/>
    </row>
    <row r="484" spans="2:54" ht="15.75" customHeight="1" x14ac:dyDescent="0.25">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c r="BB484" s="61"/>
    </row>
    <row r="485" spans="2:54" ht="15.75" customHeight="1" x14ac:dyDescent="0.25">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c r="BB485" s="61"/>
    </row>
    <row r="486" spans="2:54" ht="15.75" customHeight="1" x14ac:dyDescent="0.25">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c r="BB486" s="61"/>
    </row>
    <row r="487" spans="2:54" ht="15.75" customHeight="1" x14ac:dyDescent="0.25">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c r="BB487" s="61"/>
    </row>
    <row r="488" spans="2:54" ht="15.75" customHeight="1" x14ac:dyDescent="0.25">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c r="BB488" s="61"/>
    </row>
    <row r="489" spans="2:54" ht="15.75" customHeight="1" x14ac:dyDescent="0.25">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c r="BB489" s="61"/>
    </row>
    <row r="490" spans="2:54" ht="15.75" customHeight="1" x14ac:dyDescent="0.25">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c r="BB490" s="61"/>
    </row>
    <row r="491" spans="2:54" ht="15.75" customHeight="1" x14ac:dyDescent="0.25">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c r="BB491" s="61"/>
    </row>
    <row r="492" spans="2:54" ht="15.75" customHeight="1" x14ac:dyDescent="0.25">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c r="BB492" s="61"/>
    </row>
    <row r="493" spans="2:54" ht="15.75" customHeight="1" x14ac:dyDescent="0.25">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c r="BB493" s="61"/>
    </row>
    <row r="494" spans="2:54" ht="15.75" customHeight="1" x14ac:dyDescent="0.25">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c r="BB494" s="61"/>
    </row>
    <row r="495" spans="2:54" ht="15.75" customHeight="1" x14ac:dyDescent="0.25">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c r="BB495" s="61"/>
    </row>
    <row r="496" spans="2:54" ht="15.75" customHeight="1" x14ac:dyDescent="0.25">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c r="BB496" s="61"/>
    </row>
    <row r="497" spans="2:54" ht="15.75" customHeight="1" x14ac:dyDescent="0.25">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c r="BB497" s="61"/>
    </row>
    <row r="498" spans="2:54" ht="15.75" customHeight="1" x14ac:dyDescent="0.25">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c r="BB498" s="61"/>
    </row>
    <row r="499" spans="2:54" ht="15.75" customHeight="1" x14ac:dyDescent="0.25">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c r="BB499" s="61"/>
    </row>
    <row r="500" spans="2:54" ht="15.75" customHeight="1" x14ac:dyDescent="0.25">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c r="BB500" s="61"/>
    </row>
    <row r="501" spans="2:54" ht="15.75" customHeight="1" x14ac:dyDescent="0.25">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c r="BB501" s="61"/>
    </row>
    <row r="502" spans="2:54" ht="15.75" customHeight="1" x14ac:dyDescent="0.25">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c r="BB502" s="61"/>
    </row>
    <row r="503" spans="2:54" ht="15.75" customHeight="1" x14ac:dyDescent="0.25">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c r="BB503" s="61"/>
    </row>
    <row r="504" spans="2:54" ht="15.75" customHeight="1" x14ac:dyDescent="0.25">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c r="BB504" s="61"/>
    </row>
    <row r="505" spans="2:54" ht="15.75" customHeight="1" x14ac:dyDescent="0.25">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c r="BB505" s="61"/>
    </row>
    <row r="506" spans="2:54" ht="15.75" customHeight="1" x14ac:dyDescent="0.25">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c r="BB506" s="61"/>
    </row>
    <row r="507" spans="2:54" ht="15.75" customHeight="1" x14ac:dyDescent="0.25">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c r="BB507" s="61"/>
    </row>
    <row r="508" spans="2:54" ht="15.75" customHeight="1" x14ac:dyDescent="0.25">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c r="BB508" s="61"/>
    </row>
    <row r="509" spans="2:54" ht="15.75" customHeight="1" x14ac:dyDescent="0.25">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c r="BB509" s="61"/>
    </row>
    <row r="510" spans="2:54" ht="15.75" customHeight="1" x14ac:dyDescent="0.25">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c r="BB510" s="61"/>
    </row>
    <row r="511" spans="2:54" ht="15.75" customHeight="1" x14ac:dyDescent="0.25">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c r="BB511" s="61"/>
    </row>
    <row r="512" spans="2:54" ht="15.75" customHeight="1" x14ac:dyDescent="0.25">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c r="BB512" s="61"/>
    </row>
    <row r="513" spans="2:54" ht="15.75" customHeight="1" x14ac:dyDescent="0.25">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c r="BB513" s="61"/>
    </row>
    <row r="514" spans="2:54" ht="15.75" customHeight="1" x14ac:dyDescent="0.25">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c r="BB514" s="61"/>
    </row>
    <row r="515" spans="2:54" ht="15.75" customHeight="1" x14ac:dyDescent="0.25">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c r="BB515" s="61"/>
    </row>
    <row r="516" spans="2:54" ht="15.75" customHeight="1" x14ac:dyDescent="0.25">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c r="BB516" s="61"/>
    </row>
    <row r="517" spans="2:54" ht="15.75" customHeight="1" x14ac:dyDescent="0.25">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c r="BB517" s="61"/>
    </row>
    <row r="518" spans="2:54" ht="15.75" customHeight="1" x14ac:dyDescent="0.25">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c r="BB518" s="61"/>
    </row>
    <row r="519" spans="2:54" ht="15.75" customHeight="1" x14ac:dyDescent="0.25">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c r="BB519" s="61"/>
    </row>
    <row r="520" spans="2:54" ht="15.75" customHeight="1" x14ac:dyDescent="0.25">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c r="BB520" s="61"/>
    </row>
    <row r="521" spans="2:54" ht="15.75" customHeight="1" x14ac:dyDescent="0.25">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c r="BB521" s="61"/>
    </row>
    <row r="522" spans="2:54" ht="15.75" customHeight="1" x14ac:dyDescent="0.25">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c r="BB522" s="61"/>
    </row>
    <row r="523" spans="2:54" ht="15.75" customHeight="1" x14ac:dyDescent="0.25">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c r="BB523" s="61"/>
    </row>
    <row r="524" spans="2:54" ht="15.75" customHeight="1" x14ac:dyDescent="0.25">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c r="BB524" s="61"/>
    </row>
    <row r="525" spans="2:54" ht="15.75" customHeight="1" x14ac:dyDescent="0.25">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c r="BB525" s="61"/>
    </row>
    <row r="526" spans="2:54" ht="15.75" customHeight="1" x14ac:dyDescent="0.25">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c r="BB526" s="61"/>
    </row>
    <row r="527" spans="2:54" ht="15.75" customHeight="1" x14ac:dyDescent="0.25">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c r="BB527" s="61"/>
    </row>
    <row r="528" spans="2:54" ht="15.75" customHeight="1" x14ac:dyDescent="0.25">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c r="BB528" s="61"/>
    </row>
    <row r="529" spans="2:54" ht="15.75" customHeight="1" x14ac:dyDescent="0.25">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c r="BB529" s="61"/>
    </row>
    <row r="530" spans="2:54" ht="15.75" customHeight="1" x14ac:dyDescent="0.25">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c r="BB530" s="61"/>
    </row>
    <row r="531" spans="2:54" ht="15.75" customHeight="1" x14ac:dyDescent="0.25">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c r="BB531" s="61"/>
    </row>
    <row r="532" spans="2:54" ht="15.75" customHeight="1" x14ac:dyDescent="0.25">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c r="BB532" s="61"/>
    </row>
    <row r="533" spans="2:54" ht="15.75" customHeight="1" x14ac:dyDescent="0.25">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c r="BB533" s="61"/>
    </row>
    <row r="534" spans="2:54" ht="15.75" customHeight="1" x14ac:dyDescent="0.25">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c r="BB534" s="61"/>
    </row>
    <row r="535" spans="2:54" ht="15.75" customHeight="1" x14ac:dyDescent="0.25">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c r="BB535" s="61"/>
    </row>
    <row r="536" spans="2:54" ht="15.75" customHeight="1" x14ac:dyDescent="0.25">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c r="BB536" s="61"/>
    </row>
    <row r="537" spans="2:54" ht="15.75" customHeight="1" x14ac:dyDescent="0.25">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c r="BB537" s="61"/>
    </row>
    <row r="538" spans="2:54" ht="15.75" customHeight="1" x14ac:dyDescent="0.25">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c r="BB538" s="61"/>
    </row>
    <row r="539" spans="2:54" ht="15.75" customHeight="1" x14ac:dyDescent="0.25">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c r="BB539" s="61"/>
    </row>
    <row r="540" spans="2:54" ht="15.75" customHeight="1" x14ac:dyDescent="0.25">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c r="BB540" s="61"/>
    </row>
    <row r="541" spans="2:54" ht="15.75" customHeight="1" x14ac:dyDescent="0.25">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c r="BB541" s="61"/>
    </row>
    <row r="542" spans="2:54" ht="15.75" customHeight="1" x14ac:dyDescent="0.25">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c r="BB542" s="61"/>
    </row>
    <row r="543" spans="2:54" ht="15.75" customHeight="1" x14ac:dyDescent="0.25">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c r="BB543" s="61"/>
    </row>
    <row r="544" spans="2:54" ht="15.75" customHeight="1" x14ac:dyDescent="0.25">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c r="BB544" s="61"/>
    </row>
    <row r="545" spans="2:54" ht="15.75" customHeight="1" x14ac:dyDescent="0.25">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c r="BB545" s="61"/>
    </row>
    <row r="546" spans="2:54" ht="15.75" customHeight="1" x14ac:dyDescent="0.25">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c r="BB546" s="61"/>
    </row>
    <row r="547" spans="2:54" ht="15.75" customHeight="1" x14ac:dyDescent="0.25">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c r="BB547" s="61"/>
    </row>
    <row r="548" spans="2:54" ht="15.75" customHeight="1" x14ac:dyDescent="0.25">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c r="BB548" s="61"/>
    </row>
    <row r="549" spans="2:54" ht="15.75" customHeight="1" x14ac:dyDescent="0.25">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c r="BB549" s="61"/>
    </row>
    <row r="550" spans="2:54" ht="15.75" customHeight="1" x14ac:dyDescent="0.25">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c r="BB550" s="61"/>
    </row>
    <row r="551" spans="2:54" ht="15.75" customHeight="1" x14ac:dyDescent="0.25">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c r="BB551" s="61"/>
    </row>
    <row r="552" spans="2:54" ht="15.75" customHeight="1" x14ac:dyDescent="0.25">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c r="BB552" s="61"/>
    </row>
    <row r="553" spans="2:54" ht="15.75" customHeight="1" x14ac:dyDescent="0.25">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c r="BB553" s="61"/>
    </row>
    <row r="554" spans="2:54" ht="15.75" customHeight="1" x14ac:dyDescent="0.25">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c r="BB554" s="61"/>
    </row>
    <row r="555" spans="2:54" ht="15.75" customHeight="1" x14ac:dyDescent="0.25">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c r="BB555" s="61"/>
    </row>
    <row r="556" spans="2:54" ht="15.75" customHeight="1" x14ac:dyDescent="0.25">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c r="BB556" s="61"/>
    </row>
    <row r="557" spans="2:54" ht="15.75" customHeight="1" x14ac:dyDescent="0.25">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c r="BB557" s="61"/>
    </row>
    <row r="558" spans="2:54" ht="15.75" customHeight="1" x14ac:dyDescent="0.25">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c r="BB558" s="61"/>
    </row>
    <row r="559" spans="2:54" ht="15.75" customHeight="1" x14ac:dyDescent="0.25">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c r="BB559" s="61"/>
    </row>
    <row r="560" spans="2:54" ht="15.75" customHeight="1" x14ac:dyDescent="0.25">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c r="BB560" s="61"/>
    </row>
    <row r="561" spans="2:54" ht="15.75" customHeight="1" x14ac:dyDescent="0.25">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c r="BB561" s="61"/>
    </row>
    <row r="562" spans="2:54" ht="15.75" customHeight="1" x14ac:dyDescent="0.25">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c r="BB562" s="61"/>
    </row>
    <row r="563" spans="2:54" ht="15.75" customHeight="1" x14ac:dyDescent="0.25">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c r="BB563" s="61"/>
    </row>
    <row r="564" spans="2:54" ht="15.75" customHeight="1" x14ac:dyDescent="0.25">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c r="BB564" s="61"/>
    </row>
    <row r="565" spans="2:54" ht="15.75" customHeight="1" x14ac:dyDescent="0.25">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c r="BB565" s="61"/>
    </row>
    <row r="566" spans="2:54" ht="15.75" customHeight="1" x14ac:dyDescent="0.25">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c r="BB566" s="61"/>
    </row>
    <row r="567" spans="2:54" ht="15.75" customHeight="1" x14ac:dyDescent="0.25">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c r="BB567" s="61"/>
    </row>
    <row r="568" spans="2:54" ht="15.75" customHeight="1" x14ac:dyDescent="0.25">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c r="BB568" s="61"/>
    </row>
    <row r="569" spans="2:54" ht="15.75" customHeight="1" x14ac:dyDescent="0.25">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c r="BB569" s="61"/>
    </row>
    <row r="570" spans="2:54" ht="15.75" customHeight="1" x14ac:dyDescent="0.25">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c r="BB570" s="61"/>
    </row>
    <row r="571" spans="2:54" ht="15.75" customHeight="1" x14ac:dyDescent="0.25">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c r="BB571" s="61"/>
    </row>
    <row r="572" spans="2:54" ht="15.75" customHeight="1" x14ac:dyDescent="0.25">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c r="BB572" s="61"/>
    </row>
    <row r="573" spans="2:54" ht="15.75" customHeight="1" x14ac:dyDescent="0.25">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c r="BB573" s="61"/>
    </row>
    <row r="574" spans="2:54" ht="15.75" customHeight="1" x14ac:dyDescent="0.25">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c r="BB574" s="61"/>
    </row>
    <row r="575" spans="2:54" ht="15.75" customHeight="1" x14ac:dyDescent="0.25">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c r="BB575" s="61"/>
    </row>
    <row r="576" spans="2:54" ht="15.75" customHeight="1" x14ac:dyDescent="0.25">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c r="BB576" s="61"/>
    </row>
    <row r="577" spans="2:54" ht="15.75" customHeight="1" x14ac:dyDescent="0.25">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c r="BB577" s="61"/>
    </row>
    <row r="578" spans="2:54" ht="15.75" customHeight="1" x14ac:dyDescent="0.25">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c r="BB578" s="61"/>
    </row>
    <row r="579" spans="2:54" ht="15.75" customHeight="1" x14ac:dyDescent="0.25">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c r="BB579" s="61"/>
    </row>
    <row r="580" spans="2:54" ht="15.75" customHeight="1" x14ac:dyDescent="0.25">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c r="BB580" s="61"/>
    </row>
    <row r="581" spans="2:54" ht="15.75" customHeight="1" x14ac:dyDescent="0.25">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c r="BB581" s="61"/>
    </row>
    <row r="582" spans="2:54" ht="15.75" customHeight="1" x14ac:dyDescent="0.25">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c r="BB582" s="61"/>
    </row>
    <row r="583" spans="2:54" ht="15.75" customHeight="1" x14ac:dyDescent="0.25">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c r="BB583" s="61"/>
    </row>
    <row r="584" spans="2:54" ht="15.75" customHeight="1" x14ac:dyDescent="0.25">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c r="BB584" s="61"/>
    </row>
    <row r="585" spans="2:54" ht="15.75" customHeight="1" x14ac:dyDescent="0.25">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c r="BB585" s="61"/>
    </row>
    <row r="586" spans="2:54" ht="15.75" customHeight="1" x14ac:dyDescent="0.25">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c r="BB586" s="61"/>
    </row>
    <row r="587" spans="2:54" ht="15.75" customHeight="1" x14ac:dyDescent="0.25">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c r="BB587" s="61"/>
    </row>
    <row r="588" spans="2:54" ht="15.75" customHeight="1" x14ac:dyDescent="0.25">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c r="BB588" s="61"/>
    </row>
    <row r="589" spans="2:54" ht="15.75" customHeight="1" x14ac:dyDescent="0.25">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c r="BB589" s="61"/>
    </row>
    <row r="590" spans="2:54" ht="15.75" customHeight="1" x14ac:dyDescent="0.25">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c r="BB590" s="61"/>
    </row>
    <row r="591" spans="2:54" ht="15.75" customHeight="1" x14ac:dyDescent="0.25">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c r="BB591" s="61"/>
    </row>
    <row r="592" spans="2:54" ht="15.75" customHeight="1" x14ac:dyDescent="0.25">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c r="BB592" s="61"/>
    </row>
    <row r="593" spans="2:54" ht="15.75" customHeight="1" x14ac:dyDescent="0.25">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c r="BB593" s="61"/>
    </row>
    <row r="594" spans="2:54" ht="15.75" customHeight="1" x14ac:dyDescent="0.25">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c r="BB594" s="61"/>
    </row>
    <row r="595" spans="2:54" ht="15.75" customHeight="1" x14ac:dyDescent="0.25">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c r="BB595" s="61"/>
    </row>
    <row r="596" spans="2:54" ht="15.75" customHeight="1" x14ac:dyDescent="0.25">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c r="BB596" s="61"/>
    </row>
    <row r="597" spans="2:54" ht="15.75" customHeight="1" x14ac:dyDescent="0.25">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c r="BB597" s="61"/>
    </row>
    <row r="598" spans="2:54" ht="15.75" customHeight="1" x14ac:dyDescent="0.25">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c r="BB598" s="61"/>
    </row>
    <row r="599" spans="2:54" ht="15.75" customHeight="1" x14ac:dyDescent="0.25">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c r="BB599" s="61"/>
    </row>
    <row r="600" spans="2:54" ht="15.75" customHeight="1" x14ac:dyDescent="0.25">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c r="BB600" s="61"/>
    </row>
    <row r="601" spans="2:54" ht="15.75" customHeight="1" x14ac:dyDescent="0.25">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c r="BB601" s="61"/>
    </row>
    <row r="602" spans="2:54" ht="15.75" customHeight="1" x14ac:dyDescent="0.25">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c r="BB602" s="61"/>
    </row>
    <row r="603" spans="2:54" ht="15.75" customHeight="1" x14ac:dyDescent="0.25">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c r="BB603" s="61"/>
    </row>
    <row r="604" spans="2:54" ht="15.75" customHeight="1" x14ac:dyDescent="0.25">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c r="BB604" s="61"/>
    </row>
    <row r="605" spans="2:54" ht="15.75" customHeight="1" x14ac:dyDescent="0.25">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c r="BB605" s="61"/>
    </row>
    <row r="606" spans="2:54" ht="15.75" customHeight="1" x14ac:dyDescent="0.25">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c r="BB606" s="61"/>
    </row>
    <row r="607" spans="2:54" ht="15.75" customHeight="1" x14ac:dyDescent="0.25">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c r="BB607" s="61"/>
    </row>
    <row r="608" spans="2:54" ht="15.75" customHeight="1" x14ac:dyDescent="0.25">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c r="BB608" s="61"/>
    </row>
    <row r="609" spans="2:54" ht="15.75" customHeight="1" x14ac:dyDescent="0.25">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c r="BB609" s="61"/>
    </row>
    <row r="610" spans="2:54" ht="15.75" customHeight="1" x14ac:dyDescent="0.25">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c r="BB610" s="61"/>
    </row>
    <row r="611" spans="2:54" ht="15.75" customHeight="1" x14ac:dyDescent="0.25">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c r="BB611" s="61"/>
    </row>
    <row r="612" spans="2:54" ht="15.75" customHeight="1" x14ac:dyDescent="0.25">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c r="BB612" s="61"/>
    </row>
    <row r="613" spans="2:54" ht="15.75" customHeight="1" x14ac:dyDescent="0.25">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c r="BB613" s="61"/>
    </row>
    <row r="614" spans="2:54" ht="15.75" customHeight="1" x14ac:dyDescent="0.25">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c r="BB614" s="61"/>
    </row>
    <row r="615" spans="2:54" ht="15.75" customHeight="1" x14ac:dyDescent="0.25">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c r="BB615" s="61"/>
    </row>
    <row r="616" spans="2:54" ht="15.75" customHeight="1" x14ac:dyDescent="0.25">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c r="BB616" s="61"/>
    </row>
    <row r="617" spans="2:54" ht="15.75" customHeight="1" x14ac:dyDescent="0.25">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c r="BB617" s="61"/>
    </row>
    <row r="618" spans="2:54" ht="15.75" customHeight="1" x14ac:dyDescent="0.25">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c r="BB618" s="61"/>
    </row>
    <row r="619" spans="2:54" ht="15.75" customHeight="1" x14ac:dyDescent="0.25">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c r="BB619" s="61"/>
    </row>
    <row r="620" spans="2:54" ht="15.75" customHeight="1" x14ac:dyDescent="0.25">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c r="BB620" s="61"/>
    </row>
    <row r="621" spans="2:54" ht="15.75" customHeight="1" x14ac:dyDescent="0.25">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c r="BB621" s="61"/>
    </row>
    <row r="622" spans="2:54" ht="15.75" customHeight="1" x14ac:dyDescent="0.25">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c r="BB622" s="61"/>
    </row>
    <row r="623" spans="2:54" ht="15.75" customHeight="1" x14ac:dyDescent="0.25">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c r="BB623" s="61"/>
    </row>
    <row r="624" spans="2:54" ht="15.75" customHeight="1" x14ac:dyDescent="0.25">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c r="BB624" s="61"/>
    </row>
    <row r="625" spans="2:54" ht="15.75" customHeight="1" x14ac:dyDescent="0.25">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c r="BB625" s="61"/>
    </row>
    <row r="626" spans="2:54" ht="15.75" customHeight="1" x14ac:dyDescent="0.25">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c r="BB626" s="61"/>
    </row>
    <row r="627" spans="2:54" ht="15.75" customHeight="1" x14ac:dyDescent="0.25">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c r="BB627" s="61"/>
    </row>
    <row r="628" spans="2:54" ht="15.75" customHeight="1" x14ac:dyDescent="0.25">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c r="BB628" s="61"/>
    </row>
    <row r="629" spans="2:54" ht="15.75" customHeight="1" x14ac:dyDescent="0.25">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c r="BB629" s="61"/>
    </row>
    <row r="630" spans="2:54" ht="15.75" customHeight="1" x14ac:dyDescent="0.25">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c r="BB630" s="61"/>
    </row>
    <row r="631" spans="2:54" ht="15.75" customHeight="1" x14ac:dyDescent="0.25">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c r="BB631" s="61"/>
    </row>
    <row r="632" spans="2:54" ht="15.75" customHeight="1" x14ac:dyDescent="0.25">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c r="BB632" s="61"/>
    </row>
    <row r="633" spans="2:54" ht="15.75" customHeight="1" x14ac:dyDescent="0.25">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c r="BB633" s="61"/>
    </row>
    <row r="634" spans="2:54" ht="15.75" customHeight="1" x14ac:dyDescent="0.25">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c r="BB634" s="61"/>
    </row>
    <row r="635" spans="2:54" ht="15.75" customHeight="1" x14ac:dyDescent="0.25">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c r="BB635" s="61"/>
    </row>
    <row r="636" spans="2:54" ht="15.75" customHeight="1" x14ac:dyDescent="0.25">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c r="BB636" s="61"/>
    </row>
    <row r="637" spans="2:54" ht="15.75" customHeight="1" x14ac:dyDescent="0.25">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c r="BB637" s="61"/>
    </row>
    <row r="638" spans="2:54" ht="15.75" customHeight="1" x14ac:dyDescent="0.25">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c r="BB638" s="61"/>
    </row>
    <row r="639" spans="2:54" ht="15.75" customHeight="1" x14ac:dyDescent="0.25">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c r="BB639" s="61"/>
    </row>
    <row r="640" spans="2:54" ht="15.75" customHeight="1" x14ac:dyDescent="0.25">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c r="BB640" s="61"/>
    </row>
    <row r="641" spans="2:54" ht="15.75" customHeight="1" x14ac:dyDescent="0.25">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c r="BB641" s="61"/>
    </row>
    <row r="642" spans="2:54" ht="15.75" customHeight="1" x14ac:dyDescent="0.25">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c r="BB642" s="61"/>
    </row>
    <row r="643" spans="2:54" ht="15.75" customHeight="1" x14ac:dyDescent="0.25">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c r="BB643" s="61"/>
    </row>
    <row r="644" spans="2:54" ht="15.75" customHeight="1" x14ac:dyDescent="0.25">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c r="BB644" s="61"/>
    </row>
    <row r="645" spans="2:54" ht="15.75" customHeight="1" x14ac:dyDescent="0.25">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c r="BB645" s="61"/>
    </row>
    <row r="646" spans="2:54" ht="15.75" customHeight="1" x14ac:dyDescent="0.25">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c r="BB646" s="61"/>
    </row>
    <row r="647" spans="2:54" ht="15.75" customHeight="1" x14ac:dyDescent="0.25">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c r="BB647" s="61"/>
    </row>
    <row r="648" spans="2:54" ht="15.75" customHeight="1" x14ac:dyDescent="0.25">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c r="BB648" s="61"/>
    </row>
    <row r="649" spans="2:54" ht="15.75" customHeight="1" x14ac:dyDescent="0.25">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c r="BB649" s="61"/>
    </row>
    <row r="650" spans="2:54" ht="15.75" customHeight="1" x14ac:dyDescent="0.25">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c r="BB650" s="61"/>
    </row>
    <row r="651" spans="2:54" ht="15.75" customHeight="1" x14ac:dyDescent="0.25">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c r="BB651" s="61"/>
    </row>
    <row r="652" spans="2:54" ht="15.75" customHeight="1" x14ac:dyDescent="0.25">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c r="BB652" s="61"/>
    </row>
    <row r="653" spans="2:54" ht="15.75" customHeight="1" x14ac:dyDescent="0.25">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c r="BB653" s="61"/>
    </row>
    <row r="654" spans="2:54" ht="15.75" customHeight="1" x14ac:dyDescent="0.25">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c r="BB654" s="61"/>
    </row>
    <row r="655" spans="2:54" ht="15.75" customHeight="1" x14ac:dyDescent="0.25">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c r="BB655" s="61"/>
    </row>
    <row r="656" spans="2:54" ht="15.75" customHeight="1" x14ac:dyDescent="0.25">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c r="BB656" s="61"/>
    </row>
    <row r="657" spans="2:54" ht="15.75" customHeight="1" x14ac:dyDescent="0.25">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c r="BB657" s="61"/>
    </row>
    <row r="658" spans="2:54" ht="15.75" customHeight="1" x14ac:dyDescent="0.25">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c r="BB658" s="61"/>
    </row>
    <row r="659" spans="2:54" ht="15.75" customHeight="1" x14ac:dyDescent="0.25">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c r="BB659" s="61"/>
    </row>
    <row r="660" spans="2:54" ht="15.75" customHeight="1" x14ac:dyDescent="0.25">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c r="BB660" s="61"/>
    </row>
    <row r="661" spans="2:54" ht="15.75" customHeight="1" x14ac:dyDescent="0.25">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c r="BB661" s="61"/>
    </row>
    <row r="662" spans="2:54" ht="15.75" customHeight="1" x14ac:dyDescent="0.25">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c r="BB662" s="61"/>
    </row>
    <row r="663" spans="2:54" ht="15.75" customHeight="1" x14ac:dyDescent="0.25">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c r="BB663" s="61"/>
    </row>
    <row r="664" spans="2:54" ht="15.75" customHeight="1" x14ac:dyDescent="0.25">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c r="BB664" s="61"/>
    </row>
    <row r="665" spans="2:54" ht="15.75" customHeight="1" x14ac:dyDescent="0.25">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c r="BB665" s="61"/>
    </row>
    <row r="666" spans="2:54" ht="15.75" customHeight="1" x14ac:dyDescent="0.25">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c r="BB666" s="61"/>
    </row>
    <row r="667" spans="2:54" ht="15.75" customHeight="1" x14ac:dyDescent="0.25">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c r="BB667" s="61"/>
    </row>
    <row r="668" spans="2:54" ht="15.75" customHeight="1" x14ac:dyDescent="0.25">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c r="BB668" s="61"/>
    </row>
    <row r="669" spans="2:54" ht="15.75" customHeight="1" x14ac:dyDescent="0.25">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c r="BB669" s="61"/>
    </row>
    <row r="670" spans="2:54" ht="15.75" customHeight="1" x14ac:dyDescent="0.25">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c r="BB670" s="61"/>
    </row>
    <row r="671" spans="2:54" ht="15.75" customHeight="1" x14ac:dyDescent="0.25">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c r="BB671" s="61"/>
    </row>
    <row r="672" spans="2:54" ht="15.75" customHeight="1" x14ac:dyDescent="0.25">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c r="BB672" s="61"/>
    </row>
    <row r="673" spans="2:54" ht="15.75" customHeight="1" x14ac:dyDescent="0.25">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c r="BB673" s="61"/>
    </row>
    <row r="674" spans="2:54" ht="15.75" customHeight="1" x14ac:dyDescent="0.25">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c r="BB674" s="61"/>
    </row>
    <row r="675" spans="2:54" ht="15.75" customHeight="1" x14ac:dyDescent="0.25">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c r="BB675" s="61"/>
    </row>
    <row r="676" spans="2:54" ht="15.75" customHeight="1" x14ac:dyDescent="0.25">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c r="BB676" s="61"/>
    </row>
    <row r="677" spans="2:54" ht="15.75" customHeight="1" x14ac:dyDescent="0.25">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c r="BB677" s="61"/>
    </row>
    <row r="678" spans="2:54" ht="15.75" customHeight="1" x14ac:dyDescent="0.25">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c r="BB678" s="61"/>
    </row>
    <row r="679" spans="2:54" ht="15.75" customHeight="1" x14ac:dyDescent="0.25">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c r="BB679" s="61"/>
    </row>
    <row r="680" spans="2:54" ht="15.75" customHeight="1" x14ac:dyDescent="0.25">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c r="BB680" s="61"/>
    </row>
    <row r="681" spans="2:54" ht="15.75" customHeight="1" x14ac:dyDescent="0.25">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c r="BB681" s="61"/>
    </row>
    <row r="682" spans="2:54" ht="15.75" customHeight="1" x14ac:dyDescent="0.25">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c r="BB682" s="61"/>
    </row>
    <row r="683" spans="2:54" ht="15.75" customHeight="1" x14ac:dyDescent="0.25">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c r="BB683" s="61"/>
    </row>
    <row r="684" spans="2:54" ht="15.75" customHeight="1" x14ac:dyDescent="0.25">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c r="BB684" s="61"/>
    </row>
    <row r="685" spans="2:54" ht="15.75" customHeight="1" x14ac:dyDescent="0.25">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c r="BB685" s="61"/>
    </row>
    <row r="686" spans="2:54" ht="15.75" customHeight="1" x14ac:dyDescent="0.25">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c r="BB686" s="61"/>
    </row>
    <row r="687" spans="2:54" ht="15.75" customHeight="1" x14ac:dyDescent="0.25">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c r="BB687" s="61"/>
    </row>
    <row r="688" spans="2:54" ht="15.75" customHeight="1" x14ac:dyDescent="0.25">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c r="BB688" s="61"/>
    </row>
    <row r="689" spans="2:54" ht="15.75" customHeight="1" x14ac:dyDescent="0.25">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c r="BB689" s="61"/>
    </row>
    <row r="690" spans="2:54" ht="15.75" customHeight="1" x14ac:dyDescent="0.25">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c r="BB690" s="61"/>
    </row>
    <row r="691" spans="2:54" ht="15.75" customHeight="1" x14ac:dyDescent="0.25">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c r="BB691" s="61"/>
    </row>
    <row r="692" spans="2:54" ht="15.75" customHeight="1" x14ac:dyDescent="0.25">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c r="BB692" s="61"/>
    </row>
    <row r="693" spans="2:54" ht="15.75" customHeight="1" x14ac:dyDescent="0.25">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c r="BB693" s="61"/>
    </row>
    <row r="694" spans="2:54" ht="15.75" customHeight="1" x14ac:dyDescent="0.25">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c r="BB694" s="61"/>
    </row>
    <row r="695" spans="2:54" ht="15.75" customHeight="1" x14ac:dyDescent="0.25">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c r="BB695" s="61"/>
    </row>
    <row r="696" spans="2:54" ht="15.75" customHeight="1" x14ac:dyDescent="0.25">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c r="BB696" s="61"/>
    </row>
    <row r="697" spans="2:54" ht="15.75" customHeight="1" x14ac:dyDescent="0.25">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c r="BB697" s="61"/>
    </row>
    <row r="698" spans="2:54" ht="15.75" customHeight="1" x14ac:dyDescent="0.25">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c r="BB698" s="61"/>
    </row>
    <row r="699" spans="2:54" ht="15.75" customHeight="1" x14ac:dyDescent="0.25">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c r="BB699" s="61"/>
    </row>
    <row r="700" spans="2:54" ht="15.75" customHeight="1" x14ac:dyDescent="0.25">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c r="BB700" s="61"/>
    </row>
    <row r="701" spans="2:54" ht="15.75" customHeight="1" x14ac:dyDescent="0.25">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c r="BB701" s="61"/>
    </row>
    <row r="702" spans="2:54" ht="15.75" customHeight="1" x14ac:dyDescent="0.25">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c r="BB702" s="61"/>
    </row>
    <row r="703" spans="2:54" ht="15.75" customHeight="1" x14ac:dyDescent="0.25">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c r="BB703" s="61"/>
    </row>
    <row r="704" spans="2:54" ht="15.75" customHeight="1" x14ac:dyDescent="0.25">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c r="BB704" s="61"/>
    </row>
    <row r="705" spans="2:54" ht="15.75" customHeight="1" x14ac:dyDescent="0.25">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c r="BB705" s="61"/>
    </row>
    <row r="706" spans="2:54" ht="15.75" customHeight="1" x14ac:dyDescent="0.25">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c r="BB706" s="61"/>
    </row>
    <row r="707" spans="2:54" ht="15.75" customHeight="1" x14ac:dyDescent="0.25">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c r="BB707" s="61"/>
    </row>
    <row r="708" spans="2:54" ht="15.75" customHeight="1" x14ac:dyDescent="0.25">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c r="BB708" s="61"/>
    </row>
    <row r="709" spans="2:54" ht="15.75" customHeight="1" x14ac:dyDescent="0.25">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c r="BB709" s="61"/>
    </row>
    <row r="710" spans="2:54" ht="15.75" customHeight="1" x14ac:dyDescent="0.25">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c r="BB710" s="61"/>
    </row>
    <row r="711" spans="2:54" ht="15.75" customHeight="1" x14ac:dyDescent="0.25">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c r="BB711" s="61"/>
    </row>
    <row r="712" spans="2:54" ht="15.75" customHeight="1" x14ac:dyDescent="0.25">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c r="BB712" s="61"/>
    </row>
    <row r="713" spans="2:54" ht="15.75" customHeight="1" x14ac:dyDescent="0.25">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c r="BB713" s="61"/>
    </row>
    <row r="714" spans="2:54" ht="15.75" customHeight="1" x14ac:dyDescent="0.25">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c r="BB714" s="61"/>
    </row>
    <row r="715" spans="2:54" ht="15.75" customHeight="1" x14ac:dyDescent="0.25">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c r="BB715" s="61"/>
    </row>
    <row r="716" spans="2:54" ht="15.75" customHeight="1" x14ac:dyDescent="0.25">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c r="BB716" s="61"/>
    </row>
    <row r="717" spans="2:54" ht="15.75" customHeight="1" x14ac:dyDescent="0.25">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c r="BB717" s="61"/>
    </row>
    <row r="718" spans="2:54" ht="15.75" customHeight="1" x14ac:dyDescent="0.25">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c r="BB718" s="61"/>
    </row>
    <row r="719" spans="2:54" ht="15.75" customHeight="1" x14ac:dyDescent="0.25">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c r="BB719" s="61"/>
    </row>
    <row r="720" spans="2:54" ht="15.75" customHeight="1" x14ac:dyDescent="0.25">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c r="BB720" s="61"/>
    </row>
    <row r="721" spans="2:54" ht="15.75" customHeight="1" x14ac:dyDescent="0.25">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c r="BB721" s="61"/>
    </row>
    <row r="722" spans="2:54" ht="15.75" customHeight="1" x14ac:dyDescent="0.25">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c r="BB722" s="61"/>
    </row>
    <row r="723" spans="2:54" ht="15.75" customHeight="1" x14ac:dyDescent="0.25">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c r="BB723" s="61"/>
    </row>
    <row r="724" spans="2:54" ht="15.75" customHeight="1" x14ac:dyDescent="0.25">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c r="BB724" s="61"/>
    </row>
    <row r="725" spans="2:54" ht="15.75" customHeight="1" x14ac:dyDescent="0.25">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c r="BB725" s="61"/>
    </row>
    <row r="726" spans="2:54" ht="15.75" customHeight="1" x14ac:dyDescent="0.25">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c r="BB726" s="61"/>
    </row>
    <row r="727" spans="2:54" ht="15.75" customHeight="1" x14ac:dyDescent="0.25">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c r="BB727" s="61"/>
    </row>
    <row r="728" spans="2:54" ht="15.75" customHeight="1" x14ac:dyDescent="0.25">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c r="BB728" s="61"/>
    </row>
    <row r="729" spans="2:54" ht="15.75" customHeight="1" x14ac:dyDescent="0.25">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c r="BB729" s="61"/>
    </row>
    <row r="730" spans="2:54" ht="15.75" customHeight="1" x14ac:dyDescent="0.25">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c r="BB730" s="61"/>
    </row>
    <row r="731" spans="2:54" ht="15.75" customHeight="1" x14ac:dyDescent="0.25">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c r="BB731" s="61"/>
    </row>
    <row r="732" spans="2:54" ht="15.75" customHeight="1" x14ac:dyDescent="0.25">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c r="BB732" s="61"/>
    </row>
    <row r="733" spans="2:54" ht="15.75" customHeight="1" x14ac:dyDescent="0.25">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c r="BB733" s="61"/>
    </row>
    <row r="734" spans="2:54" ht="15.75" customHeight="1" x14ac:dyDescent="0.25">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c r="BB734" s="61"/>
    </row>
    <row r="735" spans="2:54" ht="15.75" customHeight="1" x14ac:dyDescent="0.25">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c r="BB735" s="61"/>
    </row>
    <row r="736" spans="2:54" ht="15.75" customHeight="1" x14ac:dyDescent="0.25">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c r="BB736" s="61"/>
    </row>
    <row r="737" spans="2:54" ht="15.75" customHeight="1" x14ac:dyDescent="0.25">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c r="BB737" s="61"/>
    </row>
    <row r="738" spans="2:54" ht="15.75" customHeight="1" x14ac:dyDescent="0.25">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c r="BB738" s="61"/>
    </row>
    <row r="739" spans="2:54" ht="15.75" customHeight="1" x14ac:dyDescent="0.25">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c r="BB739" s="61"/>
    </row>
    <row r="740" spans="2:54" ht="15.75" customHeight="1" x14ac:dyDescent="0.25">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c r="BB740" s="61"/>
    </row>
    <row r="741" spans="2:54" ht="15.75" customHeight="1" x14ac:dyDescent="0.25">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c r="BB741" s="61"/>
    </row>
    <row r="742" spans="2:54" ht="15.75" customHeight="1" x14ac:dyDescent="0.25">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c r="BB742" s="61"/>
    </row>
    <row r="743" spans="2:54" ht="15.75" customHeight="1" x14ac:dyDescent="0.25">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c r="BB743" s="61"/>
    </row>
    <row r="744" spans="2:54" ht="15.75" customHeight="1" x14ac:dyDescent="0.25">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c r="BB744" s="61"/>
    </row>
    <row r="745" spans="2:54" ht="15.75" customHeight="1" x14ac:dyDescent="0.25">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c r="BB745" s="61"/>
    </row>
    <row r="746" spans="2:54" ht="15.75" customHeight="1" x14ac:dyDescent="0.25">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c r="BB746" s="61"/>
    </row>
    <row r="747" spans="2:54" ht="15.75" customHeight="1" x14ac:dyDescent="0.25">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c r="BB747" s="61"/>
    </row>
    <row r="748" spans="2:54" ht="15.75" customHeight="1" x14ac:dyDescent="0.25">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c r="BB748" s="61"/>
    </row>
    <row r="749" spans="2:54" ht="15.75" customHeight="1" x14ac:dyDescent="0.25">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c r="BB749" s="61"/>
    </row>
    <row r="750" spans="2:54" ht="15.75" customHeight="1" x14ac:dyDescent="0.25">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c r="BB750" s="61"/>
    </row>
    <row r="751" spans="2:54" ht="15.75" customHeight="1" x14ac:dyDescent="0.25">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c r="BB751" s="61"/>
    </row>
    <row r="752" spans="2:54" ht="15.75" customHeight="1" x14ac:dyDescent="0.25">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c r="BB752" s="61"/>
    </row>
    <row r="753" spans="2:54" ht="15.75" customHeight="1" x14ac:dyDescent="0.25">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c r="BB753" s="61"/>
    </row>
    <row r="754" spans="2:54" ht="15.75" customHeight="1" x14ac:dyDescent="0.25">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c r="BB754" s="61"/>
    </row>
    <row r="755" spans="2:54" ht="15.75" customHeight="1" x14ac:dyDescent="0.25">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c r="BB755" s="61"/>
    </row>
    <row r="756" spans="2:54" ht="15.75" customHeight="1" x14ac:dyDescent="0.25">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c r="BB756" s="61"/>
    </row>
    <row r="757" spans="2:54" ht="15.75" customHeight="1" x14ac:dyDescent="0.25">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c r="BB757" s="61"/>
    </row>
    <row r="758" spans="2:54" ht="15.75" customHeight="1" x14ac:dyDescent="0.25">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c r="BB758" s="61"/>
    </row>
    <row r="759" spans="2:54" ht="15.75" customHeight="1" x14ac:dyDescent="0.25">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c r="BB759" s="61"/>
    </row>
    <row r="760" spans="2:54" ht="15.75" customHeight="1" x14ac:dyDescent="0.25">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c r="BB760" s="61"/>
    </row>
    <row r="761" spans="2:54" ht="15.75" customHeight="1" x14ac:dyDescent="0.25">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c r="BB761" s="61"/>
    </row>
    <row r="762" spans="2:54" ht="15.75" customHeight="1" x14ac:dyDescent="0.25">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c r="BB762" s="61"/>
    </row>
    <row r="763" spans="2:54" ht="15.75" customHeight="1" x14ac:dyDescent="0.25">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c r="BB763" s="61"/>
    </row>
    <row r="764" spans="2:54" ht="15.75" customHeight="1" x14ac:dyDescent="0.25">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c r="BB764" s="61"/>
    </row>
    <row r="765" spans="2:54" ht="15.75" customHeight="1" x14ac:dyDescent="0.25">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c r="BB765" s="61"/>
    </row>
    <row r="766" spans="2:54" ht="15.75" customHeight="1" x14ac:dyDescent="0.25">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c r="BB766" s="61"/>
    </row>
    <row r="767" spans="2:54" ht="15.75" customHeight="1" x14ac:dyDescent="0.25">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c r="BB767" s="61"/>
    </row>
    <row r="768" spans="2:54" ht="15.75" customHeight="1" x14ac:dyDescent="0.25">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c r="BB768" s="61"/>
    </row>
    <row r="769" spans="2:54" ht="15.75" customHeight="1" x14ac:dyDescent="0.25">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c r="BB769" s="61"/>
    </row>
    <row r="770" spans="2:54" ht="15.75" customHeight="1" x14ac:dyDescent="0.25">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c r="BB770" s="61"/>
    </row>
    <row r="771" spans="2:54" ht="15.75" customHeight="1" x14ac:dyDescent="0.25">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c r="BB771" s="61"/>
    </row>
    <row r="772" spans="2:54" ht="15.75" customHeight="1" x14ac:dyDescent="0.25">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c r="BB772" s="61"/>
    </row>
    <row r="773" spans="2:54" ht="15.75" customHeight="1" x14ac:dyDescent="0.25">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c r="BB773" s="61"/>
    </row>
    <row r="774" spans="2:54" ht="15.75" customHeight="1" x14ac:dyDescent="0.25">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c r="BB774" s="61"/>
    </row>
    <row r="775" spans="2:54" ht="15.75" customHeight="1" x14ac:dyDescent="0.25">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c r="BB775" s="61"/>
    </row>
    <row r="776" spans="2:54" ht="15.75" customHeight="1" x14ac:dyDescent="0.25">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c r="BB776" s="61"/>
    </row>
    <row r="777" spans="2:54" ht="15.75" customHeight="1" x14ac:dyDescent="0.25">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c r="BB777" s="61"/>
    </row>
    <row r="778" spans="2:54" ht="15.75" customHeight="1" x14ac:dyDescent="0.25">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c r="BB778" s="61"/>
    </row>
    <row r="779" spans="2:54" ht="15.75" customHeight="1" x14ac:dyDescent="0.25">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c r="BB779" s="61"/>
    </row>
    <row r="780" spans="2:54" ht="15.75" customHeight="1" x14ac:dyDescent="0.25">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c r="BB780" s="61"/>
    </row>
    <row r="781" spans="2:54" ht="15.75" customHeight="1" x14ac:dyDescent="0.25">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c r="BB781" s="61"/>
    </row>
    <row r="782" spans="2:54" ht="15.75" customHeight="1" x14ac:dyDescent="0.25">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c r="BB782" s="61"/>
    </row>
    <row r="783" spans="2:54" ht="15.75" customHeight="1" x14ac:dyDescent="0.25">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c r="BB783" s="61"/>
    </row>
    <row r="784" spans="2:54" ht="15.75" customHeight="1" x14ac:dyDescent="0.25">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c r="BB784" s="61"/>
    </row>
    <row r="785" spans="2:54" ht="15.75" customHeight="1" x14ac:dyDescent="0.25">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c r="BB785" s="61"/>
    </row>
    <row r="786" spans="2:54" ht="15.75" customHeight="1" x14ac:dyDescent="0.25">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c r="BB786" s="61"/>
    </row>
    <row r="787" spans="2:54" ht="15.75" customHeight="1" x14ac:dyDescent="0.25">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c r="BB787" s="61"/>
    </row>
    <row r="788" spans="2:54" ht="15.75" customHeight="1" x14ac:dyDescent="0.25">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c r="BB788" s="61"/>
    </row>
    <row r="789" spans="2:54" ht="15.75" customHeight="1" x14ac:dyDescent="0.25">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c r="BB789" s="61"/>
    </row>
    <row r="790" spans="2:54" ht="15.75" customHeight="1" x14ac:dyDescent="0.25">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c r="BB790" s="61"/>
    </row>
    <row r="791" spans="2:54" ht="15.75" customHeight="1" x14ac:dyDescent="0.25">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c r="BB791" s="61"/>
    </row>
    <row r="792" spans="2:54" ht="15.75" customHeight="1" x14ac:dyDescent="0.25">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c r="BB792" s="61"/>
    </row>
    <row r="793" spans="2:54" ht="15.75" customHeight="1" x14ac:dyDescent="0.25">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c r="BB793" s="61"/>
    </row>
    <row r="794" spans="2:54" ht="15.75" customHeight="1" x14ac:dyDescent="0.25">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c r="BB794" s="61"/>
    </row>
    <row r="795" spans="2:54" ht="15.75" customHeight="1" x14ac:dyDescent="0.25">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c r="BB795" s="61"/>
    </row>
    <row r="796" spans="2:54" ht="15.75" customHeight="1" x14ac:dyDescent="0.25">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c r="BB796" s="61"/>
    </row>
    <row r="797" spans="2:54" ht="15.75" customHeight="1" x14ac:dyDescent="0.25">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c r="BB797" s="61"/>
    </row>
    <row r="798" spans="2:54" ht="15.75" customHeight="1" x14ac:dyDescent="0.25">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c r="BB798" s="61"/>
    </row>
    <row r="799" spans="2:54" ht="15.75" customHeight="1" x14ac:dyDescent="0.25">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c r="BB799" s="61"/>
    </row>
    <row r="800" spans="2:54" ht="15.75" customHeight="1" x14ac:dyDescent="0.25">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c r="BB800" s="61"/>
    </row>
    <row r="801" spans="2:54" ht="15.75" customHeight="1" x14ac:dyDescent="0.25">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c r="BB801" s="61"/>
    </row>
    <row r="802" spans="2:54" ht="15.75" customHeight="1" x14ac:dyDescent="0.25">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c r="BB802" s="61"/>
    </row>
    <row r="803" spans="2:54" ht="15.75" customHeight="1" x14ac:dyDescent="0.25">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c r="BB803" s="61"/>
    </row>
    <row r="804" spans="2:54" ht="15.75" customHeight="1" x14ac:dyDescent="0.25">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c r="BB804" s="61"/>
    </row>
    <row r="805" spans="2:54" ht="15.75" customHeight="1" x14ac:dyDescent="0.25">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c r="BB805" s="61"/>
    </row>
    <row r="806" spans="2:54" ht="15.75" customHeight="1" x14ac:dyDescent="0.25">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c r="BB806" s="61"/>
    </row>
    <row r="807" spans="2:54" ht="15.75" customHeight="1" x14ac:dyDescent="0.25">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c r="BB807" s="61"/>
    </row>
    <row r="808" spans="2:54" ht="15.75" customHeight="1" x14ac:dyDescent="0.25">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c r="BB808" s="61"/>
    </row>
    <row r="809" spans="2:54" ht="15.75" customHeight="1" x14ac:dyDescent="0.25">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c r="BB809" s="61"/>
    </row>
    <row r="810" spans="2:54" ht="15.75" customHeight="1" x14ac:dyDescent="0.25">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c r="BB810" s="61"/>
    </row>
    <row r="811" spans="2:54" ht="15.75" customHeight="1" x14ac:dyDescent="0.25">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c r="BB811" s="61"/>
    </row>
    <row r="812" spans="2:54" ht="15.75" customHeight="1" x14ac:dyDescent="0.25">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c r="BB812" s="61"/>
    </row>
    <row r="813" spans="2:54" ht="15.75" customHeight="1" x14ac:dyDescent="0.25">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c r="BB813" s="61"/>
    </row>
    <row r="814" spans="2:54" ht="15.75" customHeight="1" x14ac:dyDescent="0.25">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c r="BB814" s="61"/>
    </row>
    <row r="815" spans="2:54" ht="15.75" customHeight="1" x14ac:dyDescent="0.25">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c r="BB815" s="61"/>
    </row>
    <row r="816" spans="2:54" ht="15.75" customHeight="1" x14ac:dyDescent="0.25">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c r="BB816" s="61"/>
    </row>
    <row r="817" spans="2:54" ht="15.75" customHeight="1" x14ac:dyDescent="0.25">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c r="BB817" s="61"/>
    </row>
    <row r="818" spans="2:54" ht="15.75" customHeight="1" x14ac:dyDescent="0.25">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c r="BB818" s="61"/>
    </row>
    <row r="819" spans="2:54" ht="15.75" customHeight="1" x14ac:dyDescent="0.25">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c r="BB819" s="61"/>
    </row>
    <row r="820" spans="2:54" ht="15.75" customHeight="1" x14ac:dyDescent="0.25">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c r="BB820" s="61"/>
    </row>
    <row r="821" spans="2:54" ht="15.75" customHeight="1" x14ac:dyDescent="0.25">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c r="BB821" s="61"/>
    </row>
    <row r="822" spans="2:54" ht="15.75" customHeight="1" x14ac:dyDescent="0.25">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c r="BB822" s="61"/>
    </row>
    <row r="823" spans="2:54" ht="15.75" customHeight="1" x14ac:dyDescent="0.25">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c r="BB823" s="61"/>
    </row>
    <row r="824" spans="2:54" ht="15.75" customHeight="1" x14ac:dyDescent="0.25">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c r="BB824" s="61"/>
    </row>
    <row r="825" spans="2:54" ht="15.75" customHeight="1" x14ac:dyDescent="0.25">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c r="BB825" s="61"/>
    </row>
    <row r="826" spans="2:54" ht="15.75" customHeight="1" x14ac:dyDescent="0.25">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c r="BB826" s="61"/>
    </row>
    <row r="827" spans="2:54" ht="15.75" customHeight="1" x14ac:dyDescent="0.25">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c r="BB827" s="61"/>
    </row>
    <row r="828" spans="2:54" ht="15.75" customHeight="1" x14ac:dyDescent="0.25">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c r="BB828" s="61"/>
    </row>
    <row r="829" spans="2:54" ht="15.75" customHeight="1" x14ac:dyDescent="0.25">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c r="BB829" s="61"/>
    </row>
    <row r="830" spans="2:54" ht="15.75" customHeight="1" x14ac:dyDescent="0.25">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c r="BB830" s="61"/>
    </row>
    <row r="831" spans="2:54" ht="15.75" customHeight="1" x14ac:dyDescent="0.25">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c r="BB831" s="61"/>
    </row>
    <row r="832" spans="2:54" ht="15.75" customHeight="1" x14ac:dyDescent="0.25">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c r="BB832" s="61"/>
    </row>
  </sheetData>
  <mergeCells count="2">
    <mergeCell ref="B1:BA1"/>
    <mergeCell ref="BB1:CQ1"/>
  </mergeCells>
  <phoneticPr fontId="44" type="noConversion"/>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52430-57FE-4DA2-9FC0-2BBCC70332CD}">
  <dimension ref="A1:CP832"/>
  <sheetViews>
    <sheetView showGridLines="0" zoomScale="72" zoomScaleNormal="72" workbookViewId="0">
      <pane xSplit="2" ySplit="3" topLeftCell="C4" activePane="bottomRight" state="frozen"/>
      <selection pane="topRight" sqref="A1:AZ1"/>
      <selection pane="bottomLeft" sqref="A1:AZ1"/>
      <selection pane="bottomRight" activeCell="A2" sqref="A2"/>
    </sheetView>
  </sheetViews>
  <sheetFormatPr defaultColWidth="14.42578125" defaultRowHeight="15" customHeight="1" x14ac:dyDescent="0.25"/>
  <cols>
    <col min="1" max="1" width="21.42578125" bestFit="1" customWidth="1"/>
    <col min="2" max="2" width="7" bestFit="1" customWidth="1"/>
    <col min="3" max="3" width="20.140625" customWidth="1"/>
    <col min="4" max="10" width="11.42578125" customWidth="1"/>
    <col min="11" max="11" width="14" bestFit="1" customWidth="1"/>
    <col min="12" max="21" width="11.42578125" customWidth="1"/>
    <col min="22" max="22" width="7.140625" customWidth="1"/>
    <col min="23" max="23" width="18.140625" bestFit="1" customWidth="1"/>
    <col min="24" max="48" width="11.42578125" customWidth="1"/>
    <col min="49" max="49" width="19.42578125" bestFit="1" customWidth="1"/>
    <col min="50" max="52" width="11.42578125" customWidth="1"/>
    <col min="53" max="53" width="9.140625" customWidth="1"/>
  </cols>
  <sheetData>
    <row r="1" spans="1:94" x14ac:dyDescent="0.25">
      <c r="A1" s="342"/>
      <c r="B1" s="338"/>
      <c r="C1" s="338"/>
      <c r="D1" s="338"/>
      <c r="E1" s="338"/>
      <c r="F1" s="338"/>
      <c r="G1" s="338"/>
      <c r="H1" s="338"/>
      <c r="I1" s="338"/>
      <c r="J1" s="338"/>
      <c r="K1" s="338"/>
      <c r="L1" s="338"/>
      <c r="M1" s="338"/>
      <c r="N1" s="338"/>
      <c r="O1" s="338"/>
      <c r="P1" s="338"/>
      <c r="Q1" s="338"/>
      <c r="R1" s="338"/>
      <c r="S1" s="338"/>
      <c r="T1" s="338"/>
      <c r="U1" s="338"/>
      <c r="V1" s="338"/>
      <c r="W1" s="338"/>
      <c r="X1" s="338"/>
      <c r="Y1" s="338"/>
      <c r="Z1" s="338"/>
      <c r="AA1" s="338"/>
      <c r="AB1" s="338"/>
      <c r="AC1" s="338"/>
      <c r="AD1" s="338"/>
      <c r="AE1" s="338"/>
      <c r="AF1" s="338"/>
      <c r="AG1" s="338"/>
      <c r="AH1" s="338"/>
      <c r="AI1" s="338"/>
      <c r="AJ1" s="338"/>
      <c r="AK1" s="338"/>
      <c r="AL1" s="338"/>
      <c r="AM1" s="338"/>
      <c r="AN1" s="338"/>
      <c r="AO1" s="338"/>
      <c r="AP1" s="338"/>
      <c r="AQ1" s="338"/>
      <c r="AR1" s="338"/>
      <c r="AS1" s="338"/>
      <c r="AT1" s="338"/>
      <c r="AU1" s="338"/>
      <c r="AV1" s="338"/>
      <c r="AW1" s="338"/>
      <c r="AX1" s="338"/>
      <c r="AY1" s="338"/>
      <c r="AZ1" s="338"/>
      <c r="BA1" s="341"/>
      <c r="BB1" s="341"/>
      <c r="BC1" s="341"/>
      <c r="BD1" s="341"/>
      <c r="BE1" s="341"/>
      <c r="BF1" s="341"/>
      <c r="BG1" s="341"/>
      <c r="BH1" s="341"/>
      <c r="BI1" s="341"/>
      <c r="BJ1" s="341"/>
      <c r="BK1" s="341"/>
      <c r="BL1" s="341"/>
      <c r="BM1" s="341"/>
      <c r="BN1" s="341"/>
      <c r="BO1" s="341"/>
      <c r="BP1" s="341"/>
      <c r="BQ1" s="341"/>
      <c r="BR1" s="341"/>
      <c r="BS1" s="341"/>
      <c r="BT1" s="341"/>
      <c r="BU1" s="341"/>
      <c r="BV1" s="341"/>
      <c r="BW1" s="341"/>
      <c r="BX1" s="341"/>
      <c r="BY1" s="341"/>
      <c r="BZ1" s="341"/>
      <c r="CA1" s="341"/>
      <c r="CB1" s="341"/>
      <c r="CC1" s="341"/>
      <c r="CD1" s="341"/>
      <c r="CE1" s="341"/>
      <c r="CF1" s="341"/>
      <c r="CG1" s="341"/>
      <c r="CH1" s="341"/>
      <c r="CI1" s="341"/>
      <c r="CJ1" s="341"/>
      <c r="CK1" s="341"/>
      <c r="CL1" s="341"/>
      <c r="CM1" s="341"/>
      <c r="CN1" s="341"/>
      <c r="CO1" s="341"/>
      <c r="CP1" s="341"/>
    </row>
    <row r="2" spans="1:94" ht="121.5" customHeight="1" x14ac:dyDescent="0.25">
      <c r="A2" s="83" t="s">
        <v>391</v>
      </c>
      <c r="B2" s="19" t="s">
        <v>3</v>
      </c>
      <c r="C2" s="54" t="str">
        <f>'Indicator Data'!E2</f>
        <v>Physical Exposure to Earthquake MMI VI</v>
      </c>
      <c r="D2" s="54" t="str">
        <f>'Indicator Data'!F2</f>
        <v>Physical Exposure to Earthquake MMI VIII</v>
      </c>
      <c r="E2" s="54" t="str">
        <f>'Indicator Data'!G2</f>
        <v>Physical Exposure to Earthquake MMI VI (relative)</v>
      </c>
      <c r="F2" s="54" t="str">
        <f>'Indicator Data'!H2</f>
        <v>Physical Exposure to Earthquake MMI VIII (relative)</v>
      </c>
      <c r="G2" s="54" t="str">
        <f>'Indicator Data'!I2</f>
        <v>Physical Exposure to Extensive River flood  (relative)</v>
      </c>
      <c r="H2" s="54" t="str">
        <f>'Indicator Data'!J2</f>
        <v>Physical Extent of Intensive River Flood Inundation (absolute)</v>
      </c>
      <c r="I2" s="54" t="str">
        <f>'Indicator Data'!K2</f>
        <v>Physical Exposure to Extensive Flash Flood  (relative)</v>
      </c>
      <c r="J2" s="54" t="str">
        <f>'Indicator Data'!L2</f>
        <v>Intensive  Inundation (monsoon season)</v>
      </c>
      <c r="K2" s="54" t="str">
        <f>'Indicator Data'!M2</f>
        <v xml:space="preserve">Physical Extent to Extensive Storm Surge Area  (relative) </v>
      </c>
      <c r="L2" s="54" t="str">
        <f>'Indicator Data'!N2</f>
        <v xml:space="preserve">Physical Exposure to Intensive Storm Surge   (absolute)  </v>
      </c>
      <c r="M2" s="54" t="str">
        <f>'Indicator Data'!O2</f>
        <v>Physical Exposure to Intensive Landslide (relative)</v>
      </c>
      <c r="N2" s="54" t="str">
        <f>'Indicator Data'!P2</f>
        <v>Physical Exposure to Extensive Landslide (relative)</v>
      </c>
      <c r="O2" s="54" t="str">
        <f>'Indicator Data'!Q2</f>
        <v>Physical Exposure to Extensive Salinity (relative)</v>
      </c>
      <c r="P2" s="54" t="str">
        <f>'Indicator Data'!R2</f>
        <v>Physical Exposure to Intensive Lightning  (absolute)</v>
      </c>
      <c r="Q2" s="54" t="str">
        <f>'Indicator Data'!S2</f>
        <v xml:space="preserve">Physical Exposure to Intensive Riverbank Erosion (absolute) </v>
      </c>
      <c r="R2" s="54" t="str">
        <f>'Indicator Data'!T2</f>
        <v>Physical Exposure to Extensive Drought- Kharip (relative)</v>
      </c>
      <c r="S2" s="54" t="str">
        <f>'Indicator Data'!U2</f>
        <v>Physical Exposure to Extensive Drought-Rabi  (relative)</v>
      </c>
      <c r="T2" s="54" t="str">
        <f>'Indicator Data'!V2</f>
        <v>Incidents of COVID-19 Infections</v>
      </c>
      <c r="U2" s="54" t="str">
        <f>'Indicator Data'!W2</f>
        <v>Population Exposed to Dengue (vector borne)</v>
      </c>
      <c r="V2" s="54" t="str">
        <f>'Indicator Data'!X2</f>
        <v>Population Density</v>
      </c>
      <c r="W2" s="54" t="str">
        <f>'Indicator Data'!Y2</f>
        <v>Average Household Size</v>
      </c>
      <c r="X2" s="54" t="str">
        <f>'Indicator Data'!Z2</f>
        <v>Urban Population Growth</v>
      </c>
      <c r="Y2" s="54" t="str">
        <f>'Indicator Data'!AA2</f>
        <v>Population Living in Urban Areas</v>
      </c>
      <c r="Z2" s="54" t="str">
        <f>'Indicator Data'!AB2</f>
        <v xml:space="preserve">Population Living in Slums </v>
      </c>
      <c r="AA2" s="54" t="str">
        <f>'Indicator Data'!AC2</f>
        <v>Open Defecation</v>
      </c>
      <c r="AB2" s="54" t="str">
        <f>'Indicator Data'!AD2</f>
        <v>Children Under 5 (% of population)</v>
      </c>
      <c r="AC2" s="54" t="str">
        <f>'Indicator Data'!AE2</f>
        <v>IHR Capacity Score: Food Safety</v>
      </c>
      <c r="AD2" s="54" t="str">
        <f>'Indicator Data'!AF2</f>
        <v>Violent Conflict Probability</v>
      </c>
      <c r="AE2" s="54" t="str">
        <f>'Indicator Data'!AG2</f>
        <v>Highly Violent Conflict Probability</v>
      </c>
      <c r="AF2" s="54" t="str">
        <f>'Indicator Data'!AH2</f>
        <v>National Power Conflict Intensity (Highly Violent)</v>
      </c>
      <c r="AG2" s="54" t="str">
        <f>'Indicator Data'!AI2</f>
        <v>Subnational Conflict Intensity (Highly Violent)</v>
      </c>
      <c r="AH2" s="54" t="str">
        <f>'Indicator Data'!AJ2</f>
        <v>Human Development Index</v>
      </c>
      <c r="AI2" s="54" t="str">
        <f>'Indicator Data'!AK2</f>
        <v>Poor People</v>
      </c>
      <c r="AJ2" s="54" t="str">
        <f>'Indicator Data'!AL2</f>
        <v>Extremely Poor People</v>
      </c>
      <c r="AK2" s="54" t="str">
        <f>'Indicator Data'!AM2</f>
        <v>Unsustainable Livelihood Household (% of Agri and non-Agri day labor)</v>
      </c>
      <c r="AL2" s="54" t="str">
        <f>'Indicator Data'!AN2</f>
        <v>Income GINI Coefficient</v>
      </c>
      <c r="AM2" s="54" t="str">
        <f>'Indicator Data'!AO2</f>
        <v>Gender Parity Index (GPI) for Primary School</v>
      </c>
      <c r="AN2" s="54" t="str">
        <f>'Indicator Data'!AP2</f>
        <v xml:space="preserve">Gender Parity Index (GPI) for Lower Secondary School </v>
      </c>
      <c r="AO2" s="54" t="str">
        <f>'Indicator Data'!AQ2</f>
        <v>Gender Parity Index (GPI) for Upper Secondary School</v>
      </c>
      <c r="AP2" s="54" t="str">
        <f>'Indicator Data'!AR2</f>
        <v>Unemployment Rate</v>
      </c>
      <c r="AQ2" s="54" t="str">
        <f>'Indicator Data'!AS2</f>
        <v>Percentages of EGPP Coverage</v>
      </c>
      <c r="AR2" s="54" t="str">
        <f>'Indicator Data'!AT2</f>
        <v>Public Aid Per Capita (humanitarian and development)</v>
      </c>
      <c r="AS2" s="54" t="str">
        <f>'Indicator Data'!AU2</f>
        <v>Net ODA Received (% of GNI)</v>
      </c>
      <c r="AT2" s="54" t="str">
        <f>'Indicator Data'!AV2</f>
        <v>Volume of Remittances (in USD) as a proportion of total GDP (%)</v>
      </c>
      <c r="AU2" s="54" t="str">
        <f>'Indicator Data'!AW2</f>
        <v>Floating Population</v>
      </c>
      <c r="AV2" s="54" t="str">
        <f>'Indicator Data'!AX2</f>
        <v xml:space="preserve">Disaster Induced IDP </v>
      </c>
      <c r="AW2" s="54" t="str">
        <f>'Indicator Data'!AY2</f>
        <v>Asylum Seeker/ Refugee</v>
      </c>
      <c r="AX2" s="54" t="str">
        <f>'Indicator Data'!AZ2</f>
        <v xml:space="preserve">Under Five Mortality Rate </v>
      </c>
      <c r="AY2" s="54" t="str">
        <f>'Indicator Data'!BA2</f>
        <v>Underweight Prevalence (severe) &lt;-3 SD</v>
      </c>
      <c r="AZ2" s="54" t="str">
        <f>'Indicator Data'!BB2</f>
        <v>Stunting Prevalence (severe)&lt;-3 SD</v>
      </c>
      <c r="BA2" s="54" t="str">
        <f>'Indicator Data'!BC2</f>
        <v>Insufficient Early Child Development Index (% of 36-59 months child)</v>
      </c>
      <c r="BB2" s="54" t="str">
        <f>'Indicator Data'!BD2</f>
        <v>Annual Average  Affected  by Major Disaster (cyclone and flood)</v>
      </c>
      <c r="BC2" s="54" t="str">
        <f>'Indicator Data'!BE2</f>
        <v>Destroyed Houses by Major Disaster (cyclone and flood)</v>
      </c>
      <c r="BD2" s="54" t="str">
        <f>'Indicator Data'!BF2</f>
        <v xml:space="preserve"> Damaged Houses by Major Disaster (cyclone and flood )</v>
      </c>
      <c r="BE2" s="54" t="str">
        <f>'Indicator Data'!BG2</f>
        <v>Households with Poor Dietary Diversity (food group &lt;=4)</v>
      </c>
      <c r="BF2" s="54" t="str">
        <f>'Indicator Data'!BH2</f>
        <v>% of Population IPC Level 4 (food insecurity)</v>
      </c>
      <c r="BG2" s="54" t="str">
        <f>'Indicator Data'!BI2</f>
        <v>Child Labour (children aged 5-17)</v>
      </c>
      <c r="BH2" s="54" t="str">
        <f>'Indicator Data'!BJ2</f>
        <v>Women (age 15-49 years)
Attitudes Towards Domestic Violence</v>
      </c>
      <c r="BI2" s="54" t="str">
        <f>'Indicator Data'!BK2</f>
        <v>Women Headed Households</v>
      </c>
      <c r="BJ2" s="54" t="str">
        <f>'Indicator Data'!BL2</f>
        <v>Population with Disability</v>
      </c>
      <c r="BK2" s="54" t="str">
        <f>'Indicator Data'!BM2</f>
        <v>Elderly Population (age &gt;65)</v>
      </c>
      <c r="BL2" s="54" t="str">
        <f>'Indicator Data'!BN2</f>
        <v>Tribal Population</v>
      </c>
      <c r="BM2" s="54" t="str">
        <f>'Indicator Data'!BO2</f>
        <v>Housing Structure (jhupri+kutcha)</v>
      </c>
      <c r="BN2" s="54" t="str">
        <f>'Indicator Data'!BP2</f>
        <v>Government Effectiveness</v>
      </c>
      <c r="BO2" s="54" t="str">
        <f>'Indicator Data'!BQ2</f>
        <v>Corruption Perception Index</v>
      </c>
      <c r="BP2" s="54" t="str">
        <f>'Indicator Data'!BR2</f>
        <v>HFA Scores Last Recent</v>
      </c>
      <c r="BQ2" s="54" t="str">
        <f>'Indicator Data'!BS2</f>
        <v xml:space="preserve">Cyclone Shelter </v>
      </c>
      <c r="BR2" s="54" t="str">
        <f>'Indicator Data'!BT2</f>
        <v>Financial Support to Disaster Affected Population</v>
      </c>
      <c r="BS2" s="54" t="str">
        <f>'Indicator Data'!BU2</f>
        <v>Disaster Prone HH Received Early Warning</v>
      </c>
      <c r="BT2" s="54" t="str">
        <f>'Indicator Data'!BV2</f>
        <v>Percentages of Disaster Preparedness HH</v>
      </c>
      <c r="BU2" s="54" t="str">
        <f>'Indicator Data'!BW2</f>
        <v>RCRC volunteer</v>
      </c>
      <c r="BV2" s="54" t="str">
        <f>'Indicator Data'!BX2</f>
        <v>CPP volunteer</v>
      </c>
      <c r="BW2" s="54" t="str">
        <f>'Indicator Data'!BY2</f>
        <v>Road density</v>
      </c>
      <c r="BX2" s="54" t="str">
        <f>'Indicator Data'!BZ2</f>
        <v xml:space="preserve">Union with Effective Accessibility </v>
      </c>
      <c r="BY2" s="54" t="str">
        <f>'Indicator Data'!CA2</f>
        <v>Basic Sanitation Services</v>
      </c>
      <c r="BZ2" s="54" t="str">
        <f>'Indicator Data'!CB2</f>
        <v>People Using at Least Basic Drinking Water Services</v>
      </c>
      <c r="CA2" s="54" t="str">
        <f>'Indicator Data'!CC2</f>
        <v>People with Basic Handwashing Facilities Including Soap and Water</v>
      </c>
      <c r="CB2" s="54" t="str">
        <f>'Indicator Data'!CD2</f>
        <v xml:space="preserve"> Menstrual Hygiene
Management</v>
      </c>
      <c r="CC2" s="54" t="str">
        <f>'Indicator Data'!CE2</f>
        <v>Skilled Attendant at Delivery</v>
      </c>
      <c r="CD2" s="54" t="str">
        <f>'Indicator Data'!CF2</f>
        <v>Antenatal Care (anc-4)</v>
      </c>
      <c r="CE2" s="54" t="str">
        <f>'Indicator Data'!CG2</f>
        <v>Post Natal Care (pnc)</v>
      </c>
      <c r="CF2" s="54" t="str">
        <f>'Indicator Data'!CH2</f>
        <v xml:space="preserve">Measles-Rubella Vaccination Coverage </v>
      </c>
      <c r="CG2" s="54" t="str">
        <f>'Indicator Data'!CI2</f>
        <v>Physicians Density</v>
      </c>
      <c r="CH2" s="54" t="str">
        <f>'Indicator Data'!CJ2</f>
        <v>Community Clinic Density</v>
      </c>
      <c r="CI2" s="54" t="str">
        <f>'Indicator Data'!CK2</f>
        <v>Health Center Density</v>
      </c>
      <c r="CJ2" s="54" t="str">
        <f>'Indicator Data'!CL2</f>
        <v xml:space="preserve">Adult Literacy Rate </v>
      </c>
      <c r="CK2" s="54" t="str">
        <f>'Indicator Data'!CM2</f>
        <v>Internet Users</v>
      </c>
      <c r="CL2" s="54" t="str">
        <f>'Indicator Data'!CN2</f>
        <v>Mobile Phone Users</v>
      </c>
      <c r="CM2" s="54" t="str">
        <f>'Indicator Data'!CO2</f>
        <v xml:space="preserve">Fiber Optic Network Connected Unions </v>
      </c>
      <c r="CN2" s="54" t="str">
        <f>'Indicator Data'!CP2</f>
        <v>Population</v>
      </c>
      <c r="CO2" s="54" t="str">
        <f>'Indicator Data'!CQ2</f>
        <v>Density</v>
      </c>
      <c r="CP2" s="54" t="str">
        <f>'Indicator Data'!CR2</f>
        <v>Area in Sq Km</v>
      </c>
    </row>
    <row r="3" spans="1:94" ht="33" customHeight="1" x14ac:dyDescent="0.25">
      <c r="A3" s="20" t="s">
        <v>390</v>
      </c>
      <c r="B3" s="19"/>
      <c r="C3" s="55">
        <f>'Indicator Data'!E3</f>
        <v>2019</v>
      </c>
      <c r="D3" s="55">
        <f>'Indicator Data'!F3</f>
        <v>2019</v>
      </c>
      <c r="E3" s="55">
        <f>'Indicator Data'!G3</f>
        <v>2019</v>
      </c>
      <c r="F3" s="55">
        <f>'Indicator Data'!H3</f>
        <v>2019</v>
      </c>
      <c r="G3" s="55">
        <f>'Indicator Data'!I3</f>
        <v>2022</v>
      </c>
      <c r="H3" s="55" t="str">
        <f>'Indicator Data'!J3</f>
        <v>2016-2020</v>
      </c>
      <c r="I3" s="55">
        <f>'Indicator Data'!K3</f>
        <v>2022</v>
      </c>
      <c r="J3" s="55">
        <f>'Indicator Data'!L3</f>
        <v>2022</v>
      </c>
      <c r="K3" s="55">
        <f>'Indicator Data'!M3</f>
        <v>2022</v>
      </c>
      <c r="L3" s="55" t="str">
        <f>'Indicator Data'!N3</f>
        <v>2016-2020</v>
      </c>
      <c r="M3" s="55">
        <f>'Indicator Data'!O3</f>
        <v>2020</v>
      </c>
      <c r="N3" s="55">
        <f>'Indicator Data'!P3</f>
        <v>2020</v>
      </c>
      <c r="O3" s="55">
        <f>'Indicator Data'!Q3</f>
        <v>2022</v>
      </c>
      <c r="P3" s="55">
        <v>2018</v>
      </c>
      <c r="Q3" s="55" t="str">
        <f>'Indicator Data'!S3</f>
        <v>2018-2020</v>
      </c>
      <c r="R3" s="55">
        <f>'Indicator Data'!T3</f>
        <v>2022</v>
      </c>
      <c r="S3" s="55">
        <f>'Indicator Data'!U3</f>
        <v>2022</v>
      </c>
      <c r="T3" s="55" t="str">
        <f>'Indicator Data'!V3</f>
        <v>2020-2021</v>
      </c>
      <c r="U3" s="55">
        <f>'Indicator Data'!W3</f>
        <v>2021</v>
      </c>
      <c r="V3" s="55">
        <f>'Indicator Data'!X3</f>
        <v>2021</v>
      </c>
      <c r="W3" s="55">
        <f>'Indicator Data'!Y3</f>
        <v>2021</v>
      </c>
      <c r="X3" s="55" t="str">
        <f>'Indicator Data'!Z3</f>
        <v>2011-2021</v>
      </c>
      <c r="Y3" s="55">
        <f>'Indicator Data'!AA3</f>
        <v>2021</v>
      </c>
      <c r="Z3" s="55">
        <f>'Indicator Data'!AB3</f>
        <v>2014</v>
      </c>
      <c r="AA3" s="55">
        <f>'Indicator Data'!AC3</f>
        <v>2021</v>
      </c>
      <c r="AB3" s="55">
        <f>'Indicator Data'!AD3</f>
        <v>2021</v>
      </c>
      <c r="AC3" s="55">
        <f>'Indicator Data'!AE3</f>
        <v>2020</v>
      </c>
      <c r="AD3" s="55">
        <f>'Indicator Data'!AF3</f>
        <v>2021</v>
      </c>
      <c r="AE3" s="55">
        <f>'Indicator Data'!AG3</f>
        <v>2021</v>
      </c>
      <c r="AF3" s="55">
        <f>'Indicator Data'!AH3</f>
        <v>2021</v>
      </c>
      <c r="AG3" s="55">
        <f>'Indicator Data'!AI3</f>
        <v>2021</v>
      </c>
      <c r="AH3" s="55">
        <f>'Indicator Data'!AJ3</f>
        <v>2016</v>
      </c>
      <c r="AI3" s="55">
        <f>'Indicator Data'!AK3</f>
        <v>2019</v>
      </c>
      <c r="AJ3" s="55">
        <f>'Indicator Data'!AL3</f>
        <v>2019</v>
      </c>
      <c r="AK3" s="55">
        <f>'Indicator Data'!AM3</f>
        <v>2019</v>
      </c>
      <c r="AL3" s="55">
        <f>'Indicator Data'!AN3</f>
        <v>2020</v>
      </c>
      <c r="AM3" s="55">
        <f>'Indicator Data'!AO3</f>
        <v>2019</v>
      </c>
      <c r="AN3" s="55">
        <f>'Indicator Data'!AP3</f>
        <v>2019</v>
      </c>
      <c r="AO3" s="55">
        <f>'Indicator Data'!AQ3</f>
        <v>2020</v>
      </c>
      <c r="AP3" s="55">
        <f>'Indicator Data'!AR3</f>
        <v>2016</v>
      </c>
      <c r="AQ3" s="55">
        <f>'Indicator Data'!AS3</f>
        <v>2019</v>
      </c>
      <c r="AR3" s="55">
        <f>'Indicator Data'!AT3</f>
        <v>2020</v>
      </c>
      <c r="AS3" s="55">
        <f>'Indicator Data'!AU3</f>
        <v>2020</v>
      </c>
      <c r="AT3" s="55">
        <v>2020</v>
      </c>
      <c r="AU3" s="55">
        <f>'Indicator Data'!AW3</f>
        <v>2021</v>
      </c>
      <c r="AV3" s="55" t="str">
        <f>'Indicator Data'!AX3</f>
        <v>2014-2020</v>
      </c>
      <c r="AW3" s="55">
        <f>'Indicator Data'!AY3</f>
        <v>2022</v>
      </c>
      <c r="AX3" s="55">
        <f>'Indicator Data'!AZ3</f>
        <v>2020</v>
      </c>
      <c r="AY3" s="55">
        <f>'Indicator Data'!BA3</f>
        <v>2019</v>
      </c>
      <c r="AZ3" s="55">
        <f>'Indicator Data'!BB3</f>
        <v>2019</v>
      </c>
      <c r="BA3" s="55">
        <f>'Indicator Data'!BC3</f>
        <v>2019</v>
      </c>
      <c r="BB3" s="55" t="str">
        <f>'Indicator Data'!BD3</f>
        <v>2014-2020</v>
      </c>
      <c r="BC3" s="55" t="str">
        <f>'Indicator Data'!BE3</f>
        <v>2014-2020</v>
      </c>
      <c r="BD3" s="55" t="str">
        <f>'Indicator Data'!BF3</f>
        <v>2014-2020</v>
      </c>
      <c r="BE3" s="55">
        <f>'Indicator Data'!BG3</f>
        <v>2021</v>
      </c>
      <c r="BF3" s="55">
        <f>'Indicator Data'!BH3</f>
        <v>2021</v>
      </c>
      <c r="BG3" s="55">
        <f>'Indicator Data'!BI3</f>
        <v>2019</v>
      </c>
      <c r="BH3" s="55">
        <f>'Indicator Data'!BJ3</f>
        <v>2019</v>
      </c>
      <c r="BI3" s="55">
        <f>'Indicator Data'!BK3</f>
        <v>2021</v>
      </c>
      <c r="BJ3" s="55">
        <f>'Indicator Data'!BL3</f>
        <v>2021</v>
      </c>
      <c r="BK3" s="55">
        <f>'Indicator Data'!BM3</f>
        <v>2021</v>
      </c>
      <c r="BL3" s="55">
        <f>'Indicator Data'!BN3</f>
        <v>2021</v>
      </c>
      <c r="BM3" s="55">
        <f>'Indicator Data'!BO3</f>
        <v>2021</v>
      </c>
      <c r="BN3" s="55">
        <f>'Indicator Data'!BP3</f>
        <v>2020</v>
      </c>
      <c r="BO3" s="55">
        <f>'Indicator Data'!BQ3</f>
        <v>2020</v>
      </c>
      <c r="BP3" s="55" t="str">
        <f>'Indicator Data'!BR3</f>
        <v>2007-2015</v>
      </c>
      <c r="BQ3" s="55">
        <f>'Indicator Data'!BS3</f>
        <v>2022</v>
      </c>
      <c r="BR3" s="55" t="str">
        <f>'Indicator Data'!BT3</f>
        <v>2009-2014</v>
      </c>
      <c r="BS3" s="55" t="str">
        <f>'Indicator Data'!BU3</f>
        <v>2009-2014</v>
      </c>
      <c r="BT3" s="55" t="str">
        <f>'Indicator Data'!BV3</f>
        <v>2009-2014</v>
      </c>
      <c r="BU3" s="55">
        <f>'Indicator Data'!BW3</f>
        <v>2022</v>
      </c>
      <c r="BV3" s="55">
        <f>'Indicator Data'!BX3</f>
        <v>2022</v>
      </c>
      <c r="BW3" s="55">
        <f>'Indicator Data'!BY3</f>
        <v>2022</v>
      </c>
      <c r="BX3" s="55">
        <f>'Indicator Data'!BZ3</f>
        <v>2014</v>
      </c>
      <c r="BY3" s="55">
        <f>'Indicator Data'!CA3</f>
        <v>2019</v>
      </c>
      <c r="BZ3" s="55">
        <f>'Indicator Data'!CB3</f>
        <v>2019</v>
      </c>
      <c r="CA3" s="55">
        <f>'Indicator Data'!CC3</f>
        <v>2019</v>
      </c>
      <c r="CB3" s="55">
        <f>'Indicator Data'!CD3</f>
        <v>2019</v>
      </c>
      <c r="CC3" s="55">
        <f>'Indicator Data'!CE3</f>
        <v>2019</v>
      </c>
      <c r="CD3" s="55">
        <f>'Indicator Data'!CF3</f>
        <v>2019</v>
      </c>
      <c r="CE3" s="55">
        <f>'Indicator Data'!CG3</f>
        <v>2019</v>
      </c>
      <c r="CF3" s="55">
        <f>'Indicator Data'!CH3</f>
        <v>2021</v>
      </c>
      <c r="CG3" s="55">
        <f>'Indicator Data'!CI3</f>
        <v>2022</v>
      </c>
      <c r="CH3" s="55">
        <f>'Indicator Data'!CJ3</f>
        <v>2022</v>
      </c>
      <c r="CI3" s="55">
        <f>'Indicator Data'!CK3</f>
        <v>2022</v>
      </c>
      <c r="CJ3" s="55">
        <f>'Indicator Data'!CL3</f>
        <v>2021</v>
      </c>
      <c r="CK3" s="55">
        <f>'Indicator Data'!CM3</f>
        <v>2020</v>
      </c>
      <c r="CL3" s="55">
        <f>'Indicator Data'!CN3</f>
        <v>2020</v>
      </c>
      <c r="CM3" s="55">
        <f>'Indicator Data'!CO3</f>
        <v>2014</v>
      </c>
      <c r="CN3" s="55">
        <f>'Indicator Data'!CP3</f>
        <v>2021</v>
      </c>
      <c r="CO3" s="55">
        <f>'Indicator Data'!CQ3</f>
        <v>2021</v>
      </c>
      <c r="CP3" s="55">
        <f>'Indicator Data'!CR3</f>
        <v>2021</v>
      </c>
    </row>
    <row r="4" spans="1:94" x14ac:dyDescent="0.25">
      <c r="A4" s="78" t="str">
        <f>'Indicator Data'!C14</f>
        <v>Barguna</v>
      </c>
      <c r="B4" s="19">
        <f>'Indicator Data'!D14</f>
        <v>1004</v>
      </c>
      <c r="C4" s="227">
        <v>2019</v>
      </c>
      <c r="D4" s="227">
        <v>2019</v>
      </c>
      <c r="E4" s="227">
        <v>2019</v>
      </c>
      <c r="F4" s="227">
        <v>2019</v>
      </c>
      <c r="G4" s="227">
        <v>2022</v>
      </c>
      <c r="H4" s="227">
        <v>2020</v>
      </c>
      <c r="I4" s="227">
        <v>2022</v>
      </c>
      <c r="J4" s="227">
        <v>2022</v>
      </c>
      <c r="K4" s="227">
        <v>2022</v>
      </c>
      <c r="L4" s="227">
        <v>2020</v>
      </c>
      <c r="M4" s="227">
        <v>2020</v>
      </c>
      <c r="N4" s="227">
        <v>2020</v>
      </c>
      <c r="O4" s="227">
        <v>2022</v>
      </c>
      <c r="P4" s="227">
        <v>2020</v>
      </c>
      <c r="Q4" s="227">
        <v>2020</v>
      </c>
      <c r="R4" s="227">
        <v>2022</v>
      </c>
      <c r="S4" s="227">
        <v>2022</v>
      </c>
      <c r="T4" s="227">
        <v>2021</v>
      </c>
      <c r="U4" s="227">
        <v>2021</v>
      </c>
      <c r="V4" s="227">
        <v>2021</v>
      </c>
      <c r="W4" s="227">
        <v>2021</v>
      </c>
      <c r="X4" s="227">
        <v>2021</v>
      </c>
      <c r="Y4" s="227">
        <v>2021</v>
      </c>
      <c r="Z4" s="227">
        <v>2014</v>
      </c>
      <c r="AA4" s="227">
        <v>2021</v>
      </c>
      <c r="AB4" s="227">
        <v>2021</v>
      </c>
      <c r="AC4" s="227">
        <v>2020</v>
      </c>
      <c r="AD4" s="227">
        <v>2021</v>
      </c>
      <c r="AE4" s="227">
        <v>2021</v>
      </c>
      <c r="AF4" s="227">
        <v>2021</v>
      </c>
      <c r="AG4" s="227">
        <v>2021</v>
      </c>
      <c r="AH4" s="227">
        <v>2016</v>
      </c>
      <c r="AI4" s="227">
        <v>2019</v>
      </c>
      <c r="AJ4" s="227">
        <v>2019</v>
      </c>
      <c r="AK4" s="227">
        <v>2019</v>
      </c>
      <c r="AL4" s="227">
        <v>2020</v>
      </c>
      <c r="AM4" s="227">
        <v>2019</v>
      </c>
      <c r="AN4" s="227">
        <v>2019</v>
      </c>
      <c r="AO4" s="227">
        <v>2020</v>
      </c>
      <c r="AP4" s="227">
        <v>2016</v>
      </c>
      <c r="AQ4" s="227">
        <v>2019</v>
      </c>
      <c r="AR4" s="227">
        <v>2020</v>
      </c>
      <c r="AS4" s="227">
        <v>2020</v>
      </c>
      <c r="AT4" s="227">
        <v>2020</v>
      </c>
      <c r="AU4" s="227">
        <v>2021</v>
      </c>
      <c r="AV4" s="227">
        <v>2020</v>
      </c>
      <c r="AW4" s="227">
        <v>2022</v>
      </c>
      <c r="AX4" s="227">
        <v>2020</v>
      </c>
      <c r="AY4" s="227">
        <v>2019</v>
      </c>
      <c r="AZ4" s="227">
        <v>2019</v>
      </c>
      <c r="BA4" s="227">
        <v>2019</v>
      </c>
      <c r="BB4" s="227">
        <v>2020</v>
      </c>
      <c r="BC4" s="227">
        <v>2020</v>
      </c>
      <c r="BD4" s="227">
        <v>2020</v>
      </c>
      <c r="BE4" s="227">
        <v>2021</v>
      </c>
      <c r="BF4" s="227">
        <v>2021</v>
      </c>
      <c r="BG4" s="227">
        <v>2019</v>
      </c>
      <c r="BH4" s="227">
        <v>2019</v>
      </c>
      <c r="BI4" s="227">
        <v>2021</v>
      </c>
      <c r="BJ4" s="227">
        <v>2021</v>
      </c>
      <c r="BK4" s="227">
        <v>2021</v>
      </c>
      <c r="BL4" s="227">
        <v>2021</v>
      </c>
      <c r="BM4" s="227">
        <v>2021</v>
      </c>
      <c r="BN4" s="227">
        <v>2020</v>
      </c>
      <c r="BO4" s="227">
        <v>2020</v>
      </c>
      <c r="BP4" s="227">
        <v>2015</v>
      </c>
      <c r="BQ4" s="227">
        <v>2022</v>
      </c>
      <c r="BR4" s="227">
        <v>2014</v>
      </c>
      <c r="BS4" s="227">
        <v>2014</v>
      </c>
      <c r="BT4" s="227">
        <v>2014</v>
      </c>
      <c r="BU4" s="227">
        <v>2022</v>
      </c>
      <c r="BV4" s="227">
        <v>2022</v>
      </c>
      <c r="BW4" s="227">
        <v>2022</v>
      </c>
      <c r="BX4" s="227">
        <v>2014</v>
      </c>
      <c r="BY4" s="227">
        <v>2019</v>
      </c>
      <c r="BZ4" s="227">
        <v>2019</v>
      </c>
      <c r="CA4" s="227">
        <v>2019</v>
      </c>
      <c r="CB4" s="227">
        <v>2019</v>
      </c>
      <c r="CC4" s="227">
        <v>2019</v>
      </c>
      <c r="CD4" s="227">
        <v>2019</v>
      </c>
      <c r="CE4" s="227">
        <v>2019</v>
      </c>
      <c r="CF4" s="227">
        <v>2021</v>
      </c>
      <c r="CG4" s="227">
        <v>2022</v>
      </c>
      <c r="CH4" s="227">
        <v>2022</v>
      </c>
      <c r="CI4" s="227">
        <v>2022</v>
      </c>
      <c r="CJ4" s="227">
        <v>2021</v>
      </c>
      <c r="CK4" s="227">
        <v>2020</v>
      </c>
      <c r="CL4" s="227">
        <v>2020</v>
      </c>
      <c r="CM4" s="227">
        <v>2014</v>
      </c>
      <c r="CN4" s="227">
        <v>2021</v>
      </c>
      <c r="CO4" s="227">
        <v>2021</v>
      </c>
      <c r="CP4" s="227">
        <v>2021</v>
      </c>
    </row>
    <row r="5" spans="1:94" x14ac:dyDescent="0.25">
      <c r="A5" s="78" t="str">
        <f>'Indicator Data'!C15</f>
        <v>Barishal</v>
      </c>
      <c r="B5" s="19">
        <f>'Indicator Data'!D15</f>
        <v>1006</v>
      </c>
      <c r="C5" s="227">
        <v>2019</v>
      </c>
      <c r="D5" s="227">
        <v>2019</v>
      </c>
      <c r="E5" s="227">
        <v>2019</v>
      </c>
      <c r="F5" s="227">
        <v>2019</v>
      </c>
      <c r="G5" s="227">
        <v>2022</v>
      </c>
      <c r="H5" s="227">
        <v>2020</v>
      </c>
      <c r="I5" s="227">
        <v>2022</v>
      </c>
      <c r="J5" s="227">
        <v>2022</v>
      </c>
      <c r="K5" s="227">
        <v>2022</v>
      </c>
      <c r="L5" s="227">
        <v>2020</v>
      </c>
      <c r="M5" s="227">
        <v>2020</v>
      </c>
      <c r="N5" s="227">
        <v>2020</v>
      </c>
      <c r="O5" s="227">
        <v>2022</v>
      </c>
      <c r="P5" s="227">
        <v>2020</v>
      </c>
      <c r="Q5" s="227">
        <v>2020</v>
      </c>
      <c r="R5" s="227">
        <v>2022</v>
      </c>
      <c r="S5" s="227">
        <v>2022</v>
      </c>
      <c r="T5" s="227">
        <v>2021</v>
      </c>
      <c r="U5" s="227">
        <v>2021</v>
      </c>
      <c r="V5" s="227">
        <v>2021</v>
      </c>
      <c r="W5" s="227">
        <v>2021</v>
      </c>
      <c r="X5" s="227">
        <v>2021</v>
      </c>
      <c r="Y5" s="227">
        <v>2021</v>
      </c>
      <c r="Z5" s="227">
        <v>2014</v>
      </c>
      <c r="AA5" s="227">
        <v>2021</v>
      </c>
      <c r="AB5" s="227">
        <v>2021</v>
      </c>
      <c r="AC5" s="227">
        <v>2020</v>
      </c>
      <c r="AD5" s="227">
        <v>2021</v>
      </c>
      <c r="AE5" s="227">
        <v>2021</v>
      </c>
      <c r="AF5" s="227">
        <v>2021</v>
      </c>
      <c r="AG5" s="227">
        <v>2021</v>
      </c>
      <c r="AH5" s="227">
        <v>2016</v>
      </c>
      <c r="AI5" s="227">
        <v>2019</v>
      </c>
      <c r="AJ5" s="227">
        <v>2019</v>
      </c>
      <c r="AK5" s="227">
        <v>2019</v>
      </c>
      <c r="AL5" s="227">
        <v>2020</v>
      </c>
      <c r="AM5" s="227">
        <v>2019</v>
      </c>
      <c r="AN5" s="227">
        <v>2019</v>
      </c>
      <c r="AO5" s="227">
        <v>2020</v>
      </c>
      <c r="AP5" s="227">
        <v>2016</v>
      </c>
      <c r="AQ5" s="227">
        <v>2019</v>
      </c>
      <c r="AR5" s="227">
        <v>2020</v>
      </c>
      <c r="AS5" s="227">
        <v>2020</v>
      </c>
      <c r="AT5" s="227">
        <v>2020</v>
      </c>
      <c r="AU5" s="227">
        <v>2021</v>
      </c>
      <c r="AV5" s="227">
        <v>2020</v>
      </c>
      <c r="AW5" s="227">
        <v>2022</v>
      </c>
      <c r="AX5" s="227">
        <v>2020</v>
      </c>
      <c r="AY5" s="227">
        <v>2019</v>
      </c>
      <c r="AZ5" s="227">
        <v>2019</v>
      </c>
      <c r="BA5" s="227">
        <v>2019</v>
      </c>
      <c r="BB5" s="227">
        <v>2020</v>
      </c>
      <c r="BC5" s="227">
        <v>2020</v>
      </c>
      <c r="BD5" s="227">
        <v>2020</v>
      </c>
      <c r="BE5" s="227">
        <v>2021</v>
      </c>
      <c r="BF5" s="227">
        <v>2021</v>
      </c>
      <c r="BG5" s="227">
        <v>2019</v>
      </c>
      <c r="BH5" s="227">
        <v>2019</v>
      </c>
      <c r="BI5" s="227">
        <v>2021</v>
      </c>
      <c r="BJ5" s="227">
        <v>2021</v>
      </c>
      <c r="BK5" s="227">
        <v>2021</v>
      </c>
      <c r="BL5" s="227">
        <v>2021</v>
      </c>
      <c r="BM5" s="227">
        <v>2021</v>
      </c>
      <c r="BN5" s="227">
        <v>2020</v>
      </c>
      <c r="BO5" s="227">
        <v>2020</v>
      </c>
      <c r="BP5" s="227">
        <v>2015</v>
      </c>
      <c r="BQ5" s="227">
        <v>2022</v>
      </c>
      <c r="BR5" s="227">
        <v>2014</v>
      </c>
      <c r="BS5" s="227">
        <v>2014</v>
      </c>
      <c r="BT5" s="227">
        <v>2014</v>
      </c>
      <c r="BU5" s="227">
        <v>2022</v>
      </c>
      <c r="BV5" s="227">
        <v>2022</v>
      </c>
      <c r="BW5" s="227">
        <v>2022</v>
      </c>
      <c r="BX5" s="227">
        <v>2014</v>
      </c>
      <c r="BY5" s="227">
        <v>2019</v>
      </c>
      <c r="BZ5" s="227">
        <v>2019</v>
      </c>
      <c r="CA5" s="227">
        <v>2019</v>
      </c>
      <c r="CB5" s="227">
        <v>2019</v>
      </c>
      <c r="CC5" s="227">
        <v>2019</v>
      </c>
      <c r="CD5" s="227">
        <v>2019</v>
      </c>
      <c r="CE5" s="227">
        <v>2019</v>
      </c>
      <c r="CF5" s="227">
        <v>2021</v>
      </c>
      <c r="CG5" s="227">
        <v>2022</v>
      </c>
      <c r="CH5" s="227">
        <v>2022</v>
      </c>
      <c r="CI5" s="227">
        <v>2022</v>
      </c>
      <c r="CJ5" s="227">
        <v>2021</v>
      </c>
      <c r="CK5" s="227">
        <v>2020</v>
      </c>
      <c r="CL5" s="227">
        <v>2020</v>
      </c>
      <c r="CM5" s="227">
        <v>2014</v>
      </c>
      <c r="CN5" s="227">
        <v>2021</v>
      </c>
      <c r="CO5" s="227">
        <v>2021</v>
      </c>
      <c r="CP5" s="227">
        <v>2021</v>
      </c>
    </row>
    <row r="6" spans="1:94" x14ac:dyDescent="0.25">
      <c r="A6" s="78" t="str">
        <f>'Indicator Data'!C16</f>
        <v>Bhola</v>
      </c>
      <c r="B6" s="19">
        <f>'Indicator Data'!D16</f>
        <v>1009</v>
      </c>
      <c r="C6" s="227">
        <v>2019</v>
      </c>
      <c r="D6" s="227">
        <v>2019</v>
      </c>
      <c r="E6" s="227">
        <v>2019</v>
      </c>
      <c r="F6" s="227">
        <v>2019</v>
      </c>
      <c r="G6" s="227">
        <v>2022</v>
      </c>
      <c r="H6" s="227">
        <v>2020</v>
      </c>
      <c r="I6" s="227">
        <v>2022</v>
      </c>
      <c r="J6" s="227">
        <v>2022</v>
      </c>
      <c r="K6" s="227">
        <v>2022</v>
      </c>
      <c r="L6" s="227">
        <v>2020</v>
      </c>
      <c r="M6" s="227">
        <v>2020</v>
      </c>
      <c r="N6" s="227">
        <v>2020</v>
      </c>
      <c r="O6" s="227">
        <v>2022</v>
      </c>
      <c r="P6" s="227">
        <v>2020</v>
      </c>
      <c r="Q6" s="227">
        <v>2020</v>
      </c>
      <c r="R6" s="227">
        <v>2022</v>
      </c>
      <c r="S6" s="227">
        <v>2022</v>
      </c>
      <c r="T6" s="227">
        <v>2021</v>
      </c>
      <c r="U6" s="227">
        <v>2021</v>
      </c>
      <c r="V6" s="227">
        <v>2021</v>
      </c>
      <c r="W6" s="227">
        <v>2021</v>
      </c>
      <c r="X6" s="227">
        <v>2021</v>
      </c>
      <c r="Y6" s="227">
        <v>2021</v>
      </c>
      <c r="Z6" s="227">
        <v>2014</v>
      </c>
      <c r="AA6" s="227">
        <v>2021</v>
      </c>
      <c r="AB6" s="227">
        <v>2021</v>
      </c>
      <c r="AC6" s="227">
        <v>2020</v>
      </c>
      <c r="AD6" s="227">
        <v>2021</v>
      </c>
      <c r="AE6" s="227">
        <v>2021</v>
      </c>
      <c r="AF6" s="227">
        <v>2021</v>
      </c>
      <c r="AG6" s="227">
        <v>2021</v>
      </c>
      <c r="AH6" s="227">
        <v>2016</v>
      </c>
      <c r="AI6" s="227">
        <v>2019</v>
      </c>
      <c r="AJ6" s="227">
        <v>2019</v>
      </c>
      <c r="AK6" s="227">
        <v>2019</v>
      </c>
      <c r="AL6" s="227">
        <v>2020</v>
      </c>
      <c r="AM6" s="227">
        <v>2019</v>
      </c>
      <c r="AN6" s="227">
        <v>2019</v>
      </c>
      <c r="AO6" s="227">
        <v>2020</v>
      </c>
      <c r="AP6" s="227">
        <v>2016</v>
      </c>
      <c r="AQ6" s="227">
        <v>2019</v>
      </c>
      <c r="AR6" s="227">
        <v>2020</v>
      </c>
      <c r="AS6" s="227">
        <v>2020</v>
      </c>
      <c r="AT6" s="227">
        <v>2020</v>
      </c>
      <c r="AU6" s="227">
        <v>2021</v>
      </c>
      <c r="AV6" s="227">
        <v>2020</v>
      </c>
      <c r="AW6" s="227">
        <v>2022</v>
      </c>
      <c r="AX6" s="227">
        <v>2020</v>
      </c>
      <c r="AY6" s="227">
        <v>2019</v>
      </c>
      <c r="AZ6" s="227">
        <v>2019</v>
      </c>
      <c r="BA6" s="227">
        <v>2019</v>
      </c>
      <c r="BB6" s="227">
        <v>2020</v>
      </c>
      <c r="BC6" s="227">
        <v>2020</v>
      </c>
      <c r="BD6" s="227">
        <v>2020</v>
      </c>
      <c r="BE6" s="227">
        <v>2021</v>
      </c>
      <c r="BF6" s="227">
        <v>2021</v>
      </c>
      <c r="BG6" s="227">
        <v>2019</v>
      </c>
      <c r="BH6" s="227">
        <v>2019</v>
      </c>
      <c r="BI6" s="227">
        <v>2021</v>
      </c>
      <c r="BJ6" s="227">
        <v>2021</v>
      </c>
      <c r="BK6" s="227">
        <v>2021</v>
      </c>
      <c r="BL6" s="227">
        <v>2021</v>
      </c>
      <c r="BM6" s="227">
        <v>2021</v>
      </c>
      <c r="BN6" s="227">
        <v>2020</v>
      </c>
      <c r="BO6" s="227">
        <v>2020</v>
      </c>
      <c r="BP6" s="227">
        <v>2015</v>
      </c>
      <c r="BQ6" s="227">
        <v>2022</v>
      </c>
      <c r="BR6" s="227">
        <v>2014</v>
      </c>
      <c r="BS6" s="227">
        <v>2014</v>
      </c>
      <c r="BT6" s="227">
        <v>2014</v>
      </c>
      <c r="BU6" s="227">
        <v>2022</v>
      </c>
      <c r="BV6" s="227">
        <v>2022</v>
      </c>
      <c r="BW6" s="227">
        <v>2022</v>
      </c>
      <c r="BX6" s="227">
        <v>2014</v>
      </c>
      <c r="BY6" s="227">
        <v>2019</v>
      </c>
      <c r="BZ6" s="227">
        <v>2019</v>
      </c>
      <c r="CA6" s="227">
        <v>2019</v>
      </c>
      <c r="CB6" s="227">
        <v>2019</v>
      </c>
      <c r="CC6" s="227">
        <v>2019</v>
      </c>
      <c r="CD6" s="227">
        <v>2019</v>
      </c>
      <c r="CE6" s="227">
        <v>2019</v>
      </c>
      <c r="CF6" s="227">
        <v>2021</v>
      </c>
      <c r="CG6" s="227">
        <v>2022</v>
      </c>
      <c r="CH6" s="227">
        <v>2022</v>
      </c>
      <c r="CI6" s="227">
        <v>2022</v>
      </c>
      <c r="CJ6" s="227">
        <v>2021</v>
      </c>
      <c r="CK6" s="227">
        <v>2020</v>
      </c>
      <c r="CL6" s="227">
        <v>2020</v>
      </c>
      <c r="CM6" s="227">
        <v>2014</v>
      </c>
      <c r="CN6" s="227">
        <v>2021</v>
      </c>
      <c r="CO6" s="227">
        <v>2021</v>
      </c>
      <c r="CP6" s="227">
        <v>2021</v>
      </c>
    </row>
    <row r="7" spans="1:94" x14ac:dyDescent="0.25">
      <c r="A7" s="78" t="str">
        <f>'Indicator Data'!C17</f>
        <v>Jhalokati</v>
      </c>
      <c r="B7" s="19">
        <f>'Indicator Data'!D17</f>
        <v>1042</v>
      </c>
      <c r="C7" s="227">
        <v>2019</v>
      </c>
      <c r="D7" s="227">
        <v>2019</v>
      </c>
      <c r="E7" s="227">
        <v>2019</v>
      </c>
      <c r="F7" s="227">
        <v>2019</v>
      </c>
      <c r="G7" s="227">
        <v>2022</v>
      </c>
      <c r="H7" s="227">
        <v>2020</v>
      </c>
      <c r="I7" s="227">
        <v>2022</v>
      </c>
      <c r="J7" s="227">
        <v>2022</v>
      </c>
      <c r="K7" s="227">
        <v>2022</v>
      </c>
      <c r="L7" s="227">
        <v>2020</v>
      </c>
      <c r="M7" s="227">
        <v>2020</v>
      </c>
      <c r="N7" s="227">
        <v>2020</v>
      </c>
      <c r="O7" s="227">
        <v>2022</v>
      </c>
      <c r="P7" s="227">
        <v>2020</v>
      </c>
      <c r="Q7" s="227">
        <v>2020</v>
      </c>
      <c r="R7" s="227">
        <v>2022</v>
      </c>
      <c r="S7" s="227">
        <v>2022</v>
      </c>
      <c r="T7" s="227">
        <v>2021</v>
      </c>
      <c r="U7" s="227">
        <v>2021</v>
      </c>
      <c r="V7" s="227">
        <v>2021</v>
      </c>
      <c r="W7" s="227">
        <v>2021</v>
      </c>
      <c r="X7" s="227">
        <v>2021</v>
      </c>
      <c r="Y7" s="227">
        <v>2021</v>
      </c>
      <c r="Z7" s="227">
        <v>2014</v>
      </c>
      <c r="AA7" s="227">
        <v>2021</v>
      </c>
      <c r="AB7" s="227">
        <v>2021</v>
      </c>
      <c r="AC7" s="227">
        <v>2020</v>
      </c>
      <c r="AD7" s="227">
        <v>2021</v>
      </c>
      <c r="AE7" s="227">
        <v>2021</v>
      </c>
      <c r="AF7" s="227">
        <v>2021</v>
      </c>
      <c r="AG7" s="227">
        <v>2021</v>
      </c>
      <c r="AH7" s="227">
        <v>2016</v>
      </c>
      <c r="AI7" s="227">
        <v>2019</v>
      </c>
      <c r="AJ7" s="227">
        <v>2019</v>
      </c>
      <c r="AK7" s="227">
        <v>2019</v>
      </c>
      <c r="AL7" s="227">
        <v>2020</v>
      </c>
      <c r="AM7" s="227">
        <v>2019</v>
      </c>
      <c r="AN7" s="227">
        <v>2019</v>
      </c>
      <c r="AO7" s="227">
        <v>2020</v>
      </c>
      <c r="AP7" s="227">
        <v>2016</v>
      </c>
      <c r="AQ7" s="227">
        <v>2019</v>
      </c>
      <c r="AR7" s="227">
        <v>2020</v>
      </c>
      <c r="AS7" s="227">
        <v>2020</v>
      </c>
      <c r="AT7" s="227">
        <v>2020</v>
      </c>
      <c r="AU7" s="227">
        <v>2021</v>
      </c>
      <c r="AV7" s="227">
        <v>2020</v>
      </c>
      <c r="AW7" s="227">
        <v>2022</v>
      </c>
      <c r="AX7" s="227">
        <v>2020</v>
      </c>
      <c r="AY7" s="227">
        <v>2019</v>
      </c>
      <c r="AZ7" s="227">
        <v>2019</v>
      </c>
      <c r="BA7" s="227">
        <v>2019</v>
      </c>
      <c r="BB7" s="227">
        <v>2020</v>
      </c>
      <c r="BC7" s="227">
        <v>2020</v>
      </c>
      <c r="BD7" s="227">
        <v>2020</v>
      </c>
      <c r="BE7" s="227">
        <v>2021</v>
      </c>
      <c r="BF7" s="227">
        <v>2021</v>
      </c>
      <c r="BG7" s="227">
        <v>2019</v>
      </c>
      <c r="BH7" s="227">
        <v>2019</v>
      </c>
      <c r="BI7" s="227">
        <v>2021</v>
      </c>
      <c r="BJ7" s="227">
        <v>2021</v>
      </c>
      <c r="BK7" s="227">
        <v>2021</v>
      </c>
      <c r="BL7" s="227">
        <v>2021</v>
      </c>
      <c r="BM7" s="227">
        <v>2021</v>
      </c>
      <c r="BN7" s="227">
        <v>2020</v>
      </c>
      <c r="BO7" s="227">
        <v>2020</v>
      </c>
      <c r="BP7" s="227">
        <v>2015</v>
      </c>
      <c r="BQ7" s="227">
        <v>2022</v>
      </c>
      <c r="BR7" s="227">
        <v>2014</v>
      </c>
      <c r="BS7" s="227">
        <v>2014</v>
      </c>
      <c r="BT7" s="227">
        <v>2014</v>
      </c>
      <c r="BU7" s="227">
        <v>2022</v>
      </c>
      <c r="BV7" s="227">
        <v>2022</v>
      </c>
      <c r="BW7" s="227">
        <v>2022</v>
      </c>
      <c r="BX7" s="227">
        <v>2014</v>
      </c>
      <c r="BY7" s="227">
        <v>2019</v>
      </c>
      <c r="BZ7" s="227">
        <v>2019</v>
      </c>
      <c r="CA7" s="227">
        <v>2019</v>
      </c>
      <c r="CB7" s="227">
        <v>2019</v>
      </c>
      <c r="CC7" s="227">
        <v>2019</v>
      </c>
      <c r="CD7" s="227">
        <v>2019</v>
      </c>
      <c r="CE7" s="227">
        <v>2019</v>
      </c>
      <c r="CF7" s="227">
        <v>2021</v>
      </c>
      <c r="CG7" s="227">
        <v>2022</v>
      </c>
      <c r="CH7" s="227">
        <v>2022</v>
      </c>
      <c r="CI7" s="227">
        <v>2022</v>
      </c>
      <c r="CJ7" s="227">
        <v>2021</v>
      </c>
      <c r="CK7" s="227">
        <v>2020</v>
      </c>
      <c r="CL7" s="227">
        <v>2020</v>
      </c>
      <c r="CM7" s="227">
        <v>2014</v>
      </c>
      <c r="CN7" s="227">
        <v>2021</v>
      </c>
      <c r="CO7" s="227">
        <v>2021</v>
      </c>
      <c r="CP7" s="227">
        <v>2021</v>
      </c>
    </row>
    <row r="8" spans="1:94" x14ac:dyDescent="0.25">
      <c r="A8" s="78" t="str">
        <f>'Indicator Data'!C18</f>
        <v>Patuakhali</v>
      </c>
      <c r="B8" s="19">
        <f>'Indicator Data'!D18</f>
        <v>1078</v>
      </c>
      <c r="C8" s="227">
        <v>2019</v>
      </c>
      <c r="D8" s="227">
        <v>2019</v>
      </c>
      <c r="E8" s="227">
        <v>2019</v>
      </c>
      <c r="F8" s="227">
        <v>2019</v>
      </c>
      <c r="G8" s="227">
        <v>2022</v>
      </c>
      <c r="H8" s="227">
        <v>2020</v>
      </c>
      <c r="I8" s="227">
        <v>2022</v>
      </c>
      <c r="J8" s="227">
        <v>2022</v>
      </c>
      <c r="K8" s="227">
        <v>2022</v>
      </c>
      <c r="L8" s="227">
        <v>2020</v>
      </c>
      <c r="M8" s="227">
        <v>2020</v>
      </c>
      <c r="N8" s="227">
        <v>2020</v>
      </c>
      <c r="O8" s="227">
        <v>2022</v>
      </c>
      <c r="P8" s="227">
        <v>2020</v>
      </c>
      <c r="Q8" s="227">
        <v>2020</v>
      </c>
      <c r="R8" s="227">
        <v>2022</v>
      </c>
      <c r="S8" s="227">
        <v>2022</v>
      </c>
      <c r="T8" s="227">
        <v>2021</v>
      </c>
      <c r="U8" s="227">
        <v>2021</v>
      </c>
      <c r="V8" s="227">
        <v>2021</v>
      </c>
      <c r="W8" s="227">
        <v>2021</v>
      </c>
      <c r="X8" s="227">
        <v>2021</v>
      </c>
      <c r="Y8" s="227">
        <v>2021</v>
      </c>
      <c r="Z8" s="227">
        <v>2014</v>
      </c>
      <c r="AA8" s="227">
        <v>2021</v>
      </c>
      <c r="AB8" s="227">
        <v>2021</v>
      </c>
      <c r="AC8" s="227">
        <v>2020</v>
      </c>
      <c r="AD8" s="227">
        <v>2021</v>
      </c>
      <c r="AE8" s="227">
        <v>2021</v>
      </c>
      <c r="AF8" s="227">
        <v>2021</v>
      </c>
      <c r="AG8" s="227">
        <v>2021</v>
      </c>
      <c r="AH8" s="227">
        <v>2016</v>
      </c>
      <c r="AI8" s="227">
        <v>2019</v>
      </c>
      <c r="AJ8" s="227">
        <v>2019</v>
      </c>
      <c r="AK8" s="227">
        <v>2019</v>
      </c>
      <c r="AL8" s="227">
        <v>2020</v>
      </c>
      <c r="AM8" s="227">
        <v>2019</v>
      </c>
      <c r="AN8" s="227">
        <v>2019</v>
      </c>
      <c r="AO8" s="227">
        <v>2020</v>
      </c>
      <c r="AP8" s="227">
        <v>2016</v>
      </c>
      <c r="AQ8" s="227">
        <v>2019</v>
      </c>
      <c r="AR8" s="227">
        <v>2020</v>
      </c>
      <c r="AS8" s="227">
        <v>2020</v>
      </c>
      <c r="AT8" s="227">
        <v>2020</v>
      </c>
      <c r="AU8" s="227">
        <v>2021</v>
      </c>
      <c r="AV8" s="227">
        <v>2020</v>
      </c>
      <c r="AW8" s="227">
        <v>2022</v>
      </c>
      <c r="AX8" s="227">
        <v>2020</v>
      </c>
      <c r="AY8" s="227">
        <v>2019</v>
      </c>
      <c r="AZ8" s="227">
        <v>2019</v>
      </c>
      <c r="BA8" s="227">
        <v>2019</v>
      </c>
      <c r="BB8" s="227">
        <v>2020</v>
      </c>
      <c r="BC8" s="227">
        <v>2020</v>
      </c>
      <c r="BD8" s="227">
        <v>2020</v>
      </c>
      <c r="BE8" s="227">
        <v>2021</v>
      </c>
      <c r="BF8" s="227">
        <v>2021</v>
      </c>
      <c r="BG8" s="227">
        <v>2019</v>
      </c>
      <c r="BH8" s="227">
        <v>2019</v>
      </c>
      <c r="BI8" s="227">
        <v>2021</v>
      </c>
      <c r="BJ8" s="227">
        <v>2021</v>
      </c>
      <c r="BK8" s="227">
        <v>2021</v>
      </c>
      <c r="BL8" s="227">
        <v>2021</v>
      </c>
      <c r="BM8" s="227">
        <v>2021</v>
      </c>
      <c r="BN8" s="227">
        <v>2020</v>
      </c>
      <c r="BO8" s="227">
        <v>2020</v>
      </c>
      <c r="BP8" s="227">
        <v>2015</v>
      </c>
      <c r="BQ8" s="227">
        <v>2022</v>
      </c>
      <c r="BR8" s="227">
        <v>2014</v>
      </c>
      <c r="BS8" s="227">
        <v>2014</v>
      </c>
      <c r="BT8" s="227">
        <v>2014</v>
      </c>
      <c r="BU8" s="227">
        <v>2022</v>
      </c>
      <c r="BV8" s="227">
        <v>2022</v>
      </c>
      <c r="BW8" s="227">
        <v>2022</v>
      </c>
      <c r="BX8" s="227">
        <v>2014</v>
      </c>
      <c r="BY8" s="227">
        <v>2019</v>
      </c>
      <c r="BZ8" s="227">
        <v>2019</v>
      </c>
      <c r="CA8" s="227">
        <v>2019</v>
      </c>
      <c r="CB8" s="227">
        <v>2019</v>
      </c>
      <c r="CC8" s="227">
        <v>2019</v>
      </c>
      <c r="CD8" s="227">
        <v>2019</v>
      </c>
      <c r="CE8" s="227">
        <v>2019</v>
      </c>
      <c r="CF8" s="227">
        <v>2021</v>
      </c>
      <c r="CG8" s="227">
        <v>2022</v>
      </c>
      <c r="CH8" s="227">
        <v>2022</v>
      </c>
      <c r="CI8" s="227">
        <v>2022</v>
      </c>
      <c r="CJ8" s="227">
        <v>2021</v>
      </c>
      <c r="CK8" s="227">
        <v>2020</v>
      </c>
      <c r="CL8" s="227">
        <v>2020</v>
      </c>
      <c r="CM8" s="227">
        <v>2014</v>
      </c>
      <c r="CN8" s="227">
        <v>2021</v>
      </c>
      <c r="CO8" s="227">
        <v>2021</v>
      </c>
      <c r="CP8" s="227">
        <v>2021</v>
      </c>
    </row>
    <row r="9" spans="1:94" x14ac:dyDescent="0.25">
      <c r="A9" s="78" t="str">
        <f>'Indicator Data'!C19</f>
        <v>Pirojpur</v>
      </c>
      <c r="B9" s="19">
        <f>'Indicator Data'!D19</f>
        <v>1079</v>
      </c>
      <c r="C9" s="227">
        <v>2019</v>
      </c>
      <c r="D9" s="227">
        <v>2019</v>
      </c>
      <c r="E9" s="227">
        <v>2019</v>
      </c>
      <c r="F9" s="227">
        <v>2019</v>
      </c>
      <c r="G9" s="227">
        <v>2022</v>
      </c>
      <c r="H9" s="227">
        <v>2020</v>
      </c>
      <c r="I9" s="227">
        <v>2022</v>
      </c>
      <c r="J9" s="227">
        <v>2022</v>
      </c>
      <c r="K9" s="227">
        <v>2022</v>
      </c>
      <c r="L9" s="227">
        <v>2020</v>
      </c>
      <c r="M9" s="227">
        <v>2020</v>
      </c>
      <c r="N9" s="227">
        <v>2020</v>
      </c>
      <c r="O9" s="227">
        <v>2022</v>
      </c>
      <c r="P9" s="227">
        <v>2020</v>
      </c>
      <c r="Q9" s="227">
        <v>2020</v>
      </c>
      <c r="R9" s="227">
        <v>2022</v>
      </c>
      <c r="S9" s="227">
        <v>2022</v>
      </c>
      <c r="T9" s="227">
        <v>2021</v>
      </c>
      <c r="U9" s="227">
        <v>2021</v>
      </c>
      <c r="V9" s="227">
        <v>2021</v>
      </c>
      <c r="W9" s="227">
        <v>2021</v>
      </c>
      <c r="X9" s="227">
        <v>2021</v>
      </c>
      <c r="Y9" s="227">
        <v>2021</v>
      </c>
      <c r="Z9" s="227">
        <v>2014</v>
      </c>
      <c r="AA9" s="227">
        <v>2021</v>
      </c>
      <c r="AB9" s="227">
        <v>2021</v>
      </c>
      <c r="AC9" s="227">
        <v>2020</v>
      </c>
      <c r="AD9" s="227">
        <v>2021</v>
      </c>
      <c r="AE9" s="227">
        <v>2021</v>
      </c>
      <c r="AF9" s="227">
        <v>2021</v>
      </c>
      <c r="AG9" s="227">
        <v>2021</v>
      </c>
      <c r="AH9" s="227">
        <v>2016</v>
      </c>
      <c r="AI9" s="227">
        <v>2019</v>
      </c>
      <c r="AJ9" s="227">
        <v>2019</v>
      </c>
      <c r="AK9" s="227">
        <v>2019</v>
      </c>
      <c r="AL9" s="227">
        <v>2020</v>
      </c>
      <c r="AM9" s="227">
        <v>2019</v>
      </c>
      <c r="AN9" s="227">
        <v>2019</v>
      </c>
      <c r="AO9" s="227">
        <v>2020</v>
      </c>
      <c r="AP9" s="227">
        <v>2016</v>
      </c>
      <c r="AQ9" s="227">
        <v>2019</v>
      </c>
      <c r="AR9" s="227">
        <v>2020</v>
      </c>
      <c r="AS9" s="227">
        <v>2020</v>
      </c>
      <c r="AT9" s="227">
        <v>2020</v>
      </c>
      <c r="AU9" s="227">
        <v>2021</v>
      </c>
      <c r="AV9" s="227">
        <v>2020</v>
      </c>
      <c r="AW9" s="227">
        <v>2022</v>
      </c>
      <c r="AX9" s="227">
        <v>2020</v>
      </c>
      <c r="AY9" s="227">
        <v>2019</v>
      </c>
      <c r="AZ9" s="227">
        <v>2019</v>
      </c>
      <c r="BA9" s="227">
        <v>2019</v>
      </c>
      <c r="BB9" s="227">
        <v>2020</v>
      </c>
      <c r="BC9" s="227">
        <v>2020</v>
      </c>
      <c r="BD9" s="227">
        <v>2020</v>
      </c>
      <c r="BE9" s="227">
        <v>2021</v>
      </c>
      <c r="BF9" s="227">
        <v>2021</v>
      </c>
      <c r="BG9" s="227">
        <v>2019</v>
      </c>
      <c r="BH9" s="227">
        <v>2019</v>
      </c>
      <c r="BI9" s="227">
        <v>2021</v>
      </c>
      <c r="BJ9" s="227">
        <v>2021</v>
      </c>
      <c r="BK9" s="227">
        <v>2021</v>
      </c>
      <c r="BL9" s="227">
        <v>2021</v>
      </c>
      <c r="BM9" s="227">
        <v>2021</v>
      </c>
      <c r="BN9" s="227">
        <v>2020</v>
      </c>
      <c r="BO9" s="227">
        <v>2020</v>
      </c>
      <c r="BP9" s="227">
        <v>2015</v>
      </c>
      <c r="BQ9" s="227">
        <v>2022</v>
      </c>
      <c r="BR9" s="227">
        <v>2014</v>
      </c>
      <c r="BS9" s="227">
        <v>2014</v>
      </c>
      <c r="BT9" s="227">
        <v>2014</v>
      </c>
      <c r="BU9" s="227">
        <v>2022</v>
      </c>
      <c r="BV9" s="227">
        <v>2022</v>
      </c>
      <c r="BW9" s="227">
        <v>2022</v>
      </c>
      <c r="BX9" s="227">
        <v>2014</v>
      </c>
      <c r="BY9" s="227">
        <v>2019</v>
      </c>
      <c r="BZ9" s="227">
        <v>2019</v>
      </c>
      <c r="CA9" s="227">
        <v>2019</v>
      </c>
      <c r="CB9" s="227">
        <v>2019</v>
      </c>
      <c r="CC9" s="227">
        <v>2019</v>
      </c>
      <c r="CD9" s="227">
        <v>2019</v>
      </c>
      <c r="CE9" s="227">
        <v>2019</v>
      </c>
      <c r="CF9" s="227">
        <v>2021</v>
      </c>
      <c r="CG9" s="227">
        <v>2022</v>
      </c>
      <c r="CH9" s="227">
        <v>2022</v>
      </c>
      <c r="CI9" s="227">
        <v>2022</v>
      </c>
      <c r="CJ9" s="227">
        <v>2021</v>
      </c>
      <c r="CK9" s="227">
        <v>2020</v>
      </c>
      <c r="CL9" s="227">
        <v>2020</v>
      </c>
      <c r="CM9" s="227">
        <v>2014</v>
      </c>
      <c r="CN9" s="227">
        <v>2021</v>
      </c>
      <c r="CO9" s="227">
        <v>2021</v>
      </c>
      <c r="CP9" s="227">
        <v>2021</v>
      </c>
    </row>
    <row r="10" spans="1:94" x14ac:dyDescent="0.25">
      <c r="A10" s="78" t="str">
        <f>'Indicator Data'!C20</f>
        <v>Bandarban</v>
      </c>
      <c r="B10" s="19">
        <f>'Indicator Data'!D20</f>
        <v>2003</v>
      </c>
      <c r="C10" s="227">
        <v>2019</v>
      </c>
      <c r="D10" s="227">
        <v>2019</v>
      </c>
      <c r="E10" s="227">
        <v>2019</v>
      </c>
      <c r="F10" s="227">
        <v>2019</v>
      </c>
      <c r="G10" s="227">
        <v>2022</v>
      </c>
      <c r="H10" s="227">
        <v>2020</v>
      </c>
      <c r="I10" s="227">
        <v>2022</v>
      </c>
      <c r="J10" s="227">
        <v>2022</v>
      </c>
      <c r="K10" s="227">
        <v>2022</v>
      </c>
      <c r="L10" s="227">
        <v>2020</v>
      </c>
      <c r="M10" s="227">
        <v>2020</v>
      </c>
      <c r="N10" s="227">
        <v>2020</v>
      </c>
      <c r="O10" s="227">
        <v>2022</v>
      </c>
      <c r="P10" s="227">
        <v>2020</v>
      </c>
      <c r="Q10" s="227">
        <v>2020</v>
      </c>
      <c r="R10" s="227">
        <v>2022</v>
      </c>
      <c r="S10" s="227">
        <v>2022</v>
      </c>
      <c r="T10" s="227">
        <v>2021</v>
      </c>
      <c r="U10" s="227">
        <v>2021</v>
      </c>
      <c r="V10" s="227">
        <v>2021</v>
      </c>
      <c r="W10" s="227">
        <v>2021</v>
      </c>
      <c r="X10" s="227">
        <v>2021</v>
      </c>
      <c r="Y10" s="227">
        <v>2021</v>
      </c>
      <c r="Z10" s="227">
        <v>2014</v>
      </c>
      <c r="AA10" s="227">
        <v>2021</v>
      </c>
      <c r="AB10" s="227">
        <v>2021</v>
      </c>
      <c r="AC10" s="227">
        <v>2020</v>
      </c>
      <c r="AD10" s="227">
        <v>2021</v>
      </c>
      <c r="AE10" s="227">
        <v>2021</v>
      </c>
      <c r="AF10" s="227">
        <v>2021</v>
      </c>
      <c r="AG10" s="227">
        <v>2021</v>
      </c>
      <c r="AH10" s="227">
        <v>2016</v>
      </c>
      <c r="AI10" s="227">
        <v>2019</v>
      </c>
      <c r="AJ10" s="227">
        <v>2019</v>
      </c>
      <c r="AK10" s="227">
        <v>2019</v>
      </c>
      <c r="AL10" s="227">
        <v>2020</v>
      </c>
      <c r="AM10" s="227">
        <v>2019</v>
      </c>
      <c r="AN10" s="227">
        <v>2019</v>
      </c>
      <c r="AO10" s="227">
        <v>2020</v>
      </c>
      <c r="AP10" s="227">
        <v>2016</v>
      </c>
      <c r="AQ10" s="227">
        <v>2019</v>
      </c>
      <c r="AR10" s="227">
        <v>2020</v>
      </c>
      <c r="AS10" s="227">
        <v>2020</v>
      </c>
      <c r="AT10" s="227">
        <v>2020</v>
      </c>
      <c r="AU10" s="227">
        <v>2021</v>
      </c>
      <c r="AV10" s="227">
        <v>2020</v>
      </c>
      <c r="AW10" s="227">
        <v>2022</v>
      </c>
      <c r="AX10" s="227">
        <v>2020</v>
      </c>
      <c r="AY10" s="227">
        <v>2019</v>
      </c>
      <c r="AZ10" s="227">
        <v>2019</v>
      </c>
      <c r="BA10" s="227">
        <v>2019</v>
      </c>
      <c r="BB10" s="227">
        <v>2020</v>
      </c>
      <c r="BC10" s="227">
        <v>2020</v>
      </c>
      <c r="BD10" s="227">
        <v>2020</v>
      </c>
      <c r="BE10" s="227">
        <v>2021</v>
      </c>
      <c r="BF10" s="227">
        <v>2021</v>
      </c>
      <c r="BG10" s="227">
        <v>2019</v>
      </c>
      <c r="BH10" s="227">
        <v>2019</v>
      </c>
      <c r="BI10" s="227">
        <v>2021</v>
      </c>
      <c r="BJ10" s="227">
        <v>2021</v>
      </c>
      <c r="BK10" s="227">
        <v>2021</v>
      </c>
      <c r="BL10" s="227">
        <v>2021</v>
      </c>
      <c r="BM10" s="227">
        <v>2021</v>
      </c>
      <c r="BN10" s="227">
        <v>2020</v>
      </c>
      <c r="BO10" s="227">
        <v>2020</v>
      </c>
      <c r="BP10" s="227">
        <v>2015</v>
      </c>
      <c r="BQ10" s="227">
        <v>2022</v>
      </c>
      <c r="BR10" s="227">
        <v>2014</v>
      </c>
      <c r="BS10" s="227">
        <v>2014</v>
      </c>
      <c r="BT10" s="227">
        <v>2014</v>
      </c>
      <c r="BU10" s="227">
        <v>2022</v>
      </c>
      <c r="BV10" s="227">
        <v>2022</v>
      </c>
      <c r="BW10" s="227">
        <v>2022</v>
      </c>
      <c r="BX10" s="227">
        <v>2014</v>
      </c>
      <c r="BY10" s="227">
        <v>2019</v>
      </c>
      <c r="BZ10" s="227">
        <v>2019</v>
      </c>
      <c r="CA10" s="227">
        <v>2019</v>
      </c>
      <c r="CB10" s="227">
        <v>2019</v>
      </c>
      <c r="CC10" s="227">
        <v>2019</v>
      </c>
      <c r="CD10" s="227">
        <v>2019</v>
      </c>
      <c r="CE10" s="227">
        <v>2019</v>
      </c>
      <c r="CF10" s="227">
        <v>2021</v>
      </c>
      <c r="CG10" s="227">
        <v>2022</v>
      </c>
      <c r="CH10" s="227">
        <v>2022</v>
      </c>
      <c r="CI10" s="227">
        <v>2022</v>
      </c>
      <c r="CJ10" s="227">
        <v>2021</v>
      </c>
      <c r="CK10" s="227">
        <v>2020</v>
      </c>
      <c r="CL10" s="227">
        <v>2020</v>
      </c>
      <c r="CM10" s="227">
        <v>2014</v>
      </c>
      <c r="CN10" s="227">
        <v>2021</v>
      </c>
      <c r="CO10" s="227">
        <v>2021</v>
      </c>
      <c r="CP10" s="227">
        <v>2021</v>
      </c>
    </row>
    <row r="11" spans="1:94" x14ac:dyDescent="0.25">
      <c r="A11" s="78" t="str">
        <f>'Indicator Data'!C21</f>
        <v>Brahmanbaria</v>
      </c>
      <c r="B11" s="19">
        <f>'Indicator Data'!D21</f>
        <v>2012</v>
      </c>
      <c r="C11" s="227">
        <v>2019</v>
      </c>
      <c r="D11" s="227">
        <v>2019</v>
      </c>
      <c r="E11" s="227">
        <v>2019</v>
      </c>
      <c r="F11" s="227">
        <v>2019</v>
      </c>
      <c r="G11" s="227">
        <v>2022</v>
      </c>
      <c r="H11" s="227">
        <v>2020</v>
      </c>
      <c r="I11" s="227">
        <v>2022</v>
      </c>
      <c r="J11" s="227">
        <v>2022</v>
      </c>
      <c r="K11" s="227">
        <v>2022</v>
      </c>
      <c r="L11" s="227">
        <v>2020</v>
      </c>
      <c r="M11" s="227">
        <v>2020</v>
      </c>
      <c r="N11" s="227">
        <v>2020</v>
      </c>
      <c r="O11" s="227">
        <v>2022</v>
      </c>
      <c r="P11" s="227">
        <v>2020</v>
      </c>
      <c r="Q11" s="227">
        <v>2020</v>
      </c>
      <c r="R11" s="227">
        <v>2022</v>
      </c>
      <c r="S11" s="227">
        <v>2022</v>
      </c>
      <c r="T11" s="227">
        <v>2021</v>
      </c>
      <c r="U11" s="227">
        <v>2021</v>
      </c>
      <c r="V11" s="227">
        <v>2021</v>
      </c>
      <c r="W11" s="227">
        <v>2021</v>
      </c>
      <c r="X11" s="227">
        <v>2021</v>
      </c>
      <c r="Y11" s="227">
        <v>2021</v>
      </c>
      <c r="Z11" s="227">
        <v>2014</v>
      </c>
      <c r="AA11" s="227">
        <v>2021</v>
      </c>
      <c r="AB11" s="227">
        <v>2021</v>
      </c>
      <c r="AC11" s="227">
        <v>2020</v>
      </c>
      <c r="AD11" s="227">
        <v>2021</v>
      </c>
      <c r="AE11" s="227">
        <v>2021</v>
      </c>
      <c r="AF11" s="227">
        <v>2021</v>
      </c>
      <c r="AG11" s="227">
        <v>2021</v>
      </c>
      <c r="AH11" s="227">
        <v>2016</v>
      </c>
      <c r="AI11" s="227">
        <v>2019</v>
      </c>
      <c r="AJ11" s="227">
        <v>2019</v>
      </c>
      <c r="AK11" s="227">
        <v>2019</v>
      </c>
      <c r="AL11" s="227">
        <v>2020</v>
      </c>
      <c r="AM11" s="227">
        <v>2019</v>
      </c>
      <c r="AN11" s="227">
        <v>2019</v>
      </c>
      <c r="AO11" s="227">
        <v>2020</v>
      </c>
      <c r="AP11" s="227">
        <v>2016</v>
      </c>
      <c r="AQ11" s="227">
        <v>2019</v>
      </c>
      <c r="AR11" s="227">
        <v>2020</v>
      </c>
      <c r="AS11" s="227">
        <v>2020</v>
      </c>
      <c r="AT11" s="227">
        <v>2020</v>
      </c>
      <c r="AU11" s="227">
        <v>2021</v>
      </c>
      <c r="AV11" s="227">
        <v>2020</v>
      </c>
      <c r="AW11" s="227">
        <v>2022</v>
      </c>
      <c r="AX11" s="227">
        <v>2020</v>
      </c>
      <c r="AY11" s="227">
        <v>2019</v>
      </c>
      <c r="AZ11" s="227">
        <v>2019</v>
      </c>
      <c r="BA11" s="227">
        <v>2019</v>
      </c>
      <c r="BB11" s="227">
        <v>2020</v>
      </c>
      <c r="BC11" s="227">
        <v>2020</v>
      </c>
      <c r="BD11" s="227">
        <v>2020</v>
      </c>
      <c r="BE11" s="227">
        <v>2021</v>
      </c>
      <c r="BF11" s="227">
        <v>2021</v>
      </c>
      <c r="BG11" s="227">
        <v>2019</v>
      </c>
      <c r="BH11" s="227">
        <v>2019</v>
      </c>
      <c r="BI11" s="227">
        <v>2021</v>
      </c>
      <c r="BJ11" s="227">
        <v>2021</v>
      </c>
      <c r="BK11" s="227">
        <v>2021</v>
      </c>
      <c r="BL11" s="227">
        <v>2021</v>
      </c>
      <c r="BM11" s="227">
        <v>2021</v>
      </c>
      <c r="BN11" s="227">
        <v>2020</v>
      </c>
      <c r="BO11" s="227">
        <v>2020</v>
      </c>
      <c r="BP11" s="227">
        <v>2015</v>
      </c>
      <c r="BQ11" s="227">
        <v>2022</v>
      </c>
      <c r="BR11" s="227">
        <v>2014</v>
      </c>
      <c r="BS11" s="227">
        <v>2014</v>
      </c>
      <c r="BT11" s="227">
        <v>2014</v>
      </c>
      <c r="BU11" s="227">
        <v>2022</v>
      </c>
      <c r="BV11" s="227">
        <v>2022</v>
      </c>
      <c r="BW11" s="227">
        <v>2022</v>
      </c>
      <c r="BX11" s="227">
        <v>2014</v>
      </c>
      <c r="BY11" s="227">
        <v>2019</v>
      </c>
      <c r="BZ11" s="227">
        <v>2019</v>
      </c>
      <c r="CA11" s="227">
        <v>2019</v>
      </c>
      <c r="CB11" s="227">
        <v>2019</v>
      </c>
      <c r="CC11" s="227">
        <v>2019</v>
      </c>
      <c r="CD11" s="227">
        <v>2019</v>
      </c>
      <c r="CE11" s="227">
        <v>2019</v>
      </c>
      <c r="CF11" s="227">
        <v>2021</v>
      </c>
      <c r="CG11" s="227">
        <v>2022</v>
      </c>
      <c r="CH11" s="227">
        <v>2022</v>
      </c>
      <c r="CI11" s="227">
        <v>2022</v>
      </c>
      <c r="CJ11" s="227">
        <v>2021</v>
      </c>
      <c r="CK11" s="227">
        <v>2020</v>
      </c>
      <c r="CL11" s="227">
        <v>2020</v>
      </c>
      <c r="CM11" s="227">
        <v>2014</v>
      </c>
      <c r="CN11" s="227">
        <v>2021</v>
      </c>
      <c r="CO11" s="227">
        <v>2021</v>
      </c>
      <c r="CP11" s="227">
        <v>2021</v>
      </c>
    </row>
    <row r="12" spans="1:94" x14ac:dyDescent="0.25">
      <c r="A12" s="78" t="str">
        <f>'Indicator Data'!C22</f>
        <v>Chandpur</v>
      </c>
      <c r="B12" s="19">
        <f>'Indicator Data'!D22</f>
        <v>2013</v>
      </c>
      <c r="C12" s="227">
        <v>2019</v>
      </c>
      <c r="D12" s="227">
        <v>2019</v>
      </c>
      <c r="E12" s="227">
        <v>2019</v>
      </c>
      <c r="F12" s="227">
        <v>2019</v>
      </c>
      <c r="G12" s="227">
        <v>2022</v>
      </c>
      <c r="H12" s="227">
        <v>2020</v>
      </c>
      <c r="I12" s="227">
        <v>2022</v>
      </c>
      <c r="J12" s="227">
        <v>2022</v>
      </c>
      <c r="K12" s="227">
        <v>2022</v>
      </c>
      <c r="L12" s="227">
        <v>2020</v>
      </c>
      <c r="M12" s="227">
        <v>2020</v>
      </c>
      <c r="N12" s="227">
        <v>2020</v>
      </c>
      <c r="O12" s="227">
        <v>2022</v>
      </c>
      <c r="P12" s="227">
        <v>2020</v>
      </c>
      <c r="Q12" s="227">
        <v>2020</v>
      </c>
      <c r="R12" s="227">
        <v>2022</v>
      </c>
      <c r="S12" s="227">
        <v>2022</v>
      </c>
      <c r="T12" s="227">
        <v>2021</v>
      </c>
      <c r="U12" s="227">
        <v>2021</v>
      </c>
      <c r="V12" s="227">
        <v>2021</v>
      </c>
      <c r="W12" s="227">
        <v>2021</v>
      </c>
      <c r="X12" s="227">
        <v>2021</v>
      </c>
      <c r="Y12" s="227">
        <v>2021</v>
      </c>
      <c r="Z12" s="227">
        <v>2014</v>
      </c>
      <c r="AA12" s="227">
        <v>2021</v>
      </c>
      <c r="AB12" s="227">
        <v>2021</v>
      </c>
      <c r="AC12" s="227">
        <v>2020</v>
      </c>
      <c r="AD12" s="227">
        <v>2021</v>
      </c>
      <c r="AE12" s="227">
        <v>2021</v>
      </c>
      <c r="AF12" s="227">
        <v>2021</v>
      </c>
      <c r="AG12" s="227">
        <v>2021</v>
      </c>
      <c r="AH12" s="227">
        <v>2016</v>
      </c>
      <c r="AI12" s="227">
        <v>2019</v>
      </c>
      <c r="AJ12" s="227">
        <v>2019</v>
      </c>
      <c r="AK12" s="227">
        <v>2019</v>
      </c>
      <c r="AL12" s="227">
        <v>2020</v>
      </c>
      <c r="AM12" s="227">
        <v>2019</v>
      </c>
      <c r="AN12" s="227">
        <v>2019</v>
      </c>
      <c r="AO12" s="227">
        <v>2020</v>
      </c>
      <c r="AP12" s="227">
        <v>2016</v>
      </c>
      <c r="AQ12" s="227">
        <v>2019</v>
      </c>
      <c r="AR12" s="227">
        <v>2020</v>
      </c>
      <c r="AS12" s="227">
        <v>2020</v>
      </c>
      <c r="AT12" s="227">
        <v>2020</v>
      </c>
      <c r="AU12" s="227">
        <v>2021</v>
      </c>
      <c r="AV12" s="227">
        <v>2020</v>
      </c>
      <c r="AW12" s="227">
        <v>2022</v>
      </c>
      <c r="AX12" s="227">
        <v>2020</v>
      </c>
      <c r="AY12" s="227">
        <v>2019</v>
      </c>
      <c r="AZ12" s="227">
        <v>2019</v>
      </c>
      <c r="BA12" s="227">
        <v>2019</v>
      </c>
      <c r="BB12" s="227">
        <v>2020</v>
      </c>
      <c r="BC12" s="227">
        <v>2020</v>
      </c>
      <c r="BD12" s="227">
        <v>2020</v>
      </c>
      <c r="BE12" s="227">
        <v>2021</v>
      </c>
      <c r="BF12" s="227">
        <v>2021</v>
      </c>
      <c r="BG12" s="227">
        <v>2019</v>
      </c>
      <c r="BH12" s="227">
        <v>2019</v>
      </c>
      <c r="BI12" s="227">
        <v>2021</v>
      </c>
      <c r="BJ12" s="227">
        <v>2021</v>
      </c>
      <c r="BK12" s="227">
        <v>2021</v>
      </c>
      <c r="BL12" s="227">
        <v>2021</v>
      </c>
      <c r="BM12" s="227">
        <v>2021</v>
      </c>
      <c r="BN12" s="227">
        <v>2020</v>
      </c>
      <c r="BO12" s="227">
        <v>2020</v>
      </c>
      <c r="BP12" s="227">
        <v>2015</v>
      </c>
      <c r="BQ12" s="227">
        <v>2022</v>
      </c>
      <c r="BR12" s="227">
        <v>2014</v>
      </c>
      <c r="BS12" s="227">
        <v>2014</v>
      </c>
      <c r="BT12" s="227">
        <v>2014</v>
      </c>
      <c r="BU12" s="227">
        <v>2022</v>
      </c>
      <c r="BV12" s="227">
        <v>2022</v>
      </c>
      <c r="BW12" s="227">
        <v>2022</v>
      </c>
      <c r="BX12" s="227">
        <v>2014</v>
      </c>
      <c r="BY12" s="227">
        <v>2019</v>
      </c>
      <c r="BZ12" s="227">
        <v>2019</v>
      </c>
      <c r="CA12" s="227">
        <v>2019</v>
      </c>
      <c r="CB12" s="227">
        <v>2019</v>
      </c>
      <c r="CC12" s="227">
        <v>2019</v>
      </c>
      <c r="CD12" s="227">
        <v>2019</v>
      </c>
      <c r="CE12" s="227">
        <v>2019</v>
      </c>
      <c r="CF12" s="227">
        <v>2021</v>
      </c>
      <c r="CG12" s="227">
        <v>2022</v>
      </c>
      <c r="CH12" s="227">
        <v>2022</v>
      </c>
      <c r="CI12" s="227">
        <v>2022</v>
      </c>
      <c r="CJ12" s="227">
        <v>2021</v>
      </c>
      <c r="CK12" s="227">
        <v>2020</v>
      </c>
      <c r="CL12" s="227">
        <v>2020</v>
      </c>
      <c r="CM12" s="227">
        <v>2014</v>
      </c>
      <c r="CN12" s="227">
        <v>2021</v>
      </c>
      <c r="CO12" s="227">
        <v>2021</v>
      </c>
      <c r="CP12" s="227">
        <v>2021</v>
      </c>
    </row>
    <row r="13" spans="1:94" x14ac:dyDescent="0.25">
      <c r="A13" s="78" t="str">
        <f>'Indicator Data'!C23</f>
        <v>Chattogram</v>
      </c>
      <c r="B13" s="19">
        <f>'Indicator Data'!D23</f>
        <v>2015</v>
      </c>
      <c r="C13" s="227">
        <v>2019</v>
      </c>
      <c r="D13" s="227">
        <v>2019</v>
      </c>
      <c r="E13" s="227">
        <v>2019</v>
      </c>
      <c r="F13" s="227">
        <v>2019</v>
      </c>
      <c r="G13" s="227">
        <v>2022</v>
      </c>
      <c r="H13" s="227">
        <v>2020</v>
      </c>
      <c r="I13" s="227">
        <v>2022</v>
      </c>
      <c r="J13" s="227">
        <v>2022</v>
      </c>
      <c r="K13" s="227">
        <v>2022</v>
      </c>
      <c r="L13" s="227">
        <v>2020</v>
      </c>
      <c r="M13" s="227">
        <v>2020</v>
      </c>
      <c r="N13" s="227">
        <v>2020</v>
      </c>
      <c r="O13" s="227">
        <v>2022</v>
      </c>
      <c r="P13" s="227">
        <v>2020</v>
      </c>
      <c r="Q13" s="227">
        <v>2020</v>
      </c>
      <c r="R13" s="227">
        <v>2022</v>
      </c>
      <c r="S13" s="227">
        <v>2022</v>
      </c>
      <c r="T13" s="227">
        <v>2021</v>
      </c>
      <c r="U13" s="227">
        <v>2021</v>
      </c>
      <c r="V13" s="227">
        <v>2021</v>
      </c>
      <c r="W13" s="227">
        <v>2021</v>
      </c>
      <c r="X13" s="227">
        <v>2021</v>
      </c>
      <c r="Y13" s="227">
        <v>2021</v>
      </c>
      <c r="Z13" s="227">
        <v>2014</v>
      </c>
      <c r="AA13" s="227">
        <v>2021</v>
      </c>
      <c r="AB13" s="227">
        <v>2021</v>
      </c>
      <c r="AC13" s="227">
        <v>2020</v>
      </c>
      <c r="AD13" s="227">
        <v>2021</v>
      </c>
      <c r="AE13" s="227">
        <v>2021</v>
      </c>
      <c r="AF13" s="227">
        <v>2021</v>
      </c>
      <c r="AG13" s="227">
        <v>2021</v>
      </c>
      <c r="AH13" s="227">
        <v>2016</v>
      </c>
      <c r="AI13" s="227">
        <v>2019</v>
      </c>
      <c r="AJ13" s="227">
        <v>2019</v>
      </c>
      <c r="AK13" s="227">
        <v>2019</v>
      </c>
      <c r="AL13" s="227">
        <v>2020</v>
      </c>
      <c r="AM13" s="227">
        <v>2019</v>
      </c>
      <c r="AN13" s="227">
        <v>2019</v>
      </c>
      <c r="AO13" s="227">
        <v>2020</v>
      </c>
      <c r="AP13" s="227">
        <v>2016</v>
      </c>
      <c r="AQ13" s="227">
        <v>2019</v>
      </c>
      <c r="AR13" s="227">
        <v>2020</v>
      </c>
      <c r="AS13" s="227">
        <v>2020</v>
      </c>
      <c r="AT13" s="227">
        <v>2020</v>
      </c>
      <c r="AU13" s="227">
        <v>2021</v>
      </c>
      <c r="AV13" s="227">
        <v>2020</v>
      </c>
      <c r="AW13" s="227">
        <v>2022</v>
      </c>
      <c r="AX13" s="227">
        <v>2020</v>
      </c>
      <c r="AY13" s="227">
        <v>2019</v>
      </c>
      <c r="AZ13" s="227">
        <v>2019</v>
      </c>
      <c r="BA13" s="227">
        <v>2019</v>
      </c>
      <c r="BB13" s="227">
        <v>2020</v>
      </c>
      <c r="BC13" s="227">
        <v>2020</v>
      </c>
      <c r="BD13" s="227">
        <v>2020</v>
      </c>
      <c r="BE13" s="227">
        <v>2021</v>
      </c>
      <c r="BF13" s="227">
        <v>2021</v>
      </c>
      <c r="BG13" s="227">
        <v>2019</v>
      </c>
      <c r="BH13" s="227">
        <v>2019</v>
      </c>
      <c r="BI13" s="227">
        <v>2021</v>
      </c>
      <c r="BJ13" s="227">
        <v>2021</v>
      </c>
      <c r="BK13" s="227">
        <v>2021</v>
      </c>
      <c r="BL13" s="227">
        <v>2021</v>
      </c>
      <c r="BM13" s="227">
        <v>2021</v>
      </c>
      <c r="BN13" s="227">
        <v>2020</v>
      </c>
      <c r="BO13" s="227">
        <v>2020</v>
      </c>
      <c r="BP13" s="227">
        <v>2015</v>
      </c>
      <c r="BQ13" s="227">
        <v>2022</v>
      </c>
      <c r="BR13" s="227">
        <v>2014</v>
      </c>
      <c r="BS13" s="227">
        <v>2014</v>
      </c>
      <c r="BT13" s="227">
        <v>2014</v>
      </c>
      <c r="BU13" s="227">
        <v>2022</v>
      </c>
      <c r="BV13" s="227">
        <v>2022</v>
      </c>
      <c r="BW13" s="227">
        <v>2022</v>
      </c>
      <c r="BX13" s="227">
        <v>2014</v>
      </c>
      <c r="BY13" s="227">
        <v>2019</v>
      </c>
      <c r="BZ13" s="227">
        <v>2019</v>
      </c>
      <c r="CA13" s="227">
        <v>2019</v>
      </c>
      <c r="CB13" s="227">
        <v>2019</v>
      </c>
      <c r="CC13" s="227">
        <v>2019</v>
      </c>
      <c r="CD13" s="227">
        <v>2019</v>
      </c>
      <c r="CE13" s="227">
        <v>2019</v>
      </c>
      <c r="CF13" s="227">
        <v>2021</v>
      </c>
      <c r="CG13" s="227">
        <v>2022</v>
      </c>
      <c r="CH13" s="227">
        <v>2022</v>
      </c>
      <c r="CI13" s="227">
        <v>2022</v>
      </c>
      <c r="CJ13" s="227">
        <v>2021</v>
      </c>
      <c r="CK13" s="227">
        <v>2020</v>
      </c>
      <c r="CL13" s="227">
        <v>2020</v>
      </c>
      <c r="CM13" s="227">
        <v>2014</v>
      </c>
      <c r="CN13" s="227">
        <v>2021</v>
      </c>
      <c r="CO13" s="227">
        <v>2021</v>
      </c>
      <c r="CP13" s="227">
        <v>2021</v>
      </c>
    </row>
    <row r="14" spans="1:94" x14ac:dyDescent="0.25">
      <c r="A14" s="78" t="str">
        <f>'Indicator Data'!C24</f>
        <v>Cumilla</v>
      </c>
      <c r="B14" s="19">
        <f>'Indicator Data'!D24</f>
        <v>2019</v>
      </c>
      <c r="C14" s="227">
        <v>2019</v>
      </c>
      <c r="D14" s="227">
        <v>2019</v>
      </c>
      <c r="E14" s="227">
        <v>2019</v>
      </c>
      <c r="F14" s="227">
        <v>2019</v>
      </c>
      <c r="G14" s="227">
        <v>2022</v>
      </c>
      <c r="H14" s="227">
        <v>2020</v>
      </c>
      <c r="I14" s="227">
        <v>2022</v>
      </c>
      <c r="J14" s="227">
        <v>2022</v>
      </c>
      <c r="K14" s="227">
        <v>2022</v>
      </c>
      <c r="L14" s="227">
        <v>2020</v>
      </c>
      <c r="M14" s="227">
        <v>2020</v>
      </c>
      <c r="N14" s="227">
        <v>2020</v>
      </c>
      <c r="O14" s="227">
        <v>2022</v>
      </c>
      <c r="P14" s="227">
        <v>2020</v>
      </c>
      <c r="Q14" s="227">
        <v>2020</v>
      </c>
      <c r="R14" s="227">
        <v>2022</v>
      </c>
      <c r="S14" s="227">
        <v>2022</v>
      </c>
      <c r="T14" s="227">
        <v>2021</v>
      </c>
      <c r="U14" s="227">
        <v>2021</v>
      </c>
      <c r="V14" s="227">
        <v>2021</v>
      </c>
      <c r="W14" s="227">
        <v>2021</v>
      </c>
      <c r="X14" s="227">
        <v>2021</v>
      </c>
      <c r="Y14" s="227">
        <v>2021</v>
      </c>
      <c r="Z14" s="227">
        <v>2014</v>
      </c>
      <c r="AA14" s="227">
        <v>2021</v>
      </c>
      <c r="AB14" s="227">
        <v>2021</v>
      </c>
      <c r="AC14" s="227">
        <v>2020</v>
      </c>
      <c r="AD14" s="227">
        <v>2021</v>
      </c>
      <c r="AE14" s="227">
        <v>2021</v>
      </c>
      <c r="AF14" s="227">
        <v>2021</v>
      </c>
      <c r="AG14" s="227">
        <v>2021</v>
      </c>
      <c r="AH14" s="227">
        <v>2016</v>
      </c>
      <c r="AI14" s="227">
        <v>2019</v>
      </c>
      <c r="AJ14" s="227">
        <v>2019</v>
      </c>
      <c r="AK14" s="227">
        <v>2019</v>
      </c>
      <c r="AL14" s="227">
        <v>2020</v>
      </c>
      <c r="AM14" s="227">
        <v>2019</v>
      </c>
      <c r="AN14" s="227">
        <v>2019</v>
      </c>
      <c r="AO14" s="227">
        <v>2020</v>
      </c>
      <c r="AP14" s="227">
        <v>2016</v>
      </c>
      <c r="AQ14" s="227">
        <v>2019</v>
      </c>
      <c r="AR14" s="227">
        <v>2020</v>
      </c>
      <c r="AS14" s="227">
        <v>2020</v>
      </c>
      <c r="AT14" s="227">
        <v>2020</v>
      </c>
      <c r="AU14" s="227">
        <v>2021</v>
      </c>
      <c r="AV14" s="227">
        <v>2020</v>
      </c>
      <c r="AW14" s="227">
        <v>2022</v>
      </c>
      <c r="AX14" s="227">
        <v>2020</v>
      </c>
      <c r="AY14" s="227">
        <v>2019</v>
      </c>
      <c r="AZ14" s="227">
        <v>2019</v>
      </c>
      <c r="BA14" s="227">
        <v>2019</v>
      </c>
      <c r="BB14" s="227">
        <v>2020</v>
      </c>
      <c r="BC14" s="227">
        <v>2020</v>
      </c>
      <c r="BD14" s="227">
        <v>2020</v>
      </c>
      <c r="BE14" s="227">
        <v>2021</v>
      </c>
      <c r="BF14" s="227">
        <v>2021</v>
      </c>
      <c r="BG14" s="227">
        <v>2019</v>
      </c>
      <c r="BH14" s="227">
        <v>2019</v>
      </c>
      <c r="BI14" s="227">
        <v>2021</v>
      </c>
      <c r="BJ14" s="227">
        <v>2021</v>
      </c>
      <c r="BK14" s="227">
        <v>2021</v>
      </c>
      <c r="BL14" s="227">
        <v>2021</v>
      </c>
      <c r="BM14" s="227">
        <v>2021</v>
      </c>
      <c r="BN14" s="227">
        <v>2020</v>
      </c>
      <c r="BO14" s="227">
        <v>2020</v>
      </c>
      <c r="BP14" s="227">
        <v>2015</v>
      </c>
      <c r="BQ14" s="227">
        <v>2022</v>
      </c>
      <c r="BR14" s="227">
        <v>2014</v>
      </c>
      <c r="BS14" s="227">
        <v>2014</v>
      </c>
      <c r="BT14" s="227">
        <v>2014</v>
      </c>
      <c r="BU14" s="227">
        <v>2022</v>
      </c>
      <c r="BV14" s="227">
        <v>2022</v>
      </c>
      <c r="BW14" s="227">
        <v>2022</v>
      </c>
      <c r="BX14" s="227">
        <v>2014</v>
      </c>
      <c r="BY14" s="227">
        <v>2019</v>
      </c>
      <c r="BZ14" s="227">
        <v>2019</v>
      </c>
      <c r="CA14" s="227">
        <v>2019</v>
      </c>
      <c r="CB14" s="227">
        <v>2019</v>
      </c>
      <c r="CC14" s="227">
        <v>2019</v>
      </c>
      <c r="CD14" s="227">
        <v>2019</v>
      </c>
      <c r="CE14" s="227">
        <v>2019</v>
      </c>
      <c r="CF14" s="227">
        <v>2021</v>
      </c>
      <c r="CG14" s="227">
        <v>2022</v>
      </c>
      <c r="CH14" s="227">
        <v>2022</v>
      </c>
      <c r="CI14" s="227">
        <v>2022</v>
      </c>
      <c r="CJ14" s="227">
        <v>2021</v>
      </c>
      <c r="CK14" s="227">
        <v>2020</v>
      </c>
      <c r="CL14" s="227">
        <v>2020</v>
      </c>
      <c r="CM14" s="227">
        <v>2014</v>
      </c>
      <c r="CN14" s="227">
        <v>2021</v>
      </c>
      <c r="CO14" s="227">
        <v>2021</v>
      </c>
      <c r="CP14" s="227">
        <v>2021</v>
      </c>
    </row>
    <row r="15" spans="1:94" x14ac:dyDescent="0.25">
      <c r="A15" s="78" t="str">
        <f>'Indicator Data'!C25</f>
        <v>Cox's Bazar</v>
      </c>
      <c r="B15" s="19">
        <f>'Indicator Data'!D25</f>
        <v>2022</v>
      </c>
      <c r="C15" s="227">
        <v>2019</v>
      </c>
      <c r="D15" s="227">
        <v>2019</v>
      </c>
      <c r="E15" s="227">
        <v>2019</v>
      </c>
      <c r="F15" s="227">
        <v>2019</v>
      </c>
      <c r="G15" s="227">
        <v>2022</v>
      </c>
      <c r="H15" s="227">
        <v>2020</v>
      </c>
      <c r="I15" s="227">
        <v>2022</v>
      </c>
      <c r="J15" s="227">
        <v>2022</v>
      </c>
      <c r="K15" s="227">
        <v>2022</v>
      </c>
      <c r="L15" s="227">
        <v>2020</v>
      </c>
      <c r="M15" s="227">
        <v>2020</v>
      </c>
      <c r="N15" s="227">
        <v>2020</v>
      </c>
      <c r="O15" s="227">
        <v>2022</v>
      </c>
      <c r="P15" s="227">
        <v>2020</v>
      </c>
      <c r="Q15" s="227">
        <v>2020</v>
      </c>
      <c r="R15" s="227">
        <v>2022</v>
      </c>
      <c r="S15" s="227">
        <v>2022</v>
      </c>
      <c r="T15" s="227">
        <v>2021</v>
      </c>
      <c r="U15" s="227">
        <v>2021</v>
      </c>
      <c r="V15" s="227">
        <v>2021</v>
      </c>
      <c r="W15" s="227">
        <v>2021</v>
      </c>
      <c r="X15" s="227">
        <v>2021</v>
      </c>
      <c r="Y15" s="227">
        <v>2021</v>
      </c>
      <c r="Z15" s="227">
        <v>2014</v>
      </c>
      <c r="AA15" s="227">
        <v>2021</v>
      </c>
      <c r="AB15" s="227">
        <v>2021</v>
      </c>
      <c r="AC15" s="227">
        <v>2020</v>
      </c>
      <c r="AD15" s="227">
        <v>2021</v>
      </c>
      <c r="AE15" s="227">
        <v>2021</v>
      </c>
      <c r="AF15" s="227">
        <v>2021</v>
      </c>
      <c r="AG15" s="227">
        <v>2021</v>
      </c>
      <c r="AH15" s="227">
        <v>2016</v>
      </c>
      <c r="AI15" s="227">
        <v>2019</v>
      </c>
      <c r="AJ15" s="227">
        <v>2019</v>
      </c>
      <c r="AK15" s="227">
        <v>2019</v>
      </c>
      <c r="AL15" s="227">
        <v>2020</v>
      </c>
      <c r="AM15" s="227">
        <v>2019</v>
      </c>
      <c r="AN15" s="227">
        <v>2019</v>
      </c>
      <c r="AO15" s="227">
        <v>2020</v>
      </c>
      <c r="AP15" s="227">
        <v>2016</v>
      </c>
      <c r="AQ15" s="227">
        <v>2019</v>
      </c>
      <c r="AR15" s="227">
        <v>2020</v>
      </c>
      <c r="AS15" s="227">
        <v>2020</v>
      </c>
      <c r="AT15" s="227">
        <v>2020</v>
      </c>
      <c r="AU15" s="227">
        <v>2021</v>
      </c>
      <c r="AV15" s="227">
        <v>2020</v>
      </c>
      <c r="AW15" s="227">
        <v>2022</v>
      </c>
      <c r="AX15" s="227">
        <v>2020</v>
      </c>
      <c r="AY15" s="227">
        <v>2019</v>
      </c>
      <c r="AZ15" s="227">
        <v>2019</v>
      </c>
      <c r="BA15" s="227">
        <v>2019</v>
      </c>
      <c r="BB15" s="227">
        <v>2020</v>
      </c>
      <c r="BC15" s="227">
        <v>2020</v>
      </c>
      <c r="BD15" s="227">
        <v>2020</v>
      </c>
      <c r="BE15" s="227">
        <v>2021</v>
      </c>
      <c r="BF15" s="227">
        <v>2021</v>
      </c>
      <c r="BG15" s="227">
        <v>2019</v>
      </c>
      <c r="BH15" s="227">
        <v>2019</v>
      </c>
      <c r="BI15" s="227">
        <v>2021</v>
      </c>
      <c r="BJ15" s="227">
        <v>2021</v>
      </c>
      <c r="BK15" s="227">
        <v>2021</v>
      </c>
      <c r="BL15" s="227">
        <v>2021</v>
      </c>
      <c r="BM15" s="227">
        <v>2021</v>
      </c>
      <c r="BN15" s="227">
        <v>2020</v>
      </c>
      <c r="BO15" s="227">
        <v>2020</v>
      </c>
      <c r="BP15" s="227">
        <v>2015</v>
      </c>
      <c r="BQ15" s="227">
        <v>2022</v>
      </c>
      <c r="BR15" s="227">
        <v>2014</v>
      </c>
      <c r="BS15" s="227">
        <v>2014</v>
      </c>
      <c r="BT15" s="227">
        <v>2014</v>
      </c>
      <c r="BU15" s="227">
        <v>2022</v>
      </c>
      <c r="BV15" s="227">
        <v>2022</v>
      </c>
      <c r="BW15" s="227">
        <v>2022</v>
      </c>
      <c r="BX15" s="227">
        <v>2014</v>
      </c>
      <c r="BY15" s="227">
        <v>2019</v>
      </c>
      <c r="BZ15" s="227">
        <v>2019</v>
      </c>
      <c r="CA15" s="227">
        <v>2019</v>
      </c>
      <c r="CB15" s="227">
        <v>2019</v>
      </c>
      <c r="CC15" s="227">
        <v>2019</v>
      </c>
      <c r="CD15" s="227">
        <v>2019</v>
      </c>
      <c r="CE15" s="227">
        <v>2019</v>
      </c>
      <c r="CF15" s="227">
        <v>2021</v>
      </c>
      <c r="CG15" s="227">
        <v>2022</v>
      </c>
      <c r="CH15" s="227">
        <v>2022</v>
      </c>
      <c r="CI15" s="227">
        <v>2022</v>
      </c>
      <c r="CJ15" s="227">
        <v>2021</v>
      </c>
      <c r="CK15" s="227">
        <v>2020</v>
      </c>
      <c r="CL15" s="227">
        <v>2020</v>
      </c>
      <c r="CM15" s="227">
        <v>2014</v>
      </c>
      <c r="CN15" s="227">
        <v>2021</v>
      </c>
      <c r="CO15" s="227">
        <v>2021</v>
      </c>
      <c r="CP15" s="227">
        <v>2021</v>
      </c>
    </row>
    <row r="16" spans="1:94" x14ac:dyDescent="0.25">
      <c r="A16" s="78" t="str">
        <f>'Indicator Data'!C26</f>
        <v>Feni</v>
      </c>
      <c r="B16" s="19">
        <f>'Indicator Data'!D26</f>
        <v>2030</v>
      </c>
      <c r="C16" s="227">
        <v>2019</v>
      </c>
      <c r="D16" s="227">
        <v>2019</v>
      </c>
      <c r="E16" s="227">
        <v>2019</v>
      </c>
      <c r="F16" s="227">
        <v>2019</v>
      </c>
      <c r="G16" s="227">
        <v>2022</v>
      </c>
      <c r="H16" s="227">
        <v>2020</v>
      </c>
      <c r="I16" s="227">
        <v>2022</v>
      </c>
      <c r="J16" s="227">
        <v>2022</v>
      </c>
      <c r="K16" s="227">
        <v>2022</v>
      </c>
      <c r="L16" s="227">
        <v>2020</v>
      </c>
      <c r="M16" s="227">
        <v>2020</v>
      </c>
      <c r="N16" s="227">
        <v>2020</v>
      </c>
      <c r="O16" s="227">
        <v>2022</v>
      </c>
      <c r="P16" s="227">
        <v>2020</v>
      </c>
      <c r="Q16" s="227">
        <v>2020</v>
      </c>
      <c r="R16" s="227">
        <v>2022</v>
      </c>
      <c r="S16" s="227">
        <v>2022</v>
      </c>
      <c r="T16" s="227">
        <v>2021</v>
      </c>
      <c r="U16" s="227">
        <v>2021</v>
      </c>
      <c r="V16" s="227">
        <v>2021</v>
      </c>
      <c r="W16" s="227">
        <v>2021</v>
      </c>
      <c r="X16" s="227">
        <v>2021</v>
      </c>
      <c r="Y16" s="227">
        <v>2021</v>
      </c>
      <c r="Z16" s="227">
        <v>2014</v>
      </c>
      <c r="AA16" s="227">
        <v>2021</v>
      </c>
      <c r="AB16" s="227">
        <v>2021</v>
      </c>
      <c r="AC16" s="227">
        <v>2020</v>
      </c>
      <c r="AD16" s="227">
        <v>2021</v>
      </c>
      <c r="AE16" s="227">
        <v>2021</v>
      </c>
      <c r="AF16" s="227">
        <v>2021</v>
      </c>
      <c r="AG16" s="227">
        <v>2021</v>
      </c>
      <c r="AH16" s="227">
        <v>2016</v>
      </c>
      <c r="AI16" s="227">
        <v>2019</v>
      </c>
      <c r="AJ16" s="227">
        <v>2019</v>
      </c>
      <c r="AK16" s="227">
        <v>2019</v>
      </c>
      <c r="AL16" s="227">
        <v>2020</v>
      </c>
      <c r="AM16" s="227">
        <v>2019</v>
      </c>
      <c r="AN16" s="227">
        <v>2019</v>
      </c>
      <c r="AO16" s="227">
        <v>2020</v>
      </c>
      <c r="AP16" s="227">
        <v>2016</v>
      </c>
      <c r="AQ16" s="227">
        <v>2019</v>
      </c>
      <c r="AR16" s="227">
        <v>2020</v>
      </c>
      <c r="AS16" s="227">
        <v>2020</v>
      </c>
      <c r="AT16" s="227">
        <v>2020</v>
      </c>
      <c r="AU16" s="227">
        <v>2021</v>
      </c>
      <c r="AV16" s="227">
        <v>2020</v>
      </c>
      <c r="AW16" s="227">
        <v>2022</v>
      </c>
      <c r="AX16" s="227">
        <v>2020</v>
      </c>
      <c r="AY16" s="227">
        <v>2019</v>
      </c>
      <c r="AZ16" s="227">
        <v>2019</v>
      </c>
      <c r="BA16" s="227">
        <v>2019</v>
      </c>
      <c r="BB16" s="227">
        <v>2020</v>
      </c>
      <c r="BC16" s="227">
        <v>2020</v>
      </c>
      <c r="BD16" s="227">
        <v>2020</v>
      </c>
      <c r="BE16" s="227">
        <v>2021</v>
      </c>
      <c r="BF16" s="227">
        <v>2021</v>
      </c>
      <c r="BG16" s="227">
        <v>2019</v>
      </c>
      <c r="BH16" s="227">
        <v>2019</v>
      </c>
      <c r="BI16" s="227">
        <v>2021</v>
      </c>
      <c r="BJ16" s="227">
        <v>2021</v>
      </c>
      <c r="BK16" s="227">
        <v>2021</v>
      </c>
      <c r="BL16" s="227">
        <v>2021</v>
      </c>
      <c r="BM16" s="227">
        <v>2021</v>
      </c>
      <c r="BN16" s="227">
        <v>2020</v>
      </c>
      <c r="BO16" s="227">
        <v>2020</v>
      </c>
      <c r="BP16" s="227">
        <v>2015</v>
      </c>
      <c r="BQ16" s="227">
        <v>2022</v>
      </c>
      <c r="BR16" s="227">
        <v>2014</v>
      </c>
      <c r="BS16" s="227">
        <v>2014</v>
      </c>
      <c r="BT16" s="227">
        <v>2014</v>
      </c>
      <c r="BU16" s="227">
        <v>2022</v>
      </c>
      <c r="BV16" s="227">
        <v>2022</v>
      </c>
      <c r="BW16" s="227">
        <v>2022</v>
      </c>
      <c r="BX16" s="227">
        <v>2014</v>
      </c>
      <c r="BY16" s="227">
        <v>2019</v>
      </c>
      <c r="BZ16" s="227">
        <v>2019</v>
      </c>
      <c r="CA16" s="227">
        <v>2019</v>
      </c>
      <c r="CB16" s="227">
        <v>2019</v>
      </c>
      <c r="CC16" s="227">
        <v>2019</v>
      </c>
      <c r="CD16" s="227">
        <v>2019</v>
      </c>
      <c r="CE16" s="227">
        <v>2019</v>
      </c>
      <c r="CF16" s="227">
        <v>2021</v>
      </c>
      <c r="CG16" s="227">
        <v>2022</v>
      </c>
      <c r="CH16" s="227">
        <v>2022</v>
      </c>
      <c r="CI16" s="227">
        <v>2022</v>
      </c>
      <c r="CJ16" s="227">
        <v>2021</v>
      </c>
      <c r="CK16" s="227">
        <v>2020</v>
      </c>
      <c r="CL16" s="227">
        <v>2020</v>
      </c>
      <c r="CM16" s="227">
        <v>2014</v>
      </c>
      <c r="CN16" s="227">
        <v>2021</v>
      </c>
      <c r="CO16" s="227">
        <v>2021</v>
      </c>
      <c r="CP16" s="227">
        <v>2021</v>
      </c>
    </row>
    <row r="17" spans="1:94" x14ac:dyDescent="0.25">
      <c r="A17" s="78" t="str">
        <f>'Indicator Data'!C27</f>
        <v>Khagrachhari</v>
      </c>
      <c r="B17" s="19">
        <f>'Indicator Data'!D27</f>
        <v>2046</v>
      </c>
      <c r="C17" s="227">
        <v>2019</v>
      </c>
      <c r="D17" s="227">
        <v>2019</v>
      </c>
      <c r="E17" s="227">
        <v>2019</v>
      </c>
      <c r="F17" s="227">
        <v>2019</v>
      </c>
      <c r="G17" s="227">
        <v>2022</v>
      </c>
      <c r="H17" s="227">
        <v>2020</v>
      </c>
      <c r="I17" s="227">
        <v>2022</v>
      </c>
      <c r="J17" s="227">
        <v>2022</v>
      </c>
      <c r="K17" s="227">
        <v>2022</v>
      </c>
      <c r="L17" s="227">
        <v>2020</v>
      </c>
      <c r="M17" s="227">
        <v>2020</v>
      </c>
      <c r="N17" s="227">
        <v>2020</v>
      </c>
      <c r="O17" s="227">
        <v>2022</v>
      </c>
      <c r="P17" s="227">
        <v>2020</v>
      </c>
      <c r="Q17" s="227">
        <v>2020</v>
      </c>
      <c r="R17" s="227">
        <v>2022</v>
      </c>
      <c r="S17" s="227">
        <v>2022</v>
      </c>
      <c r="T17" s="227">
        <v>2021</v>
      </c>
      <c r="U17" s="227">
        <v>2021</v>
      </c>
      <c r="V17" s="227">
        <v>2021</v>
      </c>
      <c r="W17" s="227">
        <v>2021</v>
      </c>
      <c r="X17" s="227">
        <v>2021</v>
      </c>
      <c r="Y17" s="227">
        <v>2021</v>
      </c>
      <c r="Z17" s="227">
        <v>2014</v>
      </c>
      <c r="AA17" s="227">
        <v>2021</v>
      </c>
      <c r="AB17" s="227">
        <v>2021</v>
      </c>
      <c r="AC17" s="227">
        <v>2020</v>
      </c>
      <c r="AD17" s="227">
        <v>2021</v>
      </c>
      <c r="AE17" s="227">
        <v>2021</v>
      </c>
      <c r="AF17" s="227">
        <v>2021</v>
      </c>
      <c r="AG17" s="227">
        <v>2021</v>
      </c>
      <c r="AH17" s="227">
        <v>2016</v>
      </c>
      <c r="AI17" s="227">
        <v>2019</v>
      </c>
      <c r="AJ17" s="227">
        <v>2019</v>
      </c>
      <c r="AK17" s="227">
        <v>2019</v>
      </c>
      <c r="AL17" s="227">
        <v>2020</v>
      </c>
      <c r="AM17" s="227">
        <v>2019</v>
      </c>
      <c r="AN17" s="227">
        <v>2019</v>
      </c>
      <c r="AO17" s="227">
        <v>2020</v>
      </c>
      <c r="AP17" s="227">
        <v>2016</v>
      </c>
      <c r="AQ17" s="227">
        <v>2019</v>
      </c>
      <c r="AR17" s="227">
        <v>2020</v>
      </c>
      <c r="AS17" s="227">
        <v>2020</v>
      </c>
      <c r="AT17" s="227">
        <v>2020</v>
      </c>
      <c r="AU17" s="227">
        <v>2021</v>
      </c>
      <c r="AV17" s="227">
        <v>2020</v>
      </c>
      <c r="AW17" s="227">
        <v>2022</v>
      </c>
      <c r="AX17" s="227">
        <v>2020</v>
      </c>
      <c r="AY17" s="227">
        <v>2019</v>
      </c>
      <c r="AZ17" s="227">
        <v>2019</v>
      </c>
      <c r="BA17" s="227">
        <v>2019</v>
      </c>
      <c r="BB17" s="227">
        <v>2020</v>
      </c>
      <c r="BC17" s="227">
        <v>2020</v>
      </c>
      <c r="BD17" s="227">
        <v>2020</v>
      </c>
      <c r="BE17" s="227">
        <v>2021</v>
      </c>
      <c r="BF17" s="227">
        <v>2021</v>
      </c>
      <c r="BG17" s="227">
        <v>2019</v>
      </c>
      <c r="BH17" s="227">
        <v>2019</v>
      </c>
      <c r="BI17" s="227">
        <v>2021</v>
      </c>
      <c r="BJ17" s="227">
        <v>2021</v>
      </c>
      <c r="BK17" s="227">
        <v>2021</v>
      </c>
      <c r="BL17" s="227">
        <v>2021</v>
      </c>
      <c r="BM17" s="227">
        <v>2021</v>
      </c>
      <c r="BN17" s="227">
        <v>2020</v>
      </c>
      <c r="BO17" s="227">
        <v>2020</v>
      </c>
      <c r="BP17" s="227">
        <v>2015</v>
      </c>
      <c r="BQ17" s="227">
        <v>2022</v>
      </c>
      <c r="BR17" s="227">
        <v>2014</v>
      </c>
      <c r="BS17" s="227">
        <v>2014</v>
      </c>
      <c r="BT17" s="227">
        <v>2014</v>
      </c>
      <c r="BU17" s="227">
        <v>2022</v>
      </c>
      <c r="BV17" s="227">
        <v>2022</v>
      </c>
      <c r="BW17" s="227">
        <v>2022</v>
      </c>
      <c r="BX17" s="227">
        <v>2014</v>
      </c>
      <c r="BY17" s="227">
        <v>2019</v>
      </c>
      <c r="BZ17" s="227">
        <v>2019</v>
      </c>
      <c r="CA17" s="227">
        <v>2019</v>
      </c>
      <c r="CB17" s="227">
        <v>2019</v>
      </c>
      <c r="CC17" s="227">
        <v>2019</v>
      </c>
      <c r="CD17" s="227">
        <v>2019</v>
      </c>
      <c r="CE17" s="227">
        <v>2019</v>
      </c>
      <c r="CF17" s="227">
        <v>2021</v>
      </c>
      <c r="CG17" s="227">
        <v>2022</v>
      </c>
      <c r="CH17" s="227">
        <v>2022</v>
      </c>
      <c r="CI17" s="227">
        <v>2022</v>
      </c>
      <c r="CJ17" s="227">
        <v>2021</v>
      </c>
      <c r="CK17" s="227">
        <v>2020</v>
      </c>
      <c r="CL17" s="227">
        <v>2020</v>
      </c>
      <c r="CM17" s="227">
        <v>2014</v>
      </c>
      <c r="CN17" s="227">
        <v>2021</v>
      </c>
      <c r="CO17" s="227">
        <v>2021</v>
      </c>
      <c r="CP17" s="227">
        <v>2021</v>
      </c>
    </row>
    <row r="18" spans="1:94" x14ac:dyDescent="0.25">
      <c r="A18" s="78" t="str">
        <f>'Indicator Data'!C28</f>
        <v>Lakshmipur</v>
      </c>
      <c r="B18" s="19">
        <f>'Indicator Data'!D28</f>
        <v>2051</v>
      </c>
      <c r="C18" s="227">
        <v>2019</v>
      </c>
      <c r="D18" s="227">
        <v>2019</v>
      </c>
      <c r="E18" s="227">
        <v>2019</v>
      </c>
      <c r="F18" s="227">
        <v>2019</v>
      </c>
      <c r="G18" s="227">
        <v>2022</v>
      </c>
      <c r="H18" s="227">
        <v>2020</v>
      </c>
      <c r="I18" s="227">
        <v>2022</v>
      </c>
      <c r="J18" s="227">
        <v>2022</v>
      </c>
      <c r="K18" s="227">
        <v>2022</v>
      </c>
      <c r="L18" s="227">
        <v>2020</v>
      </c>
      <c r="M18" s="227">
        <v>2020</v>
      </c>
      <c r="N18" s="227">
        <v>2020</v>
      </c>
      <c r="O18" s="227">
        <v>2022</v>
      </c>
      <c r="P18" s="227">
        <v>2020</v>
      </c>
      <c r="Q18" s="227">
        <v>2020</v>
      </c>
      <c r="R18" s="227">
        <v>2022</v>
      </c>
      <c r="S18" s="227">
        <v>2022</v>
      </c>
      <c r="T18" s="227">
        <v>2021</v>
      </c>
      <c r="U18" s="227">
        <v>2021</v>
      </c>
      <c r="V18" s="227">
        <v>2021</v>
      </c>
      <c r="W18" s="227">
        <v>2021</v>
      </c>
      <c r="X18" s="227">
        <v>2021</v>
      </c>
      <c r="Y18" s="227">
        <v>2021</v>
      </c>
      <c r="Z18" s="227">
        <v>2014</v>
      </c>
      <c r="AA18" s="227">
        <v>2021</v>
      </c>
      <c r="AB18" s="227">
        <v>2021</v>
      </c>
      <c r="AC18" s="227">
        <v>2020</v>
      </c>
      <c r="AD18" s="227">
        <v>2021</v>
      </c>
      <c r="AE18" s="227">
        <v>2021</v>
      </c>
      <c r="AF18" s="227">
        <v>2021</v>
      </c>
      <c r="AG18" s="227">
        <v>2021</v>
      </c>
      <c r="AH18" s="227">
        <v>2016</v>
      </c>
      <c r="AI18" s="227">
        <v>2019</v>
      </c>
      <c r="AJ18" s="227">
        <v>2019</v>
      </c>
      <c r="AK18" s="227">
        <v>2019</v>
      </c>
      <c r="AL18" s="227">
        <v>2020</v>
      </c>
      <c r="AM18" s="227">
        <v>2019</v>
      </c>
      <c r="AN18" s="227">
        <v>2019</v>
      </c>
      <c r="AO18" s="227">
        <v>2020</v>
      </c>
      <c r="AP18" s="227">
        <v>2016</v>
      </c>
      <c r="AQ18" s="227">
        <v>2019</v>
      </c>
      <c r="AR18" s="227">
        <v>2020</v>
      </c>
      <c r="AS18" s="227">
        <v>2020</v>
      </c>
      <c r="AT18" s="227">
        <v>2020</v>
      </c>
      <c r="AU18" s="227">
        <v>2021</v>
      </c>
      <c r="AV18" s="227">
        <v>2020</v>
      </c>
      <c r="AW18" s="227">
        <v>2022</v>
      </c>
      <c r="AX18" s="227">
        <v>2020</v>
      </c>
      <c r="AY18" s="227">
        <v>2019</v>
      </c>
      <c r="AZ18" s="227">
        <v>2019</v>
      </c>
      <c r="BA18" s="227">
        <v>2019</v>
      </c>
      <c r="BB18" s="227">
        <v>2020</v>
      </c>
      <c r="BC18" s="227">
        <v>2020</v>
      </c>
      <c r="BD18" s="227">
        <v>2020</v>
      </c>
      <c r="BE18" s="227">
        <v>2021</v>
      </c>
      <c r="BF18" s="227">
        <v>2021</v>
      </c>
      <c r="BG18" s="227">
        <v>2019</v>
      </c>
      <c r="BH18" s="227">
        <v>2019</v>
      </c>
      <c r="BI18" s="227">
        <v>2021</v>
      </c>
      <c r="BJ18" s="227">
        <v>2021</v>
      </c>
      <c r="BK18" s="227">
        <v>2021</v>
      </c>
      <c r="BL18" s="227">
        <v>2021</v>
      </c>
      <c r="BM18" s="227">
        <v>2021</v>
      </c>
      <c r="BN18" s="227">
        <v>2020</v>
      </c>
      <c r="BO18" s="227">
        <v>2020</v>
      </c>
      <c r="BP18" s="227">
        <v>2015</v>
      </c>
      <c r="BQ18" s="227">
        <v>2022</v>
      </c>
      <c r="BR18" s="227">
        <v>2014</v>
      </c>
      <c r="BS18" s="227">
        <v>2014</v>
      </c>
      <c r="BT18" s="227">
        <v>2014</v>
      </c>
      <c r="BU18" s="227">
        <v>2022</v>
      </c>
      <c r="BV18" s="227">
        <v>2022</v>
      </c>
      <c r="BW18" s="227">
        <v>2022</v>
      </c>
      <c r="BX18" s="227">
        <v>2014</v>
      </c>
      <c r="BY18" s="227">
        <v>2019</v>
      </c>
      <c r="BZ18" s="227">
        <v>2019</v>
      </c>
      <c r="CA18" s="227">
        <v>2019</v>
      </c>
      <c r="CB18" s="227">
        <v>2019</v>
      </c>
      <c r="CC18" s="227">
        <v>2019</v>
      </c>
      <c r="CD18" s="227">
        <v>2019</v>
      </c>
      <c r="CE18" s="227">
        <v>2019</v>
      </c>
      <c r="CF18" s="227">
        <v>2021</v>
      </c>
      <c r="CG18" s="227">
        <v>2022</v>
      </c>
      <c r="CH18" s="227">
        <v>2022</v>
      </c>
      <c r="CI18" s="227">
        <v>2022</v>
      </c>
      <c r="CJ18" s="227">
        <v>2021</v>
      </c>
      <c r="CK18" s="227">
        <v>2020</v>
      </c>
      <c r="CL18" s="227">
        <v>2020</v>
      </c>
      <c r="CM18" s="227">
        <v>2014</v>
      </c>
      <c r="CN18" s="227">
        <v>2021</v>
      </c>
      <c r="CO18" s="227">
        <v>2021</v>
      </c>
      <c r="CP18" s="227">
        <v>2021</v>
      </c>
    </row>
    <row r="19" spans="1:94" x14ac:dyDescent="0.25">
      <c r="A19" s="78" t="str">
        <f>'Indicator Data'!C29</f>
        <v>Noakhali</v>
      </c>
      <c r="B19" s="19">
        <f>'Indicator Data'!D29</f>
        <v>2075</v>
      </c>
      <c r="C19" s="227">
        <v>2019</v>
      </c>
      <c r="D19" s="227">
        <v>2019</v>
      </c>
      <c r="E19" s="227">
        <v>2019</v>
      </c>
      <c r="F19" s="227">
        <v>2019</v>
      </c>
      <c r="G19" s="227">
        <v>2022</v>
      </c>
      <c r="H19" s="227">
        <v>2020</v>
      </c>
      <c r="I19" s="227">
        <v>2022</v>
      </c>
      <c r="J19" s="227">
        <v>2022</v>
      </c>
      <c r="K19" s="227">
        <v>2022</v>
      </c>
      <c r="L19" s="227">
        <v>2020</v>
      </c>
      <c r="M19" s="227">
        <v>2020</v>
      </c>
      <c r="N19" s="227">
        <v>2020</v>
      </c>
      <c r="O19" s="227">
        <v>2022</v>
      </c>
      <c r="P19" s="227">
        <v>2020</v>
      </c>
      <c r="Q19" s="227">
        <v>2020</v>
      </c>
      <c r="R19" s="227">
        <v>2022</v>
      </c>
      <c r="S19" s="227">
        <v>2022</v>
      </c>
      <c r="T19" s="227">
        <v>2021</v>
      </c>
      <c r="U19" s="227">
        <v>2021</v>
      </c>
      <c r="V19" s="227">
        <v>2021</v>
      </c>
      <c r="W19" s="227">
        <v>2021</v>
      </c>
      <c r="X19" s="227">
        <v>2021</v>
      </c>
      <c r="Y19" s="227">
        <v>2021</v>
      </c>
      <c r="Z19" s="227">
        <v>2014</v>
      </c>
      <c r="AA19" s="227">
        <v>2021</v>
      </c>
      <c r="AB19" s="227">
        <v>2021</v>
      </c>
      <c r="AC19" s="227">
        <v>2020</v>
      </c>
      <c r="AD19" s="227">
        <v>2021</v>
      </c>
      <c r="AE19" s="227">
        <v>2021</v>
      </c>
      <c r="AF19" s="227">
        <v>2021</v>
      </c>
      <c r="AG19" s="227">
        <v>2021</v>
      </c>
      <c r="AH19" s="227">
        <v>2016</v>
      </c>
      <c r="AI19" s="227">
        <v>2019</v>
      </c>
      <c r="AJ19" s="227">
        <v>2019</v>
      </c>
      <c r="AK19" s="227">
        <v>2019</v>
      </c>
      <c r="AL19" s="227">
        <v>2020</v>
      </c>
      <c r="AM19" s="227">
        <v>2019</v>
      </c>
      <c r="AN19" s="227">
        <v>2019</v>
      </c>
      <c r="AO19" s="227">
        <v>2020</v>
      </c>
      <c r="AP19" s="227">
        <v>2016</v>
      </c>
      <c r="AQ19" s="227">
        <v>2019</v>
      </c>
      <c r="AR19" s="227">
        <v>2020</v>
      </c>
      <c r="AS19" s="227">
        <v>2020</v>
      </c>
      <c r="AT19" s="227">
        <v>2020</v>
      </c>
      <c r="AU19" s="227">
        <v>2021</v>
      </c>
      <c r="AV19" s="227">
        <v>2020</v>
      </c>
      <c r="AW19" s="227">
        <v>2022</v>
      </c>
      <c r="AX19" s="227">
        <v>2020</v>
      </c>
      <c r="AY19" s="227">
        <v>2019</v>
      </c>
      <c r="AZ19" s="227">
        <v>2019</v>
      </c>
      <c r="BA19" s="227">
        <v>2019</v>
      </c>
      <c r="BB19" s="227">
        <v>2020</v>
      </c>
      <c r="BC19" s="227">
        <v>2020</v>
      </c>
      <c r="BD19" s="227">
        <v>2020</v>
      </c>
      <c r="BE19" s="227">
        <v>2021</v>
      </c>
      <c r="BF19" s="227">
        <v>2021</v>
      </c>
      <c r="BG19" s="227">
        <v>2019</v>
      </c>
      <c r="BH19" s="227">
        <v>2019</v>
      </c>
      <c r="BI19" s="227">
        <v>2021</v>
      </c>
      <c r="BJ19" s="227">
        <v>2021</v>
      </c>
      <c r="BK19" s="227">
        <v>2021</v>
      </c>
      <c r="BL19" s="227">
        <v>2021</v>
      </c>
      <c r="BM19" s="227">
        <v>2021</v>
      </c>
      <c r="BN19" s="227">
        <v>2020</v>
      </c>
      <c r="BO19" s="227">
        <v>2020</v>
      </c>
      <c r="BP19" s="227">
        <v>2015</v>
      </c>
      <c r="BQ19" s="227">
        <v>2022</v>
      </c>
      <c r="BR19" s="227">
        <v>2014</v>
      </c>
      <c r="BS19" s="227">
        <v>2014</v>
      </c>
      <c r="BT19" s="227">
        <v>2014</v>
      </c>
      <c r="BU19" s="227">
        <v>2022</v>
      </c>
      <c r="BV19" s="227">
        <v>2022</v>
      </c>
      <c r="BW19" s="227">
        <v>2022</v>
      </c>
      <c r="BX19" s="227">
        <v>2014</v>
      </c>
      <c r="BY19" s="227">
        <v>2019</v>
      </c>
      <c r="BZ19" s="227">
        <v>2019</v>
      </c>
      <c r="CA19" s="227">
        <v>2019</v>
      </c>
      <c r="CB19" s="227">
        <v>2019</v>
      </c>
      <c r="CC19" s="227">
        <v>2019</v>
      </c>
      <c r="CD19" s="227">
        <v>2019</v>
      </c>
      <c r="CE19" s="227">
        <v>2019</v>
      </c>
      <c r="CF19" s="227">
        <v>2021</v>
      </c>
      <c r="CG19" s="227">
        <v>2022</v>
      </c>
      <c r="CH19" s="227">
        <v>2022</v>
      </c>
      <c r="CI19" s="227">
        <v>2022</v>
      </c>
      <c r="CJ19" s="227">
        <v>2021</v>
      </c>
      <c r="CK19" s="227">
        <v>2020</v>
      </c>
      <c r="CL19" s="227">
        <v>2020</v>
      </c>
      <c r="CM19" s="227">
        <v>2014</v>
      </c>
      <c r="CN19" s="227">
        <v>2021</v>
      </c>
      <c r="CO19" s="227">
        <v>2021</v>
      </c>
      <c r="CP19" s="227">
        <v>2021</v>
      </c>
    </row>
    <row r="20" spans="1:94" ht="15.75" customHeight="1" x14ac:dyDescent="0.25">
      <c r="A20" s="78" t="str">
        <f>'Indicator Data'!C30</f>
        <v>Rangamati</v>
      </c>
      <c r="B20" s="19">
        <f>'Indicator Data'!D30</f>
        <v>2084</v>
      </c>
      <c r="C20" s="227">
        <v>2019</v>
      </c>
      <c r="D20" s="227">
        <v>2019</v>
      </c>
      <c r="E20" s="227">
        <v>2019</v>
      </c>
      <c r="F20" s="227">
        <v>2019</v>
      </c>
      <c r="G20" s="227">
        <v>2022</v>
      </c>
      <c r="H20" s="227">
        <v>2020</v>
      </c>
      <c r="I20" s="227">
        <v>2022</v>
      </c>
      <c r="J20" s="227">
        <v>2022</v>
      </c>
      <c r="K20" s="227">
        <v>2022</v>
      </c>
      <c r="L20" s="227">
        <v>2020</v>
      </c>
      <c r="M20" s="227">
        <v>2020</v>
      </c>
      <c r="N20" s="227">
        <v>2020</v>
      </c>
      <c r="O20" s="227">
        <v>2022</v>
      </c>
      <c r="P20" s="227">
        <v>2020</v>
      </c>
      <c r="Q20" s="227">
        <v>2020</v>
      </c>
      <c r="R20" s="227">
        <v>2022</v>
      </c>
      <c r="S20" s="227">
        <v>2022</v>
      </c>
      <c r="T20" s="227">
        <v>2021</v>
      </c>
      <c r="U20" s="227">
        <v>2021</v>
      </c>
      <c r="V20" s="227">
        <v>2021</v>
      </c>
      <c r="W20" s="227">
        <v>2021</v>
      </c>
      <c r="X20" s="227">
        <v>2021</v>
      </c>
      <c r="Y20" s="227">
        <v>2021</v>
      </c>
      <c r="Z20" s="227">
        <v>2014</v>
      </c>
      <c r="AA20" s="227">
        <v>2021</v>
      </c>
      <c r="AB20" s="227">
        <v>2021</v>
      </c>
      <c r="AC20" s="227">
        <v>2020</v>
      </c>
      <c r="AD20" s="227">
        <v>2021</v>
      </c>
      <c r="AE20" s="227">
        <v>2021</v>
      </c>
      <c r="AF20" s="227">
        <v>2021</v>
      </c>
      <c r="AG20" s="227">
        <v>2021</v>
      </c>
      <c r="AH20" s="227">
        <v>2016</v>
      </c>
      <c r="AI20" s="227">
        <v>2019</v>
      </c>
      <c r="AJ20" s="227">
        <v>2019</v>
      </c>
      <c r="AK20" s="227">
        <v>2019</v>
      </c>
      <c r="AL20" s="227">
        <v>2020</v>
      </c>
      <c r="AM20" s="227">
        <v>2019</v>
      </c>
      <c r="AN20" s="227">
        <v>2019</v>
      </c>
      <c r="AO20" s="227">
        <v>2020</v>
      </c>
      <c r="AP20" s="227">
        <v>2016</v>
      </c>
      <c r="AQ20" s="227">
        <v>2019</v>
      </c>
      <c r="AR20" s="227">
        <v>2020</v>
      </c>
      <c r="AS20" s="227">
        <v>2020</v>
      </c>
      <c r="AT20" s="227">
        <v>2020</v>
      </c>
      <c r="AU20" s="227">
        <v>2021</v>
      </c>
      <c r="AV20" s="227">
        <v>2020</v>
      </c>
      <c r="AW20" s="227">
        <v>2022</v>
      </c>
      <c r="AX20" s="227">
        <v>2020</v>
      </c>
      <c r="AY20" s="227">
        <v>2019</v>
      </c>
      <c r="AZ20" s="227">
        <v>2019</v>
      </c>
      <c r="BA20" s="227">
        <v>2019</v>
      </c>
      <c r="BB20" s="227">
        <v>2020</v>
      </c>
      <c r="BC20" s="227">
        <v>2020</v>
      </c>
      <c r="BD20" s="227">
        <v>2020</v>
      </c>
      <c r="BE20" s="227">
        <v>2021</v>
      </c>
      <c r="BF20" s="227">
        <v>2021</v>
      </c>
      <c r="BG20" s="227">
        <v>2019</v>
      </c>
      <c r="BH20" s="227">
        <v>2019</v>
      </c>
      <c r="BI20" s="227">
        <v>2021</v>
      </c>
      <c r="BJ20" s="227">
        <v>2021</v>
      </c>
      <c r="BK20" s="227">
        <v>2021</v>
      </c>
      <c r="BL20" s="227">
        <v>2021</v>
      </c>
      <c r="BM20" s="227">
        <v>2021</v>
      </c>
      <c r="BN20" s="227">
        <v>2020</v>
      </c>
      <c r="BO20" s="227">
        <v>2020</v>
      </c>
      <c r="BP20" s="227">
        <v>2015</v>
      </c>
      <c r="BQ20" s="227">
        <v>2022</v>
      </c>
      <c r="BR20" s="227">
        <v>2014</v>
      </c>
      <c r="BS20" s="227">
        <v>2014</v>
      </c>
      <c r="BT20" s="227">
        <v>2014</v>
      </c>
      <c r="BU20" s="227">
        <v>2022</v>
      </c>
      <c r="BV20" s="227">
        <v>2022</v>
      </c>
      <c r="BW20" s="227">
        <v>2022</v>
      </c>
      <c r="BX20" s="227">
        <v>2014</v>
      </c>
      <c r="BY20" s="227">
        <v>2019</v>
      </c>
      <c r="BZ20" s="227">
        <v>2019</v>
      </c>
      <c r="CA20" s="227">
        <v>2019</v>
      </c>
      <c r="CB20" s="227">
        <v>2019</v>
      </c>
      <c r="CC20" s="227">
        <v>2019</v>
      </c>
      <c r="CD20" s="227">
        <v>2019</v>
      </c>
      <c r="CE20" s="227">
        <v>2019</v>
      </c>
      <c r="CF20" s="227">
        <v>2021</v>
      </c>
      <c r="CG20" s="227">
        <v>2022</v>
      </c>
      <c r="CH20" s="227">
        <v>2022</v>
      </c>
      <c r="CI20" s="227">
        <v>2022</v>
      </c>
      <c r="CJ20" s="227">
        <v>2021</v>
      </c>
      <c r="CK20" s="227">
        <v>2020</v>
      </c>
      <c r="CL20" s="227">
        <v>2020</v>
      </c>
      <c r="CM20" s="227">
        <v>2014</v>
      </c>
      <c r="CN20" s="227">
        <v>2021</v>
      </c>
      <c r="CO20" s="227">
        <v>2021</v>
      </c>
      <c r="CP20" s="227">
        <v>2021</v>
      </c>
    </row>
    <row r="21" spans="1:94" ht="15.75" customHeight="1" x14ac:dyDescent="0.25">
      <c r="A21" s="78" t="str">
        <f>'Indicator Data'!C31</f>
        <v>Dhaka</v>
      </c>
      <c r="B21" s="19">
        <f>'Indicator Data'!D31</f>
        <v>3026</v>
      </c>
      <c r="C21" s="227">
        <v>2019</v>
      </c>
      <c r="D21" s="227">
        <v>2019</v>
      </c>
      <c r="E21" s="227">
        <v>2019</v>
      </c>
      <c r="F21" s="227">
        <v>2019</v>
      </c>
      <c r="G21" s="227">
        <v>2022</v>
      </c>
      <c r="H21" s="227">
        <v>2020</v>
      </c>
      <c r="I21" s="227">
        <v>2022</v>
      </c>
      <c r="J21" s="227">
        <v>2022</v>
      </c>
      <c r="K21" s="227">
        <v>2022</v>
      </c>
      <c r="L21" s="227">
        <v>2020</v>
      </c>
      <c r="M21" s="227">
        <v>2020</v>
      </c>
      <c r="N21" s="227">
        <v>2020</v>
      </c>
      <c r="O21" s="227">
        <v>2022</v>
      </c>
      <c r="P21" s="227">
        <v>2020</v>
      </c>
      <c r="Q21" s="227">
        <v>2020</v>
      </c>
      <c r="R21" s="227">
        <v>2022</v>
      </c>
      <c r="S21" s="227">
        <v>2022</v>
      </c>
      <c r="T21" s="227">
        <v>2021</v>
      </c>
      <c r="U21" s="227">
        <v>2021</v>
      </c>
      <c r="V21" s="227">
        <v>2021</v>
      </c>
      <c r="W21" s="227">
        <v>2021</v>
      </c>
      <c r="X21" s="227">
        <v>2021</v>
      </c>
      <c r="Y21" s="227">
        <v>2021</v>
      </c>
      <c r="Z21" s="227">
        <v>2014</v>
      </c>
      <c r="AA21" s="227">
        <v>2021</v>
      </c>
      <c r="AB21" s="227">
        <v>2021</v>
      </c>
      <c r="AC21" s="227">
        <v>2020</v>
      </c>
      <c r="AD21" s="227">
        <v>2021</v>
      </c>
      <c r="AE21" s="227">
        <v>2021</v>
      </c>
      <c r="AF21" s="227">
        <v>2021</v>
      </c>
      <c r="AG21" s="227">
        <v>2021</v>
      </c>
      <c r="AH21" s="227">
        <v>2016</v>
      </c>
      <c r="AI21" s="227">
        <v>2019</v>
      </c>
      <c r="AJ21" s="227">
        <v>2019</v>
      </c>
      <c r="AK21" s="227">
        <v>2019</v>
      </c>
      <c r="AL21" s="227">
        <v>2020</v>
      </c>
      <c r="AM21" s="227">
        <v>2019</v>
      </c>
      <c r="AN21" s="227">
        <v>2019</v>
      </c>
      <c r="AO21" s="227">
        <v>2020</v>
      </c>
      <c r="AP21" s="227">
        <v>2016</v>
      </c>
      <c r="AQ21" s="227">
        <v>2019</v>
      </c>
      <c r="AR21" s="227">
        <v>2020</v>
      </c>
      <c r="AS21" s="227">
        <v>2020</v>
      </c>
      <c r="AT21" s="227">
        <v>2020</v>
      </c>
      <c r="AU21" s="227">
        <v>2021</v>
      </c>
      <c r="AV21" s="227">
        <v>2020</v>
      </c>
      <c r="AW21" s="227">
        <v>2022</v>
      </c>
      <c r="AX21" s="227">
        <v>2020</v>
      </c>
      <c r="AY21" s="227">
        <v>2019</v>
      </c>
      <c r="AZ21" s="227">
        <v>2019</v>
      </c>
      <c r="BA21" s="227">
        <v>2019</v>
      </c>
      <c r="BB21" s="227">
        <v>2020</v>
      </c>
      <c r="BC21" s="227">
        <v>2020</v>
      </c>
      <c r="BD21" s="227">
        <v>2020</v>
      </c>
      <c r="BE21" s="227">
        <v>2021</v>
      </c>
      <c r="BF21" s="227">
        <v>2021</v>
      </c>
      <c r="BG21" s="227">
        <v>2019</v>
      </c>
      <c r="BH21" s="227">
        <v>2019</v>
      </c>
      <c r="BI21" s="227">
        <v>2021</v>
      </c>
      <c r="BJ21" s="227">
        <v>2021</v>
      </c>
      <c r="BK21" s="227">
        <v>2021</v>
      </c>
      <c r="BL21" s="227">
        <v>2021</v>
      </c>
      <c r="BM21" s="227">
        <v>2021</v>
      </c>
      <c r="BN21" s="227">
        <v>2020</v>
      </c>
      <c r="BO21" s="227">
        <v>2020</v>
      </c>
      <c r="BP21" s="227">
        <v>2015</v>
      </c>
      <c r="BQ21" s="227">
        <v>2022</v>
      </c>
      <c r="BR21" s="227">
        <v>2014</v>
      </c>
      <c r="BS21" s="227">
        <v>2014</v>
      </c>
      <c r="BT21" s="227">
        <v>2014</v>
      </c>
      <c r="BU21" s="227">
        <v>2022</v>
      </c>
      <c r="BV21" s="227">
        <v>2022</v>
      </c>
      <c r="BW21" s="227">
        <v>2022</v>
      </c>
      <c r="BX21" s="227">
        <v>2014</v>
      </c>
      <c r="BY21" s="227">
        <v>2019</v>
      </c>
      <c r="BZ21" s="227">
        <v>2019</v>
      </c>
      <c r="CA21" s="227">
        <v>2019</v>
      </c>
      <c r="CB21" s="227">
        <v>2019</v>
      </c>
      <c r="CC21" s="227">
        <v>2019</v>
      </c>
      <c r="CD21" s="227">
        <v>2019</v>
      </c>
      <c r="CE21" s="227">
        <v>2019</v>
      </c>
      <c r="CF21" s="227">
        <v>2021</v>
      </c>
      <c r="CG21" s="227">
        <v>2022</v>
      </c>
      <c r="CH21" s="227">
        <v>2022</v>
      </c>
      <c r="CI21" s="227">
        <v>2022</v>
      </c>
      <c r="CJ21" s="227">
        <v>2021</v>
      </c>
      <c r="CK21" s="227">
        <v>2020</v>
      </c>
      <c r="CL21" s="227">
        <v>2020</v>
      </c>
      <c r="CM21" s="227">
        <v>2014</v>
      </c>
      <c r="CN21" s="227">
        <v>2021</v>
      </c>
      <c r="CO21" s="227">
        <v>2021</v>
      </c>
      <c r="CP21" s="227">
        <v>2021</v>
      </c>
    </row>
    <row r="22" spans="1:94" ht="15.75" customHeight="1" x14ac:dyDescent="0.25">
      <c r="A22" s="78" t="str">
        <f>'Indicator Data'!C32</f>
        <v>Faridpur</v>
      </c>
      <c r="B22" s="19">
        <f>'Indicator Data'!D32</f>
        <v>3029</v>
      </c>
      <c r="C22" s="227">
        <v>2019</v>
      </c>
      <c r="D22" s="227">
        <v>2019</v>
      </c>
      <c r="E22" s="227">
        <v>2019</v>
      </c>
      <c r="F22" s="227">
        <v>2019</v>
      </c>
      <c r="G22" s="227">
        <v>2022</v>
      </c>
      <c r="H22" s="227">
        <v>2020</v>
      </c>
      <c r="I22" s="227">
        <v>2022</v>
      </c>
      <c r="J22" s="227">
        <v>2022</v>
      </c>
      <c r="K22" s="227">
        <v>2022</v>
      </c>
      <c r="L22" s="227">
        <v>2020</v>
      </c>
      <c r="M22" s="227">
        <v>2020</v>
      </c>
      <c r="N22" s="227">
        <v>2020</v>
      </c>
      <c r="O22" s="227">
        <v>2022</v>
      </c>
      <c r="P22" s="227">
        <v>2020</v>
      </c>
      <c r="Q22" s="227">
        <v>2020</v>
      </c>
      <c r="R22" s="227">
        <v>2022</v>
      </c>
      <c r="S22" s="227">
        <v>2022</v>
      </c>
      <c r="T22" s="227">
        <v>2021</v>
      </c>
      <c r="U22" s="227">
        <v>2021</v>
      </c>
      <c r="V22" s="227">
        <v>2021</v>
      </c>
      <c r="W22" s="227">
        <v>2021</v>
      </c>
      <c r="X22" s="227">
        <v>2021</v>
      </c>
      <c r="Y22" s="227">
        <v>2021</v>
      </c>
      <c r="Z22" s="227">
        <v>2014</v>
      </c>
      <c r="AA22" s="227">
        <v>2021</v>
      </c>
      <c r="AB22" s="227">
        <v>2021</v>
      </c>
      <c r="AC22" s="227">
        <v>2020</v>
      </c>
      <c r="AD22" s="227">
        <v>2021</v>
      </c>
      <c r="AE22" s="227">
        <v>2021</v>
      </c>
      <c r="AF22" s="227">
        <v>2021</v>
      </c>
      <c r="AG22" s="227">
        <v>2021</v>
      </c>
      <c r="AH22" s="227">
        <v>2016</v>
      </c>
      <c r="AI22" s="227">
        <v>2019</v>
      </c>
      <c r="AJ22" s="227">
        <v>2019</v>
      </c>
      <c r="AK22" s="227">
        <v>2019</v>
      </c>
      <c r="AL22" s="227">
        <v>2020</v>
      </c>
      <c r="AM22" s="227">
        <v>2019</v>
      </c>
      <c r="AN22" s="227">
        <v>2019</v>
      </c>
      <c r="AO22" s="227">
        <v>2020</v>
      </c>
      <c r="AP22" s="227">
        <v>2016</v>
      </c>
      <c r="AQ22" s="227">
        <v>2019</v>
      </c>
      <c r="AR22" s="227">
        <v>2020</v>
      </c>
      <c r="AS22" s="227">
        <v>2020</v>
      </c>
      <c r="AT22" s="227">
        <v>2020</v>
      </c>
      <c r="AU22" s="227">
        <v>2021</v>
      </c>
      <c r="AV22" s="227">
        <v>2020</v>
      </c>
      <c r="AW22" s="227">
        <v>2022</v>
      </c>
      <c r="AX22" s="227">
        <v>2020</v>
      </c>
      <c r="AY22" s="227">
        <v>2019</v>
      </c>
      <c r="AZ22" s="227">
        <v>2019</v>
      </c>
      <c r="BA22" s="227">
        <v>2019</v>
      </c>
      <c r="BB22" s="227">
        <v>2020</v>
      </c>
      <c r="BC22" s="227">
        <v>2020</v>
      </c>
      <c r="BD22" s="227">
        <v>2020</v>
      </c>
      <c r="BE22" s="227">
        <v>2021</v>
      </c>
      <c r="BF22" s="227">
        <v>2021</v>
      </c>
      <c r="BG22" s="227">
        <v>2019</v>
      </c>
      <c r="BH22" s="227">
        <v>2019</v>
      </c>
      <c r="BI22" s="227">
        <v>2021</v>
      </c>
      <c r="BJ22" s="227">
        <v>2021</v>
      </c>
      <c r="BK22" s="227">
        <v>2021</v>
      </c>
      <c r="BL22" s="227">
        <v>2021</v>
      </c>
      <c r="BM22" s="227">
        <v>2021</v>
      </c>
      <c r="BN22" s="227">
        <v>2020</v>
      </c>
      <c r="BO22" s="227">
        <v>2020</v>
      </c>
      <c r="BP22" s="227">
        <v>2015</v>
      </c>
      <c r="BQ22" s="227">
        <v>2022</v>
      </c>
      <c r="BR22" s="227">
        <v>2014</v>
      </c>
      <c r="BS22" s="227">
        <v>2014</v>
      </c>
      <c r="BT22" s="227">
        <v>2014</v>
      </c>
      <c r="BU22" s="227">
        <v>2022</v>
      </c>
      <c r="BV22" s="227">
        <v>2022</v>
      </c>
      <c r="BW22" s="227">
        <v>2022</v>
      </c>
      <c r="BX22" s="227">
        <v>2014</v>
      </c>
      <c r="BY22" s="227">
        <v>2019</v>
      </c>
      <c r="BZ22" s="227">
        <v>2019</v>
      </c>
      <c r="CA22" s="227">
        <v>2019</v>
      </c>
      <c r="CB22" s="227">
        <v>2019</v>
      </c>
      <c r="CC22" s="227">
        <v>2019</v>
      </c>
      <c r="CD22" s="227">
        <v>2019</v>
      </c>
      <c r="CE22" s="227">
        <v>2019</v>
      </c>
      <c r="CF22" s="227">
        <v>2021</v>
      </c>
      <c r="CG22" s="227">
        <v>2022</v>
      </c>
      <c r="CH22" s="227">
        <v>2022</v>
      </c>
      <c r="CI22" s="227">
        <v>2022</v>
      </c>
      <c r="CJ22" s="227">
        <v>2021</v>
      </c>
      <c r="CK22" s="227">
        <v>2020</v>
      </c>
      <c r="CL22" s="227">
        <v>2020</v>
      </c>
      <c r="CM22" s="227">
        <v>2014</v>
      </c>
      <c r="CN22" s="227">
        <v>2021</v>
      </c>
      <c r="CO22" s="227">
        <v>2021</v>
      </c>
      <c r="CP22" s="227">
        <v>2021</v>
      </c>
    </row>
    <row r="23" spans="1:94" ht="15.75" customHeight="1" x14ac:dyDescent="0.25">
      <c r="A23" s="78" t="str">
        <f>'Indicator Data'!C33</f>
        <v>Gazipur</v>
      </c>
      <c r="B23" s="19">
        <f>'Indicator Data'!D33</f>
        <v>3033</v>
      </c>
      <c r="C23" s="227">
        <v>2019</v>
      </c>
      <c r="D23" s="227">
        <v>2019</v>
      </c>
      <c r="E23" s="227">
        <v>2019</v>
      </c>
      <c r="F23" s="227">
        <v>2019</v>
      </c>
      <c r="G23" s="227">
        <v>2022</v>
      </c>
      <c r="H23" s="227">
        <v>2020</v>
      </c>
      <c r="I23" s="227">
        <v>2022</v>
      </c>
      <c r="J23" s="227">
        <v>2022</v>
      </c>
      <c r="K23" s="227">
        <v>2022</v>
      </c>
      <c r="L23" s="227">
        <v>2020</v>
      </c>
      <c r="M23" s="227">
        <v>2020</v>
      </c>
      <c r="N23" s="227">
        <v>2020</v>
      </c>
      <c r="O23" s="227">
        <v>2022</v>
      </c>
      <c r="P23" s="227">
        <v>2020</v>
      </c>
      <c r="Q23" s="227">
        <v>2020</v>
      </c>
      <c r="R23" s="227">
        <v>2022</v>
      </c>
      <c r="S23" s="227">
        <v>2022</v>
      </c>
      <c r="T23" s="227">
        <v>2021</v>
      </c>
      <c r="U23" s="227">
        <v>2021</v>
      </c>
      <c r="V23" s="227">
        <v>2021</v>
      </c>
      <c r="W23" s="227">
        <v>2021</v>
      </c>
      <c r="X23" s="227">
        <v>2021</v>
      </c>
      <c r="Y23" s="227">
        <v>2021</v>
      </c>
      <c r="Z23" s="227">
        <v>2014</v>
      </c>
      <c r="AA23" s="227">
        <v>2021</v>
      </c>
      <c r="AB23" s="227">
        <v>2021</v>
      </c>
      <c r="AC23" s="227">
        <v>2020</v>
      </c>
      <c r="AD23" s="227">
        <v>2021</v>
      </c>
      <c r="AE23" s="227">
        <v>2021</v>
      </c>
      <c r="AF23" s="227">
        <v>2021</v>
      </c>
      <c r="AG23" s="227">
        <v>2021</v>
      </c>
      <c r="AH23" s="227">
        <v>2016</v>
      </c>
      <c r="AI23" s="227">
        <v>2019</v>
      </c>
      <c r="AJ23" s="227">
        <v>2019</v>
      </c>
      <c r="AK23" s="227">
        <v>2019</v>
      </c>
      <c r="AL23" s="227">
        <v>2020</v>
      </c>
      <c r="AM23" s="227">
        <v>2019</v>
      </c>
      <c r="AN23" s="227">
        <v>2019</v>
      </c>
      <c r="AO23" s="227">
        <v>2020</v>
      </c>
      <c r="AP23" s="227">
        <v>2016</v>
      </c>
      <c r="AQ23" s="227">
        <v>2019</v>
      </c>
      <c r="AR23" s="227">
        <v>2020</v>
      </c>
      <c r="AS23" s="227">
        <v>2020</v>
      </c>
      <c r="AT23" s="227">
        <v>2020</v>
      </c>
      <c r="AU23" s="227">
        <v>2021</v>
      </c>
      <c r="AV23" s="227">
        <v>2020</v>
      </c>
      <c r="AW23" s="227">
        <v>2022</v>
      </c>
      <c r="AX23" s="227">
        <v>2020</v>
      </c>
      <c r="AY23" s="227">
        <v>2019</v>
      </c>
      <c r="AZ23" s="227">
        <v>2019</v>
      </c>
      <c r="BA23" s="227">
        <v>2019</v>
      </c>
      <c r="BB23" s="227">
        <v>2020</v>
      </c>
      <c r="BC23" s="227">
        <v>2020</v>
      </c>
      <c r="BD23" s="227">
        <v>2020</v>
      </c>
      <c r="BE23" s="227">
        <v>2021</v>
      </c>
      <c r="BF23" s="227">
        <v>2021</v>
      </c>
      <c r="BG23" s="227">
        <v>2019</v>
      </c>
      <c r="BH23" s="227">
        <v>2019</v>
      </c>
      <c r="BI23" s="227">
        <v>2021</v>
      </c>
      <c r="BJ23" s="227">
        <v>2021</v>
      </c>
      <c r="BK23" s="227">
        <v>2021</v>
      </c>
      <c r="BL23" s="227">
        <v>2021</v>
      </c>
      <c r="BM23" s="227">
        <v>2021</v>
      </c>
      <c r="BN23" s="227">
        <v>2020</v>
      </c>
      <c r="BO23" s="227">
        <v>2020</v>
      </c>
      <c r="BP23" s="227">
        <v>2015</v>
      </c>
      <c r="BQ23" s="227">
        <v>2022</v>
      </c>
      <c r="BR23" s="227">
        <v>2014</v>
      </c>
      <c r="BS23" s="227">
        <v>2014</v>
      </c>
      <c r="BT23" s="227">
        <v>2014</v>
      </c>
      <c r="BU23" s="227">
        <v>2022</v>
      </c>
      <c r="BV23" s="227">
        <v>2022</v>
      </c>
      <c r="BW23" s="227">
        <v>2022</v>
      </c>
      <c r="BX23" s="227">
        <v>2014</v>
      </c>
      <c r="BY23" s="227">
        <v>2019</v>
      </c>
      <c r="BZ23" s="227">
        <v>2019</v>
      </c>
      <c r="CA23" s="227">
        <v>2019</v>
      </c>
      <c r="CB23" s="227">
        <v>2019</v>
      </c>
      <c r="CC23" s="227">
        <v>2019</v>
      </c>
      <c r="CD23" s="227">
        <v>2019</v>
      </c>
      <c r="CE23" s="227">
        <v>2019</v>
      </c>
      <c r="CF23" s="227">
        <v>2021</v>
      </c>
      <c r="CG23" s="227">
        <v>2022</v>
      </c>
      <c r="CH23" s="227">
        <v>2022</v>
      </c>
      <c r="CI23" s="227">
        <v>2022</v>
      </c>
      <c r="CJ23" s="227">
        <v>2021</v>
      </c>
      <c r="CK23" s="227">
        <v>2020</v>
      </c>
      <c r="CL23" s="227">
        <v>2020</v>
      </c>
      <c r="CM23" s="227">
        <v>2014</v>
      </c>
      <c r="CN23" s="227">
        <v>2021</v>
      </c>
      <c r="CO23" s="227">
        <v>2021</v>
      </c>
      <c r="CP23" s="227">
        <v>2021</v>
      </c>
    </row>
    <row r="24" spans="1:94" ht="15.75" customHeight="1" x14ac:dyDescent="0.25">
      <c r="A24" s="78" t="str">
        <f>'Indicator Data'!C34</f>
        <v>Gopalganj</v>
      </c>
      <c r="B24" s="19">
        <f>'Indicator Data'!D34</f>
        <v>3035</v>
      </c>
      <c r="C24" s="227">
        <v>2019</v>
      </c>
      <c r="D24" s="227">
        <v>2019</v>
      </c>
      <c r="E24" s="227">
        <v>2019</v>
      </c>
      <c r="F24" s="227">
        <v>2019</v>
      </c>
      <c r="G24" s="227">
        <v>2022</v>
      </c>
      <c r="H24" s="227">
        <v>2020</v>
      </c>
      <c r="I24" s="227">
        <v>2022</v>
      </c>
      <c r="J24" s="227">
        <v>2022</v>
      </c>
      <c r="K24" s="227">
        <v>2022</v>
      </c>
      <c r="L24" s="227">
        <v>2020</v>
      </c>
      <c r="M24" s="227">
        <v>2020</v>
      </c>
      <c r="N24" s="227">
        <v>2020</v>
      </c>
      <c r="O24" s="227">
        <v>2022</v>
      </c>
      <c r="P24" s="227">
        <v>2020</v>
      </c>
      <c r="Q24" s="227">
        <v>2020</v>
      </c>
      <c r="R24" s="227">
        <v>2022</v>
      </c>
      <c r="S24" s="227">
        <v>2022</v>
      </c>
      <c r="T24" s="227">
        <v>2021</v>
      </c>
      <c r="U24" s="227">
        <v>2021</v>
      </c>
      <c r="V24" s="227">
        <v>2021</v>
      </c>
      <c r="W24" s="227">
        <v>2021</v>
      </c>
      <c r="X24" s="227">
        <v>2021</v>
      </c>
      <c r="Y24" s="227">
        <v>2021</v>
      </c>
      <c r="Z24" s="227">
        <v>2014</v>
      </c>
      <c r="AA24" s="227">
        <v>2021</v>
      </c>
      <c r="AB24" s="227">
        <v>2021</v>
      </c>
      <c r="AC24" s="227">
        <v>2020</v>
      </c>
      <c r="AD24" s="227">
        <v>2021</v>
      </c>
      <c r="AE24" s="227">
        <v>2021</v>
      </c>
      <c r="AF24" s="227">
        <v>2021</v>
      </c>
      <c r="AG24" s="227">
        <v>2021</v>
      </c>
      <c r="AH24" s="227">
        <v>2016</v>
      </c>
      <c r="AI24" s="227">
        <v>2019</v>
      </c>
      <c r="AJ24" s="227">
        <v>2019</v>
      </c>
      <c r="AK24" s="227">
        <v>2019</v>
      </c>
      <c r="AL24" s="227">
        <v>2020</v>
      </c>
      <c r="AM24" s="227">
        <v>2019</v>
      </c>
      <c r="AN24" s="227">
        <v>2019</v>
      </c>
      <c r="AO24" s="227">
        <v>2020</v>
      </c>
      <c r="AP24" s="227">
        <v>2016</v>
      </c>
      <c r="AQ24" s="227">
        <v>2019</v>
      </c>
      <c r="AR24" s="227">
        <v>2020</v>
      </c>
      <c r="AS24" s="227">
        <v>2020</v>
      </c>
      <c r="AT24" s="227">
        <v>2020</v>
      </c>
      <c r="AU24" s="227">
        <v>2021</v>
      </c>
      <c r="AV24" s="227">
        <v>2020</v>
      </c>
      <c r="AW24" s="227">
        <v>2022</v>
      </c>
      <c r="AX24" s="227">
        <v>2020</v>
      </c>
      <c r="AY24" s="227">
        <v>2019</v>
      </c>
      <c r="AZ24" s="227">
        <v>2019</v>
      </c>
      <c r="BA24" s="227">
        <v>2019</v>
      </c>
      <c r="BB24" s="227">
        <v>2020</v>
      </c>
      <c r="BC24" s="227">
        <v>2020</v>
      </c>
      <c r="BD24" s="227">
        <v>2020</v>
      </c>
      <c r="BE24" s="227">
        <v>2021</v>
      </c>
      <c r="BF24" s="227">
        <v>2021</v>
      </c>
      <c r="BG24" s="227">
        <v>2019</v>
      </c>
      <c r="BH24" s="227">
        <v>2019</v>
      </c>
      <c r="BI24" s="227">
        <v>2021</v>
      </c>
      <c r="BJ24" s="227">
        <v>2021</v>
      </c>
      <c r="BK24" s="227">
        <v>2021</v>
      </c>
      <c r="BL24" s="227">
        <v>2021</v>
      </c>
      <c r="BM24" s="227">
        <v>2021</v>
      </c>
      <c r="BN24" s="227">
        <v>2020</v>
      </c>
      <c r="BO24" s="227">
        <v>2020</v>
      </c>
      <c r="BP24" s="227">
        <v>2015</v>
      </c>
      <c r="BQ24" s="227">
        <v>2022</v>
      </c>
      <c r="BR24" s="227">
        <v>2014</v>
      </c>
      <c r="BS24" s="227">
        <v>2014</v>
      </c>
      <c r="BT24" s="227">
        <v>2014</v>
      </c>
      <c r="BU24" s="227">
        <v>2022</v>
      </c>
      <c r="BV24" s="227">
        <v>2022</v>
      </c>
      <c r="BW24" s="227">
        <v>2022</v>
      </c>
      <c r="BX24" s="227">
        <v>2014</v>
      </c>
      <c r="BY24" s="227">
        <v>2019</v>
      </c>
      <c r="BZ24" s="227">
        <v>2019</v>
      </c>
      <c r="CA24" s="227">
        <v>2019</v>
      </c>
      <c r="CB24" s="227">
        <v>2019</v>
      </c>
      <c r="CC24" s="227">
        <v>2019</v>
      </c>
      <c r="CD24" s="227">
        <v>2019</v>
      </c>
      <c r="CE24" s="227">
        <v>2019</v>
      </c>
      <c r="CF24" s="227">
        <v>2021</v>
      </c>
      <c r="CG24" s="227">
        <v>2022</v>
      </c>
      <c r="CH24" s="227">
        <v>2022</v>
      </c>
      <c r="CI24" s="227">
        <v>2022</v>
      </c>
      <c r="CJ24" s="227">
        <v>2021</v>
      </c>
      <c r="CK24" s="227">
        <v>2020</v>
      </c>
      <c r="CL24" s="227">
        <v>2020</v>
      </c>
      <c r="CM24" s="227">
        <v>2014</v>
      </c>
      <c r="CN24" s="227">
        <v>2021</v>
      </c>
      <c r="CO24" s="227">
        <v>2021</v>
      </c>
      <c r="CP24" s="227">
        <v>2021</v>
      </c>
    </row>
    <row r="25" spans="1:94" ht="15.75" customHeight="1" x14ac:dyDescent="0.25">
      <c r="A25" s="78" t="str">
        <f>'Indicator Data'!C35</f>
        <v>Kishoreganj</v>
      </c>
      <c r="B25" s="19">
        <f>'Indicator Data'!D35</f>
        <v>3048</v>
      </c>
      <c r="C25" s="227">
        <v>2019</v>
      </c>
      <c r="D25" s="227">
        <v>2019</v>
      </c>
      <c r="E25" s="227">
        <v>2019</v>
      </c>
      <c r="F25" s="227">
        <v>2019</v>
      </c>
      <c r="G25" s="227">
        <v>2022</v>
      </c>
      <c r="H25" s="227">
        <v>2020</v>
      </c>
      <c r="I25" s="227">
        <v>2022</v>
      </c>
      <c r="J25" s="227">
        <v>2022</v>
      </c>
      <c r="K25" s="227">
        <v>2022</v>
      </c>
      <c r="L25" s="227">
        <v>2020</v>
      </c>
      <c r="M25" s="227">
        <v>2020</v>
      </c>
      <c r="N25" s="227">
        <v>2020</v>
      </c>
      <c r="O25" s="227">
        <v>2022</v>
      </c>
      <c r="P25" s="227">
        <v>2020</v>
      </c>
      <c r="Q25" s="227">
        <v>2020</v>
      </c>
      <c r="R25" s="227">
        <v>2022</v>
      </c>
      <c r="S25" s="227">
        <v>2022</v>
      </c>
      <c r="T25" s="227">
        <v>2021</v>
      </c>
      <c r="U25" s="227">
        <v>2021</v>
      </c>
      <c r="V25" s="227">
        <v>2021</v>
      </c>
      <c r="W25" s="227">
        <v>2021</v>
      </c>
      <c r="X25" s="227">
        <v>2021</v>
      </c>
      <c r="Y25" s="227">
        <v>2021</v>
      </c>
      <c r="Z25" s="227">
        <v>2014</v>
      </c>
      <c r="AA25" s="227">
        <v>2021</v>
      </c>
      <c r="AB25" s="227">
        <v>2021</v>
      </c>
      <c r="AC25" s="227">
        <v>2020</v>
      </c>
      <c r="AD25" s="227">
        <v>2021</v>
      </c>
      <c r="AE25" s="227">
        <v>2021</v>
      </c>
      <c r="AF25" s="227">
        <v>2021</v>
      </c>
      <c r="AG25" s="227">
        <v>2021</v>
      </c>
      <c r="AH25" s="227">
        <v>2016</v>
      </c>
      <c r="AI25" s="227">
        <v>2019</v>
      </c>
      <c r="AJ25" s="227">
        <v>2019</v>
      </c>
      <c r="AK25" s="227">
        <v>2019</v>
      </c>
      <c r="AL25" s="227">
        <v>2020</v>
      </c>
      <c r="AM25" s="227">
        <v>2019</v>
      </c>
      <c r="AN25" s="227">
        <v>2019</v>
      </c>
      <c r="AO25" s="227">
        <v>2020</v>
      </c>
      <c r="AP25" s="227">
        <v>2016</v>
      </c>
      <c r="AQ25" s="227">
        <v>2019</v>
      </c>
      <c r="AR25" s="227">
        <v>2020</v>
      </c>
      <c r="AS25" s="227">
        <v>2020</v>
      </c>
      <c r="AT25" s="227">
        <v>2020</v>
      </c>
      <c r="AU25" s="227">
        <v>2021</v>
      </c>
      <c r="AV25" s="227">
        <v>2020</v>
      </c>
      <c r="AW25" s="227">
        <v>2022</v>
      </c>
      <c r="AX25" s="227">
        <v>2020</v>
      </c>
      <c r="AY25" s="227">
        <v>2019</v>
      </c>
      <c r="AZ25" s="227">
        <v>2019</v>
      </c>
      <c r="BA25" s="227">
        <v>2019</v>
      </c>
      <c r="BB25" s="227">
        <v>2020</v>
      </c>
      <c r="BC25" s="227">
        <v>2020</v>
      </c>
      <c r="BD25" s="227">
        <v>2020</v>
      </c>
      <c r="BE25" s="227">
        <v>2021</v>
      </c>
      <c r="BF25" s="227">
        <v>2021</v>
      </c>
      <c r="BG25" s="227">
        <v>2019</v>
      </c>
      <c r="BH25" s="227">
        <v>2019</v>
      </c>
      <c r="BI25" s="227">
        <v>2021</v>
      </c>
      <c r="BJ25" s="227">
        <v>2021</v>
      </c>
      <c r="BK25" s="227">
        <v>2021</v>
      </c>
      <c r="BL25" s="227">
        <v>2021</v>
      </c>
      <c r="BM25" s="227">
        <v>2021</v>
      </c>
      <c r="BN25" s="227">
        <v>2020</v>
      </c>
      <c r="BO25" s="227">
        <v>2020</v>
      </c>
      <c r="BP25" s="227">
        <v>2015</v>
      </c>
      <c r="BQ25" s="227">
        <v>2022</v>
      </c>
      <c r="BR25" s="227">
        <v>2014</v>
      </c>
      <c r="BS25" s="227">
        <v>2014</v>
      </c>
      <c r="BT25" s="227">
        <v>2014</v>
      </c>
      <c r="BU25" s="227">
        <v>2022</v>
      </c>
      <c r="BV25" s="227">
        <v>2022</v>
      </c>
      <c r="BW25" s="227">
        <v>2022</v>
      </c>
      <c r="BX25" s="227">
        <v>2014</v>
      </c>
      <c r="BY25" s="227">
        <v>2019</v>
      </c>
      <c r="BZ25" s="227">
        <v>2019</v>
      </c>
      <c r="CA25" s="227">
        <v>2019</v>
      </c>
      <c r="CB25" s="227">
        <v>2019</v>
      </c>
      <c r="CC25" s="227">
        <v>2019</v>
      </c>
      <c r="CD25" s="227">
        <v>2019</v>
      </c>
      <c r="CE25" s="227">
        <v>2019</v>
      </c>
      <c r="CF25" s="227">
        <v>2021</v>
      </c>
      <c r="CG25" s="227">
        <v>2022</v>
      </c>
      <c r="CH25" s="227">
        <v>2022</v>
      </c>
      <c r="CI25" s="227">
        <v>2022</v>
      </c>
      <c r="CJ25" s="227">
        <v>2021</v>
      </c>
      <c r="CK25" s="227">
        <v>2020</v>
      </c>
      <c r="CL25" s="227">
        <v>2020</v>
      </c>
      <c r="CM25" s="227">
        <v>2014</v>
      </c>
      <c r="CN25" s="227">
        <v>2021</v>
      </c>
      <c r="CO25" s="227">
        <v>2021</v>
      </c>
      <c r="CP25" s="227">
        <v>2021</v>
      </c>
    </row>
    <row r="26" spans="1:94" ht="15.75" customHeight="1" x14ac:dyDescent="0.25">
      <c r="A26" s="78" t="str">
        <f>'Indicator Data'!C36</f>
        <v>Madaripur</v>
      </c>
      <c r="B26" s="19">
        <f>'Indicator Data'!D36</f>
        <v>3054</v>
      </c>
      <c r="C26" s="227">
        <v>2019</v>
      </c>
      <c r="D26" s="227">
        <v>2019</v>
      </c>
      <c r="E26" s="227">
        <v>2019</v>
      </c>
      <c r="F26" s="227">
        <v>2019</v>
      </c>
      <c r="G26" s="227">
        <v>2022</v>
      </c>
      <c r="H26" s="227">
        <v>2020</v>
      </c>
      <c r="I26" s="227">
        <v>2022</v>
      </c>
      <c r="J26" s="227">
        <v>2022</v>
      </c>
      <c r="K26" s="227">
        <v>2022</v>
      </c>
      <c r="L26" s="227">
        <v>2020</v>
      </c>
      <c r="M26" s="227">
        <v>2020</v>
      </c>
      <c r="N26" s="227">
        <v>2020</v>
      </c>
      <c r="O26" s="227">
        <v>2022</v>
      </c>
      <c r="P26" s="227">
        <v>2020</v>
      </c>
      <c r="Q26" s="227">
        <v>2020</v>
      </c>
      <c r="R26" s="227">
        <v>2022</v>
      </c>
      <c r="S26" s="227">
        <v>2022</v>
      </c>
      <c r="T26" s="227">
        <v>2021</v>
      </c>
      <c r="U26" s="227">
        <v>2021</v>
      </c>
      <c r="V26" s="227">
        <v>2021</v>
      </c>
      <c r="W26" s="227">
        <v>2021</v>
      </c>
      <c r="X26" s="227">
        <v>2021</v>
      </c>
      <c r="Y26" s="227">
        <v>2021</v>
      </c>
      <c r="Z26" s="227">
        <v>2014</v>
      </c>
      <c r="AA26" s="227">
        <v>2021</v>
      </c>
      <c r="AB26" s="227">
        <v>2021</v>
      </c>
      <c r="AC26" s="227">
        <v>2020</v>
      </c>
      <c r="AD26" s="227">
        <v>2021</v>
      </c>
      <c r="AE26" s="227">
        <v>2021</v>
      </c>
      <c r="AF26" s="227">
        <v>2021</v>
      </c>
      <c r="AG26" s="227">
        <v>2021</v>
      </c>
      <c r="AH26" s="227">
        <v>2016</v>
      </c>
      <c r="AI26" s="227">
        <v>2019</v>
      </c>
      <c r="AJ26" s="227">
        <v>2019</v>
      </c>
      <c r="AK26" s="227">
        <v>2019</v>
      </c>
      <c r="AL26" s="227">
        <v>2020</v>
      </c>
      <c r="AM26" s="227">
        <v>2019</v>
      </c>
      <c r="AN26" s="227">
        <v>2019</v>
      </c>
      <c r="AO26" s="227">
        <v>2020</v>
      </c>
      <c r="AP26" s="227">
        <v>2016</v>
      </c>
      <c r="AQ26" s="227">
        <v>2019</v>
      </c>
      <c r="AR26" s="227">
        <v>2020</v>
      </c>
      <c r="AS26" s="227">
        <v>2020</v>
      </c>
      <c r="AT26" s="227">
        <v>2020</v>
      </c>
      <c r="AU26" s="227">
        <v>2021</v>
      </c>
      <c r="AV26" s="227">
        <v>2020</v>
      </c>
      <c r="AW26" s="227">
        <v>2022</v>
      </c>
      <c r="AX26" s="227">
        <v>2020</v>
      </c>
      <c r="AY26" s="227">
        <v>2019</v>
      </c>
      <c r="AZ26" s="227">
        <v>2019</v>
      </c>
      <c r="BA26" s="227">
        <v>2019</v>
      </c>
      <c r="BB26" s="227">
        <v>2020</v>
      </c>
      <c r="BC26" s="227">
        <v>2020</v>
      </c>
      <c r="BD26" s="227">
        <v>2020</v>
      </c>
      <c r="BE26" s="227">
        <v>2021</v>
      </c>
      <c r="BF26" s="227">
        <v>2021</v>
      </c>
      <c r="BG26" s="227">
        <v>2019</v>
      </c>
      <c r="BH26" s="227">
        <v>2019</v>
      </c>
      <c r="BI26" s="227">
        <v>2021</v>
      </c>
      <c r="BJ26" s="227">
        <v>2021</v>
      </c>
      <c r="BK26" s="227">
        <v>2021</v>
      </c>
      <c r="BL26" s="227">
        <v>2021</v>
      </c>
      <c r="BM26" s="227">
        <v>2021</v>
      </c>
      <c r="BN26" s="227">
        <v>2020</v>
      </c>
      <c r="BO26" s="227">
        <v>2020</v>
      </c>
      <c r="BP26" s="227">
        <v>2015</v>
      </c>
      <c r="BQ26" s="227">
        <v>2022</v>
      </c>
      <c r="BR26" s="227">
        <v>2014</v>
      </c>
      <c r="BS26" s="227">
        <v>2014</v>
      </c>
      <c r="BT26" s="227">
        <v>2014</v>
      </c>
      <c r="BU26" s="227">
        <v>2022</v>
      </c>
      <c r="BV26" s="227">
        <v>2022</v>
      </c>
      <c r="BW26" s="227">
        <v>2022</v>
      </c>
      <c r="BX26" s="227">
        <v>2014</v>
      </c>
      <c r="BY26" s="227">
        <v>2019</v>
      </c>
      <c r="BZ26" s="227">
        <v>2019</v>
      </c>
      <c r="CA26" s="227">
        <v>2019</v>
      </c>
      <c r="CB26" s="227">
        <v>2019</v>
      </c>
      <c r="CC26" s="227">
        <v>2019</v>
      </c>
      <c r="CD26" s="227">
        <v>2019</v>
      </c>
      <c r="CE26" s="227">
        <v>2019</v>
      </c>
      <c r="CF26" s="227">
        <v>2021</v>
      </c>
      <c r="CG26" s="227">
        <v>2022</v>
      </c>
      <c r="CH26" s="227">
        <v>2022</v>
      </c>
      <c r="CI26" s="227">
        <v>2022</v>
      </c>
      <c r="CJ26" s="227">
        <v>2021</v>
      </c>
      <c r="CK26" s="227">
        <v>2020</v>
      </c>
      <c r="CL26" s="227">
        <v>2020</v>
      </c>
      <c r="CM26" s="227">
        <v>2014</v>
      </c>
      <c r="CN26" s="227">
        <v>2021</v>
      </c>
      <c r="CO26" s="227">
        <v>2021</v>
      </c>
      <c r="CP26" s="227">
        <v>2021</v>
      </c>
    </row>
    <row r="27" spans="1:94" ht="15.75" customHeight="1" x14ac:dyDescent="0.25">
      <c r="A27" s="78" t="str">
        <f>'Indicator Data'!C37</f>
        <v>Manikganj</v>
      </c>
      <c r="B27" s="19">
        <f>'Indicator Data'!D37</f>
        <v>3056</v>
      </c>
      <c r="C27" s="227">
        <v>2019</v>
      </c>
      <c r="D27" s="227">
        <v>2019</v>
      </c>
      <c r="E27" s="227">
        <v>2019</v>
      </c>
      <c r="F27" s="227">
        <v>2019</v>
      </c>
      <c r="G27" s="227">
        <v>2022</v>
      </c>
      <c r="H27" s="227">
        <v>2020</v>
      </c>
      <c r="I27" s="227">
        <v>2022</v>
      </c>
      <c r="J27" s="227">
        <v>2022</v>
      </c>
      <c r="K27" s="227">
        <v>2022</v>
      </c>
      <c r="L27" s="227">
        <v>2020</v>
      </c>
      <c r="M27" s="227">
        <v>2020</v>
      </c>
      <c r="N27" s="227">
        <v>2020</v>
      </c>
      <c r="O27" s="227">
        <v>2022</v>
      </c>
      <c r="P27" s="227">
        <v>2020</v>
      </c>
      <c r="Q27" s="227">
        <v>2020</v>
      </c>
      <c r="R27" s="227">
        <v>2022</v>
      </c>
      <c r="S27" s="227">
        <v>2022</v>
      </c>
      <c r="T27" s="227">
        <v>2021</v>
      </c>
      <c r="U27" s="227">
        <v>2021</v>
      </c>
      <c r="V27" s="227">
        <v>2021</v>
      </c>
      <c r="W27" s="227">
        <v>2021</v>
      </c>
      <c r="X27" s="227">
        <v>2021</v>
      </c>
      <c r="Y27" s="227">
        <v>2021</v>
      </c>
      <c r="Z27" s="227">
        <v>2014</v>
      </c>
      <c r="AA27" s="227">
        <v>2021</v>
      </c>
      <c r="AB27" s="227">
        <v>2021</v>
      </c>
      <c r="AC27" s="227">
        <v>2020</v>
      </c>
      <c r="AD27" s="227">
        <v>2021</v>
      </c>
      <c r="AE27" s="227">
        <v>2021</v>
      </c>
      <c r="AF27" s="227">
        <v>2021</v>
      </c>
      <c r="AG27" s="227">
        <v>2021</v>
      </c>
      <c r="AH27" s="227">
        <v>2016</v>
      </c>
      <c r="AI27" s="227">
        <v>2019</v>
      </c>
      <c r="AJ27" s="227">
        <v>2019</v>
      </c>
      <c r="AK27" s="227">
        <v>2019</v>
      </c>
      <c r="AL27" s="227">
        <v>2020</v>
      </c>
      <c r="AM27" s="227">
        <v>2019</v>
      </c>
      <c r="AN27" s="227">
        <v>2019</v>
      </c>
      <c r="AO27" s="227">
        <v>2020</v>
      </c>
      <c r="AP27" s="227">
        <v>2016</v>
      </c>
      <c r="AQ27" s="227">
        <v>2019</v>
      </c>
      <c r="AR27" s="227">
        <v>2020</v>
      </c>
      <c r="AS27" s="227">
        <v>2020</v>
      </c>
      <c r="AT27" s="227">
        <v>2020</v>
      </c>
      <c r="AU27" s="227">
        <v>2021</v>
      </c>
      <c r="AV27" s="227">
        <v>2020</v>
      </c>
      <c r="AW27" s="227">
        <v>2022</v>
      </c>
      <c r="AX27" s="227">
        <v>2020</v>
      </c>
      <c r="AY27" s="227">
        <v>2019</v>
      </c>
      <c r="AZ27" s="227">
        <v>2019</v>
      </c>
      <c r="BA27" s="227">
        <v>2019</v>
      </c>
      <c r="BB27" s="227">
        <v>2020</v>
      </c>
      <c r="BC27" s="227">
        <v>2020</v>
      </c>
      <c r="BD27" s="227">
        <v>2020</v>
      </c>
      <c r="BE27" s="227">
        <v>2021</v>
      </c>
      <c r="BF27" s="227">
        <v>2021</v>
      </c>
      <c r="BG27" s="227">
        <v>2019</v>
      </c>
      <c r="BH27" s="227">
        <v>2019</v>
      </c>
      <c r="BI27" s="227">
        <v>2021</v>
      </c>
      <c r="BJ27" s="227">
        <v>2021</v>
      </c>
      <c r="BK27" s="227">
        <v>2021</v>
      </c>
      <c r="BL27" s="227">
        <v>2021</v>
      </c>
      <c r="BM27" s="227">
        <v>2021</v>
      </c>
      <c r="BN27" s="227">
        <v>2020</v>
      </c>
      <c r="BO27" s="227">
        <v>2020</v>
      </c>
      <c r="BP27" s="227">
        <v>2015</v>
      </c>
      <c r="BQ27" s="227">
        <v>2022</v>
      </c>
      <c r="BR27" s="227">
        <v>2014</v>
      </c>
      <c r="BS27" s="227">
        <v>2014</v>
      </c>
      <c r="BT27" s="227">
        <v>2014</v>
      </c>
      <c r="BU27" s="227">
        <v>2022</v>
      </c>
      <c r="BV27" s="227">
        <v>2022</v>
      </c>
      <c r="BW27" s="227">
        <v>2022</v>
      </c>
      <c r="BX27" s="227">
        <v>2014</v>
      </c>
      <c r="BY27" s="227">
        <v>2019</v>
      </c>
      <c r="BZ27" s="227">
        <v>2019</v>
      </c>
      <c r="CA27" s="227">
        <v>2019</v>
      </c>
      <c r="CB27" s="227">
        <v>2019</v>
      </c>
      <c r="CC27" s="227">
        <v>2019</v>
      </c>
      <c r="CD27" s="227">
        <v>2019</v>
      </c>
      <c r="CE27" s="227">
        <v>2019</v>
      </c>
      <c r="CF27" s="227">
        <v>2021</v>
      </c>
      <c r="CG27" s="227">
        <v>2022</v>
      </c>
      <c r="CH27" s="227">
        <v>2022</v>
      </c>
      <c r="CI27" s="227">
        <v>2022</v>
      </c>
      <c r="CJ27" s="227">
        <v>2021</v>
      </c>
      <c r="CK27" s="227">
        <v>2020</v>
      </c>
      <c r="CL27" s="227">
        <v>2020</v>
      </c>
      <c r="CM27" s="227">
        <v>2014</v>
      </c>
      <c r="CN27" s="227">
        <v>2021</v>
      </c>
      <c r="CO27" s="227">
        <v>2021</v>
      </c>
      <c r="CP27" s="227">
        <v>2021</v>
      </c>
    </row>
    <row r="28" spans="1:94" ht="15.75" customHeight="1" x14ac:dyDescent="0.25">
      <c r="A28" s="78" t="str">
        <f>'Indicator Data'!C38</f>
        <v>Munshiganj</v>
      </c>
      <c r="B28" s="19">
        <f>'Indicator Data'!D38</f>
        <v>3059</v>
      </c>
      <c r="C28" s="227">
        <v>2019</v>
      </c>
      <c r="D28" s="227">
        <v>2019</v>
      </c>
      <c r="E28" s="227">
        <v>2019</v>
      </c>
      <c r="F28" s="227">
        <v>2019</v>
      </c>
      <c r="G28" s="227">
        <v>2022</v>
      </c>
      <c r="H28" s="227">
        <v>2020</v>
      </c>
      <c r="I28" s="227">
        <v>2022</v>
      </c>
      <c r="J28" s="227">
        <v>2022</v>
      </c>
      <c r="K28" s="227">
        <v>2022</v>
      </c>
      <c r="L28" s="227">
        <v>2020</v>
      </c>
      <c r="M28" s="227">
        <v>2020</v>
      </c>
      <c r="N28" s="227">
        <v>2020</v>
      </c>
      <c r="O28" s="227">
        <v>2022</v>
      </c>
      <c r="P28" s="227">
        <v>2020</v>
      </c>
      <c r="Q28" s="227">
        <v>2020</v>
      </c>
      <c r="R28" s="227">
        <v>2022</v>
      </c>
      <c r="S28" s="227">
        <v>2022</v>
      </c>
      <c r="T28" s="227">
        <v>2021</v>
      </c>
      <c r="U28" s="227">
        <v>2021</v>
      </c>
      <c r="V28" s="227">
        <v>2021</v>
      </c>
      <c r="W28" s="227">
        <v>2021</v>
      </c>
      <c r="X28" s="227">
        <v>2021</v>
      </c>
      <c r="Y28" s="227">
        <v>2021</v>
      </c>
      <c r="Z28" s="227">
        <v>2014</v>
      </c>
      <c r="AA28" s="227">
        <v>2021</v>
      </c>
      <c r="AB28" s="227">
        <v>2021</v>
      </c>
      <c r="AC28" s="227">
        <v>2020</v>
      </c>
      <c r="AD28" s="227">
        <v>2021</v>
      </c>
      <c r="AE28" s="227">
        <v>2021</v>
      </c>
      <c r="AF28" s="227">
        <v>2021</v>
      </c>
      <c r="AG28" s="227">
        <v>2021</v>
      </c>
      <c r="AH28" s="227">
        <v>2016</v>
      </c>
      <c r="AI28" s="227">
        <v>2019</v>
      </c>
      <c r="AJ28" s="227">
        <v>2019</v>
      </c>
      <c r="AK28" s="227">
        <v>2019</v>
      </c>
      <c r="AL28" s="227">
        <v>2020</v>
      </c>
      <c r="AM28" s="227">
        <v>2019</v>
      </c>
      <c r="AN28" s="227">
        <v>2019</v>
      </c>
      <c r="AO28" s="227">
        <v>2020</v>
      </c>
      <c r="AP28" s="227">
        <v>2016</v>
      </c>
      <c r="AQ28" s="227">
        <v>2019</v>
      </c>
      <c r="AR28" s="227">
        <v>2020</v>
      </c>
      <c r="AS28" s="227">
        <v>2020</v>
      </c>
      <c r="AT28" s="227">
        <v>2020</v>
      </c>
      <c r="AU28" s="227">
        <v>2021</v>
      </c>
      <c r="AV28" s="227">
        <v>2020</v>
      </c>
      <c r="AW28" s="227">
        <v>2022</v>
      </c>
      <c r="AX28" s="227">
        <v>2020</v>
      </c>
      <c r="AY28" s="227">
        <v>2019</v>
      </c>
      <c r="AZ28" s="227">
        <v>2019</v>
      </c>
      <c r="BA28" s="227">
        <v>2019</v>
      </c>
      <c r="BB28" s="227">
        <v>2020</v>
      </c>
      <c r="BC28" s="227">
        <v>2020</v>
      </c>
      <c r="BD28" s="227">
        <v>2020</v>
      </c>
      <c r="BE28" s="227">
        <v>2021</v>
      </c>
      <c r="BF28" s="227">
        <v>2021</v>
      </c>
      <c r="BG28" s="227">
        <v>2019</v>
      </c>
      <c r="BH28" s="227">
        <v>2019</v>
      </c>
      <c r="BI28" s="227">
        <v>2021</v>
      </c>
      <c r="BJ28" s="227">
        <v>2021</v>
      </c>
      <c r="BK28" s="227">
        <v>2021</v>
      </c>
      <c r="BL28" s="227">
        <v>2021</v>
      </c>
      <c r="BM28" s="227">
        <v>2021</v>
      </c>
      <c r="BN28" s="227">
        <v>2020</v>
      </c>
      <c r="BO28" s="227">
        <v>2020</v>
      </c>
      <c r="BP28" s="227">
        <v>2015</v>
      </c>
      <c r="BQ28" s="227">
        <v>2022</v>
      </c>
      <c r="BR28" s="227">
        <v>2014</v>
      </c>
      <c r="BS28" s="227">
        <v>2014</v>
      </c>
      <c r="BT28" s="227">
        <v>2014</v>
      </c>
      <c r="BU28" s="227">
        <v>2022</v>
      </c>
      <c r="BV28" s="227">
        <v>2022</v>
      </c>
      <c r="BW28" s="227">
        <v>2022</v>
      </c>
      <c r="BX28" s="227">
        <v>2014</v>
      </c>
      <c r="BY28" s="227">
        <v>2019</v>
      </c>
      <c r="BZ28" s="227">
        <v>2019</v>
      </c>
      <c r="CA28" s="227">
        <v>2019</v>
      </c>
      <c r="CB28" s="227">
        <v>2019</v>
      </c>
      <c r="CC28" s="227">
        <v>2019</v>
      </c>
      <c r="CD28" s="227">
        <v>2019</v>
      </c>
      <c r="CE28" s="227">
        <v>2019</v>
      </c>
      <c r="CF28" s="227">
        <v>2021</v>
      </c>
      <c r="CG28" s="227">
        <v>2022</v>
      </c>
      <c r="CH28" s="227">
        <v>2022</v>
      </c>
      <c r="CI28" s="227">
        <v>2022</v>
      </c>
      <c r="CJ28" s="227">
        <v>2021</v>
      </c>
      <c r="CK28" s="227">
        <v>2020</v>
      </c>
      <c r="CL28" s="227">
        <v>2020</v>
      </c>
      <c r="CM28" s="227">
        <v>2014</v>
      </c>
      <c r="CN28" s="227">
        <v>2021</v>
      </c>
      <c r="CO28" s="227">
        <v>2021</v>
      </c>
      <c r="CP28" s="227">
        <v>2021</v>
      </c>
    </row>
    <row r="29" spans="1:94" ht="15.75" customHeight="1" x14ac:dyDescent="0.25">
      <c r="A29" s="78" t="str">
        <f>'Indicator Data'!C39</f>
        <v>Narayanganj</v>
      </c>
      <c r="B29" s="19">
        <f>'Indicator Data'!D39</f>
        <v>3067</v>
      </c>
      <c r="C29" s="227">
        <v>2019</v>
      </c>
      <c r="D29" s="227">
        <v>2019</v>
      </c>
      <c r="E29" s="227">
        <v>2019</v>
      </c>
      <c r="F29" s="227">
        <v>2019</v>
      </c>
      <c r="G29" s="227">
        <v>2022</v>
      </c>
      <c r="H29" s="227">
        <v>2020</v>
      </c>
      <c r="I29" s="227">
        <v>2022</v>
      </c>
      <c r="J29" s="227">
        <v>2022</v>
      </c>
      <c r="K29" s="227">
        <v>2022</v>
      </c>
      <c r="L29" s="227">
        <v>2020</v>
      </c>
      <c r="M29" s="227">
        <v>2020</v>
      </c>
      <c r="N29" s="227">
        <v>2020</v>
      </c>
      <c r="O29" s="227">
        <v>2022</v>
      </c>
      <c r="P29" s="227">
        <v>2020</v>
      </c>
      <c r="Q29" s="227">
        <v>2020</v>
      </c>
      <c r="R29" s="227">
        <v>2022</v>
      </c>
      <c r="S29" s="227">
        <v>2022</v>
      </c>
      <c r="T29" s="227">
        <v>2021</v>
      </c>
      <c r="U29" s="227">
        <v>2021</v>
      </c>
      <c r="V29" s="227">
        <v>2021</v>
      </c>
      <c r="W29" s="227">
        <v>2021</v>
      </c>
      <c r="X29" s="227">
        <v>2021</v>
      </c>
      <c r="Y29" s="227">
        <v>2021</v>
      </c>
      <c r="Z29" s="227">
        <v>2014</v>
      </c>
      <c r="AA29" s="227">
        <v>2021</v>
      </c>
      <c r="AB29" s="227">
        <v>2021</v>
      </c>
      <c r="AC29" s="227">
        <v>2020</v>
      </c>
      <c r="AD29" s="227">
        <v>2021</v>
      </c>
      <c r="AE29" s="227">
        <v>2021</v>
      </c>
      <c r="AF29" s="227">
        <v>2021</v>
      </c>
      <c r="AG29" s="227">
        <v>2021</v>
      </c>
      <c r="AH29" s="227">
        <v>2016</v>
      </c>
      <c r="AI29" s="227">
        <v>2019</v>
      </c>
      <c r="AJ29" s="227">
        <v>2019</v>
      </c>
      <c r="AK29" s="227">
        <v>2019</v>
      </c>
      <c r="AL29" s="227">
        <v>2020</v>
      </c>
      <c r="AM29" s="227">
        <v>2019</v>
      </c>
      <c r="AN29" s="227">
        <v>2019</v>
      </c>
      <c r="AO29" s="227">
        <v>2020</v>
      </c>
      <c r="AP29" s="227">
        <v>2016</v>
      </c>
      <c r="AQ29" s="227">
        <v>2019</v>
      </c>
      <c r="AR29" s="227">
        <v>2020</v>
      </c>
      <c r="AS29" s="227">
        <v>2020</v>
      </c>
      <c r="AT29" s="227">
        <v>2020</v>
      </c>
      <c r="AU29" s="227">
        <v>2021</v>
      </c>
      <c r="AV29" s="227">
        <v>2020</v>
      </c>
      <c r="AW29" s="227">
        <v>2022</v>
      </c>
      <c r="AX29" s="227">
        <v>2020</v>
      </c>
      <c r="AY29" s="227">
        <v>2019</v>
      </c>
      <c r="AZ29" s="227">
        <v>2019</v>
      </c>
      <c r="BA29" s="227">
        <v>2019</v>
      </c>
      <c r="BB29" s="227">
        <v>2020</v>
      </c>
      <c r="BC29" s="227">
        <v>2020</v>
      </c>
      <c r="BD29" s="227">
        <v>2020</v>
      </c>
      <c r="BE29" s="227">
        <v>2021</v>
      </c>
      <c r="BF29" s="227">
        <v>2021</v>
      </c>
      <c r="BG29" s="227">
        <v>2019</v>
      </c>
      <c r="BH29" s="227">
        <v>2019</v>
      </c>
      <c r="BI29" s="227">
        <v>2021</v>
      </c>
      <c r="BJ29" s="227">
        <v>2021</v>
      </c>
      <c r="BK29" s="227">
        <v>2021</v>
      </c>
      <c r="BL29" s="227">
        <v>2021</v>
      </c>
      <c r="BM29" s="227">
        <v>2021</v>
      </c>
      <c r="BN29" s="227">
        <v>2020</v>
      </c>
      <c r="BO29" s="227">
        <v>2020</v>
      </c>
      <c r="BP29" s="227">
        <v>2015</v>
      </c>
      <c r="BQ29" s="227">
        <v>2022</v>
      </c>
      <c r="BR29" s="227">
        <v>2014</v>
      </c>
      <c r="BS29" s="227">
        <v>2014</v>
      </c>
      <c r="BT29" s="227">
        <v>2014</v>
      </c>
      <c r="BU29" s="227">
        <v>2022</v>
      </c>
      <c r="BV29" s="227">
        <v>2022</v>
      </c>
      <c r="BW29" s="227">
        <v>2022</v>
      </c>
      <c r="BX29" s="227">
        <v>2014</v>
      </c>
      <c r="BY29" s="227">
        <v>2019</v>
      </c>
      <c r="BZ29" s="227">
        <v>2019</v>
      </c>
      <c r="CA29" s="227">
        <v>2019</v>
      </c>
      <c r="CB29" s="227">
        <v>2019</v>
      </c>
      <c r="CC29" s="227">
        <v>2019</v>
      </c>
      <c r="CD29" s="227">
        <v>2019</v>
      </c>
      <c r="CE29" s="227">
        <v>2019</v>
      </c>
      <c r="CF29" s="227">
        <v>2021</v>
      </c>
      <c r="CG29" s="227">
        <v>2022</v>
      </c>
      <c r="CH29" s="227">
        <v>2022</v>
      </c>
      <c r="CI29" s="227">
        <v>2022</v>
      </c>
      <c r="CJ29" s="227">
        <v>2021</v>
      </c>
      <c r="CK29" s="227">
        <v>2020</v>
      </c>
      <c r="CL29" s="227">
        <v>2020</v>
      </c>
      <c r="CM29" s="227">
        <v>2014</v>
      </c>
      <c r="CN29" s="227">
        <v>2021</v>
      </c>
      <c r="CO29" s="227">
        <v>2021</v>
      </c>
      <c r="CP29" s="227">
        <v>2021</v>
      </c>
    </row>
    <row r="30" spans="1:94" ht="15.75" customHeight="1" x14ac:dyDescent="0.25">
      <c r="A30" s="78" t="str">
        <f>'Indicator Data'!C40</f>
        <v>Narsingdi</v>
      </c>
      <c r="B30" s="19">
        <f>'Indicator Data'!D40</f>
        <v>3068</v>
      </c>
      <c r="C30" s="227">
        <v>2019</v>
      </c>
      <c r="D30" s="227">
        <v>2019</v>
      </c>
      <c r="E30" s="227">
        <v>2019</v>
      </c>
      <c r="F30" s="227">
        <v>2019</v>
      </c>
      <c r="G30" s="227">
        <v>2022</v>
      </c>
      <c r="H30" s="227">
        <v>2020</v>
      </c>
      <c r="I30" s="227">
        <v>2022</v>
      </c>
      <c r="J30" s="227">
        <v>2022</v>
      </c>
      <c r="K30" s="227">
        <v>2022</v>
      </c>
      <c r="L30" s="227">
        <v>2020</v>
      </c>
      <c r="M30" s="227">
        <v>2020</v>
      </c>
      <c r="N30" s="227">
        <v>2020</v>
      </c>
      <c r="O30" s="227">
        <v>2022</v>
      </c>
      <c r="P30" s="227">
        <v>2020</v>
      </c>
      <c r="Q30" s="227">
        <v>2020</v>
      </c>
      <c r="R30" s="227">
        <v>2022</v>
      </c>
      <c r="S30" s="227">
        <v>2022</v>
      </c>
      <c r="T30" s="227">
        <v>2021</v>
      </c>
      <c r="U30" s="227">
        <v>2021</v>
      </c>
      <c r="V30" s="227">
        <v>2021</v>
      </c>
      <c r="W30" s="227">
        <v>2021</v>
      </c>
      <c r="X30" s="227">
        <v>2021</v>
      </c>
      <c r="Y30" s="227">
        <v>2021</v>
      </c>
      <c r="Z30" s="227">
        <v>2014</v>
      </c>
      <c r="AA30" s="227">
        <v>2021</v>
      </c>
      <c r="AB30" s="227">
        <v>2021</v>
      </c>
      <c r="AC30" s="227">
        <v>2020</v>
      </c>
      <c r="AD30" s="227">
        <v>2021</v>
      </c>
      <c r="AE30" s="227">
        <v>2021</v>
      </c>
      <c r="AF30" s="227">
        <v>2021</v>
      </c>
      <c r="AG30" s="227">
        <v>2021</v>
      </c>
      <c r="AH30" s="227">
        <v>2016</v>
      </c>
      <c r="AI30" s="227">
        <v>2019</v>
      </c>
      <c r="AJ30" s="227">
        <v>2019</v>
      </c>
      <c r="AK30" s="227">
        <v>2019</v>
      </c>
      <c r="AL30" s="227">
        <v>2020</v>
      </c>
      <c r="AM30" s="227">
        <v>2019</v>
      </c>
      <c r="AN30" s="227">
        <v>2019</v>
      </c>
      <c r="AO30" s="227">
        <v>2020</v>
      </c>
      <c r="AP30" s="227">
        <v>2016</v>
      </c>
      <c r="AQ30" s="227">
        <v>2019</v>
      </c>
      <c r="AR30" s="227">
        <v>2020</v>
      </c>
      <c r="AS30" s="227">
        <v>2020</v>
      </c>
      <c r="AT30" s="227">
        <v>2020</v>
      </c>
      <c r="AU30" s="227">
        <v>2021</v>
      </c>
      <c r="AV30" s="227">
        <v>2020</v>
      </c>
      <c r="AW30" s="227">
        <v>2022</v>
      </c>
      <c r="AX30" s="227">
        <v>2020</v>
      </c>
      <c r="AY30" s="227">
        <v>2019</v>
      </c>
      <c r="AZ30" s="227">
        <v>2019</v>
      </c>
      <c r="BA30" s="227">
        <v>2019</v>
      </c>
      <c r="BB30" s="227">
        <v>2020</v>
      </c>
      <c r="BC30" s="227">
        <v>2020</v>
      </c>
      <c r="BD30" s="227">
        <v>2020</v>
      </c>
      <c r="BE30" s="227">
        <v>2021</v>
      </c>
      <c r="BF30" s="227">
        <v>2021</v>
      </c>
      <c r="BG30" s="227">
        <v>2019</v>
      </c>
      <c r="BH30" s="227">
        <v>2019</v>
      </c>
      <c r="BI30" s="227">
        <v>2021</v>
      </c>
      <c r="BJ30" s="227">
        <v>2021</v>
      </c>
      <c r="BK30" s="227">
        <v>2021</v>
      </c>
      <c r="BL30" s="227">
        <v>2021</v>
      </c>
      <c r="BM30" s="227">
        <v>2021</v>
      </c>
      <c r="BN30" s="227">
        <v>2020</v>
      </c>
      <c r="BO30" s="227">
        <v>2020</v>
      </c>
      <c r="BP30" s="227">
        <v>2015</v>
      </c>
      <c r="BQ30" s="227">
        <v>2022</v>
      </c>
      <c r="BR30" s="227">
        <v>2014</v>
      </c>
      <c r="BS30" s="227">
        <v>2014</v>
      </c>
      <c r="BT30" s="227">
        <v>2014</v>
      </c>
      <c r="BU30" s="227">
        <v>2022</v>
      </c>
      <c r="BV30" s="227">
        <v>2022</v>
      </c>
      <c r="BW30" s="227">
        <v>2022</v>
      </c>
      <c r="BX30" s="227">
        <v>2014</v>
      </c>
      <c r="BY30" s="227">
        <v>2019</v>
      </c>
      <c r="BZ30" s="227">
        <v>2019</v>
      </c>
      <c r="CA30" s="227">
        <v>2019</v>
      </c>
      <c r="CB30" s="227">
        <v>2019</v>
      </c>
      <c r="CC30" s="227">
        <v>2019</v>
      </c>
      <c r="CD30" s="227">
        <v>2019</v>
      </c>
      <c r="CE30" s="227">
        <v>2019</v>
      </c>
      <c r="CF30" s="227">
        <v>2021</v>
      </c>
      <c r="CG30" s="227">
        <v>2022</v>
      </c>
      <c r="CH30" s="227">
        <v>2022</v>
      </c>
      <c r="CI30" s="227">
        <v>2022</v>
      </c>
      <c r="CJ30" s="227">
        <v>2021</v>
      </c>
      <c r="CK30" s="227">
        <v>2020</v>
      </c>
      <c r="CL30" s="227">
        <v>2020</v>
      </c>
      <c r="CM30" s="227">
        <v>2014</v>
      </c>
      <c r="CN30" s="227">
        <v>2021</v>
      </c>
      <c r="CO30" s="227">
        <v>2021</v>
      </c>
      <c r="CP30" s="227">
        <v>2021</v>
      </c>
    </row>
    <row r="31" spans="1:94" ht="15.75" customHeight="1" x14ac:dyDescent="0.25">
      <c r="A31" s="78" t="str">
        <f>'Indicator Data'!C41</f>
        <v>Rajbari</v>
      </c>
      <c r="B31" s="19">
        <f>'Indicator Data'!D41</f>
        <v>3082</v>
      </c>
      <c r="C31" s="227">
        <v>2019</v>
      </c>
      <c r="D31" s="227">
        <v>2019</v>
      </c>
      <c r="E31" s="227">
        <v>2019</v>
      </c>
      <c r="F31" s="227">
        <v>2019</v>
      </c>
      <c r="G31" s="227">
        <v>2022</v>
      </c>
      <c r="H31" s="227">
        <v>2020</v>
      </c>
      <c r="I31" s="227">
        <v>2022</v>
      </c>
      <c r="J31" s="227">
        <v>2022</v>
      </c>
      <c r="K31" s="227">
        <v>2022</v>
      </c>
      <c r="L31" s="227">
        <v>2020</v>
      </c>
      <c r="M31" s="227">
        <v>2020</v>
      </c>
      <c r="N31" s="227">
        <v>2020</v>
      </c>
      <c r="O31" s="227">
        <v>2022</v>
      </c>
      <c r="P31" s="227">
        <v>2020</v>
      </c>
      <c r="Q31" s="227">
        <v>2020</v>
      </c>
      <c r="R31" s="227">
        <v>2022</v>
      </c>
      <c r="S31" s="227">
        <v>2022</v>
      </c>
      <c r="T31" s="227">
        <v>2021</v>
      </c>
      <c r="U31" s="227">
        <v>2021</v>
      </c>
      <c r="V31" s="227">
        <v>2021</v>
      </c>
      <c r="W31" s="227">
        <v>2021</v>
      </c>
      <c r="X31" s="227">
        <v>2021</v>
      </c>
      <c r="Y31" s="227">
        <v>2021</v>
      </c>
      <c r="Z31" s="227">
        <v>2014</v>
      </c>
      <c r="AA31" s="227">
        <v>2021</v>
      </c>
      <c r="AB31" s="227">
        <v>2021</v>
      </c>
      <c r="AC31" s="227">
        <v>2020</v>
      </c>
      <c r="AD31" s="227">
        <v>2021</v>
      </c>
      <c r="AE31" s="227">
        <v>2021</v>
      </c>
      <c r="AF31" s="227">
        <v>2021</v>
      </c>
      <c r="AG31" s="227">
        <v>2021</v>
      </c>
      <c r="AH31" s="227">
        <v>2016</v>
      </c>
      <c r="AI31" s="227">
        <v>2019</v>
      </c>
      <c r="AJ31" s="227">
        <v>2019</v>
      </c>
      <c r="AK31" s="227">
        <v>2019</v>
      </c>
      <c r="AL31" s="227">
        <v>2020</v>
      </c>
      <c r="AM31" s="227">
        <v>2019</v>
      </c>
      <c r="AN31" s="227">
        <v>2019</v>
      </c>
      <c r="AO31" s="227">
        <v>2020</v>
      </c>
      <c r="AP31" s="227">
        <v>2016</v>
      </c>
      <c r="AQ31" s="227">
        <v>2019</v>
      </c>
      <c r="AR31" s="227">
        <v>2020</v>
      </c>
      <c r="AS31" s="227">
        <v>2020</v>
      </c>
      <c r="AT31" s="227">
        <v>2020</v>
      </c>
      <c r="AU31" s="227">
        <v>2021</v>
      </c>
      <c r="AV31" s="227">
        <v>2020</v>
      </c>
      <c r="AW31" s="227">
        <v>2022</v>
      </c>
      <c r="AX31" s="227">
        <v>2020</v>
      </c>
      <c r="AY31" s="227">
        <v>2019</v>
      </c>
      <c r="AZ31" s="227">
        <v>2019</v>
      </c>
      <c r="BA31" s="227">
        <v>2019</v>
      </c>
      <c r="BB31" s="227">
        <v>2020</v>
      </c>
      <c r="BC31" s="227">
        <v>2020</v>
      </c>
      <c r="BD31" s="227">
        <v>2020</v>
      </c>
      <c r="BE31" s="227">
        <v>2021</v>
      </c>
      <c r="BF31" s="227">
        <v>2021</v>
      </c>
      <c r="BG31" s="227">
        <v>2019</v>
      </c>
      <c r="BH31" s="227">
        <v>2019</v>
      </c>
      <c r="BI31" s="227">
        <v>2021</v>
      </c>
      <c r="BJ31" s="227">
        <v>2021</v>
      </c>
      <c r="BK31" s="227">
        <v>2021</v>
      </c>
      <c r="BL31" s="227">
        <v>2021</v>
      </c>
      <c r="BM31" s="227">
        <v>2021</v>
      </c>
      <c r="BN31" s="227">
        <v>2020</v>
      </c>
      <c r="BO31" s="227">
        <v>2020</v>
      </c>
      <c r="BP31" s="227">
        <v>2015</v>
      </c>
      <c r="BQ31" s="227">
        <v>2022</v>
      </c>
      <c r="BR31" s="227">
        <v>2014</v>
      </c>
      <c r="BS31" s="227">
        <v>2014</v>
      </c>
      <c r="BT31" s="227">
        <v>2014</v>
      </c>
      <c r="BU31" s="227">
        <v>2022</v>
      </c>
      <c r="BV31" s="227">
        <v>2022</v>
      </c>
      <c r="BW31" s="227">
        <v>2022</v>
      </c>
      <c r="BX31" s="227">
        <v>2014</v>
      </c>
      <c r="BY31" s="227">
        <v>2019</v>
      </c>
      <c r="BZ31" s="227">
        <v>2019</v>
      </c>
      <c r="CA31" s="227">
        <v>2019</v>
      </c>
      <c r="CB31" s="227">
        <v>2019</v>
      </c>
      <c r="CC31" s="227">
        <v>2019</v>
      </c>
      <c r="CD31" s="227">
        <v>2019</v>
      </c>
      <c r="CE31" s="227">
        <v>2019</v>
      </c>
      <c r="CF31" s="227">
        <v>2021</v>
      </c>
      <c r="CG31" s="227">
        <v>2022</v>
      </c>
      <c r="CH31" s="227">
        <v>2022</v>
      </c>
      <c r="CI31" s="227">
        <v>2022</v>
      </c>
      <c r="CJ31" s="227">
        <v>2021</v>
      </c>
      <c r="CK31" s="227">
        <v>2020</v>
      </c>
      <c r="CL31" s="227">
        <v>2020</v>
      </c>
      <c r="CM31" s="227">
        <v>2014</v>
      </c>
      <c r="CN31" s="227">
        <v>2021</v>
      </c>
      <c r="CO31" s="227">
        <v>2021</v>
      </c>
      <c r="CP31" s="227">
        <v>2021</v>
      </c>
    </row>
    <row r="32" spans="1:94" ht="15.75" customHeight="1" x14ac:dyDescent="0.25">
      <c r="A32" s="78" t="str">
        <f>'Indicator Data'!C42</f>
        <v>Shariatpur</v>
      </c>
      <c r="B32" s="19">
        <f>'Indicator Data'!D42</f>
        <v>3086</v>
      </c>
      <c r="C32" s="227">
        <v>2019</v>
      </c>
      <c r="D32" s="227">
        <v>2019</v>
      </c>
      <c r="E32" s="227">
        <v>2019</v>
      </c>
      <c r="F32" s="227">
        <v>2019</v>
      </c>
      <c r="G32" s="227">
        <v>2022</v>
      </c>
      <c r="H32" s="227">
        <v>2020</v>
      </c>
      <c r="I32" s="227">
        <v>2022</v>
      </c>
      <c r="J32" s="227">
        <v>2022</v>
      </c>
      <c r="K32" s="227">
        <v>2022</v>
      </c>
      <c r="L32" s="227">
        <v>2020</v>
      </c>
      <c r="M32" s="227">
        <v>2020</v>
      </c>
      <c r="N32" s="227">
        <v>2020</v>
      </c>
      <c r="O32" s="227">
        <v>2022</v>
      </c>
      <c r="P32" s="227">
        <v>2020</v>
      </c>
      <c r="Q32" s="227">
        <v>2020</v>
      </c>
      <c r="R32" s="227">
        <v>2022</v>
      </c>
      <c r="S32" s="227">
        <v>2022</v>
      </c>
      <c r="T32" s="227">
        <v>2021</v>
      </c>
      <c r="U32" s="227">
        <v>2021</v>
      </c>
      <c r="V32" s="227">
        <v>2021</v>
      </c>
      <c r="W32" s="227">
        <v>2021</v>
      </c>
      <c r="X32" s="227">
        <v>2021</v>
      </c>
      <c r="Y32" s="227">
        <v>2021</v>
      </c>
      <c r="Z32" s="227">
        <v>2014</v>
      </c>
      <c r="AA32" s="227">
        <v>2021</v>
      </c>
      <c r="AB32" s="227">
        <v>2021</v>
      </c>
      <c r="AC32" s="227">
        <v>2020</v>
      </c>
      <c r="AD32" s="227">
        <v>2021</v>
      </c>
      <c r="AE32" s="227">
        <v>2021</v>
      </c>
      <c r="AF32" s="227">
        <v>2021</v>
      </c>
      <c r="AG32" s="227">
        <v>2021</v>
      </c>
      <c r="AH32" s="227">
        <v>2016</v>
      </c>
      <c r="AI32" s="227">
        <v>2019</v>
      </c>
      <c r="AJ32" s="227">
        <v>2019</v>
      </c>
      <c r="AK32" s="227">
        <v>2019</v>
      </c>
      <c r="AL32" s="227">
        <v>2020</v>
      </c>
      <c r="AM32" s="227">
        <v>2019</v>
      </c>
      <c r="AN32" s="227">
        <v>2019</v>
      </c>
      <c r="AO32" s="227">
        <v>2020</v>
      </c>
      <c r="AP32" s="227">
        <v>2016</v>
      </c>
      <c r="AQ32" s="227">
        <v>2019</v>
      </c>
      <c r="AR32" s="227">
        <v>2020</v>
      </c>
      <c r="AS32" s="227">
        <v>2020</v>
      </c>
      <c r="AT32" s="227">
        <v>2020</v>
      </c>
      <c r="AU32" s="227">
        <v>2021</v>
      </c>
      <c r="AV32" s="227">
        <v>2020</v>
      </c>
      <c r="AW32" s="227">
        <v>2022</v>
      </c>
      <c r="AX32" s="227">
        <v>2020</v>
      </c>
      <c r="AY32" s="227">
        <v>2019</v>
      </c>
      <c r="AZ32" s="227">
        <v>2019</v>
      </c>
      <c r="BA32" s="227">
        <v>2019</v>
      </c>
      <c r="BB32" s="227">
        <v>2020</v>
      </c>
      <c r="BC32" s="227">
        <v>2020</v>
      </c>
      <c r="BD32" s="227">
        <v>2020</v>
      </c>
      <c r="BE32" s="227">
        <v>2021</v>
      </c>
      <c r="BF32" s="227">
        <v>2021</v>
      </c>
      <c r="BG32" s="227">
        <v>2019</v>
      </c>
      <c r="BH32" s="227">
        <v>2019</v>
      </c>
      <c r="BI32" s="227">
        <v>2021</v>
      </c>
      <c r="BJ32" s="227">
        <v>2021</v>
      </c>
      <c r="BK32" s="227">
        <v>2021</v>
      </c>
      <c r="BL32" s="227">
        <v>2021</v>
      </c>
      <c r="BM32" s="227">
        <v>2021</v>
      </c>
      <c r="BN32" s="227">
        <v>2020</v>
      </c>
      <c r="BO32" s="227">
        <v>2020</v>
      </c>
      <c r="BP32" s="227">
        <v>2015</v>
      </c>
      <c r="BQ32" s="227">
        <v>2022</v>
      </c>
      <c r="BR32" s="227">
        <v>2014</v>
      </c>
      <c r="BS32" s="227">
        <v>2014</v>
      </c>
      <c r="BT32" s="227">
        <v>2014</v>
      </c>
      <c r="BU32" s="227">
        <v>2022</v>
      </c>
      <c r="BV32" s="227">
        <v>2022</v>
      </c>
      <c r="BW32" s="227">
        <v>2022</v>
      </c>
      <c r="BX32" s="227">
        <v>2014</v>
      </c>
      <c r="BY32" s="227">
        <v>2019</v>
      </c>
      <c r="BZ32" s="227">
        <v>2019</v>
      </c>
      <c r="CA32" s="227">
        <v>2019</v>
      </c>
      <c r="CB32" s="227">
        <v>2019</v>
      </c>
      <c r="CC32" s="227">
        <v>2019</v>
      </c>
      <c r="CD32" s="227">
        <v>2019</v>
      </c>
      <c r="CE32" s="227">
        <v>2019</v>
      </c>
      <c r="CF32" s="227">
        <v>2021</v>
      </c>
      <c r="CG32" s="227">
        <v>2022</v>
      </c>
      <c r="CH32" s="227">
        <v>2022</v>
      </c>
      <c r="CI32" s="227">
        <v>2022</v>
      </c>
      <c r="CJ32" s="227">
        <v>2021</v>
      </c>
      <c r="CK32" s="227">
        <v>2020</v>
      </c>
      <c r="CL32" s="227">
        <v>2020</v>
      </c>
      <c r="CM32" s="227">
        <v>2014</v>
      </c>
      <c r="CN32" s="227">
        <v>2021</v>
      </c>
      <c r="CO32" s="227">
        <v>2021</v>
      </c>
      <c r="CP32" s="227">
        <v>2021</v>
      </c>
    </row>
    <row r="33" spans="1:94" ht="15.75" customHeight="1" x14ac:dyDescent="0.25">
      <c r="A33" s="78" t="str">
        <f>'Indicator Data'!C43</f>
        <v>Tangail</v>
      </c>
      <c r="B33" s="19">
        <f>'Indicator Data'!D43</f>
        <v>3093</v>
      </c>
      <c r="C33" s="227">
        <v>2019</v>
      </c>
      <c r="D33" s="227">
        <v>2019</v>
      </c>
      <c r="E33" s="227">
        <v>2019</v>
      </c>
      <c r="F33" s="227">
        <v>2019</v>
      </c>
      <c r="G33" s="227">
        <v>2022</v>
      </c>
      <c r="H33" s="227">
        <v>2020</v>
      </c>
      <c r="I33" s="227">
        <v>2022</v>
      </c>
      <c r="J33" s="227">
        <v>2022</v>
      </c>
      <c r="K33" s="227">
        <v>2022</v>
      </c>
      <c r="L33" s="227">
        <v>2020</v>
      </c>
      <c r="M33" s="227">
        <v>2020</v>
      </c>
      <c r="N33" s="227">
        <v>2020</v>
      </c>
      <c r="O33" s="227">
        <v>2022</v>
      </c>
      <c r="P33" s="227">
        <v>2020</v>
      </c>
      <c r="Q33" s="227">
        <v>2020</v>
      </c>
      <c r="R33" s="227">
        <v>2022</v>
      </c>
      <c r="S33" s="227">
        <v>2022</v>
      </c>
      <c r="T33" s="227">
        <v>2021</v>
      </c>
      <c r="U33" s="227">
        <v>2021</v>
      </c>
      <c r="V33" s="227">
        <v>2021</v>
      </c>
      <c r="W33" s="227">
        <v>2021</v>
      </c>
      <c r="X33" s="227">
        <v>2021</v>
      </c>
      <c r="Y33" s="227">
        <v>2021</v>
      </c>
      <c r="Z33" s="227">
        <v>2014</v>
      </c>
      <c r="AA33" s="227">
        <v>2021</v>
      </c>
      <c r="AB33" s="227">
        <v>2021</v>
      </c>
      <c r="AC33" s="227">
        <v>2020</v>
      </c>
      <c r="AD33" s="227">
        <v>2021</v>
      </c>
      <c r="AE33" s="227">
        <v>2021</v>
      </c>
      <c r="AF33" s="227">
        <v>2021</v>
      </c>
      <c r="AG33" s="227">
        <v>2021</v>
      </c>
      <c r="AH33" s="227">
        <v>2016</v>
      </c>
      <c r="AI33" s="227">
        <v>2019</v>
      </c>
      <c r="AJ33" s="227">
        <v>2019</v>
      </c>
      <c r="AK33" s="227">
        <v>2019</v>
      </c>
      <c r="AL33" s="227">
        <v>2020</v>
      </c>
      <c r="AM33" s="227">
        <v>2019</v>
      </c>
      <c r="AN33" s="227">
        <v>2019</v>
      </c>
      <c r="AO33" s="227">
        <v>2020</v>
      </c>
      <c r="AP33" s="227">
        <v>2016</v>
      </c>
      <c r="AQ33" s="227">
        <v>2019</v>
      </c>
      <c r="AR33" s="227">
        <v>2020</v>
      </c>
      <c r="AS33" s="227">
        <v>2020</v>
      </c>
      <c r="AT33" s="227">
        <v>2020</v>
      </c>
      <c r="AU33" s="227">
        <v>2021</v>
      </c>
      <c r="AV33" s="227">
        <v>2020</v>
      </c>
      <c r="AW33" s="227">
        <v>2022</v>
      </c>
      <c r="AX33" s="227">
        <v>2020</v>
      </c>
      <c r="AY33" s="227">
        <v>2019</v>
      </c>
      <c r="AZ33" s="227">
        <v>2019</v>
      </c>
      <c r="BA33" s="227">
        <v>2019</v>
      </c>
      <c r="BB33" s="227">
        <v>2020</v>
      </c>
      <c r="BC33" s="227">
        <v>2020</v>
      </c>
      <c r="BD33" s="227">
        <v>2020</v>
      </c>
      <c r="BE33" s="227">
        <v>2021</v>
      </c>
      <c r="BF33" s="227">
        <v>2021</v>
      </c>
      <c r="BG33" s="227">
        <v>2019</v>
      </c>
      <c r="BH33" s="227">
        <v>2019</v>
      </c>
      <c r="BI33" s="227">
        <v>2021</v>
      </c>
      <c r="BJ33" s="227">
        <v>2021</v>
      </c>
      <c r="BK33" s="227">
        <v>2021</v>
      </c>
      <c r="BL33" s="227">
        <v>2021</v>
      </c>
      <c r="BM33" s="227">
        <v>2021</v>
      </c>
      <c r="BN33" s="227">
        <v>2020</v>
      </c>
      <c r="BO33" s="227">
        <v>2020</v>
      </c>
      <c r="BP33" s="227">
        <v>2015</v>
      </c>
      <c r="BQ33" s="227">
        <v>2022</v>
      </c>
      <c r="BR33" s="227">
        <v>2014</v>
      </c>
      <c r="BS33" s="227">
        <v>2014</v>
      </c>
      <c r="BT33" s="227">
        <v>2014</v>
      </c>
      <c r="BU33" s="227">
        <v>2022</v>
      </c>
      <c r="BV33" s="227">
        <v>2022</v>
      </c>
      <c r="BW33" s="227">
        <v>2022</v>
      </c>
      <c r="BX33" s="227">
        <v>2014</v>
      </c>
      <c r="BY33" s="227">
        <v>2019</v>
      </c>
      <c r="BZ33" s="227">
        <v>2019</v>
      </c>
      <c r="CA33" s="227">
        <v>2019</v>
      </c>
      <c r="CB33" s="227">
        <v>2019</v>
      </c>
      <c r="CC33" s="227">
        <v>2019</v>
      </c>
      <c r="CD33" s="227">
        <v>2019</v>
      </c>
      <c r="CE33" s="227">
        <v>2019</v>
      </c>
      <c r="CF33" s="227">
        <v>2021</v>
      </c>
      <c r="CG33" s="227">
        <v>2022</v>
      </c>
      <c r="CH33" s="227">
        <v>2022</v>
      </c>
      <c r="CI33" s="227">
        <v>2022</v>
      </c>
      <c r="CJ33" s="227">
        <v>2021</v>
      </c>
      <c r="CK33" s="227">
        <v>2020</v>
      </c>
      <c r="CL33" s="227">
        <v>2020</v>
      </c>
      <c r="CM33" s="227">
        <v>2014</v>
      </c>
      <c r="CN33" s="227">
        <v>2021</v>
      </c>
      <c r="CO33" s="227">
        <v>2021</v>
      </c>
      <c r="CP33" s="227">
        <v>2021</v>
      </c>
    </row>
    <row r="34" spans="1:94" ht="15.75" customHeight="1" x14ac:dyDescent="0.25">
      <c r="A34" s="78" t="str">
        <f>'Indicator Data'!C44</f>
        <v>Bagerhat</v>
      </c>
      <c r="B34" s="19">
        <f>'Indicator Data'!D44</f>
        <v>4001</v>
      </c>
      <c r="C34" s="227">
        <v>2019</v>
      </c>
      <c r="D34" s="227">
        <v>2019</v>
      </c>
      <c r="E34" s="227">
        <v>2019</v>
      </c>
      <c r="F34" s="227">
        <v>2019</v>
      </c>
      <c r="G34" s="227">
        <v>2022</v>
      </c>
      <c r="H34" s="227">
        <v>2020</v>
      </c>
      <c r="I34" s="227">
        <v>2022</v>
      </c>
      <c r="J34" s="227">
        <v>2022</v>
      </c>
      <c r="K34" s="227">
        <v>2022</v>
      </c>
      <c r="L34" s="227">
        <v>2020</v>
      </c>
      <c r="M34" s="227">
        <v>2020</v>
      </c>
      <c r="N34" s="227">
        <v>2020</v>
      </c>
      <c r="O34" s="227">
        <v>2022</v>
      </c>
      <c r="P34" s="227">
        <v>2020</v>
      </c>
      <c r="Q34" s="227">
        <v>2020</v>
      </c>
      <c r="R34" s="227">
        <v>2022</v>
      </c>
      <c r="S34" s="227">
        <v>2022</v>
      </c>
      <c r="T34" s="227">
        <v>2021</v>
      </c>
      <c r="U34" s="227">
        <v>2021</v>
      </c>
      <c r="V34" s="227">
        <v>2021</v>
      </c>
      <c r="W34" s="227">
        <v>2021</v>
      </c>
      <c r="X34" s="227">
        <v>2021</v>
      </c>
      <c r="Y34" s="227">
        <v>2021</v>
      </c>
      <c r="Z34" s="227">
        <v>2014</v>
      </c>
      <c r="AA34" s="227">
        <v>2021</v>
      </c>
      <c r="AB34" s="227">
        <v>2021</v>
      </c>
      <c r="AC34" s="227">
        <v>2020</v>
      </c>
      <c r="AD34" s="227">
        <v>2021</v>
      </c>
      <c r="AE34" s="227">
        <v>2021</v>
      </c>
      <c r="AF34" s="227">
        <v>2021</v>
      </c>
      <c r="AG34" s="227">
        <v>2021</v>
      </c>
      <c r="AH34" s="227">
        <v>2016</v>
      </c>
      <c r="AI34" s="227">
        <v>2019</v>
      </c>
      <c r="AJ34" s="227">
        <v>2019</v>
      </c>
      <c r="AK34" s="227">
        <v>2019</v>
      </c>
      <c r="AL34" s="227">
        <v>2020</v>
      </c>
      <c r="AM34" s="227">
        <v>2019</v>
      </c>
      <c r="AN34" s="227">
        <v>2019</v>
      </c>
      <c r="AO34" s="227">
        <v>2020</v>
      </c>
      <c r="AP34" s="227">
        <v>2016</v>
      </c>
      <c r="AQ34" s="227">
        <v>2019</v>
      </c>
      <c r="AR34" s="227">
        <v>2020</v>
      </c>
      <c r="AS34" s="227">
        <v>2020</v>
      </c>
      <c r="AT34" s="227">
        <v>2020</v>
      </c>
      <c r="AU34" s="227">
        <v>2021</v>
      </c>
      <c r="AV34" s="227">
        <v>2020</v>
      </c>
      <c r="AW34" s="227">
        <v>2022</v>
      </c>
      <c r="AX34" s="227">
        <v>2020</v>
      </c>
      <c r="AY34" s="227">
        <v>2019</v>
      </c>
      <c r="AZ34" s="227">
        <v>2019</v>
      </c>
      <c r="BA34" s="227">
        <v>2019</v>
      </c>
      <c r="BB34" s="227">
        <v>2020</v>
      </c>
      <c r="BC34" s="227">
        <v>2020</v>
      </c>
      <c r="BD34" s="227">
        <v>2020</v>
      </c>
      <c r="BE34" s="227">
        <v>2021</v>
      </c>
      <c r="BF34" s="227">
        <v>2021</v>
      </c>
      <c r="BG34" s="227">
        <v>2019</v>
      </c>
      <c r="BH34" s="227">
        <v>2019</v>
      </c>
      <c r="BI34" s="227">
        <v>2021</v>
      </c>
      <c r="BJ34" s="227">
        <v>2021</v>
      </c>
      <c r="BK34" s="227">
        <v>2021</v>
      </c>
      <c r="BL34" s="227">
        <v>2021</v>
      </c>
      <c r="BM34" s="227">
        <v>2021</v>
      </c>
      <c r="BN34" s="227">
        <v>2020</v>
      </c>
      <c r="BO34" s="227">
        <v>2020</v>
      </c>
      <c r="BP34" s="227">
        <v>2015</v>
      </c>
      <c r="BQ34" s="227">
        <v>2022</v>
      </c>
      <c r="BR34" s="227">
        <v>2014</v>
      </c>
      <c r="BS34" s="227">
        <v>2014</v>
      </c>
      <c r="BT34" s="227">
        <v>2014</v>
      </c>
      <c r="BU34" s="227">
        <v>2022</v>
      </c>
      <c r="BV34" s="227">
        <v>2022</v>
      </c>
      <c r="BW34" s="227">
        <v>2022</v>
      </c>
      <c r="BX34" s="227">
        <v>2014</v>
      </c>
      <c r="BY34" s="227">
        <v>2019</v>
      </c>
      <c r="BZ34" s="227">
        <v>2019</v>
      </c>
      <c r="CA34" s="227">
        <v>2019</v>
      </c>
      <c r="CB34" s="227">
        <v>2019</v>
      </c>
      <c r="CC34" s="227">
        <v>2019</v>
      </c>
      <c r="CD34" s="227">
        <v>2019</v>
      </c>
      <c r="CE34" s="227">
        <v>2019</v>
      </c>
      <c r="CF34" s="227">
        <v>2021</v>
      </c>
      <c r="CG34" s="227">
        <v>2022</v>
      </c>
      <c r="CH34" s="227">
        <v>2022</v>
      </c>
      <c r="CI34" s="227">
        <v>2022</v>
      </c>
      <c r="CJ34" s="227">
        <v>2021</v>
      </c>
      <c r="CK34" s="227">
        <v>2020</v>
      </c>
      <c r="CL34" s="227">
        <v>2020</v>
      </c>
      <c r="CM34" s="227">
        <v>2014</v>
      </c>
      <c r="CN34" s="227">
        <v>2021</v>
      </c>
      <c r="CO34" s="227">
        <v>2021</v>
      </c>
      <c r="CP34" s="227">
        <v>2021</v>
      </c>
    </row>
    <row r="35" spans="1:94" ht="15.75" customHeight="1" x14ac:dyDescent="0.25">
      <c r="A35" s="78" t="str">
        <f>'Indicator Data'!C45</f>
        <v>Chuadanga</v>
      </c>
      <c r="B35" s="19">
        <f>'Indicator Data'!D45</f>
        <v>4018</v>
      </c>
      <c r="C35" s="227">
        <v>2019</v>
      </c>
      <c r="D35" s="227">
        <v>2019</v>
      </c>
      <c r="E35" s="227">
        <v>2019</v>
      </c>
      <c r="F35" s="227">
        <v>2019</v>
      </c>
      <c r="G35" s="227">
        <v>2022</v>
      </c>
      <c r="H35" s="227">
        <v>2020</v>
      </c>
      <c r="I35" s="227">
        <v>2022</v>
      </c>
      <c r="J35" s="227">
        <v>2022</v>
      </c>
      <c r="K35" s="227">
        <v>2022</v>
      </c>
      <c r="L35" s="227">
        <v>2020</v>
      </c>
      <c r="M35" s="227">
        <v>2020</v>
      </c>
      <c r="N35" s="227">
        <v>2020</v>
      </c>
      <c r="O35" s="227">
        <v>2022</v>
      </c>
      <c r="P35" s="227">
        <v>2020</v>
      </c>
      <c r="Q35" s="227">
        <v>2020</v>
      </c>
      <c r="R35" s="227">
        <v>2022</v>
      </c>
      <c r="S35" s="227">
        <v>2022</v>
      </c>
      <c r="T35" s="227">
        <v>2021</v>
      </c>
      <c r="U35" s="227">
        <v>2021</v>
      </c>
      <c r="V35" s="227">
        <v>2021</v>
      </c>
      <c r="W35" s="227">
        <v>2021</v>
      </c>
      <c r="X35" s="227">
        <v>2021</v>
      </c>
      <c r="Y35" s="227">
        <v>2021</v>
      </c>
      <c r="Z35" s="227">
        <v>2014</v>
      </c>
      <c r="AA35" s="227">
        <v>2021</v>
      </c>
      <c r="AB35" s="227">
        <v>2021</v>
      </c>
      <c r="AC35" s="227">
        <v>2020</v>
      </c>
      <c r="AD35" s="227">
        <v>2021</v>
      </c>
      <c r="AE35" s="227">
        <v>2021</v>
      </c>
      <c r="AF35" s="227">
        <v>2021</v>
      </c>
      <c r="AG35" s="227">
        <v>2021</v>
      </c>
      <c r="AH35" s="227">
        <v>2016</v>
      </c>
      <c r="AI35" s="227">
        <v>2019</v>
      </c>
      <c r="AJ35" s="227">
        <v>2019</v>
      </c>
      <c r="AK35" s="227">
        <v>2019</v>
      </c>
      <c r="AL35" s="227">
        <v>2020</v>
      </c>
      <c r="AM35" s="227">
        <v>2019</v>
      </c>
      <c r="AN35" s="227">
        <v>2019</v>
      </c>
      <c r="AO35" s="227">
        <v>2020</v>
      </c>
      <c r="AP35" s="227">
        <v>2016</v>
      </c>
      <c r="AQ35" s="227">
        <v>2019</v>
      </c>
      <c r="AR35" s="227">
        <v>2020</v>
      </c>
      <c r="AS35" s="227">
        <v>2020</v>
      </c>
      <c r="AT35" s="227">
        <v>2020</v>
      </c>
      <c r="AU35" s="227">
        <v>2021</v>
      </c>
      <c r="AV35" s="227">
        <v>2020</v>
      </c>
      <c r="AW35" s="227">
        <v>2022</v>
      </c>
      <c r="AX35" s="227">
        <v>2020</v>
      </c>
      <c r="AY35" s="227">
        <v>2019</v>
      </c>
      <c r="AZ35" s="227">
        <v>2019</v>
      </c>
      <c r="BA35" s="227">
        <v>2019</v>
      </c>
      <c r="BB35" s="227">
        <v>2020</v>
      </c>
      <c r="BC35" s="227">
        <v>2020</v>
      </c>
      <c r="BD35" s="227">
        <v>2020</v>
      </c>
      <c r="BE35" s="227">
        <v>2021</v>
      </c>
      <c r="BF35" s="227">
        <v>2021</v>
      </c>
      <c r="BG35" s="227">
        <v>2019</v>
      </c>
      <c r="BH35" s="227">
        <v>2019</v>
      </c>
      <c r="BI35" s="227">
        <v>2021</v>
      </c>
      <c r="BJ35" s="227">
        <v>2021</v>
      </c>
      <c r="BK35" s="227">
        <v>2021</v>
      </c>
      <c r="BL35" s="227">
        <v>2021</v>
      </c>
      <c r="BM35" s="227">
        <v>2021</v>
      </c>
      <c r="BN35" s="227">
        <v>2020</v>
      </c>
      <c r="BO35" s="227">
        <v>2020</v>
      </c>
      <c r="BP35" s="227">
        <v>2015</v>
      </c>
      <c r="BQ35" s="227">
        <v>2022</v>
      </c>
      <c r="BR35" s="227">
        <v>2014</v>
      </c>
      <c r="BS35" s="227">
        <v>2014</v>
      </c>
      <c r="BT35" s="227">
        <v>2014</v>
      </c>
      <c r="BU35" s="227">
        <v>2022</v>
      </c>
      <c r="BV35" s="227">
        <v>2022</v>
      </c>
      <c r="BW35" s="227">
        <v>2022</v>
      </c>
      <c r="BX35" s="227">
        <v>2014</v>
      </c>
      <c r="BY35" s="227">
        <v>2019</v>
      </c>
      <c r="BZ35" s="227">
        <v>2019</v>
      </c>
      <c r="CA35" s="227">
        <v>2019</v>
      </c>
      <c r="CB35" s="227">
        <v>2019</v>
      </c>
      <c r="CC35" s="227">
        <v>2019</v>
      </c>
      <c r="CD35" s="227">
        <v>2019</v>
      </c>
      <c r="CE35" s="227">
        <v>2019</v>
      </c>
      <c r="CF35" s="227">
        <v>2021</v>
      </c>
      <c r="CG35" s="227">
        <v>2022</v>
      </c>
      <c r="CH35" s="227">
        <v>2022</v>
      </c>
      <c r="CI35" s="227">
        <v>2022</v>
      </c>
      <c r="CJ35" s="227">
        <v>2021</v>
      </c>
      <c r="CK35" s="227">
        <v>2020</v>
      </c>
      <c r="CL35" s="227">
        <v>2020</v>
      </c>
      <c r="CM35" s="227">
        <v>2014</v>
      </c>
      <c r="CN35" s="227">
        <v>2021</v>
      </c>
      <c r="CO35" s="227">
        <v>2021</v>
      </c>
      <c r="CP35" s="227">
        <v>2021</v>
      </c>
    </row>
    <row r="36" spans="1:94" ht="15.75" customHeight="1" x14ac:dyDescent="0.25">
      <c r="A36" s="78" t="str">
        <f>'Indicator Data'!C46</f>
        <v>Jashore</v>
      </c>
      <c r="B36" s="19">
        <f>'Indicator Data'!D46</f>
        <v>4041</v>
      </c>
      <c r="C36" s="227">
        <v>2019</v>
      </c>
      <c r="D36" s="227">
        <v>2019</v>
      </c>
      <c r="E36" s="227">
        <v>2019</v>
      </c>
      <c r="F36" s="227">
        <v>2019</v>
      </c>
      <c r="G36" s="227">
        <v>2022</v>
      </c>
      <c r="H36" s="227">
        <v>2020</v>
      </c>
      <c r="I36" s="227">
        <v>2022</v>
      </c>
      <c r="J36" s="227">
        <v>2022</v>
      </c>
      <c r="K36" s="227">
        <v>2022</v>
      </c>
      <c r="L36" s="227">
        <v>2020</v>
      </c>
      <c r="M36" s="227">
        <v>2020</v>
      </c>
      <c r="N36" s="227">
        <v>2020</v>
      </c>
      <c r="O36" s="227">
        <v>2022</v>
      </c>
      <c r="P36" s="227">
        <v>2020</v>
      </c>
      <c r="Q36" s="227">
        <v>2020</v>
      </c>
      <c r="R36" s="227">
        <v>2022</v>
      </c>
      <c r="S36" s="227">
        <v>2022</v>
      </c>
      <c r="T36" s="227">
        <v>2021</v>
      </c>
      <c r="U36" s="227">
        <v>2021</v>
      </c>
      <c r="V36" s="227">
        <v>2021</v>
      </c>
      <c r="W36" s="227">
        <v>2021</v>
      </c>
      <c r="X36" s="227">
        <v>2021</v>
      </c>
      <c r="Y36" s="227">
        <v>2021</v>
      </c>
      <c r="Z36" s="227">
        <v>2014</v>
      </c>
      <c r="AA36" s="227">
        <v>2021</v>
      </c>
      <c r="AB36" s="227">
        <v>2021</v>
      </c>
      <c r="AC36" s="227">
        <v>2020</v>
      </c>
      <c r="AD36" s="227">
        <v>2021</v>
      </c>
      <c r="AE36" s="227">
        <v>2021</v>
      </c>
      <c r="AF36" s="227">
        <v>2021</v>
      </c>
      <c r="AG36" s="227">
        <v>2021</v>
      </c>
      <c r="AH36" s="227">
        <v>2016</v>
      </c>
      <c r="AI36" s="227">
        <v>2019</v>
      </c>
      <c r="AJ36" s="227">
        <v>2019</v>
      </c>
      <c r="AK36" s="227">
        <v>2019</v>
      </c>
      <c r="AL36" s="227">
        <v>2020</v>
      </c>
      <c r="AM36" s="227">
        <v>2019</v>
      </c>
      <c r="AN36" s="227">
        <v>2019</v>
      </c>
      <c r="AO36" s="227">
        <v>2020</v>
      </c>
      <c r="AP36" s="227">
        <v>2016</v>
      </c>
      <c r="AQ36" s="227">
        <v>2019</v>
      </c>
      <c r="AR36" s="227">
        <v>2020</v>
      </c>
      <c r="AS36" s="227">
        <v>2020</v>
      </c>
      <c r="AT36" s="227">
        <v>2020</v>
      </c>
      <c r="AU36" s="227">
        <v>2021</v>
      </c>
      <c r="AV36" s="227">
        <v>2020</v>
      </c>
      <c r="AW36" s="227">
        <v>2022</v>
      </c>
      <c r="AX36" s="227">
        <v>2020</v>
      </c>
      <c r="AY36" s="227">
        <v>2019</v>
      </c>
      <c r="AZ36" s="227">
        <v>2019</v>
      </c>
      <c r="BA36" s="227">
        <v>2019</v>
      </c>
      <c r="BB36" s="227">
        <v>2020</v>
      </c>
      <c r="BC36" s="227">
        <v>2020</v>
      </c>
      <c r="BD36" s="227">
        <v>2020</v>
      </c>
      <c r="BE36" s="227">
        <v>2021</v>
      </c>
      <c r="BF36" s="227">
        <v>2021</v>
      </c>
      <c r="BG36" s="227">
        <v>2019</v>
      </c>
      <c r="BH36" s="227">
        <v>2019</v>
      </c>
      <c r="BI36" s="227">
        <v>2021</v>
      </c>
      <c r="BJ36" s="227">
        <v>2021</v>
      </c>
      <c r="BK36" s="227">
        <v>2021</v>
      </c>
      <c r="BL36" s="227">
        <v>2021</v>
      </c>
      <c r="BM36" s="227">
        <v>2021</v>
      </c>
      <c r="BN36" s="227">
        <v>2020</v>
      </c>
      <c r="BO36" s="227">
        <v>2020</v>
      </c>
      <c r="BP36" s="227">
        <v>2015</v>
      </c>
      <c r="BQ36" s="227">
        <v>2022</v>
      </c>
      <c r="BR36" s="227">
        <v>2014</v>
      </c>
      <c r="BS36" s="227">
        <v>2014</v>
      </c>
      <c r="BT36" s="227">
        <v>2014</v>
      </c>
      <c r="BU36" s="227">
        <v>2022</v>
      </c>
      <c r="BV36" s="227">
        <v>2022</v>
      </c>
      <c r="BW36" s="227">
        <v>2022</v>
      </c>
      <c r="BX36" s="227">
        <v>2014</v>
      </c>
      <c r="BY36" s="227">
        <v>2019</v>
      </c>
      <c r="BZ36" s="227">
        <v>2019</v>
      </c>
      <c r="CA36" s="227">
        <v>2019</v>
      </c>
      <c r="CB36" s="227">
        <v>2019</v>
      </c>
      <c r="CC36" s="227">
        <v>2019</v>
      </c>
      <c r="CD36" s="227">
        <v>2019</v>
      </c>
      <c r="CE36" s="227">
        <v>2019</v>
      </c>
      <c r="CF36" s="227">
        <v>2021</v>
      </c>
      <c r="CG36" s="227">
        <v>2022</v>
      </c>
      <c r="CH36" s="227">
        <v>2022</v>
      </c>
      <c r="CI36" s="227">
        <v>2022</v>
      </c>
      <c r="CJ36" s="227">
        <v>2021</v>
      </c>
      <c r="CK36" s="227">
        <v>2020</v>
      </c>
      <c r="CL36" s="227">
        <v>2020</v>
      </c>
      <c r="CM36" s="227">
        <v>2014</v>
      </c>
      <c r="CN36" s="227">
        <v>2021</v>
      </c>
      <c r="CO36" s="227">
        <v>2021</v>
      </c>
      <c r="CP36" s="227">
        <v>2021</v>
      </c>
    </row>
    <row r="37" spans="1:94" ht="15.75" customHeight="1" x14ac:dyDescent="0.25">
      <c r="A37" s="78" t="str">
        <f>'Indicator Data'!C47</f>
        <v>Jhenaidah</v>
      </c>
      <c r="B37" s="19">
        <f>'Indicator Data'!D47</f>
        <v>4044</v>
      </c>
      <c r="C37" s="227">
        <v>2019</v>
      </c>
      <c r="D37" s="227">
        <v>2019</v>
      </c>
      <c r="E37" s="227">
        <v>2019</v>
      </c>
      <c r="F37" s="227">
        <v>2019</v>
      </c>
      <c r="G37" s="227">
        <v>2022</v>
      </c>
      <c r="H37" s="227">
        <v>2020</v>
      </c>
      <c r="I37" s="227">
        <v>2022</v>
      </c>
      <c r="J37" s="227">
        <v>2022</v>
      </c>
      <c r="K37" s="227">
        <v>2022</v>
      </c>
      <c r="L37" s="227">
        <v>2020</v>
      </c>
      <c r="M37" s="227">
        <v>2020</v>
      </c>
      <c r="N37" s="227">
        <v>2020</v>
      </c>
      <c r="O37" s="227">
        <v>2022</v>
      </c>
      <c r="P37" s="227">
        <v>2020</v>
      </c>
      <c r="Q37" s="227">
        <v>2020</v>
      </c>
      <c r="R37" s="227">
        <v>2022</v>
      </c>
      <c r="S37" s="227">
        <v>2022</v>
      </c>
      <c r="T37" s="227">
        <v>2021</v>
      </c>
      <c r="U37" s="227">
        <v>2021</v>
      </c>
      <c r="V37" s="227">
        <v>2021</v>
      </c>
      <c r="W37" s="227">
        <v>2021</v>
      </c>
      <c r="X37" s="227">
        <v>2021</v>
      </c>
      <c r="Y37" s="227">
        <v>2021</v>
      </c>
      <c r="Z37" s="227">
        <v>2014</v>
      </c>
      <c r="AA37" s="227">
        <v>2021</v>
      </c>
      <c r="AB37" s="227">
        <v>2021</v>
      </c>
      <c r="AC37" s="227">
        <v>2020</v>
      </c>
      <c r="AD37" s="227">
        <v>2021</v>
      </c>
      <c r="AE37" s="227">
        <v>2021</v>
      </c>
      <c r="AF37" s="227">
        <v>2021</v>
      </c>
      <c r="AG37" s="227">
        <v>2021</v>
      </c>
      <c r="AH37" s="227">
        <v>2016</v>
      </c>
      <c r="AI37" s="227">
        <v>2019</v>
      </c>
      <c r="AJ37" s="227">
        <v>2019</v>
      </c>
      <c r="AK37" s="227">
        <v>2019</v>
      </c>
      <c r="AL37" s="227">
        <v>2020</v>
      </c>
      <c r="AM37" s="227">
        <v>2019</v>
      </c>
      <c r="AN37" s="227">
        <v>2019</v>
      </c>
      <c r="AO37" s="227">
        <v>2020</v>
      </c>
      <c r="AP37" s="227">
        <v>2016</v>
      </c>
      <c r="AQ37" s="227">
        <v>2019</v>
      </c>
      <c r="AR37" s="227">
        <v>2020</v>
      </c>
      <c r="AS37" s="227">
        <v>2020</v>
      </c>
      <c r="AT37" s="227">
        <v>2020</v>
      </c>
      <c r="AU37" s="227">
        <v>2021</v>
      </c>
      <c r="AV37" s="227">
        <v>2020</v>
      </c>
      <c r="AW37" s="227">
        <v>2022</v>
      </c>
      <c r="AX37" s="227">
        <v>2020</v>
      </c>
      <c r="AY37" s="227">
        <v>2019</v>
      </c>
      <c r="AZ37" s="227">
        <v>2019</v>
      </c>
      <c r="BA37" s="227">
        <v>2019</v>
      </c>
      <c r="BB37" s="227">
        <v>2020</v>
      </c>
      <c r="BC37" s="227">
        <v>2020</v>
      </c>
      <c r="BD37" s="227">
        <v>2020</v>
      </c>
      <c r="BE37" s="227">
        <v>2021</v>
      </c>
      <c r="BF37" s="227">
        <v>2021</v>
      </c>
      <c r="BG37" s="227">
        <v>2019</v>
      </c>
      <c r="BH37" s="227">
        <v>2019</v>
      </c>
      <c r="BI37" s="227">
        <v>2021</v>
      </c>
      <c r="BJ37" s="227">
        <v>2021</v>
      </c>
      <c r="BK37" s="227">
        <v>2021</v>
      </c>
      <c r="BL37" s="227">
        <v>2021</v>
      </c>
      <c r="BM37" s="227">
        <v>2021</v>
      </c>
      <c r="BN37" s="227">
        <v>2020</v>
      </c>
      <c r="BO37" s="227">
        <v>2020</v>
      </c>
      <c r="BP37" s="227">
        <v>2015</v>
      </c>
      <c r="BQ37" s="227">
        <v>2022</v>
      </c>
      <c r="BR37" s="227">
        <v>2014</v>
      </c>
      <c r="BS37" s="227">
        <v>2014</v>
      </c>
      <c r="BT37" s="227">
        <v>2014</v>
      </c>
      <c r="BU37" s="227">
        <v>2022</v>
      </c>
      <c r="BV37" s="227">
        <v>2022</v>
      </c>
      <c r="BW37" s="227">
        <v>2022</v>
      </c>
      <c r="BX37" s="227">
        <v>2014</v>
      </c>
      <c r="BY37" s="227">
        <v>2019</v>
      </c>
      <c r="BZ37" s="227">
        <v>2019</v>
      </c>
      <c r="CA37" s="227">
        <v>2019</v>
      </c>
      <c r="CB37" s="227">
        <v>2019</v>
      </c>
      <c r="CC37" s="227">
        <v>2019</v>
      </c>
      <c r="CD37" s="227">
        <v>2019</v>
      </c>
      <c r="CE37" s="227">
        <v>2019</v>
      </c>
      <c r="CF37" s="227">
        <v>2021</v>
      </c>
      <c r="CG37" s="227">
        <v>2022</v>
      </c>
      <c r="CH37" s="227">
        <v>2022</v>
      </c>
      <c r="CI37" s="227">
        <v>2022</v>
      </c>
      <c r="CJ37" s="227">
        <v>2021</v>
      </c>
      <c r="CK37" s="227">
        <v>2020</v>
      </c>
      <c r="CL37" s="227">
        <v>2020</v>
      </c>
      <c r="CM37" s="227">
        <v>2014</v>
      </c>
      <c r="CN37" s="227">
        <v>2021</v>
      </c>
      <c r="CO37" s="227">
        <v>2021</v>
      </c>
      <c r="CP37" s="227">
        <v>2021</v>
      </c>
    </row>
    <row r="38" spans="1:94" ht="15.75" customHeight="1" x14ac:dyDescent="0.25">
      <c r="A38" s="78" t="str">
        <f>'Indicator Data'!C48</f>
        <v>Khulna</v>
      </c>
      <c r="B38" s="19">
        <f>'Indicator Data'!D48</f>
        <v>4047</v>
      </c>
      <c r="C38" s="227">
        <v>2019</v>
      </c>
      <c r="D38" s="227">
        <v>2019</v>
      </c>
      <c r="E38" s="227">
        <v>2019</v>
      </c>
      <c r="F38" s="227">
        <v>2019</v>
      </c>
      <c r="G38" s="227">
        <v>2022</v>
      </c>
      <c r="H38" s="227">
        <v>2020</v>
      </c>
      <c r="I38" s="227">
        <v>2022</v>
      </c>
      <c r="J38" s="227">
        <v>2022</v>
      </c>
      <c r="K38" s="227">
        <v>2022</v>
      </c>
      <c r="L38" s="227">
        <v>2020</v>
      </c>
      <c r="M38" s="227">
        <v>2020</v>
      </c>
      <c r="N38" s="227">
        <v>2020</v>
      </c>
      <c r="O38" s="227">
        <v>2022</v>
      </c>
      <c r="P38" s="227">
        <v>2020</v>
      </c>
      <c r="Q38" s="227">
        <v>2020</v>
      </c>
      <c r="R38" s="227">
        <v>2022</v>
      </c>
      <c r="S38" s="227">
        <v>2022</v>
      </c>
      <c r="T38" s="227">
        <v>2021</v>
      </c>
      <c r="U38" s="227">
        <v>2021</v>
      </c>
      <c r="V38" s="227">
        <v>2021</v>
      </c>
      <c r="W38" s="227">
        <v>2021</v>
      </c>
      <c r="X38" s="227">
        <v>2021</v>
      </c>
      <c r="Y38" s="227">
        <v>2021</v>
      </c>
      <c r="Z38" s="227">
        <v>2014</v>
      </c>
      <c r="AA38" s="227">
        <v>2021</v>
      </c>
      <c r="AB38" s="227">
        <v>2021</v>
      </c>
      <c r="AC38" s="227">
        <v>2020</v>
      </c>
      <c r="AD38" s="227">
        <v>2021</v>
      </c>
      <c r="AE38" s="227">
        <v>2021</v>
      </c>
      <c r="AF38" s="227">
        <v>2021</v>
      </c>
      <c r="AG38" s="227">
        <v>2021</v>
      </c>
      <c r="AH38" s="227">
        <v>2016</v>
      </c>
      <c r="AI38" s="227">
        <v>2019</v>
      </c>
      <c r="AJ38" s="227">
        <v>2019</v>
      </c>
      <c r="AK38" s="227">
        <v>2019</v>
      </c>
      <c r="AL38" s="227">
        <v>2020</v>
      </c>
      <c r="AM38" s="227">
        <v>2019</v>
      </c>
      <c r="AN38" s="227">
        <v>2019</v>
      </c>
      <c r="AO38" s="227">
        <v>2020</v>
      </c>
      <c r="AP38" s="227">
        <v>2016</v>
      </c>
      <c r="AQ38" s="227">
        <v>2019</v>
      </c>
      <c r="AR38" s="227">
        <v>2020</v>
      </c>
      <c r="AS38" s="227">
        <v>2020</v>
      </c>
      <c r="AT38" s="227">
        <v>2020</v>
      </c>
      <c r="AU38" s="227">
        <v>2021</v>
      </c>
      <c r="AV38" s="227">
        <v>2020</v>
      </c>
      <c r="AW38" s="227">
        <v>2022</v>
      </c>
      <c r="AX38" s="227">
        <v>2020</v>
      </c>
      <c r="AY38" s="227">
        <v>2019</v>
      </c>
      <c r="AZ38" s="227">
        <v>2019</v>
      </c>
      <c r="BA38" s="227">
        <v>2019</v>
      </c>
      <c r="BB38" s="227">
        <v>2020</v>
      </c>
      <c r="BC38" s="227">
        <v>2020</v>
      </c>
      <c r="BD38" s="227">
        <v>2020</v>
      </c>
      <c r="BE38" s="227">
        <v>2021</v>
      </c>
      <c r="BF38" s="227">
        <v>2021</v>
      </c>
      <c r="BG38" s="227">
        <v>2019</v>
      </c>
      <c r="BH38" s="227">
        <v>2019</v>
      </c>
      <c r="BI38" s="227">
        <v>2021</v>
      </c>
      <c r="BJ38" s="227">
        <v>2021</v>
      </c>
      <c r="BK38" s="227">
        <v>2021</v>
      </c>
      <c r="BL38" s="227">
        <v>2021</v>
      </c>
      <c r="BM38" s="227">
        <v>2021</v>
      </c>
      <c r="BN38" s="227">
        <v>2020</v>
      </c>
      <c r="BO38" s="227">
        <v>2020</v>
      </c>
      <c r="BP38" s="227">
        <v>2015</v>
      </c>
      <c r="BQ38" s="227">
        <v>2022</v>
      </c>
      <c r="BR38" s="227">
        <v>2014</v>
      </c>
      <c r="BS38" s="227">
        <v>2014</v>
      </c>
      <c r="BT38" s="227">
        <v>2014</v>
      </c>
      <c r="BU38" s="227">
        <v>2022</v>
      </c>
      <c r="BV38" s="227">
        <v>2022</v>
      </c>
      <c r="BW38" s="227">
        <v>2022</v>
      </c>
      <c r="BX38" s="227">
        <v>2014</v>
      </c>
      <c r="BY38" s="227">
        <v>2019</v>
      </c>
      <c r="BZ38" s="227">
        <v>2019</v>
      </c>
      <c r="CA38" s="227">
        <v>2019</v>
      </c>
      <c r="CB38" s="227">
        <v>2019</v>
      </c>
      <c r="CC38" s="227">
        <v>2019</v>
      </c>
      <c r="CD38" s="227">
        <v>2019</v>
      </c>
      <c r="CE38" s="227">
        <v>2019</v>
      </c>
      <c r="CF38" s="227">
        <v>2021</v>
      </c>
      <c r="CG38" s="227">
        <v>2022</v>
      </c>
      <c r="CH38" s="227">
        <v>2022</v>
      </c>
      <c r="CI38" s="227">
        <v>2022</v>
      </c>
      <c r="CJ38" s="227">
        <v>2021</v>
      </c>
      <c r="CK38" s="227">
        <v>2020</v>
      </c>
      <c r="CL38" s="227">
        <v>2020</v>
      </c>
      <c r="CM38" s="227">
        <v>2014</v>
      </c>
      <c r="CN38" s="227">
        <v>2021</v>
      </c>
      <c r="CO38" s="227">
        <v>2021</v>
      </c>
      <c r="CP38" s="227">
        <v>2021</v>
      </c>
    </row>
    <row r="39" spans="1:94" ht="15.75" customHeight="1" x14ac:dyDescent="0.25">
      <c r="A39" s="78" t="str">
        <f>'Indicator Data'!C49</f>
        <v>Kushtia</v>
      </c>
      <c r="B39" s="19">
        <f>'Indicator Data'!D49</f>
        <v>4050</v>
      </c>
      <c r="C39" s="227">
        <v>2019</v>
      </c>
      <c r="D39" s="227">
        <v>2019</v>
      </c>
      <c r="E39" s="227">
        <v>2019</v>
      </c>
      <c r="F39" s="227">
        <v>2019</v>
      </c>
      <c r="G39" s="227">
        <v>2022</v>
      </c>
      <c r="H39" s="227">
        <v>2020</v>
      </c>
      <c r="I39" s="227">
        <v>2022</v>
      </c>
      <c r="J39" s="227">
        <v>2022</v>
      </c>
      <c r="K39" s="227">
        <v>2022</v>
      </c>
      <c r="L39" s="227">
        <v>2020</v>
      </c>
      <c r="M39" s="227">
        <v>2020</v>
      </c>
      <c r="N39" s="227">
        <v>2020</v>
      </c>
      <c r="O39" s="227">
        <v>2022</v>
      </c>
      <c r="P39" s="227">
        <v>2020</v>
      </c>
      <c r="Q39" s="227">
        <v>2020</v>
      </c>
      <c r="R39" s="227">
        <v>2022</v>
      </c>
      <c r="S39" s="227">
        <v>2022</v>
      </c>
      <c r="T39" s="227">
        <v>2021</v>
      </c>
      <c r="U39" s="227">
        <v>2021</v>
      </c>
      <c r="V39" s="227">
        <v>2021</v>
      </c>
      <c r="W39" s="227">
        <v>2021</v>
      </c>
      <c r="X39" s="227">
        <v>2021</v>
      </c>
      <c r="Y39" s="227">
        <v>2021</v>
      </c>
      <c r="Z39" s="227">
        <v>2014</v>
      </c>
      <c r="AA39" s="227">
        <v>2021</v>
      </c>
      <c r="AB39" s="227">
        <v>2021</v>
      </c>
      <c r="AC39" s="227">
        <v>2020</v>
      </c>
      <c r="AD39" s="227">
        <v>2021</v>
      </c>
      <c r="AE39" s="227">
        <v>2021</v>
      </c>
      <c r="AF39" s="227">
        <v>2021</v>
      </c>
      <c r="AG39" s="227">
        <v>2021</v>
      </c>
      <c r="AH39" s="227">
        <v>2016</v>
      </c>
      <c r="AI39" s="227">
        <v>2019</v>
      </c>
      <c r="AJ39" s="227">
        <v>2019</v>
      </c>
      <c r="AK39" s="227">
        <v>2019</v>
      </c>
      <c r="AL39" s="227">
        <v>2020</v>
      </c>
      <c r="AM39" s="227">
        <v>2019</v>
      </c>
      <c r="AN39" s="227">
        <v>2019</v>
      </c>
      <c r="AO39" s="227">
        <v>2020</v>
      </c>
      <c r="AP39" s="227">
        <v>2016</v>
      </c>
      <c r="AQ39" s="227">
        <v>2019</v>
      </c>
      <c r="AR39" s="227">
        <v>2020</v>
      </c>
      <c r="AS39" s="227">
        <v>2020</v>
      </c>
      <c r="AT39" s="227">
        <v>2020</v>
      </c>
      <c r="AU39" s="227">
        <v>2021</v>
      </c>
      <c r="AV39" s="227">
        <v>2020</v>
      </c>
      <c r="AW39" s="227">
        <v>2022</v>
      </c>
      <c r="AX39" s="227">
        <v>2020</v>
      </c>
      <c r="AY39" s="227">
        <v>2019</v>
      </c>
      <c r="AZ39" s="227">
        <v>2019</v>
      </c>
      <c r="BA39" s="227">
        <v>2019</v>
      </c>
      <c r="BB39" s="227">
        <v>2020</v>
      </c>
      <c r="BC39" s="227">
        <v>2020</v>
      </c>
      <c r="BD39" s="227">
        <v>2020</v>
      </c>
      <c r="BE39" s="227">
        <v>2021</v>
      </c>
      <c r="BF39" s="227">
        <v>2021</v>
      </c>
      <c r="BG39" s="227">
        <v>2019</v>
      </c>
      <c r="BH39" s="227">
        <v>2019</v>
      </c>
      <c r="BI39" s="227">
        <v>2021</v>
      </c>
      <c r="BJ39" s="227">
        <v>2021</v>
      </c>
      <c r="BK39" s="227">
        <v>2021</v>
      </c>
      <c r="BL39" s="227">
        <v>2021</v>
      </c>
      <c r="BM39" s="227">
        <v>2021</v>
      </c>
      <c r="BN39" s="227">
        <v>2020</v>
      </c>
      <c r="BO39" s="227">
        <v>2020</v>
      </c>
      <c r="BP39" s="227">
        <v>2015</v>
      </c>
      <c r="BQ39" s="227">
        <v>2022</v>
      </c>
      <c r="BR39" s="227">
        <v>2014</v>
      </c>
      <c r="BS39" s="227">
        <v>2014</v>
      </c>
      <c r="BT39" s="227">
        <v>2014</v>
      </c>
      <c r="BU39" s="227">
        <v>2022</v>
      </c>
      <c r="BV39" s="227">
        <v>2022</v>
      </c>
      <c r="BW39" s="227">
        <v>2022</v>
      </c>
      <c r="BX39" s="227">
        <v>2014</v>
      </c>
      <c r="BY39" s="227">
        <v>2019</v>
      </c>
      <c r="BZ39" s="227">
        <v>2019</v>
      </c>
      <c r="CA39" s="227">
        <v>2019</v>
      </c>
      <c r="CB39" s="227">
        <v>2019</v>
      </c>
      <c r="CC39" s="227">
        <v>2019</v>
      </c>
      <c r="CD39" s="227">
        <v>2019</v>
      </c>
      <c r="CE39" s="227">
        <v>2019</v>
      </c>
      <c r="CF39" s="227">
        <v>2021</v>
      </c>
      <c r="CG39" s="227">
        <v>2022</v>
      </c>
      <c r="CH39" s="227">
        <v>2022</v>
      </c>
      <c r="CI39" s="227">
        <v>2022</v>
      </c>
      <c r="CJ39" s="227">
        <v>2021</v>
      </c>
      <c r="CK39" s="227">
        <v>2020</v>
      </c>
      <c r="CL39" s="227">
        <v>2020</v>
      </c>
      <c r="CM39" s="227">
        <v>2014</v>
      </c>
      <c r="CN39" s="227">
        <v>2021</v>
      </c>
      <c r="CO39" s="227">
        <v>2021</v>
      </c>
      <c r="CP39" s="227">
        <v>2021</v>
      </c>
    </row>
    <row r="40" spans="1:94" ht="15.75" customHeight="1" x14ac:dyDescent="0.25">
      <c r="A40" s="78" t="str">
        <f>'Indicator Data'!C50</f>
        <v>Magura</v>
      </c>
      <c r="B40" s="19">
        <f>'Indicator Data'!D50</f>
        <v>4055</v>
      </c>
      <c r="C40" s="227">
        <v>2019</v>
      </c>
      <c r="D40" s="227">
        <v>2019</v>
      </c>
      <c r="E40" s="227">
        <v>2019</v>
      </c>
      <c r="F40" s="227">
        <v>2019</v>
      </c>
      <c r="G40" s="227">
        <v>2022</v>
      </c>
      <c r="H40" s="227">
        <v>2020</v>
      </c>
      <c r="I40" s="227">
        <v>2022</v>
      </c>
      <c r="J40" s="227">
        <v>2022</v>
      </c>
      <c r="K40" s="227">
        <v>2022</v>
      </c>
      <c r="L40" s="227">
        <v>2020</v>
      </c>
      <c r="M40" s="227">
        <v>2020</v>
      </c>
      <c r="N40" s="227">
        <v>2020</v>
      </c>
      <c r="O40" s="227">
        <v>2022</v>
      </c>
      <c r="P40" s="227">
        <v>2020</v>
      </c>
      <c r="Q40" s="227">
        <v>2020</v>
      </c>
      <c r="R40" s="227">
        <v>2022</v>
      </c>
      <c r="S40" s="227">
        <v>2022</v>
      </c>
      <c r="T40" s="227">
        <v>2021</v>
      </c>
      <c r="U40" s="227">
        <v>2021</v>
      </c>
      <c r="V40" s="227">
        <v>2021</v>
      </c>
      <c r="W40" s="227">
        <v>2021</v>
      </c>
      <c r="X40" s="227">
        <v>2021</v>
      </c>
      <c r="Y40" s="227">
        <v>2021</v>
      </c>
      <c r="Z40" s="227">
        <v>2014</v>
      </c>
      <c r="AA40" s="227">
        <v>2021</v>
      </c>
      <c r="AB40" s="227">
        <v>2021</v>
      </c>
      <c r="AC40" s="227">
        <v>2020</v>
      </c>
      <c r="AD40" s="227">
        <v>2021</v>
      </c>
      <c r="AE40" s="227">
        <v>2021</v>
      </c>
      <c r="AF40" s="227">
        <v>2021</v>
      </c>
      <c r="AG40" s="227">
        <v>2021</v>
      </c>
      <c r="AH40" s="227">
        <v>2016</v>
      </c>
      <c r="AI40" s="227">
        <v>2019</v>
      </c>
      <c r="AJ40" s="227">
        <v>2019</v>
      </c>
      <c r="AK40" s="227">
        <v>2019</v>
      </c>
      <c r="AL40" s="227">
        <v>2020</v>
      </c>
      <c r="AM40" s="227">
        <v>2019</v>
      </c>
      <c r="AN40" s="227">
        <v>2019</v>
      </c>
      <c r="AO40" s="227">
        <v>2020</v>
      </c>
      <c r="AP40" s="227">
        <v>2016</v>
      </c>
      <c r="AQ40" s="227">
        <v>2019</v>
      </c>
      <c r="AR40" s="227">
        <v>2020</v>
      </c>
      <c r="AS40" s="227">
        <v>2020</v>
      </c>
      <c r="AT40" s="227">
        <v>2020</v>
      </c>
      <c r="AU40" s="227">
        <v>2021</v>
      </c>
      <c r="AV40" s="227">
        <v>2020</v>
      </c>
      <c r="AW40" s="227">
        <v>2022</v>
      </c>
      <c r="AX40" s="227">
        <v>2020</v>
      </c>
      <c r="AY40" s="227">
        <v>2019</v>
      </c>
      <c r="AZ40" s="227">
        <v>2019</v>
      </c>
      <c r="BA40" s="227">
        <v>2019</v>
      </c>
      <c r="BB40" s="227">
        <v>2020</v>
      </c>
      <c r="BC40" s="227">
        <v>2020</v>
      </c>
      <c r="BD40" s="227">
        <v>2020</v>
      </c>
      <c r="BE40" s="227">
        <v>2021</v>
      </c>
      <c r="BF40" s="227">
        <v>2021</v>
      </c>
      <c r="BG40" s="227">
        <v>2019</v>
      </c>
      <c r="BH40" s="227">
        <v>2019</v>
      </c>
      <c r="BI40" s="227">
        <v>2021</v>
      </c>
      <c r="BJ40" s="227">
        <v>2021</v>
      </c>
      <c r="BK40" s="227">
        <v>2021</v>
      </c>
      <c r="BL40" s="227">
        <v>2021</v>
      </c>
      <c r="BM40" s="227">
        <v>2021</v>
      </c>
      <c r="BN40" s="227">
        <v>2020</v>
      </c>
      <c r="BO40" s="227">
        <v>2020</v>
      </c>
      <c r="BP40" s="227">
        <v>2015</v>
      </c>
      <c r="BQ40" s="227">
        <v>2022</v>
      </c>
      <c r="BR40" s="227">
        <v>2014</v>
      </c>
      <c r="BS40" s="227">
        <v>2014</v>
      </c>
      <c r="BT40" s="227">
        <v>2014</v>
      </c>
      <c r="BU40" s="227">
        <v>2022</v>
      </c>
      <c r="BV40" s="227">
        <v>2022</v>
      </c>
      <c r="BW40" s="227">
        <v>2022</v>
      </c>
      <c r="BX40" s="227">
        <v>2014</v>
      </c>
      <c r="BY40" s="227">
        <v>2019</v>
      </c>
      <c r="BZ40" s="227">
        <v>2019</v>
      </c>
      <c r="CA40" s="227">
        <v>2019</v>
      </c>
      <c r="CB40" s="227">
        <v>2019</v>
      </c>
      <c r="CC40" s="227">
        <v>2019</v>
      </c>
      <c r="CD40" s="227">
        <v>2019</v>
      </c>
      <c r="CE40" s="227">
        <v>2019</v>
      </c>
      <c r="CF40" s="227">
        <v>2021</v>
      </c>
      <c r="CG40" s="227">
        <v>2022</v>
      </c>
      <c r="CH40" s="227">
        <v>2022</v>
      </c>
      <c r="CI40" s="227">
        <v>2022</v>
      </c>
      <c r="CJ40" s="227">
        <v>2021</v>
      </c>
      <c r="CK40" s="227">
        <v>2020</v>
      </c>
      <c r="CL40" s="227">
        <v>2020</v>
      </c>
      <c r="CM40" s="227">
        <v>2014</v>
      </c>
      <c r="CN40" s="227">
        <v>2021</v>
      </c>
      <c r="CO40" s="227">
        <v>2021</v>
      </c>
      <c r="CP40" s="227">
        <v>2021</v>
      </c>
    </row>
    <row r="41" spans="1:94" ht="15.75" customHeight="1" x14ac:dyDescent="0.25">
      <c r="A41" s="78" t="str">
        <f>'Indicator Data'!C51</f>
        <v>Meherpur</v>
      </c>
      <c r="B41" s="19">
        <f>'Indicator Data'!D51</f>
        <v>4057</v>
      </c>
      <c r="C41" s="227">
        <v>2019</v>
      </c>
      <c r="D41" s="227">
        <v>2019</v>
      </c>
      <c r="E41" s="227">
        <v>2019</v>
      </c>
      <c r="F41" s="227">
        <v>2019</v>
      </c>
      <c r="G41" s="227">
        <v>2022</v>
      </c>
      <c r="H41" s="227">
        <v>2020</v>
      </c>
      <c r="I41" s="227">
        <v>2022</v>
      </c>
      <c r="J41" s="227">
        <v>2022</v>
      </c>
      <c r="K41" s="227">
        <v>2022</v>
      </c>
      <c r="L41" s="227">
        <v>2020</v>
      </c>
      <c r="M41" s="227">
        <v>2020</v>
      </c>
      <c r="N41" s="227">
        <v>2020</v>
      </c>
      <c r="O41" s="227">
        <v>2022</v>
      </c>
      <c r="P41" s="227">
        <v>2020</v>
      </c>
      <c r="Q41" s="227">
        <v>2020</v>
      </c>
      <c r="R41" s="227">
        <v>2022</v>
      </c>
      <c r="S41" s="227">
        <v>2022</v>
      </c>
      <c r="T41" s="227">
        <v>2021</v>
      </c>
      <c r="U41" s="227">
        <v>2021</v>
      </c>
      <c r="V41" s="227">
        <v>2021</v>
      </c>
      <c r="W41" s="227">
        <v>2021</v>
      </c>
      <c r="X41" s="227">
        <v>2021</v>
      </c>
      <c r="Y41" s="227">
        <v>2021</v>
      </c>
      <c r="Z41" s="227">
        <v>2014</v>
      </c>
      <c r="AA41" s="227">
        <v>2021</v>
      </c>
      <c r="AB41" s="227">
        <v>2021</v>
      </c>
      <c r="AC41" s="227">
        <v>2020</v>
      </c>
      <c r="AD41" s="227">
        <v>2021</v>
      </c>
      <c r="AE41" s="227">
        <v>2021</v>
      </c>
      <c r="AF41" s="227">
        <v>2021</v>
      </c>
      <c r="AG41" s="227">
        <v>2021</v>
      </c>
      <c r="AH41" s="227">
        <v>2016</v>
      </c>
      <c r="AI41" s="227">
        <v>2019</v>
      </c>
      <c r="AJ41" s="227">
        <v>2019</v>
      </c>
      <c r="AK41" s="227">
        <v>2019</v>
      </c>
      <c r="AL41" s="227">
        <v>2020</v>
      </c>
      <c r="AM41" s="227">
        <v>2019</v>
      </c>
      <c r="AN41" s="227">
        <v>2019</v>
      </c>
      <c r="AO41" s="227">
        <v>2020</v>
      </c>
      <c r="AP41" s="227">
        <v>2016</v>
      </c>
      <c r="AQ41" s="227">
        <v>2019</v>
      </c>
      <c r="AR41" s="227">
        <v>2020</v>
      </c>
      <c r="AS41" s="227">
        <v>2020</v>
      </c>
      <c r="AT41" s="227">
        <v>2020</v>
      </c>
      <c r="AU41" s="227">
        <v>2021</v>
      </c>
      <c r="AV41" s="227">
        <v>2020</v>
      </c>
      <c r="AW41" s="227">
        <v>2022</v>
      </c>
      <c r="AX41" s="227">
        <v>2020</v>
      </c>
      <c r="AY41" s="227">
        <v>2019</v>
      </c>
      <c r="AZ41" s="227">
        <v>2019</v>
      </c>
      <c r="BA41" s="227">
        <v>2019</v>
      </c>
      <c r="BB41" s="227">
        <v>2020</v>
      </c>
      <c r="BC41" s="227">
        <v>2020</v>
      </c>
      <c r="BD41" s="227">
        <v>2020</v>
      </c>
      <c r="BE41" s="227">
        <v>2021</v>
      </c>
      <c r="BF41" s="227">
        <v>2021</v>
      </c>
      <c r="BG41" s="227">
        <v>2019</v>
      </c>
      <c r="BH41" s="227">
        <v>2019</v>
      </c>
      <c r="BI41" s="227">
        <v>2021</v>
      </c>
      <c r="BJ41" s="227">
        <v>2021</v>
      </c>
      <c r="BK41" s="227">
        <v>2021</v>
      </c>
      <c r="BL41" s="227">
        <v>2021</v>
      </c>
      <c r="BM41" s="227">
        <v>2021</v>
      </c>
      <c r="BN41" s="227">
        <v>2020</v>
      </c>
      <c r="BO41" s="227">
        <v>2020</v>
      </c>
      <c r="BP41" s="227">
        <v>2015</v>
      </c>
      <c r="BQ41" s="227">
        <v>2022</v>
      </c>
      <c r="BR41" s="227">
        <v>2014</v>
      </c>
      <c r="BS41" s="227">
        <v>2014</v>
      </c>
      <c r="BT41" s="227">
        <v>2014</v>
      </c>
      <c r="BU41" s="227">
        <v>2022</v>
      </c>
      <c r="BV41" s="227">
        <v>2022</v>
      </c>
      <c r="BW41" s="227">
        <v>2022</v>
      </c>
      <c r="BX41" s="227">
        <v>2014</v>
      </c>
      <c r="BY41" s="227">
        <v>2019</v>
      </c>
      <c r="BZ41" s="227">
        <v>2019</v>
      </c>
      <c r="CA41" s="227">
        <v>2019</v>
      </c>
      <c r="CB41" s="227">
        <v>2019</v>
      </c>
      <c r="CC41" s="227">
        <v>2019</v>
      </c>
      <c r="CD41" s="227">
        <v>2019</v>
      </c>
      <c r="CE41" s="227">
        <v>2019</v>
      </c>
      <c r="CF41" s="227">
        <v>2021</v>
      </c>
      <c r="CG41" s="227">
        <v>2022</v>
      </c>
      <c r="CH41" s="227">
        <v>2022</v>
      </c>
      <c r="CI41" s="227">
        <v>2022</v>
      </c>
      <c r="CJ41" s="227">
        <v>2021</v>
      </c>
      <c r="CK41" s="227">
        <v>2020</v>
      </c>
      <c r="CL41" s="227">
        <v>2020</v>
      </c>
      <c r="CM41" s="227">
        <v>2014</v>
      </c>
      <c r="CN41" s="227">
        <v>2021</v>
      </c>
      <c r="CO41" s="227">
        <v>2021</v>
      </c>
      <c r="CP41" s="227">
        <v>2021</v>
      </c>
    </row>
    <row r="42" spans="1:94" ht="15.75" customHeight="1" x14ac:dyDescent="0.25">
      <c r="A42" s="78" t="str">
        <f>'Indicator Data'!C52</f>
        <v>Narail</v>
      </c>
      <c r="B42" s="19">
        <f>'Indicator Data'!D52</f>
        <v>4065</v>
      </c>
      <c r="C42" s="227">
        <v>2019</v>
      </c>
      <c r="D42" s="227">
        <v>2019</v>
      </c>
      <c r="E42" s="227">
        <v>2019</v>
      </c>
      <c r="F42" s="227">
        <v>2019</v>
      </c>
      <c r="G42" s="227">
        <v>2022</v>
      </c>
      <c r="H42" s="227">
        <v>2020</v>
      </c>
      <c r="I42" s="227">
        <v>2022</v>
      </c>
      <c r="J42" s="227">
        <v>2022</v>
      </c>
      <c r="K42" s="227">
        <v>2022</v>
      </c>
      <c r="L42" s="227">
        <v>2020</v>
      </c>
      <c r="M42" s="227">
        <v>2020</v>
      </c>
      <c r="N42" s="227">
        <v>2020</v>
      </c>
      <c r="O42" s="227">
        <v>2022</v>
      </c>
      <c r="P42" s="227">
        <v>2020</v>
      </c>
      <c r="Q42" s="227">
        <v>2020</v>
      </c>
      <c r="R42" s="227">
        <v>2022</v>
      </c>
      <c r="S42" s="227">
        <v>2022</v>
      </c>
      <c r="T42" s="227">
        <v>2021</v>
      </c>
      <c r="U42" s="227">
        <v>2021</v>
      </c>
      <c r="V42" s="227">
        <v>2021</v>
      </c>
      <c r="W42" s="227">
        <v>2021</v>
      </c>
      <c r="X42" s="227">
        <v>2021</v>
      </c>
      <c r="Y42" s="227">
        <v>2021</v>
      </c>
      <c r="Z42" s="227">
        <v>2014</v>
      </c>
      <c r="AA42" s="227">
        <v>2021</v>
      </c>
      <c r="AB42" s="227">
        <v>2021</v>
      </c>
      <c r="AC42" s="227">
        <v>2020</v>
      </c>
      <c r="AD42" s="227">
        <v>2021</v>
      </c>
      <c r="AE42" s="227">
        <v>2021</v>
      </c>
      <c r="AF42" s="227">
        <v>2021</v>
      </c>
      <c r="AG42" s="227">
        <v>2021</v>
      </c>
      <c r="AH42" s="227">
        <v>2016</v>
      </c>
      <c r="AI42" s="227">
        <v>2019</v>
      </c>
      <c r="AJ42" s="227">
        <v>2019</v>
      </c>
      <c r="AK42" s="227">
        <v>2019</v>
      </c>
      <c r="AL42" s="227">
        <v>2020</v>
      </c>
      <c r="AM42" s="227">
        <v>2019</v>
      </c>
      <c r="AN42" s="227">
        <v>2019</v>
      </c>
      <c r="AO42" s="227">
        <v>2020</v>
      </c>
      <c r="AP42" s="227">
        <v>2016</v>
      </c>
      <c r="AQ42" s="227">
        <v>2019</v>
      </c>
      <c r="AR42" s="227">
        <v>2020</v>
      </c>
      <c r="AS42" s="227">
        <v>2020</v>
      </c>
      <c r="AT42" s="227">
        <v>2020</v>
      </c>
      <c r="AU42" s="227">
        <v>2021</v>
      </c>
      <c r="AV42" s="227">
        <v>2020</v>
      </c>
      <c r="AW42" s="227">
        <v>2022</v>
      </c>
      <c r="AX42" s="227">
        <v>2020</v>
      </c>
      <c r="AY42" s="227">
        <v>2019</v>
      </c>
      <c r="AZ42" s="227">
        <v>2019</v>
      </c>
      <c r="BA42" s="227">
        <v>2019</v>
      </c>
      <c r="BB42" s="227">
        <v>2020</v>
      </c>
      <c r="BC42" s="227">
        <v>2020</v>
      </c>
      <c r="BD42" s="227">
        <v>2020</v>
      </c>
      <c r="BE42" s="227">
        <v>2021</v>
      </c>
      <c r="BF42" s="227">
        <v>2021</v>
      </c>
      <c r="BG42" s="227">
        <v>2019</v>
      </c>
      <c r="BH42" s="227">
        <v>2019</v>
      </c>
      <c r="BI42" s="227">
        <v>2021</v>
      </c>
      <c r="BJ42" s="227">
        <v>2021</v>
      </c>
      <c r="BK42" s="227">
        <v>2021</v>
      </c>
      <c r="BL42" s="227">
        <v>2021</v>
      </c>
      <c r="BM42" s="227">
        <v>2021</v>
      </c>
      <c r="BN42" s="227">
        <v>2020</v>
      </c>
      <c r="BO42" s="227">
        <v>2020</v>
      </c>
      <c r="BP42" s="227">
        <v>2015</v>
      </c>
      <c r="BQ42" s="227">
        <v>2022</v>
      </c>
      <c r="BR42" s="227">
        <v>2014</v>
      </c>
      <c r="BS42" s="227">
        <v>2014</v>
      </c>
      <c r="BT42" s="227">
        <v>2014</v>
      </c>
      <c r="BU42" s="227">
        <v>2022</v>
      </c>
      <c r="BV42" s="227">
        <v>2022</v>
      </c>
      <c r="BW42" s="227">
        <v>2022</v>
      </c>
      <c r="BX42" s="227">
        <v>2014</v>
      </c>
      <c r="BY42" s="227">
        <v>2019</v>
      </c>
      <c r="BZ42" s="227">
        <v>2019</v>
      </c>
      <c r="CA42" s="227">
        <v>2019</v>
      </c>
      <c r="CB42" s="227">
        <v>2019</v>
      </c>
      <c r="CC42" s="227">
        <v>2019</v>
      </c>
      <c r="CD42" s="227">
        <v>2019</v>
      </c>
      <c r="CE42" s="227">
        <v>2019</v>
      </c>
      <c r="CF42" s="227">
        <v>2021</v>
      </c>
      <c r="CG42" s="227">
        <v>2022</v>
      </c>
      <c r="CH42" s="227">
        <v>2022</v>
      </c>
      <c r="CI42" s="227">
        <v>2022</v>
      </c>
      <c r="CJ42" s="227">
        <v>2021</v>
      </c>
      <c r="CK42" s="227">
        <v>2020</v>
      </c>
      <c r="CL42" s="227">
        <v>2020</v>
      </c>
      <c r="CM42" s="227">
        <v>2014</v>
      </c>
      <c r="CN42" s="227">
        <v>2021</v>
      </c>
      <c r="CO42" s="227">
        <v>2021</v>
      </c>
      <c r="CP42" s="227">
        <v>2021</v>
      </c>
    </row>
    <row r="43" spans="1:94" ht="15.75" customHeight="1" x14ac:dyDescent="0.25">
      <c r="A43" s="78" t="str">
        <f>'Indicator Data'!C53</f>
        <v>Satkhira</v>
      </c>
      <c r="B43" s="19">
        <f>'Indicator Data'!D53</f>
        <v>4087</v>
      </c>
      <c r="C43" s="227">
        <v>2019</v>
      </c>
      <c r="D43" s="227">
        <v>2019</v>
      </c>
      <c r="E43" s="227">
        <v>2019</v>
      </c>
      <c r="F43" s="227">
        <v>2019</v>
      </c>
      <c r="G43" s="227">
        <v>2022</v>
      </c>
      <c r="H43" s="227">
        <v>2020</v>
      </c>
      <c r="I43" s="227">
        <v>2022</v>
      </c>
      <c r="J43" s="227">
        <v>2022</v>
      </c>
      <c r="K43" s="227">
        <v>2022</v>
      </c>
      <c r="L43" s="227">
        <v>2020</v>
      </c>
      <c r="M43" s="227">
        <v>2020</v>
      </c>
      <c r="N43" s="227">
        <v>2020</v>
      </c>
      <c r="O43" s="227">
        <v>2022</v>
      </c>
      <c r="P43" s="227">
        <v>2020</v>
      </c>
      <c r="Q43" s="227">
        <v>2020</v>
      </c>
      <c r="R43" s="227">
        <v>2022</v>
      </c>
      <c r="S43" s="227">
        <v>2022</v>
      </c>
      <c r="T43" s="227">
        <v>2021</v>
      </c>
      <c r="U43" s="227">
        <v>2021</v>
      </c>
      <c r="V43" s="227">
        <v>2021</v>
      </c>
      <c r="W43" s="227">
        <v>2021</v>
      </c>
      <c r="X43" s="227">
        <v>2021</v>
      </c>
      <c r="Y43" s="227">
        <v>2021</v>
      </c>
      <c r="Z43" s="227">
        <v>2014</v>
      </c>
      <c r="AA43" s="227">
        <v>2021</v>
      </c>
      <c r="AB43" s="227">
        <v>2021</v>
      </c>
      <c r="AC43" s="227">
        <v>2020</v>
      </c>
      <c r="AD43" s="227">
        <v>2021</v>
      </c>
      <c r="AE43" s="227">
        <v>2021</v>
      </c>
      <c r="AF43" s="227">
        <v>2021</v>
      </c>
      <c r="AG43" s="227">
        <v>2021</v>
      </c>
      <c r="AH43" s="227">
        <v>2016</v>
      </c>
      <c r="AI43" s="227">
        <v>2019</v>
      </c>
      <c r="AJ43" s="227">
        <v>2019</v>
      </c>
      <c r="AK43" s="227">
        <v>2019</v>
      </c>
      <c r="AL43" s="227">
        <v>2020</v>
      </c>
      <c r="AM43" s="227">
        <v>2019</v>
      </c>
      <c r="AN43" s="227">
        <v>2019</v>
      </c>
      <c r="AO43" s="227">
        <v>2020</v>
      </c>
      <c r="AP43" s="227">
        <v>2016</v>
      </c>
      <c r="AQ43" s="227">
        <v>2019</v>
      </c>
      <c r="AR43" s="227">
        <v>2020</v>
      </c>
      <c r="AS43" s="227">
        <v>2020</v>
      </c>
      <c r="AT43" s="227">
        <v>2020</v>
      </c>
      <c r="AU43" s="227">
        <v>2021</v>
      </c>
      <c r="AV43" s="227">
        <v>2020</v>
      </c>
      <c r="AW43" s="227">
        <v>2022</v>
      </c>
      <c r="AX43" s="227">
        <v>2020</v>
      </c>
      <c r="AY43" s="227">
        <v>2019</v>
      </c>
      <c r="AZ43" s="227">
        <v>2019</v>
      </c>
      <c r="BA43" s="227">
        <v>2019</v>
      </c>
      <c r="BB43" s="227">
        <v>2020</v>
      </c>
      <c r="BC43" s="227">
        <v>2020</v>
      </c>
      <c r="BD43" s="227">
        <v>2020</v>
      </c>
      <c r="BE43" s="227">
        <v>2021</v>
      </c>
      <c r="BF43" s="227">
        <v>2021</v>
      </c>
      <c r="BG43" s="227">
        <v>2019</v>
      </c>
      <c r="BH43" s="227">
        <v>2019</v>
      </c>
      <c r="BI43" s="227">
        <v>2021</v>
      </c>
      <c r="BJ43" s="227">
        <v>2021</v>
      </c>
      <c r="BK43" s="227">
        <v>2021</v>
      </c>
      <c r="BL43" s="227">
        <v>2021</v>
      </c>
      <c r="BM43" s="227">
        <v>2021</v>
      </c>
      <c r="BN43" s="227">
        <v>2020</v>
      </c>
      <c r="BO43" s="227">
        <v>2020</v>
      </c>
      <c r="BP43" s="227">
        <v>2015</v>
      </c>
      <c r="BQ43" s="227">
        <v>2022</v>
      </c>
      <c r="BR43" s="227">
        <v>2014</v>
      </c>
      <c r="BS43" s="227">
        <v>2014</v>
      </c>
      <c r="BT43" s="227">
        <v>2014</v>
      </c>
      <c r="BU43" s="227">
        <v>2022</v>
      </c>
      <c r="BV43" s="227">
        <v>2022</v>
      </c>
      <c r="BW43" s="227">
        <v>2022</v>
      </c>
      <c r="BX43" s="227">
        <v>2014</v>
      </c>
      <c r="BY43" s="227">
        <v>2019</v>
      </c>
      <c r="BZ43" s="227">
        <v>2019</v>
      </c>
      <c r="CA43" s="227">
        <v>2019</v>
      </c>
      <c r="CB43" s="227">
        <v>2019</v>
      </c>
      <c r="CC43" s="227">
        <v>2019</v>
      </c>
      <c r="CD43" s="227">
        <v>2019</v>
      </c>
      <c r="CE43" s="227">
        <v>2019</v>
      </c>
      <c r="CF43" s="227">
        <v>2021</v>
      </c>
      <c r="CG43" s="227">
        <v>2022</v>
      </c>
      <c r="CH43" s="227">
        <v>2022</v>
      </c>
      <c r="CI43" s="227">
        <v>2022</v>
      </c>
      <c r="CJ43" s="227">
        <v>2021</v>
      </c>
      <c r="CK43" s="227">
        <v>2020</v>
      </c>
      <c r="CL43" s="227">
        <v>2020</v>
      </c>
      <c r="CM43" s="227">
        <v>2014</v>
      </c>
      <c r="CN43" s="227">
        <v>2021</v>
      </c>
      <c r="CO43" s="227">
        <v>2021</v>
      </c>
      <c r="CP43" s="227">
        <v>2021</v>
      </c>
    </row>
    <row r="44" spans="1:94" ht="15.75" customHeight="1" x14ac:dyDescent="0.25">
      <c r="A44" s="78" t="str">
        <f>'Indicator Data'!C54</f>
        <v>Jamalpur</v>
      </c>
      <c r="B44" s="19">
        <f>'Indicator Data'!D54</f>
        <v>4539</v>
      </c>
      <c r="C44" s="227">
        <v>2019</v>
      </c>
      <c r="D44" s="227">
        <v>2019</v>
      </c>
      <c r="E44" s="227">
        <v>2019</v>
      </c>
      <c r="F44" s="227">
        <v>2019</v>
      </c>
      <c r="G44" s="227">
        <v>2022</v>
      </c>
      <c r="H44" s="227">
        <v>2020</v>
      </c>
      <c r="I44" s="227">
        <v>2022</v>
      </c>
      <c r="J44" s="227">
        <v>2022</v>
      </c>
      <c r="K44" s="227">
        <v>2022</v>
      </c>
      <c r="L44" s="227">
        <v>2020</v>
      </c>
      <c r="M44" s="227">
        <v>2020</v>
      </c>
      <c r="N44" s="227">
        <v>2020</v>
      </c>
      <c r="O44" s="227">
        <v>2022</v>
      </c>
      <c r="P44" s="227">
        <v>2020</v>
      </c>
      <c r="Q44" s="227">
        <v>2020</v>
      </c>
      <c r="R44" s="227">
        <v>2022</v>
      </c>
      <c r="S44" s="227">
        <v>2022</v>
      </c>
      <c r="T44" s="227">
        <v>2021</v>
      </c>
      <c r="U44" s="227">
        <v>2021</v>
      </c>
      <c r="V44" s="227">
        <v>2021</v>
      </c>
      <c r="W44" s="227">
        <v>2021</v>
      </c>
      <c r="X44" s="227">
        <v>2021</v>
      </c>
      <c r="Y44" s="227">
        <v>2021</v>
      </c>
      <c r="Z44" s="227">
        <v>2014</v>
      </c>
      <c r="AA44" s="227">
        <v>2021</v>
      </c>
      <c r="AB44" s="227">
        <v>2021</v>
      </c>
      <c r="AC44" s="227">
        <v>2020</v>
      </c>
      <c r="AD44" s="227">
        <v>2021</v>
      </c>
      <c r="AE44" s="227">
        <v>2021</v>
      </c>
      <c r="AF44" s="227">
        <v>2021</v>
      </c>
      <c r="AG44" s="227">
        <v>2021</v>
      </c>
      <c r="AH44" s="227">
        <v>2016</v>
      </c>
      <c r="AI44" s="227">
        <v>2019</v>
      </c>
      <c r="AJ44" s="227">
        <v>2019</v>
      </c>
      <c r="AK44" s="227">
        <v>2019</v>
      </c>
      <c r="AL44" s="227">
        <v>2020</v>
      </c>
      <c r="AM44" s="227">
        <v>2019</v>
      </c>
      <c r="AN44" s="227">
        <v>2019</v>
      </c>
      <c r="AO44" s="227">
        <v>2020</v>
      </c>
      <c r="AP44" s="227">
        <v>2016</v>
      </c>
      <c r="AQ44" s="227">
        <v>2019</v>
      </c>
      <c r="AR44" s="227">
        <v>2020</v>
      </c>
      <c r="AS44" s="227">
        <v>2020</v>
      </c>
      <c r="AT44" s="227">
        <v>2020</v>
      </c>
      <c r="AU44" s="227">
        <v>2021</v>
      </c>
      <c r="AV44" s="227">
        <v>2020</v>
      </c>
      <c r="AW44" s="227">
        <v>2022</v>
      </c>
      <c r="AX44" s="227">
        <v>2020</v>
      </c>
      <c r="AY44" s="227">
        <v>2019</v>
      </c>
      <c r="AZ44" s="227">
        <v>2019</v>
      </c>
      <c r="BA44" s="227">
        <v>2019</v>
      </c>
      <c r="BB44" s="227">
        <v>2020</v>
      </c>
      <c r="BC44" s="227">
        <v>2020</v>
      </c>
      <c r="BD44" s="227">
        <v>2020</v>
      </c>
      <c r="BE44" s="227">
        <v>2021</v>
      </c>
      <c r="BF44" s="227">
        <v>2021</v>
      </c>
      <c r="BG44" s="227">
        <v>2019</v>
      </c>
      <c r="BH44" s="227">
        <v>2019</v>
      </c>
      <c r="BI44" s="227">
        <v>2021</v>
      </c>
      <c r="BJ44" s="227">
        <v>2021</v>
      </c>
      <c r="BK44" s="227">
        <v>2021</v>
      </c>
      <c r="BL44" s="227">
        <v>2021</v>
      </c>
      <c r="BM44" s="227">
        <v>2021</v>
      </c>
      <c r="BN44" s="227">
        <v>2020</v>
      </c>
      <c r="BO44" s="227">
        <v>2020</v>
      </c>
      <c r="BP44" s="227">
        <v>2015</v>
      </c>
      <c r="BQ44" s="227">
        <v>2022</v>
      </c>
      <c r="BR44" s="227">
        <v>2014</v>
      </c>
      <c r="BS44" s="227">
        <v>2014</v>
      </c>
      <c r="BT44" s="227">
        <v>2014</v>
      </c>
      <c r="BU44" s="227">
        <v>2022</v>
      </c>
      <c r="BV44" s="227">
        <v>2022</v>
      </c>
      <c r="BW44" s="227">
        <v>2022</v>
      </c>
      <c r="BX44" s="227">
        <v>2014</v>
      </c>
      <c r="BY44" s="227">
        <v>2019</v>
      </c>
      <c r="BZ44" s="227">
        <v>2019</v>
      </c>
      <c r="CA44" s="227">
        <v>2019</v>
      </c>
      <c r="CB44" s="227">
        <v>2019</v>
      </c>
      <c r="CC44" s="227">
        <v>2019</v>
      </c>
      <c r="CD44" s="227">
        <v>2019</v>
      </c>
      <c r="CE44" s="227">
        <v>2019</v>
      </c>
      <c r="CF44" s="227">
        <v>2021</v>
      </c>
      <c r="CG44" s="227">
        <v>2022</v>
      </c>
      <c r="CH44" s="227">
        <v>2022</v>
      </c>
      <c r="CI44" s="227">
        <v>2022</v>
      </c>
      <c r="CJ44" s="227">
        <v>2021</v>
      </c>
      <c r="CK44" s="227">
        <v>2020</v>
      </c>
      <c r="CL44" s="227">
        <v>2020</v>
      </c>
      <c r="CM44" s="227">
        <v>2014</v>
      </c>
      <c r="CN44" s="227">
        <v>2021</v>
      </c>
      <c r="CO44" s="227">
        <v>2021</v>
      </c>
      <c r="CP44" s="227">
        <v>2021</v>
      </c>
    </row>
    <row r="45" spans="1:94" ht="15.75" customHeight="1" x14ac:dyDescent="0.25">
      <c r="A45" s="78" t="str">
        <f>'Indicator Data'!C55</f>
        <v>Mymensingh</v>
      </c>
      <c r="B45" s="19">
        <f>'Indicator Data'!D55</f>
        <v>4561</v>
      </c>
      <c r="C45" s="227">
        <v>2019</v>
      </c>
      <c r="D45" s="227">
        <v>2019</v>
      </c>
      <c r="E45" s="227">
        <v>2019</v>
      </c>
      <c r="F45" s="227">
        <v>2019</v>
      </c>
      <c r="G45" s="227">
        <v>2022</v>
      </c>
      <c r="H45" s="227">
        <v>2020</v>
      </c>
      <c r="I45" s="227">
        <v>2022</v>
      </c>
      <c r="J45" s="227">
        <v>2022</v>
      </c>
      <c r="K45" s="227">
        <v>2022</v>
      </c>
      <c r="L45" s="227">
        <v>2020</v>
      </c>
      <c r="M45" s="227">
        <v>2020</v>
      </c>
      <c r="N45" s="227">
        <v>2020</v>
      </c>
      <c r="O45" s="227">
        <v>2022</v>
      </c>
      <c r="P45" s="227">
        <v>2020</v>
      </c>
      <c r="Q45" s="227">
        <v>2020</v>
      </c>
      <c r="R45" s="227">
        <v>2022</v>
      </c>
      <c r="S45" s="227">
        <v>2022</v>
      </c>
      <c r="T45" s="227">
        <v>2021</v>
      </c>
      <c r="U45" s="227">
        <v>2021</v>
      </c>
      <c r="V45" s="227">
        <v>2021</v>
      </c>
      <c r="W45" s="227">
        <v>2021</v>
      </c>
      <c r="X45" s="227">
        <v>2021</v>
      </c>
      <c r="Y45" s="227">
        <v>2021</v>
      </c>
      <c r="Z45" s="227">
        <v>2014</v>
      </c>
      <c r="AA45" s="227">
        <v>2021</v>
      </c>
      <c r="AB45" s="227">
        <v>2021</v>
      </c>
      <c r="AC45" s="227">
        <v>2020</v>
      </c>
      <c r="AD45" s="227">
        <v>2021</v>
      </c>
      <c r="AE45" s="227">
        <v>2021</v>
      </c>
      <c r="AF45" s="227">
        <v>2021</v>
      </c>
      <c r="AG45" s="227">
        <v>2021</v>
      </c>
      <c r="AH45" s="227">
        <v>2016</v>
      </c>
      <c r="AI45" s="227">
        <v>2019</v>
      </c>
      <c r="AJ45" s="227">
        <v>2019</v>
      </c>
      <c r="AK45" s="227">
        <v>2019</v>
      </c>
      <c r="AL45" s="227">
        <v>2020</v>
      </c>
      <c r="AM45" s="227">
        <v>2019</v>
      </c>
      <c r="AN45" s="227">
        <v>2019</v>
      </c>
      <c r="AO45" s="227">
        <v>2020</v>
      </c>
      <c r="AP45" s="227">
        <v>2016</v>
      </c>
      <c r="AQ45" s="227">
        <v>2019</v>
      </c>
      <c r="AR45" s="227">
        <v>2020</v>
      </c>
      <c r="AS45" s="227">
        <v>2020</v>
      </c>
      <c r="AT45" s="227">
        <v>2020</v>
      </c>
      <c r="AU45" s="227">
        <v>2021</v>
      </c>
      <c r="AV45" s="227">
        <v>2020</v>
      </c>
      <c r="AW45" s="227">
        <v>2022</v>
      </c>
      <c r="AX45" s="227">
        <v>2020</v>
      </c>
      <c r="AY45" s="227">
        <v>2019</v>
      </c>
      <c r="AZ45" s="227">
        <v>2019</v>
      </c>
      <c r="BA45" s="227">
        <v>2019</v>
      </c>
      <c r="BB45" s="227">
        <v>2020</v>
      </c>
      <c r="BC45" s="227">
        <v>2020</v>
      </c>
      <c r="BD45" s="227">
        <v>2020</v>
      </c>
      <c r="BE45" s="227">
        <v>2021</v>
      </c>
      <c r="BF45" s="227">
        <v>2021</v>
      </c>
      <c r="BG45" s="227">
        <v>2019</v>
      </c>
      <c r="BH45" s="227">
        <v>2019</v>
      </c>
      <c r="BI45" s="227">
        <v>2021</v>
      </c>
      <c r="BJ45" s="227">
        <v>2021</v>
      </c>
      <c r="BK45" s="227">
        <v>2021</v>
      </c>
      <c r="BL45" s="227">
        <v>2021</v>
      </c>
      <c r="BM45" s="227">
        <v>2021</v>
      </c>
      <c r="BN45" s="227">
        <v>2020</v>
      </c>
      <c r="BO45" s="227">
        <v>2020</v>
      </c>
      <c r="BP45" s="227">
        <v>2015</v>
      </c>
      <c r="BQ45" s="227">
        <v>2022</v>
      </c>
      <c r="BR45" s="227">
        <v>2014</v>
      </c>
      <c r="BS45" s="227">
        <v>2014</v>
      </c>
      <c r="BT45" s="227">
        <v>2014</v>
      </c>
      <c r="BU45" s="227">
        <v>2022</v>
      </c>
      <c r="BV45" s="227">
        <v>2022</v>
      </c>
      <c r="BW45" s="227">
        <v>2022</v>
      </c>
      <c r="BX45" s="227">
        <v>2014</v>
      </c>
      <c r="BY45" s="227">
        <v>2019</v>
      </c>
      <c r="BZ45" s="227">
        <v>2019</v>
      </c>
      <c r="CA45" s="227">
        <v>2019</v>
      </c>
      <c r="CB45" s="227">
        <v>2019</v>
      </c>
      <c r="CC45" s="227">
        <v>2019</v>
      </c>
      <c r="CD45" s="227">
        <v>2019</v>
      </c>
      <c r="CE45" s="227">
        <v>2019</v>
      </c>
      <c r="CF45" s="227">
        <v>2021</v>
      </c>
      <c r="CG45" s="227">
        <v>2022</v>
      </c>
      <c r="CH45" s="227">
        <v>2022</v>
      </c>
      <c r="CI45" s="227">
        <v>2022</v>
      </c>
      <c r="CJ45" s="227">
        <v>2021</v>
      </c>
      <c r="CK45" s="227">
        <v>2020</v>
      </c>
      <c r="CL45" s="227">
        <v>2020</v>
      </c>
      <c r="CM45" s="227">
        <v>2014</v>
      </c>
      <c r="CN45" s="227">
        <v>2021</v>
      </c>
      <c r="CO45" s="227">
        <v>2021</v>
      </c>
      <c r="CP45" s="227">
        <v>2021</v>
      </c>
    </row>
    <row r="46" spans="1:94" ht="15.75" customHeight="1" x14ac:dyDescent="0.25">
      <c r="A46" s="78" t="str">
        <f>'Indicator Data'!C56</f>
        <v>Netrakona</v>
      </c>
      <c r="B46" s="19">
        <f>'Indicator Data'!D56</f>
        <v>4572</v>
      </c>
      <c r="C46" s="227">
        <v>2019</v>
      </c>
      <c r="D46" s="227">
        <v>2019</v>
      </c>
      <c r="E46" s="227">
        <v>2019</v>
      </c>
      <c r="F46" s="227">
        <v>2019</v>
      </c>
      <c r="G46" s="227">
        <v>2022</v>
      </c>
      <c r="H46" s="227">
        <v>2020</v>
      </c>
      <c r="I46" s="227">
        <v>2022</v>
      </c>
      <c r="J46" s="227">
        <v>2022</v>
      </c>
      <c r="K46" s="227">
        <v>2022</v>
      </c>
      <c r="L46" s="227">
        <v>2020</v>
      </c>
      <c r="M46" s="227">
        <v>2020</v>
      </c>
      <c r="N46" s="227">
        <v>2020</v>
      </c>
      <c r="O46" s="227">
        <v>2022</v>
      </c>
      <c r="P46" s="227">
        <v>2020</v>
      </c>
      <c r="Q46" s="227">
        <v>2020</v>
      </c>
      <c r="R46" s="227">
        <v>2022</v>
      </c>
      <c r="S46" s="227">
        <v>2022</v>
      </c>
      <c r="T46" s="227">
        <v>2021</v>
      </c>
      <c r="U46" s="227">
        <v>2021</v>
      </c>
      <c r="V46" s="227">
        <v>2021</v>
      </c>
      <c r="W46" s="227">
        <v>2021</v>
      </c>
      <c r="X46" s="227">
        <v>2021</v>
      </c>
      <c r="Y46" s="227">
        <v>2021</v>
      </c>
      <c r="Z46" s="227">
        <v>2014</v>
      </c>
      <c r="AA46" s="227">
        <v>2021</v>
      </c>
      <c r="AB46" s="227">
        <v>2021</v>
      </c>
      <c r="AC46" s="227">
        <v>2020</v>
      </c>
      <c r="AD46" s="227">
        <v>2021</v>
      </c>
      <c r="AE46" s="227">
        <v>2021</v>
      </c>
      <c r="AF46" s="227">
        <v>2021</v>
      </c>
      <c r="AG46" s="227">
        <v>2021</v>
      </c>
      <c r="AH46" s="227">
        <v>2016</v>
      </c>
      <c r="AI46" s="227">
        <v>2019</v>
      </c>
      <c r="AJ46" s="227">
        <v>2019</v>
      </c>
      <c r="AK46" s="227">
        <v>2019</v>
      </c>
      <c r="AL46" s="227">
        <v>2020</v>
      </c>
      <c r="AM46" s="227">
        <v>2019</v>
      </c>
      <c r="AN46" s="227">
        <v>2019</v>
      </c>
      <c r="AO46" s="227">
        <v>2020</v>
      </c>
      <c r="AP46" s="227">
        <v>2016</v>
      </c>
      <c r="AQ46" s="227">
        <v>2019</v>
      </c>
      <c r="AR46" s="227">
        <v>2020</v>
      </c>
      <c r="AS46" s="227">
        <v>2020</v>
      </c>
      <c r="AT46" s="227">
        <v>2020</v>
      </c>
      <c r="AU46" s="227">
        <v>2021</v>
      </c>
      <c r="AV46" s="227">
        <v>2020</v>
      </c>
      <c r="AW46" s="227">
        <v>2022</v>
      </c>
      <c r="AX46" s="227">
        <v>2020</v>
      </c>
      <c r="AY46" s="227">
        <v>2019</v>
      </c>
      <c r="AZ46" s="227">
        <v>2019</v>
      </c>
      <c r="BA46" s="227">
        <v>2019</v>
      </c>
      <c r="BB46" s="227">
        <v>2020</v>
      </c>
      <c r="BC46" s="227">
        <v>2020</v>
      </c>
      <c r="BD46" s="227">
        <v>2020</v>
      </c>
      <c r="BE46" s="227">
        <v>2021</v>
      </c>
      <c r="BF46" s="227">
        <v>2021</v>
      </c>
      <c r="BG46" s="227">
        <v>2019</v>
      </c>
      <c r="BH46" s="227">
        <v>2019</v>
      </c>
      <c r="BI46" s="227">
        <v>2021</v>
      </c>
      <c r="BJ46" s="227">
        <v>2021</v>
      </c>
      <c r="BK46" s="227">
        <v>2021</v>
      </c>
      <c r="BL46" s="227">
        <v>2021</v>
      </c>
      <c r="BM46" s="227">
        <v>2021</v>
      </c>
      <c r="BN46" s="227">
        <v>2020</v>
      </c>
      <c r="BO46" s="227">
        <v>2020</v>
      </c>
      <c r="BP46" s="227">
        <v>2015</v>
      </c>
      <c r="BQ46" s="227">
        <v>2022</v>
      </c>
      <c r="BR46" s="227">
        <v>2014</v>
      </c>
      <c r="BS46" s="227">
        <v>2014</v>
      </c>
      <c r="BT46" s="227">
        <v>2014</v>
      </c>
      <c r="BU46" s="227">
        <v>2022</v>
      </c>
      <c r="BV46" s="227">
        <v>2022</v>
      </c>
      <c r="BW46" s="227">
        <v>2022</v>
      </c>
      <c r="BX46" s="227">
        <v>2014</v>
      </c>
      <c r="BY46" s="227">
        <v>2019</v>
      </c>
      <c r="BZ46" s="227">
        <v>2019</v>
      </c>
      <c r="CA46" s="227">
        <v>2019</v>
      </c>
      <c r="CB46" s="227">
        <v>2019</v>
      </c>
      <c r="CC46" s="227">
        <v>2019</v>
      </c>
      <c r="CD46" s="227">
        <v>2019</v>
      </c>
      <c r="CE46" s="227">
        <v>2019</v>
      </c>
      <c r="CF46" s="227">
        <v>2021</v>
      </c>
      <c r="CG46" s="227">
        <v>2022</v>
      </c>
      <c r="CH46" s="227">
        <v>2022</v>
      </c>
      <c r="CI46" s="227">
        <v>2022</v>
      </c>
      <c r="CJ46" s="227">
        <v>2021</v>
      </c>
      <c r="CK46" s="227">
        <v>2020</v>
      </c>
      <c r="CL46" s="227">
        <v>2020</v>
      </c>
      <c r="CM46" s="227">
        <v>2014</v>
      </c>
      <c r="CN46" s="227">
        <v>2021</v>
      </c>
      <c r="CO46" s="227">
        <v>2021</v>
      </c>
      <c r="CP46" s="227">
        <v>2021</v>
      </c>
    </row>
    <row r="47" spans="1:94" ht="15.75" customHeight="1" x14ac:dyDescent="0.25">
      <c r="A47" s="78" t="str">
        <f>'Indicator Data'!C57</f>
        <v>Sherpur</v>
      </c>
      <c r="B47" s="19">
        <f>'Indicator Data'!D57</f>
        <v>4589</v>
      </c>
      <c r="C47" s="227">
        <v>2019</v>
      </c>
      <c r="D47" s="227">
        <v>2019</v>
      </c>
      <c r="E47" s="227">
        <v>2019</v>
      </c>
      <c r="F47" s="227">
        <v>2019</v>
      </c>
      <c r="G47" s="227">
        <v>2022</v>
      </c>
      <c r="H47" s="227">
        <v>2020</v>
      </c>
      <c r="I47" s="227">
        <v>2022</v>
      </c>
      <c r="J47" s="227">
        <v>2022</v>
      </c>
      <c r="K47" s="227">
        <v>2022</v>
      </c>
      <c r="L47" s="227">
        <v>2020</v>
      </c>
      <c r="M47" s="227">
        <v>2020</v>
      </c>
      <c r="N47" s="227">
        <v>2020</v>
      </c>
      <c r="O47" s="227">
        <v>2022</v>
      </c>
      <c r="P47" s="227">
        <v>2020</v>
      </c>
      <c r="Q47" s="227">
        <v>2020</v>
      </c>
      <c r="R47" s="227">
        <v>2022</v>
      </c>
      <c r="S47" s="227">
        <v>2022</v>
      </c>
      <c r="T47" s="227">
        <v>2021</v>
      </c>
      <c r="U47" s="227">
        <v>2021</v>
      </c>
      <c r="V47" s="227">
        <v>2021</v>
      </c>
      <c r="W47" s="227">
        <v>2021</v>
      </c>
      <c r="X47" s="227">
        <v>2021</v>
      </c>
      <c r="Y47" s="227">
        <v>2021</v>
      </c>
      <c r="Z47" s="227">
        <v>2014</v>
      </c>
      <c r="AA47" s="227">
        <v>2021</v>
      </c>
      <c r="AB47" s="227">
        <v>2021</v>
      </c>
      <c r="AC47" s="227">
        <v>2020</v>
      </c>
      <c r="AD47" s="227">
        <v>2021</v>
      </c>
      <c r="AE47" s="227">
        <v>2021</v>
      </c>
      <c r="AF47" s="227">
        <v>2021</v>
      </c>
      <c r="AG47" s="227">
        <v>2021</v>
      </c>
      <c r="AH47" s="227">
        <v>2016</v>
      </c>
      <c r="AI47" s="227">
        <v>2019</v>
      </c>
      <c r="AJ47" s="227">
        <v>2019</v>
      </c>
      <c r="AK47" s="227">
        <v>2019</v>
      </c>
      <c r="AL47" s="227">
        <v>2020</v>
      </c>
      <c r="AM47" s="227">
        <v>2019</v>
      </c>
      <c r="AN47" s="227">
        <v>2019</v>
      </c>
      <c r="AO47" s="227">
        <v>2020</v>
      </c>
      <c r="AP47" s="227">
        <v>2016</v>
      </c>
      <c r="AQ47" s="227">
        <v>2019</v>
      </c>
      <c r="AR47" s="227">
        <v>2020</v>
      </c>
      <c r="AS47" s="227">
        <v>2020</v>
      </c>
      <c r="AT47" s="227">
        <v>2020</v>
      </c>
      <c r="AU47" s="227">
        <v>2021</v>
      </c>
      <c r="AV47" s="227">
        <v>2020</v>
      </c>
      <c r="AW47" s="227">
        <v>2022</v>
      </c>
      <c r="AX47" s="227">
        <v>2020</v>
      </c>
      <c r="AY47" s="227">
        <v>2019</v>
      </c>
      <c r="AZ47" s="227">
        <v>2019</v>
      </c>
      <c r="BA47" s="227">
        <v>2019</v>
      </c>
      <c r="BB47" s="227">
        <v>2020</v>
      </c>
      <c r="BC47" s="227">
        <v>2020</v>
      </c>
      <c r="BD47" s="227">
        <v>2020</v>
      </c>
      <c r="BE47" s="227">
        <v>2021</v>
      </c>
      <c r="BF47" s="227">
        <v>2021</v>
      </c>
      <c r="BG47" s="227">
        <v>2019</v>
      </c>
      <c r="BH47" s="227">
        <v>2019</v>
      </c>
      <c r="BI47" s="227">
        <v>2021</v>
      </c>
      <c r="BJ47" s="227">
        <v>2021</v>
      </c>
      <c r="BK47" s="227">
        <v>2021</v>
      </c>
      <c r="BL47" s="227">
        <v>2021</v>
      </c>
      <c r="BM47" s="227">
        <v>2021</v>
      </c>
      <c r="BN47" s="227">
        <v>2020</v>
      </c>
      <c r="BO47" s="227">
        <v>2020</v>
      </c>
      <c r="BP47" s="227">
        <v>2015</v>
      </c>
      <c r="BQ47" s="227">
        <v>2022</v>
      </c>
      <c r="BR47" s="227">
        <v>2014</v>
      </c>
      <c r="BS47" s="227">
        <v>2014</v>
      </c>
      <c r="BT47" s="227">
        <v>2014</v>
      </c>
      <c r="BU47" s="227">
        <v>2022</v>
      </c>
      <c r="BV47" s="227">
        <v>2022</v>
      </c>
      <c r="BW47" s="227">
        <v>2022</v>
      </c>
      <c r="BX47" s="227">
        <v>2014</v>
      </c>
      <c r="BY47" s="227">
        <v>2019</v>
      </c>
      <c r="BZ47" s="227">
        <v>2019</v>
      </c>
      <c r="CA47" s="227">
        <v>2019</v>
      </c>
      <c r="CB47" s="227">
        <v>2019</v>
      </c>
      <c r="CC47" s="227">
        <v>2019</v>
      </c>
      <c r="CD47" s="227">
        <v>2019</v>
      </c>
      <c r="CE47" s="227">
        <v>2019</v>
      </c>
      <c r="CF47" s="227">
        <v>2021</v>
      </c>
      <c r="CG47" s="227">
        <v>2022</v>
      </c>
      <c r="CH47" s="227">
        <v>2022</v>
      </c>
      <c r="CI47" s="227">
        <v>2022</v>
      </c>
      <c r="CJ47" s="227">
        <v>2021</v>
      </c>
      <c r="CK47" s="227">
        <v>2020</v>
      </c>
      <c r="CL47" s="227">
        <v>2020</v>
      </c>
      <c r="CM47" s="227">
        <v>2014</v>
      </c>
      <c r="CN47" s="227">
        <v>2021</v>
      </c>
      <c r="CO47" s="227">
        <v>2021</v>
      </c>
      <c r="CP47" s="227">
        <v>2021</v>
      </c>
    </row>
    <row r="48" spans="1:94" ht="15.75" customHeight="1" x14ac:dyDescent="0.25">
      <c r="A48" s="78" t="str">
        <f>'Indicator Data'!C58</f>
        <v>Bogura</v>
      </c>
      <c r="B48" s="19">
        <f>'Indicator Data'!D58</f>
        <v>5010</v>
      </c>
      <c r="C48" s="227">
        <v>2019</v>
      </c>
      <c r="D48" s="227">
        <v>2019</v>
      </c>
      <c r="E48" s="227">
        <v>2019</v>
      </c>
      <c r="F48" s="227">
        <v>2019</v>
      </c>
      <c r="G48" s="227">
        <v>2022</v>
      </c>
      <c r="H48" s="227">
        <v>2020</v>
      </c>
      <c r="I48" s="227">
        <v>2022</v>
      </c>
      <c r="J48" s="227">
        <v>2022</v>
      </c>
      <c r="K48" s="227">
        <v>2022</v>
      </c>
      <c r="L48" s="227">
        <v>2020</v>
      </c>
      <c r="M48" s="227">
        <v>2020</v>
      </c>
      <c r="N48" s="227">
        <v>2020</v>
      </c>
      <c r="O48" s="227">
        <v>2022</v>
      </c>
      <c r="P48" s="227">
        <v>2020</v>
      </c>
      <c r="Q48" s="227">
        <v>2020</v>
      </c>
      <c r="R48" s="227">
        <v>2022</v>
      </c>
      <c r="S48" s="227">
        <v>2022</v>
      </c>
      <c r="T48" s="227">
        <v>2021</v>
      </c>
      <c r="U48" s="227">
        <v>2021</v>
      </c>
      <c r="V48" s="227">
        <v>2021</v>
      </c>
      <c r="W48" s="227">
        <v>2021</v>
      </c>
      <c r="X48" s="227">
        <v>2021</v>
      </c>
      <c r="Y48" s="227">
        <v>2021</v>
      </c>
      <c r="Z48" s="227">
        <v>2014</v>
      </c>
      <c r="AA48" s="227">
        <v>2021</v>
      </c>
      <c r="AB48" s="227">
        <v>2021</v>
      </c>
      <c r="AC48" s="227">
        <v>2020</v>
      </c>
      <c r="AD48" s="227">
        <v>2021</v>
      </c>
      <c r="AE48" s="227">
        <v>2021</v>
      </c>
      <c r="AF48" s="227">
        <v>2021</v>
      </c>
      <c r="AG48" s="227">
        <v>2021</v>
      </c>
      <c r="AH48" s="227">
        <v>2016</v>
      </c>
      <c r="AI48" s="227">
        <v>2019</v>
      </c>
      <c r="AJ48" s="227">
        <v>2019</v>
      </c>
      <c r="AK48" s="227">
        <v>2019</v>
      </c>
      <c r="AL48" s="227">
        <v>2020</v>
      </c>
      <c r="AM48" s="227">
        <v>2019</v>
      </c>
      <c r="AN48" s="227">
        <v>2019</v>
      </c>
      <c r="AO48" s="227">
        <v>2020</v>
      </c>
      <c r="AP48" s="227">
        <v>2016</v>
      </c>
      <c r="AQ48" s="227">
        <v>2019</v>
      </c>
      <c r="AR48" s="227">
        <v>2020</v>
      </c>
      <c r="AS48" s="227">
        <v>2020</v>
      </c>
      <c r="AT48" s="227">
        <v>2020</v>
      </c>
      <c r="AU48" s="227">
        <v>2021</v>
      </c>
      <c r="AV48" s="227">
        <v>2020</v>
      </c>
      <c r="AW48" s="227">
        <v>2022</v>
      </c>
      <c r="AX48" s="227">
        <v>2020</v>
      </c>
      <c r="AY48" s="227">
        <v>2019</v>
      </c>
      <c r="AZ48" s="227">
        <v>2019</v>
      </c>
      <c r="BA48" s="227">
        <v>2019</v>
      </c>
      <c r="BB48" s="227">
        <v>2020</v>
      </c>
      <c r="BC48" s="227">
        <v>2020</v>
      </c>
      <c r="BD48" s="227">
        <v>2020</v>
      </c>
      <c r="BE48" s="227">
        <v>2021</v>
      </c>
      <c r="BF48" s="227">
        <v>2021</v>
      </c>
      <c r="BG48" s="227">
        <v>2019</v>
      </c>
      <c r="BH48" s="227">
        <v>2019</v>
      </c>
      <c r="BI48" s="227">
        <v>2021</v>
      </c>
      <c r="BJ48" s="227">
        <v>2021</v>
      </c>
      <c r="BK48" s="227">
        <v>2021</v>
      </c>
      <c r="BL48" s="227">
        <v>2021</v>
      </c>
      <c r="BM48" s="227">
        <v>2021</v>
      </c>
      <c r="BN48" s="227">
        <v>2020</v>
      </c>
      <c r="BO48" s="227">
        <v>2020</v>
      </c>
      <c r="BP48" s="227">
        <v>2015</v>
      </c>
      <c r="BQ48" s="227">
        <v>2022</v>
      </c>
      <c r="BR48" s="227">
        <v>2014</v>
      </c>
      <c r="BS48" s="227">
        <v>2014</v>
      </c>
      <c r="BT48" s="227">
        <v>2014</v>
      </c>
      <c r="BU48" s="227">
        <v>2022</v>
      </c>
      <c r="BV48" s="227">
        <v>2022</v>
      </c>
      <c r="BW48" s="227">
        <v>2022</v>
      </c>
      <c r="BX48" s="227">
        <v>2014</v>
      </c>
      <c r="BY48" s="227">
        <v>2019</v>
      </c>
      <c r="BZ48" s="227">
        <v>2019</v>
      </c>
      <c r="CA48" s="227">
        <v>2019</v>
      </c>
      <c r="CB48" s="227">
        <v>2019</v>
      </c>
      <c r="CC48" s="227">
        <v>2019</v>
      </c>
      <c r="CD48" s="227">
        <v>2019</v>
      </c>
      <c r="CE48" s="227">
        <v>2019</v>
      </c>
      <c r="CF48" s="227">
        <v>2021</v>
      </c>
      <c r="CG48" s="227">
        <v>2022</v>
      </c>
      <c r="CH48" s="227">
        <v>2022</v>
      </c>
      <c r="CI48" s="227">
        <v>2022</v>
      </c>
      <c r="CJ48" s="227">
        <v>2021</v>
      </c>
      <c r="CK48" s="227">
        <v>2020</v>
      </c>
      <c r="CL48" s="227">
        <v>2020</v>
      </c>
      <c r="CM48" s="227">
        <v>2014</v>
      </c>
      <c r="CN48" s="227">
        <v>2021</v>
      </c>
      <c r="CO48" s="227">
        <v>2021</v>
      </c>
      <c r="CP48" s="227">
        <v>2021</v>
      </c>
    </row>
    <row r="49" spans="1:94" ht="15.75" customHeight="1" x14ac:dyDescent="0.25">
      <c r="A49" s="78" t="str">
        <f>'Indicator Data'!C59</f>
        <v>Joypurhat</v>
      </c>
      <c r="B49" s="19">
        <f>'Indicator Data'!D59</f>
        <v>5038</v>
      </c>
      <c r="C49" s="227">
        <v>2019</v>
      </c>
      <c r="D49" s="227">
        <v>2019</v>
      </c>
      <c r="E49" s="227">
        <v>2019</v>
      </c>
      <c r="F49" s="227">
        <v>2019</v>
      </c>
      <c r="G49" s="227">
        <v>2022</v>
      </c>
      <c r="H49" s="227">
        <v>2020</v>
      </c>
      <c r="I49" s="227">
        <v>2022</v>
      </c>
      <c r="J49" s="227">
        <v>2022</v>
      </c>
      <c r="K49" s="227">
        <v>2022</v>
      </c>
      <c r="L49" s="227">
        <v>2020</v>
      </c>
      <c r="M49" s="227">
        <v>2020</v>
      </c>
      <c r="N49" s="227">
        <v>2020</v>
      </c>
      <c r="O49" s="227">
        <v>2022</v>
      </c>
      <c r="P49" s="227">
        <v>2020</v>
      </c>
      <c r="Q49" s="227">
        <v>2020</v>
      </c>
      <c r="R49" s="227">
        <v>2022</v>
      </c>
      <c r="S49" s="227">
        <v>2022</v>
      </c>
      <c r="T49" s="227">
        <v>2021</v>
      </c>
      <c r="U49" s="227">
        <v>2021</v>
      </c>
      <c r="V49" s="227">
        <v>2021</v>
      </c>
      <c r="W49" s="227">
        <v>2021</v>
      </c>
      <c r="X49" s="227">
        <v>2021</v>
      </c>
      <c r="Y49" s="227">
        <v>2021</v>
      </c>
      <c r="Z49" s="227">
        <v>2014</v>
      </c>
      <c r="AA49" s="227">
        <v>2021</v>
      </c>
      <c r="AB49" s="227">
        <v>2021</v>
      </c>
      <c r="AC49" s="227">
        <v>2020</v>
      </c>
      <c r="AD49" s="227">
        <v>2021</v>
      </c>
      <c r="AE49" s="227">
        <v>2021</v>
      </c>
      <c r="AF49" s="227">
        <v>2021</v>
      </c>
      <c r="AG49" s="227">
        <v>2021</v>
      </c>
      <c r="AH49" s="227">
        <v>2016</v>
      </c>
      <c r="AI49" s="227">
        <v>2019</v>
      </c>
      <c r="AJ49" s="227">
        <v>2019</v>
      </c>
      <c r="AK49" s="227">
        <v>2019</v>
      </c>
      <c r="AL49" s="227">
        <v>2020</v>
      </c>
      <c r="AM49" s="227">
        <v>2019</v>
      </c>
      <c r="AN49" s="227">
        <v>2019</v>
      </c>
      <c r="AO49" s="227">
        <v>2020</v>
      </c>
      <c r="AP49" s="227">
        <v>2016</v>
      </c>
      <c r="AQ49" s="227">
        <v>2019</v>
      </c>
      <c r="AR49" s="227">
        <v>2020</v>
      </c>
      <c r="AS49" s="227">
        <v>2020</v>
      </c>
      <c r="AT49" s="227">
        <v>2020</v>
      </c>
      <c r="AU49" s="227">
        <v>2021</v>
      </c>
      <c r="AV49" s="227">
        <v>2020</v>
      </c>
      <c r="AW49" s="227">
        <v>2022</v>
      </c>
      <c r="AX49" s="227">
        <v>2020</v>
      </c>
      <c r="AY49" s="227">
        <v>2019</v>
      </c>
      <c r="AZ49" s="227">
        <v>2019</v>
      </c>
      <c r="BA49" s="227">
        <v>2019</v>
      </c>
      <c r="BB49" s="227">
        <v>2020</v>
      </c>
      <c r="BC49" s="227">
        <v>2020</v>
      </c>
      <c r="BD49" s="227">
        <v>2020</v>
      </c>
      <c r="BE49" s="227">
        <v>2021</v>
      </c>
      <c r="BF49" s="227">
        <v>2021</v>
      </c>
      <c r="BG49" s="227">
        <v>2019</v>
      </c>
      <c r="BH49" s="227">
        <v>2019</v>
      </c>
      <c r="BI49" s="227">
        <v>2021</v>
      </c>
      <c r="BJ49" s="227">
        <v>2021</v>
      </c>
      <c r="BK49" s="227">
        <v>2021</v>
      </c>
      <c r="BL49" s="227">
        <v>2021</v>
      </c>
      <c r="BM49" s="227">
        <v>2021</v>
      </c>
      <c r="BN49" s="227">
        <v>2020</v>
      </c>
      <c r="BO49" s="227">
        <v>2020</v>
      </c>
      <c r="BP49" s="227">
        <v>2015</v>
      </c>
      <c r="BQ49" s="227">
        <v>2022</v>
      </c>
      <c r="BR49" s="227">
        <v>2014</v>
      </c>
      <c r="BS49" s="227">
        <v>2014</v>
      </c>
      <c r="BT49" s="227">
        <v>2014</v>
      </c>
      <c r="BU49" s="227">
        <v>2022</v>
      </c>
      <c r="BV49" s="227">
        <v>2022</v>
      </c>
      <c r="BW49" s="227">
        <v>2022</v>
      </c>
      <c r="BX49" s="227">
        <v>2014</v>
      </c>
      <c r="BY49" s="227">
        <v>2019</v>
      </c>
      <c r="BZ49" s="227">
        <v>2019</v>
      </c>
      <c r="CA49" s="227">
        <v>2019</v>
      </c>
      <c r="CB49" s="227">
        <v>2019</v>
      </c>
      <c r="CC49" s="227">
        <v>2019</v>
      </c>
      <c r="CD49" s="227">
        <v>2019</v>
      </c>
      <c r="CE49" s="227">
        <v>2019</v>
      </c>
      <c r="CF49" s="227">
        <v>2021</v>
      </c>
      <c r="CG49" s="227">
        <v>2022</v>
      </c>
      <c r="CH49" s="227">
        <v>2022</v>
      </c>
      <c r="CI49" s="227">
        <v>2022</v>
      </c>
      <c r="CJ49" s="227">
        <v>2021</v>
      </c>
      <c r="CK49" s="227">
        <v>2020</v>
      </c>
      <c r="CL49" s="227">
        <v>2020</v>
      </c>
      <c r="CM49" s="227">
        <v>2014</v>
      </c>
      <c r="CN49" s="227">
        <v>2021</v>
      </c>
      <c r="CO49" s="227">
        <v>2021</v>
      </c>
      <c r="CP49" s="227">
        <v>2021</v>
      </c>
    </row>
    <row r="50" spans="1:94" ht="15.75" customHeight="1" x14ac:dyDescent="0.25">
      <c r="A50" s="78" t="str">
        <f>'Indicator Data'!C60</f>
        <v>Naogaon</v>
      </c>
      <c r="B50" s="19">
        <f>'Indicator Data'!D60</f>
        <v>5064</v>
      </c>
      <c r="C50" s="227">
        <v>2019</v>
      </c>
      <c r="D50" s="227">
        <v>2019</v>
      </c>
      <c r="E50" s="227">
        <v>2019</v>
      </c>
      <c r="F50" s="227">
        <v>2019</v>
      </c>
      <c r="G50" s="227">
        <v>2022</v>
      </c>
      <c r="H50" s="227">
        <v>2020</v>
      </c>
      <c r="I50" s="227">
        <v>2022</v>
      </c>
      <c r="J50" s="227">
        <v>2022</v>
      </c>
      <c r="K50" s="227">
        <v>2022</v>
      </c>
      <c r="L50" s="227">
        <v>2020</v>
      </c>
      <c r="M50" s="227">
        <v>2020</v>
      </c>
      <c r="N50" s="227">
        <v>2020</v>
      </c>
      <c r="O50" s="227">
        <v>2022</v>
      </c>
      <c r="P50" s="227">
        <v>2020</v>
      </c>
      <c r="Q50" s="227">
        <v>2020</v>
      </c>
      <c r="R50" s="227">
        <v>2022</v>
      </c>
      <c r="S50" s="227">
        <v>2022</v>
      </c>
      <c r="T50" s="227">
        <v>2021</v>
      </c>
      <c r="U50" s="227">
        <v>2021</v>
      </c>
      <c r="V50" s="227">
        <v>2021</v>
      </c>
      <c r="W50" s="227">
        <v>2021</v>
      </c>
      <c r="X50" s="227">
        <v>2021</v>
      </c>
      <c r="Y50" s="227">
        <v>2021</v>
      </c>
      <c r="Z50" s="227">
        <v>2014</v>
      </c>
      <c r="AA50" s="227">
        <v>2021</v>
      </c>
      <c r="AB50" s="227">
        <v>2021</v>
      </c>
      <c r="AC50" s="227">
        <v>2020</v>
      </c>
      <c r="AD50" s="227">
        <v>2021</v>
      </c>
      <c r="AE50" s="227">
        <v>2021</v>
      </c>
      <c r="AF50" s="227">
        <v>2021</v>
      </c>
      <c r="AG50" s="227">
        <v>2021</v>
      </c>
      <c r="AH50" s="227">
        <v>2016</v>
      </c>
      <c r="AI50" s="227">
        <v>2019</v>
      </c>
      <c r="AJ50" s="227">
        <v>2019</v>
      </c>
      <c r="AK50" s="227">
        <v>2019</v>
      </c>
      <c r="AL50" s="227">
        <v>2020</v>
      </c>
      <c r="AM50" s="227">
        <v>2019</v>
      </c>
      <c r="AN50" s="227">
        <v>2019</v>
      </c>
      <c r="AO50" s="227">
        <v>2020</v>
      </c>
      <c r="AP50" s="227">
        <v>2016</v>
      </c>
      <c r="AQ50" s="227">
        <v>2019</v>
      </c>
      <c r="AR50" s="227">
        <v>2020</v>
      </c>
      <c r="AS50" s="227">
        <v>2020</v>
      </c>
      <c r="AT50" s="227">
        <v>2020</v>
      </c>
      <c r="AU50" s="227">
        <v>2021</v>
      </c>
      <c r="AV50" s="227">
        <v>2020</v>
      </c>
      <c r="AW50" s="227">
        <v>2022</v>
      </c>
      <c r="AX50" s="227">
        <v>2020</v>
      </c>
      <c r="AY50" s="227">
        <v>2019</v>
      </c>
      <c r="AZ50" s="227">
        <v>2019</v>
      </c>
      <c r="BA50" s="227">
        <v>2019</v>
      </c>
      <c r="BB50" s="227">
        <v>2020</v>
      </c>
      <c r="BC50" s="227">
        <v>2020</v>
      </c>
      <c r="BD50" s="227">
        <v>2020</v>
      </c>
      <c r="BE50" s="227">
        <v>2021</v>
      </c>
      <c r="BF50" s="227">
        <v>2021</v>
      </c>
      <c r="BG50" s="227">
        <v>2019</v>
      </c>
      <c r="BH50" s="227">
        <v>2019</v>
      </c>
      <c r="BI50" s="227">
        <v>2021</v>
      </c>
      <c r="BJ50" s="227">
        <v>2021</v>
      </c>
      <c r="BK50" s="227">
        <v>2021</v>
      </c>
      <c r="BL50" s="227">
        <v>2021</v>
      </c>
      <c r="BM50" s="227">
        <v>2021</v>
      </c>
      <c r="BN50" s="227">
        <v>2020</v>
      </c>
      <c r="BO50" s="227">
        <v>2020</v>
      </c>
      <c r="BP50" s="227">
        <v>2015</v>
      </c>
      <c r="BQ50" s="227">
        <v>2022</v>
      </c>
      <c r="BR50" s="227">
        <v>2014</v>
      </c>
      <c r="BS50" s="227">
        <v>2014</v>
      </c>
      <c r="BT50" s="227">
        <v>2014</v>
      </c>
      <c r="BU50" s="227">
        <v>2022</v>
      </c>
      <c r="BV50" s="227">
        <v>2022</v>
      </c>
      <c r="BW50" s="227">
        <v>2022</v>
      </c>
      <c r="BX50" s="227">
        <v>2014</v>
      </c>
      <c r="BY50" s="227">
        <v>2019</v>
      </c>
      <c r="BZ50" s="227">
        <v>2019</v>
      </c>
      <c r="CA50" s="227">
        <v>2019</v>
      </c>
      <c r="CB50" s="227">
        <v>2019</v>
      </c>
      <c r="CC50" s="227">
        <v>2019</v>
      </c>
      <c r="CD50" s="227">
        <v>2019</v>
      </c>
      <c r="CE50" s="227">
        <v>2019</v>
      </c>
      <c r="CF50" s="227">
        <v>2021</v>
      </c>
      <c r="CG50" s="227">
        <v>2022</v>
      </c>
      <c r="CH50" s="227">
        <v>2022</v>
      </c>
      <c r="CI50" s="227">
        <v>2022</v>
      </c>
      <c r="CJ50" s="227">
        <v>2021</v>
      </c>
      <c r="CK50" s="227">
        <v>2020</v>
      </c>
      <c r="CL50" s="227">
        <v>2020</v>
      </c>
      <c r="CM50" s="227">
        <v>2014</v>
      </c>
      <c r="CN50" s="227">
        <v>2021</v>
      </c>
      <c r="CO50" s="227">
        <v>2021</v>
      </c>
      <c r="CP50" s="227">
        <v>2021</v>
      </c>
    </row>
    <row r="51" spans="1:94" ht="15.75" customHeight="1" x14ac:dyDescent="0.25">
      <c r="A51" s="78" t="str">
        <f>'Indicator Data'!C61</f>
        <v>Natore</v>
      </c>
      <c r="B51" s="19">
        <f>'Indicator Data'!D61</f>
        <v>5069</v>
      </c>
      <c r="C51" s="227">
        <v>2019</v>
      </c>
      <c r="D51" s="227">
        <v>2019</v>
      </c>
      <c r="E51" s="227">
        <v>2019</v>
      </c>
      <c r="F51" s="227">
        <v>2019</v>
      </c>
      <c r="G51" s="227">
        <v>2022</v>
      </c>
      <c r="H51" s="227">
        <v>2020</v>
      </c>
      <c r="I51" s="227">
        <v>2022</v>
      </c>
      <c r="J51" s="227">
        <v>2022</v>
      </c>
      <c r="K51" s="227">
        <v>2022</v>
      </c>
      <c r="L51" s="227">
        <v>2020</v>
      </c>
      <c r="M51" s="227">
        <v>2020</v>
      </c>
      <c r="N51" s="227">
        <v>2020</v>
      </c>
      <c r="O51" s="227">
        <v>2022</v>
      </c>
      <c r="P51" s="227">
        <v>2020</v>
      </c>
      <c r="Q51" s="227">
        <v>2020</v>
      </c>
      <c r="R51" s="227">
        <v>2022</v>
      </c>
      <c r="S51" s="227">
        <v>2022</v>
      </c>
      <c r="T51" s="227">
        <v>2021</v>
      </c>
      <c r="U51" s="227">
        <v>2021</v>
      </c>
      <c r="V51" s="227">
        <v>2021</v>
      </c>
      <c r="W51" s="227">
        <v>2021</v>
      </c>
      <c r="X51" s="227">
        <v>2021</v>
      </c>
      <c r="Y51" s="227">
        <v>2021</v>
      </c>
      <c r="Z51" s="227">
        <v>2014</v>
      </c>
      <c r="AA51" s="227">
        <v>2021</v>
      </c>
      <c r="AB51" s="227">
        <v>2021</v>
      </c>
      <c r="AC51" s="227">
        <v>2020</v>
      </c>
      <c r="AD51" s="227">
        <v>2021</v>
      </c>
      <c r="AE51" s="227">
        <v>2021</v>
      </c>
      <c r="AF51" s="227">
        <v>2021</v>
      </c>
      <c r="AG51" s="227">
        <v>2021</v>
      </c>
      <c r="AH51" s="227">
        <v>2016</v>
      </c>
      <c r="AI51" s="227">
        <v>2019</v>
      </c>
      <c r="AJ51" s="227">
        <v>2019</v>
      </c>
      <c r="AK51" s="227">
        <v>2019</v>
      </c>
      <c r="AL51" s="227">
        <v>2020</v>
      </c>
      <c r="AM51" s="227">
        <v>2019</v>
      </c>
      <c r="AN51" s="227">
        <v>2019</v>
      </c>
      <c r="AO51" s="227">
        <v>2020</v>
      </c>
      <c r="AP51" s="227">
        <v>2016</v>
      </c>
      <c r="AQ51" s="227">
        <v>2019</v>
      </c>
      <c r="AR51" s="227">
        <v>2020</v>
      </c>
      <c r="AS51" s="227">
        <v>2020</v>
      </c>
      <c r="AT51" s="227">
        <v>2020</v>
      </c>
      <c r="AU51" s="227">
        <v>2021</v>
      </c>
      <c r="AV51" s="227">
        <v>2020</v>
      </c>
      <c r="AW51" s="227">
        <v>2022</v>
      </c>
      <c r="AX51" s="227">
        <v>2020</v>
      </c>
      <c r="AY51" s="227">
        <v>2019</v>
      </c>
      <c r="AZ51" s="227">
        <v>2019</v>
      </c>
      <c r="BA51" s="227">
        <v>2019</v>
      </c>
      <c r="BB51" s="227">
        <v>2020</v>
      </c>
      <c r="BC51" s="227">
        <v>2020</v>
      </c>
      <c r="BD51" s="227">
        <v>2020</v>
      </c>
      <c r="BE51" s="227">
        <v>2021</v>
      </c>
      <c r="BF51" s="227">
        <v>2021</v>
      </c>
      <c r="BG51" s="227">
        <v>2019</v>
      </c>
      <c r="BH51" s="227">
        <v>2019</v>
      </c>
      <c r="BI51" s="227">
        <v>2021</v>
      </c>
      <c r="BJ51" s="227">
        <v>2021</v>
      </c>
      <c r="BK51" s="227">
        <v>2021</v>
      </c>
      <c r="BL51" s="227">
        <v>2021</v>
      </c>
      <c r="BM51" s="227">
        <v>2021</v>
      </c>
      <c r="BN51" s="227">
        <v>2020</v>
      </c>
      <c r="BO51" s="227">
        <v>2020</v>
      </c>
      <c r="BP51" s="227">
        <v>2015</v>
      </c>
      <c r="BQ51" s="227">
        <v>2022</v>
      </c>
      <c r="BR51" s="227">
        <v>2014</v>
      </c>
      <c r="BS51" s="227">
        <v>2014</v>
      </c>
      <c r="BT51" s="227">
        <v>2014</v>
      </c>
      <c r="BU51" s="227">
        <v>2022</v>
      </c>
      <c r="BV51" s="227">
        <v>2022</v>
      </c>
      <c r="BW51" s="227">
        <v>2022</v>
      </c>
      <c r="BX51" s="227">
        <v>2014</v>
      </c>
      <c r="BY51" s="227">
        <v>2019</v>
      </c>
      <c r="BZ51" s="227">
        <v>2019</v>
      </c>
      <c r="CA51" s="227">
        <v>2019</v>
      </c>
      <c r="CB51" s="227">
        <v>2019</v>
      </c>
      <c r="CC51" s="227">
        <v>2019</v>
      </c>
      <c r="CD51" s="227">
        <v>2019</v>
      </c>
      <c r="CE51" s="227">
        <v>2019</v>
      </c>
      <c r="CF51" s="227">
        <v>2021</v>
      </c>
      <c r="CG51" s="227">
        <v>2022</v>
      </c>
      <c r="CH51" s="227">
        <v>2022</v>
      </c>
      <c r="CI51" s="227">
        <v>2022</v>
      </c>
      <c r="CJ51" s="227">
        <v>2021</v>
      </c>
      <c r="CK51" s="227">
        <v>2020</v>
      </c>
      <c r="CL51" s="227">
        <v>2020</v>
      </c>
      <c r="CM51" s="227">
        <v>2014</v>
      </c>
      <c r="CN51" s="227">
        <v>2021</v>
      </c>
      <c r="CO51" s="227">
        <v>2021</v>
      </c>
      <c r="CP51" s="227">
        <v>2021</v>
      </c>
    </row>
    <row r="52" spans="1:94" ht="15.75" customHeight="1" x14ac:dyDescent="0.25">
      <c r="A52" s="78" t="str">
        <f>'Indicator Data'!C62</f>
        <v>Nawabganj</v>
      </c>
      <c r="B52" s="19">
        <f>'Indicator Data'!D62</f>
        <v>5070</v>
      </c>
      <c r="C52" s="227">
        <v>2019</v>
      </c>
      <c r="D52" s="227">
        <v>2019</v>
      </c>
      <c r="E52" s="227">
        <v>2019</v>
      </c>
      <c r="F52" s="227">
        <v>2019</v>
      </c>
      <c r="G52" s="227">
        <v>2022</v>
      </c>
      <c r="H52" s="227">
        <v>2020</v>
      </c>
      <c r="I52" s="227">
        <v>2022</v>
      </c>
      <c r="J52" s="227">
        <v>2022</v>
      </c>
      <c r="K52" s="227">
        <v>2022</v>
      </c>
      <c r="L52" s="227">
        <v>2020</v>
      </c>
      <c r="M52" s="227">
        <v>2020</v>
      </c>
      <c r="N52" s="227">
        <v>2020</v>
      </c>
      <c r="O52" s="227">
        <v>2022</v>
      </c>
      <c r="P52" s="227">
        <v>2020</v>
      </c>
      <c r="Q52" s="227">
        <v>2020</v>
      </c>
      <c r="R52" s="227">
        <v>2022</v>
      </c>
      <c r="S52" s="227">
        <v>2022</v>
      </c>
      <c r="T52" s="227">
        <v>2021</v>
      </c>
      <c r="U52" s="227">
        <v>2021</v>
      </c>
      <c r="V52" s="227">
        <v>2021</v>
      </c>
      <c r="W52" s="227">
        <v>2021</v>
      </c>
      <c r="X52" s="227">
        <v>2021</v>
      </c>
      <c r="Y52" s="227">
        <v>2021</v>
      </c>
      <c r="Z52" s="227">
        <v>2014</v>
      </c>
      <c r="AA52" s="227">
        <v>2021</v>
      </c>
      <c r="AB52" s="227">
        <v>2021</v>
      </c>
      <c r="AC52" s="227">
        <v>2020</v>
      </c>
      <c r="AD52" s="227">
        <v>2021</v>
      </c>
      <c r="AE52" s="227">
        <v>2021</v>
      </c>
      <c r="AF52" s="227">
        <v>2021</v>
      </c>
      <c r="AG52" s="227">
        <v>2021</v>
      </c>
      <c r="AH52" s="227">
        <v>2016</v>
      </c>
      <c r="AI52" s="227">
        <v>2019</v>
      </c>
      <c r="AJ52" s="227">
        <v>2019</v>
      </c>
      <c r="AK52" s="227">
        <v>2019</v>
      </c>
      <c r="AL52" s="227">
        <v>2020</v>
      </c>
      <c r="AM52" s="227">
        <v>2019</v>
      </c>
      <c r="AN52" s="227">
        <v>2019</v>
      </c>
      <c r="AO52" s="227">
        <v>2020</v>
      </c>
      <c r="AP52" s="227">
        <v>2016</v>
      </c>
      <c r="AQ52" s="227">
        <v>2019</v>
      </c>
      <c r="AR52" s="227">
        <v>2020</v>
      </c>
      <c r="AS52" s="227">
        <v>2020</v>
      </c>
      <c r="AT52" s="227">
        <v>2020</v>
      </c>
      <c r="AU52" s="227">
        <v>2021</v>
      </c>
      <c r="AV52" s="227">
        <v>2020</v>
      </c>
      <c r="AW52" s="227">
        <v>2022</v>
      </c>
      <c r="AX52" s="227">
        <v>2020</v>
      </c>
      <c r="AY52" s="227">
        <v>2019</v>
      </c>
      <c r="AZ52" s="227">
        <v>2019</v>
      </c>
      <c r="BA52" s="227">
        <v>2019</v>
      </c>
      <c r="BB52" s="227">
        <v>2020</v>
      </c>
      <c r="BC52" s="227">
        <v>2020</v>
      </c>
      <c r="BD52" s="227">
        <v>2020</v>
      </c>
      <c r="BE52" s="227">
        <v>2021</v>
      </c>
      <c r="BF52" s="227">
        <v>2021</v>
      </c>
      <c r="BG52" s="227">
        <v>2019</v>
      </c>
      <c r="BH52" s="227">
        <v>2019</v>
      </c>
      <c r="BI52" s="227">
        <v>2021</v>
      </c>
      <c r="BJ52" s="227">
        <v>2021</v>
      </c>
      <c r="BK52" s="227">
        <v>2021</v>
      </c>
      <c r="BL52" s="227">
        <v>2021</v>
      </c>
      <c r="BM52" s="227">
        <v>2021</v>
      </c>
      <c r="BN52" s="227">
        <v>2020</v>
      </c>
      <c r="BO52" s="227">
        <v>2020</v>
      </c>
      <c r="BP52" s="227">
        <v>2015</v>
      </c>
      <c r="BQ52" s="227">
        <v>2022</v>
      </c>
      <c r="BR52" s="227">
        <v>2014</v>
      </c>
      <c r="BS52" s="227">
        <v>2014</v>
      </c>
      <c r="BT52" s="227">
        <v>2014</v>
      </c>
      <c r="BU52" s="227">
        <v>2022</v>
      </c>
      <c r="BV52" s="227">
        <v>2022</v>
      </c>
      <c r="BW52" s="227">
        <v>2022</v>
      </c>
      <c r="BX52" s="227">
        <v>2014</v>
      </c>
      <c r="BY52" s="227">
        <v>2019</v>
      </c>
      <c r="BZ52" s="227">
        <v>2019</v>
      </c>
      <c r="CA52" s="227">
        <v>2019</v>
      </c>
      <c r="CB52" s="227">
        <v>2019</v>
      </c>
      <c r="CC52" s="227">
        <v>2019</v>
      </c>
      <c r="CD52" s="227">
        <v>2019</v>
      </c>
      <c r="CE52" s="227">
        <v>2019</v>
      </c>
      <c r="CF52" s="227">
        <v>2021</v>
      </c>
      <c r="CG52" s="227">
        <v>2022</v>
      </c>
      <c r="CH52" s="227">
        <v>2022</v>
      </c>
      <c r="CI52" s="227">
        <v>2022</v>
      </c>
      <c r="CJ52" s="227">
        <v>2021</v>
      </c>
      <c r="CK52" s="227">
        <v>2020</v>
      </c>
      <c r="CL52" s="227">
        <v>2020</v>
      </c>
      <c r="CM52" s="227">
        <v>2014</v>
      </c>
      <c r="CN52" s="227">
        <v>2021</v>
      </c>
      <c r="CO52" s="227">
        <v>2021</v>
      </c>
      <c r="CP52" s="227">
        <v>2021</v>
      </c>
    </row>
    <row r="53" spans="1:94" ht="15.75" customHeight="1" x14ac:dyDescent="0.25">
      <c r="A53" s="78" t="str">
        <f>'Indicator Data'!C63</f>
        <v>Pabna</v>
      </c>
      <c r="B53" s="19">
        <f>'Indicator Data'!D63</f>
        <v>5076</v>
      </c>
      <c r="C53" s="227">
        <v>2019</v>
      </c>
      <c r="D53" s="227">
        <v>2019</v>
      </c>
      <c r="E53" s="227">
        <v>2019</v>
      </c>
      <c r="F53" s="227">
        <v>2019</v>
      </c>
      <c r="G53" s="227">
        <v>2022</v>
      </c>
      <c r="H53" s="227">
        <v>2020</v>
      </c>
      <c r="I53" s="227">
        <v>2022</v>
      </c>
      <c r="J53" s="227">
        <v>2022</v>
      </c>
      <c r="K53" s="227">
        <v>2022</v>
      </c>
      <c r="L53" s="227">
        <v>2020</v>
      </c>
      <c r="M53" s="227">
        <v>2020</v>
      </c>
      <c r="N53" s="227">
        <v>2020</v>
      </c>
      <c r="O53" s="227">
        <v>2022</v>
      </c>
      <c r="P53" s="227">
        <v>2020</v>
      </c>
      <c r="Q53" s="227">
        <v>2020</v>
      </c>
      <c r="R53" s="227">
        <v>2022</v>
      </c>
      <c r="S53" s="227">
        <v>2022</v>
      </c>
      <c r="T53" s="227">
        <v>2021</v>
      </c>
      <c r="U53" s="227">
        <v>2021</v>
      </c>
      <c r="V53" s="227">
        <v>2021</v>
      </c>
      <c r="W53" s="227">
        <v>2021</v>
      </c>
      <c r="X53" s="227">
        <v>2021</v>
      </c>
      <c r="Y53" s="227">
        <v>2021</v>
      </c>
      <c r="Z53" s="227">
        <v>2014</v>
      </c>
      <c r="AA53" s="227">
        <v>2021</v>
      </c>
      <c r="AB53" s="227">
        <v>2021</v>
      </c>
      <c r="AC53" s="227">
        <v>2020</v>
      </c>
      <c r="AD53" s="227">
        <v>2021</v>
      </c>
      <c r="AE53" s="227">
        <v>2021</v>
      </c>
      <c r="AF53" s="227">
        <v>2021</v>
      </c>
      <c r="AG53" s="227">
        <v>2021</v>
      </c>
      <c r="AH53" s="227">
        <v>2016</v>
      </c>
      <c r="AI53" s="227">
        <v>2019</v>
      </c>
      <c r="AJ53" s="227">
        <v>2019</v>
      </c>
      <c r="AK53" s="227">
        <v>2019</v>
      </c>
      <c r="AL53" s="227">
        <v>2020</v>
      </c>
      <c r="AM53" s="227">
        <v>2019</v>
      </c>
      <c r="AN53" s="227">
        <v>2019</v>
      </c>
      <c r="AO53" s="227">
        <v>2020</v>
      </c>
      <c r="AP53" s="227">
        <v>2016</v>
      </c>
      <c r="AQ53" s="227">
        <v>2019</v>
      </c>
      <c r="AR53" s="227">
        <v>2020</v>
      </c>
      <c r="AS53" s="227">
        <v>2020</v>
      </c>
      <c r="AT53" s="227">
        <v>2020</v>
      </c>
      <c r="AU53" s="227">
        <v>2021</v>
      </c>
      <c r="AV53" s="227">
        <v>2020</v>
      </c>
      <c r="AW53" s="227">
        <v>2022</v>
      </c>
      <c r="AX53" s="227">
        <v>2020</v>
      </c>
      <c r="AY53" s="227">
        <v>2019</v>
      </c>
      <c r="AZ53" s="227">
        <v>2019</v>
      </c>
      <c r="BA53" s="227">
        <v>2019</v>
      </c>
      <c r="BB53" s="227">
        <v>2020</v>
      </c>
      <c r="BC53" s="227">
        <v>2020</v>
      </c>
      <c r="BD53" s="227">
        <v>2020</v>
      </c>
      <c r="BE53" s="227">
        <v>2021</v>
      </c>
      <c r="BF53" s="227">
        <v>2021</v>
      </c>
      <c r="BG53" s="227">
        <v>2019</v>
      </c>
      <c r="BH53" s="227">
        <v>2019</v>
      </c>
      <c r="BI53" s="227">
        <v>2021</v>
      </c>
      <c r="BJ53" s="227">
        <v>2021</v>
      </c>
      <c r="BK53" s="227">
        <v>2021</v>
      </c>
      <c r="BL53" s="227">
        <v>2021</v>
      </c>
      <c r="BM53" s="227">
        <v>2021</v>
      </c>
      <c r="BN53" s="227">
        <v>2020</v>
      </c>
      <c r="BO53" s="227">
        <v>2020</v>
      </c>
      <c r="BP53" s="227">
        <v>2015</v>
      </c>
      <c r="BQ53" s="227">
        <v>2022</v>
      </c>
      <c r="BR53" s="227">
        <v>2014</v>
      </c>
      <c r="BS53" s="227">
        <v>2014</v>
      </c>
      <c r="BT53" s="227">
        <v>2014</v>
      </c>
      <c r="BU53" s="227">
        <v>2022</v>
      </c>
      <c r="BV53" s="227">
        <v>2022</v>
      </c>
      <c r="BW53" s="227">
        <v>2022</v>
      </c>
      <c r="BX53" s="227">
        <v>2014</v>
      </c>
      <c r="BY53" s="227">
        <v>2019</v>
      </c>
      <c r="BZ53" s="227">
        <v>2019</v>
      </c>
      <c r="CA53" s="227">
        <v>2019</v>
      </c>
      <c r="CB53" s="227">
        <v>2019</v>
      </c>
      <c r="CC53" s="227">
        <v>2019</v>
      </c>
      <c r="CD53" s="227">
        <v>2019</v>
      </c>
      <c r="CE53" s="227">
        <v>2019</v>
      </c>
      <c r="CF53" s="227">
        <v>2021</v>
      </c>
      <c r="CG53" s="227">
        <v>2022</v>
      </c>
      <c r="CH53" s="227">
        <v>2022</v>
      </c>
      <c r="CI53" s="227">
        <v>2022</v>
      </c>
      <c r="CJ53" s="227">
        <v>2021</v>
      </c>
      <c r="CK53" s="227">
        <v>2020</v>
      </c>
      <c r="CL53" s="227">
        <v>2020</v>
      </c>
      <c r="CM53" s="227">
        <v>2014</v>
      </c>
      <c r="CN53" s="227">
        <v>2021</v>
      </c>
      <c r="CO53" s="227">
        <v>2021</v>
      </c>
      <c r="CP53" s="227">
        <v>2021</v>
      </c>
    </row>
    <row r="54" spans="1:94" ht="15.75" customHeight="1" x14ac:dyDescent="0.25">
      <c r="A54" s="78" t="str">
        <f>'Indicator Data'!C64</f>
        <v>Rajshahi</v>
      </c>
      <c r="B54" s="19">
        <f>'Indicator Data'!D64</f>
        <v>5081</v>
      </c>
      <c r="C54" s="227">
        <v>2019</v>
      </c>
      <c r="D54" s="227">
        <v>2019</v>
      </c>
      <c r="E54" s="227">
        <v>2019</v>
      </c>
      <c r="F54" s="227">
        <v>2019</v>
      </c>
      <c r="G54" s="227">
        <v>2022</v>
      </c>
      <c r="H54" s="227">
        <v>2020</v>
      </c>
      <c r="I54" s="227">
        <v>2022</v>
      </c>
      <c r="J54" s="227">
        <v>2022</v>
      </c>
      <c r="K54" s="227">
        <v>2022</v>
      </c>
      <c r="L54" s="227">
        <v>2020</v>
      </c>
      <c r="M54" s="227">
        <v>2020</v>
      </c>
      <c r="N54" s="227">
        <v>2020</v>
      </c>
      <c r="O54" s="227">
        <v>2022</v>
      </c>
      <c r="P54" s="227">
        <v>2020</v>
      </c>
      <c r="Q54" s="227">
        <v>2020</v>
      </c>
      <c r="R54" s="227">
        <v>2022</v>
      </c>
      <c r="S54" s="227">
        <v>2022</v>
      </c>
      <c r="T54" s="227">
        <v>2021</v>
      </c>
      <c r="U54" s="227">
        <v>2021</v>
      </c>
      <c r="V54" s="227">
        <v>2021</v>
      </c>
      <c r="W54" s="227">
        <v>2021</v>
      </c>
      <c r="X54" s="227">
        <v>2021</v>
      </c>
      <c r="Y54" s="227">
        <v>2021</v>
      </c>
      <c r="Z54" s="227">
        <v>2014</v>
      </c>
      <c r="AA54" s="227">
        <v>2021</v>
      </c>
      <c r="AB54" s="227">
        <v>2021</v>
      </c>
      <c r="AC54" s="227">
        <v>2020</v>
      </c>
      <c r="AD54" s="227">
        <v>2021</v>
      </c>
      <c r="AE54" s="227">
        <v>2021</v>
      </c>
      <c r="AF54" s="227">
        <v>2021</v>
      </c>
      <c r="AG54" s="227">
        <v>2021</v>
      </c>
      <c r="AH54" s="227">
        <v>2016</v>
      </c>
      <c r="AI54" s="227">
        <v>2019</v>
      </c>
      <c r="AJ54" s="227">
        <v>2019</v>
      </c>
      <c r="AK54" s="227">
        <v>2019</v>
      </c>
      <c r="AL54" s="227">
        <v>2020</v>
      </c>
      <c r="AM54" s="227">
        <v>2019</v>
      </c>
      <c r="AN54" s="227">
        <v>2019</v>
      </c>
      <c r="AO54" s="227">
        <v>2020</v>
      </c>
      <c r="AP54" s="227">
        <v>2016</v>
      </c>
      <c r="AQ54" s="227">
        <v>2019</v>
      </c>
      <c r="AR54" s="227">
        <v>2020</v>
      </c>
      <c r="AS54" s="227">
        <v>2020</v>
      </c>
      <c r="AT54" s="227">
        <v>2020</v>
      </c>
      <c r="AU54" s="227">
        <v>2021</v>
      </c>
      <c r="AV54" s="227">
        <v>2020</v>
      </c>
      <c r="AW54" s="227">
        <v>2022</v>
      </c>
      <c r="AX54" s="227">
        <v>2020</v>
      </c>
      <c r="AY54" s="227">
        <v>2019</v>
      </c>
      <c r="AZ54" s="227">
        <v>2019</v>
      </c>
      <c r="BA54" s="227">
        <v>2019</v>
      </c>
      <c r="BB54" s="227">
        <v>2020</v>
      </c>
      <c r="BC54" s="227">
        <v>2020</v>
      </c>
      <c r="BD54" s="227">
        <v>2020</v>
      </c>
      <c r="BE54" s="227">
        <v>2021</v>
      </c>
      <c r="BF54" s="227">
        <v>2021</v>
      </c>
      <c r="BG54" s="227">
        <v>2019</v>
      </c>
      <c r="BH54" s="227">
        <v>2019</v>
      </c>
      <c r="BI54" s="227">
        <v>2021</v>
      </c>
      <c r="BJ54" s="227">
        <v>2021</v>
      </c>
      <c r="BK54" s="227">
        <v>2021</v>
      </c>
      <c r="BL54" s="227">
        <v>2021</v>
      </c>
      <c r="BM54" s="227">
        <v>2021</v>
      </c>
      <c r="BN54" s="227">
        <v>2020</v>
      </c>
      <c r="BO54" s="227">
        <v>2020</v>
      </c>
      <c r="BP54" s="227">
        <v>2015</v>
      </c>
      <c r="BQ54" s="227">
        <v>2022</v>
      </c>
      <c r="BR54" s="227">
        <v>2014</v>
      </c>
      <c r="BS54" s="227">
        <v>2014</v>
      </c>
      <c r="BT54" s="227">
        <v>2014</v>
      </c>
      <c r="BU54" s="227">
        <v>2022</v>
      </c>
      <c r="BV54" s="227">
        <v>2022</v>
      </c>
      <c r="BW54" s="227">
        <v>2022</v>
      </c>
      <c r="BX54" s="227">
        <v>2014</v>
      </c>
      <c r="BY54" s="227">
        <v>2019</v>
      </c>
      <c r="BZ54" s="227">
        <v>2019</v>
      </c>
      <c r="CA54" s="227">
        <v>2019</v>
      </c>
      <c r="CB54" s="227">
        <v>2019</v>
      </c>
      <c r="CC54" s="227">
        <v>2019</v>
      </c>
      <c r="CD54" s="227">
        <v>2019</v>
      </c>
      <c r="CE54" s="227">
        <v>2019</v>
      </c>
      <c r="CF54" s="227">
        <v>2021</v>
      </c>
      <c r="CG54" s="227">
        <v>2022</v>
      </c>
      <c r="CH54" s="227">
        <v>2022</v>
      </c>
      <c r="CI54" s="227">
        <v>2022</v>
      </c>
      <c r="CJ54" s="227">
        <v>2021</v>
      </c>
      <c r="CK54" s="227">
        <v>2020</v>
      </c>
      <c r="CL54" s="227">
        <v>2020</v>
      </c>
      <c r="CM54" s="227">
        <v>2014</v>
      </c>
      <c r="CN54" s="227">
        <v>2021</v>
      </c>
      <c r="CO54" s="227">
        <v>2021</v>
      </c>
      <c r="CP54" s="227">
        <v>2021</v>
      </c>
    </row>
    <row r="55" spans="1:94" ht="15.75" customHeight="1" x14ac:dyDescent="0.25">
      <c r="A55" s="78" t="str">
        <f>'Indicator Data'!C65</f>
        <v>Sirajganj</v>
      </c>
      <c r="B55" s="19">
        <f>'Indicator Data'!D65</f>
        <v>5088</v>
      </c>
      <c r="C55" s="227">
        <v>2019</v>
      </c>
      <c r="D55" s="227">
        <v>2019</v>
      </c>
      <c r="E55" s="227">
        <v>2019</v>
      </c>
      <c r="F55" s="227">
        <v>2019</v>
      </c>
      <c r="G55" s="227">
        <v>2022</v>
      </c>
      <c r="H55" s="227">
        <v>2020</v>
      </c>
      <c r="I55" s="227">
        <v>2022</v>
      </c>
      <c r="J55" s="227">
        <v>2022</v>
      </c>
      <c r="K55" s="227">
        <v>2022</v>
      </c>
      <c r="L55" s="227">
        <v>2020</v>
      </c>
      <c r="M55" s="227">
        <v>2020</v>
      </c>
      <c r="N55" s="227">
        <v>2020</v>
      </c>
      <c r="O55" s="227">
        <v>2022</v>
      </c>
      <c r="P55" s="227">
        <v>2020</v>
      </c>
      <c r="Q55" s="227">
        <v>2020</v>
      </c>
      <c r="R55" s="227">
        <v>2022</v>
      </c>
      <c r="S55" s="227">
        <v>2022</v>
      </c>
      <c r="T55" s="227">
        <v>2021</v>
      </c>
      <c r="U55" s="227">
        <v>2021</v>
      </c>
      <c r="V55" s="227">
        <v>2021</v>
      </c>
      <c r="W55" s="227">
        <v>2021</v>
      </c>
      <c r="X55" s="227">
        <v>2021</v>
      </c>
      <c r="Y55" s="227">
        <v>2021</v>
      </c>
      <c r="Z55" s="227">
        <v>2014</v>
      </c>
      <c r="AA55" s="227">
        <v>2021</v>
      </c>
      <c r="AB55" s="227">
        <v>2021</v>
      </c>
      <c r="AC55" s="227">
        <v>2020</v>
      </c>
      <c r="AD55" s="227">
        <v>2021</v>
      </c>
      <c r="AE55" s="227">
        <v>2021</v>
      </c>
      <c r="AF55" s="227">
        <v>2021</v>
      </c>
      <c r="AG55" s="227">
        <v>2021</v>
      </c>
      <c r="AH55" s="227">
        <v>2016</v>
      </c>
      <c r="AI55" s="227">
        <v>2019</v>
      </c>
      <c r="AJ55" s="227">
        <v>2019</v>
      </c>
      <c r="AK55" s="227">
        <v>2019</v>
      </c>
      <c r="AL55" s="227">
        <v>2020</v>
      </c>
      <c r="AM55" s="227">
        <v>2019</v>
      </c>
      <c r="AN55" s="227">
        <v>2019</v>
      </c>
      <c r="AO55" s="227">
        <v>2020</v>
      </c>
      <c r="AP55" s="227">
        <v>2016</v>
      </c>
      <c r="AQ55" s="227">
        <v>2019</v>
      </c>
      <c r="AR55" s="227">
        <v>2020</v>
      </c>
      <c r="AS55" s="227">
        <v>2020</v>
      </c>
      <c r="AT55" s="227">
        <v>2020</v>
      </c>
      <c r="AU55" s="227">
        <v>2021</v>
      </c>
      <c r="AV55" s="227">
        <v>2020</v>
      </c>
      <c r="AW55" s="227">
        <v>2022</v>
      </c>
      <c r="AX55" s="227">
        <v>2020</v>
      </c>
      <c r="AY55" s="227">
        <v>2019</v>
      </c>
      <c r="AZ55" s="227">
        <v>2019</v>
      </c>
      <c r="BA55" s="227">
        <v>2019</v>
      </c>
      <c r="BB55" s="227">
        <v>2020</v>
      </c>
      <c r="BC55" s="227">
        <v>2020</v>
      </c>
      <c r="BD55" s="227">
        <v>2020</v>
      </c>
      <c r="BE55" s="227">
        <v>2021</v>
      </c>
      <c r="BF55" s="227">
        <v>2021</v>
      </c>
      <c r="BG55" s="227">
        <v>2019</v>
      </c>
      <c r="BH55" s="227">
        <v>2019</v>
      </c>
      <c r="BI55" s="227">
        <v>2021</v>
      </c>
      <c r="BJ55" s="227">
        <v>2021</v>
      </c>
      <c r="BK55" s="227">
        <v>2021</v>
      </c>
      <c r="BL55" s="227">
        <v>2021</v>
      </c>
      <c r="BM55" s="227">
        <v>2021</v>
      </c>
      <c r="BN55" s="227">
        <v>2020</v>
      </c>
      <c r="BO55" s="227">
        <v>2020</v>
      </c>
      <c r="BP55" s="227">
        <v>2015</v>
      </c>
      <c r="BQ55" s="227">
        <v>2022</v>
      </c>
      <c r="BR55" s="227">
        <v>2014</v>
      </c>
      <c r="BS55" s="227">
        <v>2014</v>
      </c>
      <c r="BT55" s="227">
        <v>2014</v>
      </c>
      <c r="BU55" s="227">
        <v>2022</v>
      </c>
      <c r="BV55" s="227">
        <v>2022</v>
      </c>
      <c r="BW55" s="227">
        <v>2022</v>
      </c>
      <c r="BX55" s="227">
        <v>2014</v>
      </c>
      <c r="BY55" s="227">
        <v>2019</v>
      </c>
      <c r="BZ55" s="227">
        <v>2019</v>
      </c>
      <c r="CA55" s="227">
        <v>2019</v>
      </c>
      <c r="CB55" s="227">
        <v>2019</v>
      </c>
      <c r="CC55" s="227">
        <v>2019</v>
      </c>
      <c r="CD55" s="227">
        <v>2019</v>
      </c>
      <c r="CE55" s="227">
        <v>2019</v>
      </c>
      <c r="CF55" s="227">
        <v>2021</v>
      </c>
      <c r="CG55" s="227">
        <v>2022</v>
      </c>
      <c r="CH55" s="227">
        <v>2022</v>
      </c>
      <c r="CI55" s="227">
        <v>2022</v>
      </c>
      <c r="CJ55" s="227">
        <v>2021</v>
      </c>
      <c r="CK55" s="227">
        <v>2020</v>
      </c>
      <c r="CL55" s="227">
        <v>2020</v>
      </c>
      <c r="CM55" s="227">
        <v>2014</v>
      </c>
      <c r="CN55" s="227">
        <v>2021</v>
      </c>
      <c r="CO55" s="227">
        <v>2021</v>
      </c>
      <c r="CP55" s="227">
        <v>2021</v>
      </c>
    </row>
    <row r="56" spans="1:94" ht="15.75" customHeight="1" x14ac:dyDescent="0.25">
      <c r="A56" s="78" t="str">
        <f>'Indicator Data'!C66</f>
        <v>Dinajpur</v>
      </c>
      <c r="B56" s="19">
        <f>'Indicator Data'!D66</f>
        <v>5527</v>
      </c>
      <c r="C56" s="227">
        <v>2019</v>
      </c>
      <c r="D56" s="227">
        <v>2019</v>
      </c>
      <c r="E56" s="227">
        <v>2019</v>
      </c>
      <c r="F56" s="227">
        <v>2019</v>
      </c>
      <c r="G56" s="227">
        <v>2022</v>
      </c>
      <c r="H56" s="227">
        <v>2020</v>
      </c>
      <c r="I56" s="227">
        <v>2022</v>
      </c>
      <c r="J56" s="227">
        <v>2022</v>
      </c>
      <c r="K56" s="227">
        <v>2022</v>
      </c>
      <c r="L56" s="227">
        <v>2020</v>
      </c>
      <c r="M56" s="227">
        <v>2020</v>
      </c>
      <c r="N56" s="227">
        <v>2020</v>
      </c>
      <c r="O56" s="227">
        <v>2022</v>
      </c>
      <c r="P56" s="227">
        <v>2020</v>
      </c>
      <c r="Q56" s="227">
        <v>2020</v>
      </c>
      <c r="R56" s="227">
        <v>2022</v>
      </c>
      <c r="S56" s="227">
        <v>2022</v>
      </c>
      <c r="T56" s="227">
        <v>2021</v>
      </c>
      <c r="U56" s="227">
        <v>2021</v>
      </c>
      <c r="V56" s="227">
        <v>2021</v>
      </c>
      <c r="W56" s="227">
        <v>2021</v>
      </c>
      <c r="X56" s="227">
        <v>2021</v>
      </c>
      <c r="Y56" s="227">
        <v>2021</v>
      </c>
      <c r="Z56" s="227">
        <v>2014</v>
      </c>
      <c r="AA56" s="227">
        <v>2021</v>
      </c>
      <c r="AB56" s="227">
        <v>2021</v>
      </c>
      <c r="AC56" s="227">
        <v>2020</v>
      </c>
      <c r="AD56" s="227">
        <v>2021</v>
      </c>
      <c r="AE56" s="227">
        <v>2021</v>
      </c>
      <c r="AF56" s="227">
        <v>2021</v>
      </c>
      <c r="AG56" s="227">
        <v>2021</v>
      </c>
      <c r="AH56" s="227">
        <v>2016</v>
      </c>
      <c r="AI56" s="227">
        <v>2019</v>
      </c>
      <c r="AJ56" s="227">
        <v>2019</v>
      </c>
      <c r="AK56" s="227">
        <v>2019</v>
      </c>
      <c r="AL56" s="227">
        <v>2020</v>
      </c>
      <c r="AM56" s="227">
        <v>2019</v>
      </c>
      <c r="AN56" s="227">
        <v>2019</v>
      </c>
      <c r="AO56" s="227">
        <v>2020</v>
      </c>
      <c r="AP56" s="227">
        <v>2016</v>
      </c>
      <c r="AQ56" s="227">
        <v>2019</v>
      </c>
      <c r="AR56" s="227">
        <v>2020</v>
      </c>
      <c r="AS56" s="227">
        <v>2020</v>
      </c>
      <c r="AT56" s="227">
        <v>2020</v>
      </c>
      <c r="AU56" s="227">
        <v>2021</v>
      </c>
      <c r="AV56" s="227">
        <v>2020</v>
      </c>
      <c r="AW56" s="227">
        <v>2022</v>
      </c>
      <c r="AX56" s="227">
        <v>2020</v>
      </c>
      <c r="AY56" s="227">
        <v>2019</v>
      </c>
      <c r="AZ56" s="227">
        <v>2019</v>
      </c>
      <c r="BA56" s="227">
        <v>2019</v>
      </c>
      <c r="BB56" s="227">
        <v>2020</v>
      </c>
      <c r="BC56" s="227">
        <v>2020</v>
      </c>
      <c r="BD56" s="227">
        <v>2020</v>
      </c>
      <c r="BE56" s="227">
        <v>2021</v>
      </c>
      <c r="BF56" s="227">
        <v>2021</v>
      </c>
      <c r="BG56" s="227">
        <v>2019</v>
      </c>
      <c r="BH56" s="227">
        <v>2019</v>
      </c>
      <c r="BI56" s="227">
        <v>2021</v>
      </c>
      <c r="BJ56" s="227">
        <v>2021</v>
      </c>
      <c r="BK56" s="227">
        <v>2021</v>
      </c>
      <c r="BL56" s="227">
        <v>2021</v>
      </c>
      <c r="BM56" s="227">
        <v>2021</v>
      </c>
      <c r="BN56" s="227">
        <v>2020</v>
      </c>
      <c r="BO56" s="227">
        <v>2020</v>
      </c>
      <c r="BP56" s="227">
        <v>2015</v>
      </c>
      <c r="BQ56" s="227">
        <v>2022</v>
      </c>
      <c r="BR56" s="227">
        <v>2014</v>
      </c>
      <c r="BS56" s="227">
        <v>2014</v>
      </c>
      <c r="BT56" s="227">
        <v>2014</v>
      </c>
      <c r="BU56" s="227">
        <v>2022</v>
      </c>
      <c r="BV56" s="227">
        <v>2022</v>
      </c>
      <c r="BW56" s="227">
        <v>2022</v>
      </c>
      <c r="BX56" s="227">
        <v>2014</v>
      </c>
      <c r="BY56" s="227">
        <v>2019</v>
      </c>
      <c r="BZ56" s="227">
        <v>2019</v>
      </c>
      <c r="CA56" s="227">
        <v>2019</v>
      </c>
      <c r="CB56" s="227">
        <v>2019</v>
      </c>
      <c r="CC56" s="227">
        <v>2019</v>
      </c>
      <c r="CD56" s="227">
        <v>2019</v>
      </c>
      <c r="CE56" s="227">
        <v>2019</v>
      </c>
      <c r="CF56" s="227">
        <v>2021</v>
      </c>
      <c r="CG56" s="227">
        <v>2022</v>
      </c>
      <c r="CH56" s="227">
        <v>2022</v>
      </c>
      <c r="CI56" s="227">
        <v>2022</v>
      </c>
      <c r="CJ56" s="227">
        <v>2021</v>
      </c>
      <c r="CK56" s="227">
        <v>2020</v>
      </c>
      <c r="CL56" s="227">
        <v>2020</v>
      </c>
      <c r="CM56" s="227">
        <v>2014</v>
      </c>
      <c r="CN56" s="227">
        <v>2021</v>
      </c>
      <c r="CO56" s="227">
        <v>2021</v>
      </c>
      <c r="CP56" s="227">
        <v>2021</v>
      </c>
    </row>
    <row r="57" spans="1:94" ht="15.75" customHeight="1" x14ac:dyDescent="0.25">
      <c r="A57" s="78" t="str">
        <f>'Indicator Data'!C67</f>
        <v>Gaibandha</v>
      </c>
      <c r="B57" s="19">
        <f>'Indicator Data'!D67</f>
        <v>5532</v>
      </c>
      <c r="C57" s="227">
        <v>2019</v>
      </c>
      <c r="D57" s="227">
        <v>2019</v>
      </c>
      <c r="E57" s="227">
        <v>2019</v>
      </c>
      <c r="F57" s="227">
        <v>2019</v>
      </c>
      <c r="G57" s="227">
        <v>2022</v>
      </c>
      <c r="H57" s="227">
        <v>2020</v>
      </c>
      <c r="I57" s="227">
        <v>2022</v>
      </c>
      <c r="J57" s="227">
        <v>2022</v>
      </c>
      <c r="K57" s="227">
        <v>2022</v>
      </c>
      <c r="L57" s="227">
        <v>2020</v>
      </c>
      <c r="M57" s="227">
        <v>2020</v>
      </c>
      <c r="N57" s="227">
        <v>2020</v>
      </c>
      <c r="O57" s="227">
        <v>2022</v>
      </c>
      <c r="P57" s="227">
        <v>2020</v>
      </c>
      <c r="Q57" s="227">
        <v>2020</v>
      </c>
      <c r="R57" s="227">
        <v>2022</v>
      </c>
      <c r="S57" s="227">
        <v>2022</v>
      </c>
      <c r="T57" s="227">
        <v>2021</v>
      </c>
      <c r="U57" s="227">
        <v>2021</v>
      </c>
      <c r="V57" s="227">
        <v>2021</v>
      </c>
      <c r="W57" s="227">
        <v>2021</v>
      </c>
      <c r="X57" s="227">
        <v>2021</v>
      </c>
      <c r="Y57" s="227">
        <v>2021</v>
      </c>
      <c r="Z57" s="227">
        <v>2014</v>
      </c>
      <c r="AA57" s="227">
        <v>2021</v>
      </c>
      <c r="AB57" s="227">
        <v>2021</v>
      </c>
      <c r="AC57" s="227">
        <v>2020</v>
      </c>
      <c r="AD57" s="227">
        <v>2021</v>
      </c>
      <c r="AE57" s="227">
        <v>2021</v>
      </c>
      <c r="AF57" s="227">
        <v>2021</v>
      </c>
      <c r="AG57" s="227">
        <v>2021</v>
      </c>
      <c r="AH57" s="227">
        <v>2016</v>
      </c>
      <c r="AI57" s="227">
        <v>2019</v>
      </c>
      <c r="AJ57" s="227">
        <v>2019</v>
      </c>
      <c r="AK57" s="227">
        <v>2019</v>
      </c>
      <c r="AL57" s="227">
        <v>2020</v>
      </c>
      <c r="AM57" s="227">
        <v>2019</v>
      </c>
      <c r="AN57" s="227">
        <v>2019</v>
      </c>
      <c r="AO57" s="227">
        <v>2020</v>
      </c>
      <c r="AP57" s="227">
        <v>2016</v>
      </c>
      <c r="AQ57" s="227">
        <v>2019</v>
      </c>
      <c r="AR57" s="227">
        <v>2020</v>
      </c>
      <c r="AS57" s="227">
        <v>2020</v>
      </c>
      <c r="AT57" s="227">
        <v>2020</v>
      </c>
      <c r="AU57" s="227">
        <v>2021</v>
      </c>
      <c r="AV57" s="227">
        <v>2020</v>
      </c>
      <c r="AW57" s="227">
        <v>2022</v>
      </c>
      <c r="AX57" s="227">
        <v>2020</v>
      </c>
      <c r="AY57" s="227">
        <v>2019</v>
      </c>
      <c r="AZ57" s="227">
        <v>2019</v>
      </c>
      <c r="BA57" s="227">
        <v>2019</v>
      </c>
      <c r="BB57" s="227">
        <v>2020</v>
      </c>
      <c r="BC57" s="227">
        <v>2020</v>
      </c>
      <c r="BD57" s="227">
        <v>2020</v>
      </c>
      <c r="BE57" s="227">
        <v>2021</v>
      </c>
      <c r="BF57" s="227">
        <v>2021</v>
      </c>
      <c r="BG57" s="227">
        <v>2019</v>
      </c>
      <c r="BH57" s="227">
        <v>2019</v>
      </c>
      <c r="BI57" s="227">
        <v>2021</v>
      </c>
      <c r="BJ57" s="227">
        <v>2021</v>
      </c>
      <c r="BK57" s="227">
        <v>2021</v>
      </c>
      <c r="BL57" s="227">
        <v>2021</v>
      </c>
      <c r="BM57" s="227">
        <v>2021</v>
      </c>
      <c r="BN57" s="227">
        <v>2020</v>
      </c>
      <c r="BO57" s="227">
        <v>2020</v>
      </c>
      <c r="BP57" s="227">
        <v>2015</v>
      </c>
      <c r="BQ57" s="227">
        <v>2022</v>
      </c>
      <c r="BR57" s="227">
        <v>2014</v>
      </c>
      <c r="BS57" s="227">
        <v>2014</v>
      </c>
      <c r="BT57" s="227">
        <v>2014</v>
      </c>
      <c r="BU57" s="227">
        <v>2022</v>
      </c>
      <c r="BV57" s="227">
        <v>2022</v>
      </c>
      <c r="BW57" s="227">
        <v>2022</v>
      </c>
      <c r="BX57" s="227">
        <v>2014</v>
      </c>
      <c r="BY57" s="227">
        <v>2019</v>
      </c>
      <c r="BZ57" s="227">
        <v>2019</v>
      </c>
      <c r="CA57" s="227">
        <v>2019</v>
      </c>
      <c r="CB57" s="227">
        <v>2019</v>
      </c>
      <c r="CC57" s="227">
        <v>2019</v>
      </c>
      <c r="CD57" s="227">
        <v>2019</v>
      </c>
      <c r="CE57" s="227">
        <v>2019</v>
      </c>
      <c r="CF57" s="227">
        <v>2021</v>
      </c>
      <c r="CG57" s="227">
        <v>2022</v>
      </c>
      <c r="CH57" s="227">
        <v>2022</v>
      </c>
      <c r="CI57" s="227">
        <v>2022</v>
      </c>
      <c r="CJ57" s="227">
        <v>2021</v>
      </c>
      <c r="CK57" s="227">
        <v>2020</v>
      </c>
      <c r="CL57" s="227">
        <v>2020</v>
      </c>
      <c r="CM57" s="227">
        <v>2014</v>
      </c>
      <c r="CN57" s="227">
        <v>2021</v>
      </c>
      <c r="CO57" s="227">
        <v>2021</v>
      </c>
      <c r="CP57" s="227">
        <v>2021</v>
      </c>
    </row>
    <row r="58" spans="1:94" ht="15.75" customHeight="1" x14ac:dyDescent="0.25">
      <c r="A58" s="78" t="str">
        <f>'Indicator Data'!C68</f>
        <v>Kurigram</v>
      </c>
      <c r="B58" s="19">
        <f>'Indicator Data'!D68</f>
        <v>5549</v>
      </c>
      <c r="C58" s="227">
        <v>2019</v>
      </c>
      <c r="D58" s="227">
        <v>2019</v>
      </c>
      <c r="E58" s="227">
        <v>2019</v>
      </c>
      <c r="F58" s="227">
        <v>2019</v>
      </c>
      <c r="G58" s="227">
        <v>2022</v>
      </c>
      <c r="H58" s="227">
        <v>2020</v>
      </c>
      <c r="I58" s="227">
        <v>2022</v>
      </c>
      <c r="J58" s="227">
        <v>2022</v>
      </c>
      <c r="K58" s="227">
        <v>2022</v>
      </c>
      <c r="L58" s="227">
        <v>2020</v>
      </c>
      <c r="M58" s="227">
        <v>2020</v>
      </c>
      <c r="N58" s="227">
        <v>2020</v>
      </c>
      <c r="O58" s="227">
        <v>2022</v>
      </c>
      <c r="P58" s="227">
        <v>2020</v>
      </c>
      <c r="Q58" s="227">
        <v>2020</v>
      </c>
      <c r="R58" s="227">
        <v>2022</v>
      </c>
      <c r="S58" s="227">
        <v>2022</v>
      </c>
      <c r="T58" s="227">
        <v>2021</v>
      </c>
      <c r="U58" s="227">
        <v>2021</v>
      </c>
      <c r="V58" s="227">
        <v>2021</v>
      </c>
      <c r="W58" s="227">
        <v>2021</v>
      </c>
      <c r="X58" s="227">
        <v>2021</v>
      </c>
      <c r="Y58" s="227">
        <v>2021</v>
      </c>
      <c r="Z58" s="227">
        <v>2014</v>
      </c>
      <c r="AA58" s="227">
        <v>2021</v>
      </c>
      <c r="AB58" s="227">
        <v>2021</v>
      </c>
      <c r="AC58" s="227">
        <v>2020</v>
      </c>
      <c r="AD58" s="227">
        <v>2021</v>
      </c>
      <c r="AE58" s="227">
        <v>2021</v>
      </c>
      <c r="AF58" s="227">
        <v>2021</v>
      </c>
      <c r="AG58" s="227">
        <v>2021</v>
      </c>
      <c r="AH58" s="227">
        <v>2016</v>
      </c>
      <c r="AI58" s="227">
        <v>2019</v>
      </c>
      <c r="AJ58" s="227">
        <v>2019</v>
      </c>
      <c r="AK58" s="227">
        <v>2019</v>
      </c>
      <c r="AL58" s="227">
        <v>2020</v>
      </c>
      <c r="AM58" s="227">
        <v>2019</v>
      </c>
      <c r="AN58" s="227">
        <v>2019</v>
      </c>
      <c r="AO58" s="227">
        <v>2020</v>
      </c>
      <c r="AP58" s="227">
        <v>2016</v>
      </c>
      <c r="AQ58" s="227">
        <v>2019</v>
      </c>
      <c r="AR58" s="227">
        <v>2020</v>
      </c>
      <c r="AS58" s="227">
        <v>2020</v>
      </c>
      <c r="AT58" s="227">
        <v>2020</v>
      </c>
      <c r="AU58" s="227">
        <v>2021</v>
      </c>
      <c r="AV58" s="227">
        <v>2020</v>
      </c>
      <c r="AW58" s="227">
        <v>2022</v>
      </c>
      <c r="AX58" s="227">
        <v>2020</v>
      </c>
      <c r="AY58" s="227">
        <v>2019</v>
      </c>
      <c r="AZ58" s="227">
        <v>2019</v>
      </c>
      <c r="BA58" s="227">
        <v>2019</v>
      </c>
      <c r="BB58" s="227">
        <v>2020</v>
      </c>
      <c r="BC58" s="227">
        <v>2020</v>
      </c>
      <c r="BD58" s="227">
        <v>2020</v>
      </c>
      <c r="BE58" s="227">
        <v>2021</v>
      </c>
      <c r="BF58" s="227">
        <v>2021</v>
      </c>
      <c r="BG58" s="227">
        <v>2019</v>
      </c>
      <c r="BH58" s="227">
        <v>2019</v>
      </c>
      <c r="BI58" s="227">
        <v>2021</v>
      </c>
      <c r="BJ58" s="227">
        <v>2021</v>
      </c>
      <c r="BK58" s="227">
        <v>2021</v>
      </c>
      <c r="BL58" s="227">
        <v>2021</v>
      </c>
      <c r="BM58" s="227">
        <v>2021</v>
      </c>
      <c r="BN58" s="227">
        <v>2020</v>
      </c>
      <c r="BO58" s="227">
        <v>2020</v>
      </c>
      <c r="BP58" s="227">
        <v>2015</v>
      </c>
      <c r="BQ58" s="227">
        <v>2022</v>
      </c>
      <c r="BR58" s="227">
        <v>2014</v>
      </c>
      <c r="BS58" s="227">
        <v>2014</v>
      </c>
      <c r="BT58" s="227">
        <v>2014</v>
      </c>
      <c r="BU58" s="227">
        <v>2022</v>
      </c>
      <c r="BV58" s="227">
        <v>2022</v>
      </c>
      <c r="BW58" s="227">
        <v>2022</v>
      </c>
      <c r="BX58" s="227">
        <v>2014</v>
      </c>
      <c r="BY58" s="227">
        <v>2019</v>
      </c>
      <c r="BZ58" s="227">
        <v>2019</v>
      </c>
      <c r="CA58" s="227">
        <v>2019</v>
      </c>
      <c r="CB58" s="227">
        <v>2019</v>
      </c>
      <c r="CC58" s="227">
        <v>2019</v>
      </c>
      <c r="CD58" s="227">
        <v>2019</v>
      </c>
      <c r="CE58" s="227">
        <v>2019</v>
      </c>
      <c r="CF58" s="227">
        <v>2021</v>
      </c>
      <c r="CG58" s="227">
        <v>2022</v>
      </c>
      <c r="CH58" s="227">
        <v>2022</v>
      </c>
      <c r="CI58" s="227">
        <v>2022</v>
      </c>
      <c r="CJ58" s="227">
        <v>2021</v>
      </c>
      <c r="CK58" s="227">
        <v>2020</v>
      </c>
      <c r="CL58" s="227">
        <v>2020</v>
      </c>
      <c r="CM58" s="227">
        <v>2014</v>
      </c>
      <c r="CN58" s="227">
        <v>2021</v>
      </c>
      <c r="CO58" s="227">
        <v>2021</v>
      </c>
      <c r="CP58" s="227">
        <v>2021</v>
      </c>
    </row>
    <row r="59" spans="1:94" ht="15.75" customHeight="1" x14ac:dyDescent="0.25">
      <c r="A59" s="78" t="str">
        <f>'Indicator Data'!C69</f>
        <v>Lalmonirhat</v>
      </c>
      <c r="B59" s="19">
        <f>'Indicator Data'!D69</f>
        <v>5552</v>
      </c>
      <c r="C59" s="227">
        <v>2019</v>
      </c>
      <c r="D59" s="227">
        <v>2019</v>
      </c>
      <c r="E59" s="227">
        <v>2019</v>
      </c>
      <c r="F59" s="227">
        <v>2019</v>
      </c>
      <c r="G59" s="227">
        <v>2022</v>
      </c>
      <c r="H59" s="227">
        <v>2020</v>
      </c>
      <c r="I59" s="227">
        <v>2022</v>
      </c>
      <c r="J59" s="227">
        <v>2022</v>
      </c>
      <c r="K59" s="227">
        <v>2022</v>
      </c>
      <c r="L59" s="227">
        <v>2020</v>
      </c>
      <c r="M59" s="227">
        <v>2020</v>
      </c>
      <c r="N59" s="227">
        <v>2020</v>
      </c>
      <c r="O59" s="227">
        <v>2022</v>
      </c>
      <c r="P59" s="227">
        <v>2020</v>
      </c>
      <c r="Q59" s="227">
        <v>2020</v>
      </c>
      <c r="R59" s="227">
        <v>2022</v>
      </c>
      <c r="S59" s="227">
        <v>2022</v>
      </c>
      <c r="T59" s="227">
        <v>2021</v>
      </c>
      <c r="U59" s="227">
        <v>2021</v>
      </c>
      <c r="V59" s="227">
        <v>2021</v>
      </c>
      <c r="W59" s="227">
        <v>2021</v>
      </c>
      <c r="X59" s="227">
        <v>2021</v>
      </c>
      <c r="Y59" s="227">
        <v>2021</v>
      </c>
      <c r="Z59" s="227">
        <v>2014</v>
      </c>
      <c r="AA59" s="227">
        <v>2021</v>
      </c>
      <c r="AB59" s="227">
        <v>2021</v>
      </c>
      <c r="AC59" s="227">
        <v>2020</v>
      </c>
      <c r="AD59" s="227">
        <v>2021</v>
      </c>
      <c r="AE59" s="227">
        <v>2021</v>
      </c>
      <c r="AF59" s="227">
        <v>2021</v>
      </c>
      <c r="AG59" s="227">
        <v>2021</v>
      </c>
      <c r="AH59" s="227">
        <v>2016</v>
      </c>
      <c r="AI59" s="227">
        <v>2019</v>
      </c>
      <c r="AJ59" s="227">
        <v>2019</v>
      </c>
      <c r="AK59" s="227">
        <v>2019</v>
      </c>
      <c r="AL59" s="227">
        <v>2020</v>
      </c>
      <c r="AM59" s="227">
        <v>2019</v>
      </c>
      <c r="AN59" s="227">
        <v>2019</v>
      </c>
      <c r="AO59" s="227">
        <v>2020</v>
      </c>
      <c r="AP59" s="227">
        <v>2016</v>
      </c>
      <c r="AQ59" s="227">
        <v>2019</v>
      </c>
      <c r="AR59" s="227">
        <v>2020</v>
      </c>
      <c r="AS59" s="227">
        <v>2020</v>
      </c>
      <c r="AT59" s="227">
        <v>2020</v>
      </c>
      <c r="AU59" s="227">
        <v>2021</v>
      </c>
      <c r="AV59" s="227">
        <v>2020</v>
      </c>
      <c r="AW59" s="227">
        <v>2022</v>
      </c>
      <c r="AX59" s="227">
        <v>2020</v>
      </c>
      <c r="AY59" s="227">
        <v>2019</v>
      </c>
      <c r="AZ59" s="227">
        <v>2019</v>
      </c>
      <c r="BA59" s="227">
        <v>2019</v>
      </c>
      <c r="BB59" s="227">
        <v>2020</v>
      </c>
      <c r="BC59" s="227">
        <v>2020</v>
      </c>
      <c r="BD59" s="227">
        <v>2020</v>
      </c>
      <c r="BE59" s="227">
        <v>2021</v>
      </c>
      <c r="BF59" s="227">
        <v>2021</v>
      </c>
      <c r="BG59" s="227">
        <v>2019</v>
      </c>
      <c r="BH59" s="227">
        <v>2019</v>
      </c>
      <c r="BI59" s="227">
        <v>2021</v>
      </c>
      <c r="BJ59" s="227">
        <v>2021</v>
      </c>
      <c r="BK59" s="227">
        <v>2021</v>
      </c>
      <c r="BL59" s="227">
        <v>2021</v>
      </c>
      <c r="BM59" s="227">
        <v>2021</v>
      </c>
      <c r="BN59" s="227">
        <v>2020</v>
      </c>
      <c r="BO59" s="227">
        <v>2020</v>
      </c>
      <c r="BP59" s="227">
        <v>2015</v>
      </c>
      <c r="BQ59" s="227">
        <v>2022</v>
      </c>
      <c r="BR59" s="227">
        <v>2014</v>
      </c>
      <c r="BS59" s="227">
        <v>2014</v>
      </c>
      <c r="BT59" s="227">
        <v>2014</v>
      </c>
      <c r="BU59" s="227">
        <v>2022</v>
      </c>
      <c r="BV59" s="227">
        <v>2022</v>
      </c>
      <c r="BW59" s="227">
        <v>2022</v>
      </c>
      <c r="BX59" s="227">
        <v>2014</v>
      </c>
      <c r="BY59" s="227">
        <v>2019</v>
      </c>
      <c r="BZ59" s="227">
        <v>2019</v>
      </c>
      <c r="CA59" s="227">
        <v>2019</v>
      </c>
      <c r="CB59" s="227">
        <v>2019</v>
      </c>
      <c r="CC59" s="227">
        <v>2019</v>
      </c>
      <c r="CD59" s="227">
        <v>2019</v>
      </c>
      <c r="CE59" s="227">
        <v>2019</v>
      </c>
      <c r="CF59" s="227">
        <v>2021</v>
      </c>
      <c r="CG59" s="227">
        <v>2022</v>
      </c>
      <c r="CH59" s="227">
        <v>2022</v>
      </c>
      <c r="CI59" s="227">
        <v>2022</v>
      </c>
      <c r="CJ59" s="227">
        <v>2021</v>
      </c>
      <c r="CK59" s="227">
        <v>2020</v>
      </c>
      <c r="CL59" s="227">
        <v>2020</v>
      </c>
      <c r="CM59" s="227">
        <v>2014</v>
      </c>
      <c r="CN59" s="227">
        <v>2021</v>
      </c>
      <c r="CO59" s="227">
        <v>2021</v>
      </c>
      <c r="CP59" s="227">
        <v>2021</v>
      </c>
    </row>
    <row r="60" spans="1:94" ht="15.75" customHeight="1" x14ac:dyDescent="0.25">
      <c r="A60" s="78" t="str">
        <f>'Indicator Data'!C70</f>
        <v>Nilphamari</v>
      </c>
      <c r="B60" s="19">
        <f>'Indicator Data'!D70</f>
        <v>5573</v>
      </c>
      <c r="C60" s="227">
        <v>2019</v>
      </c>
      <c r="D60" s="227">
        <v>2019</v>
      </c>
      <c r="E60" s="227">
        <v>2019</v>
      </c>
      <c r="F60" s="227">
        <v>2019</v>
      </c>
      <c r="G60" s="227">
        <v>2022</v>
      </c>
      <c r="H60" s="227">
        <v>2020</v>
      </c>
      <c r="I60" s="227">
        <v>2022</v>
      </c>
      <c r="J60" s="227">
        <v>2022</v>
      </c>
      <c r="K60" s="227">
        <v>2022</v>
      </c>
      <c r="L60" s="227">
        <v>2020</v>
      </c>
      <c r="M60" s="227">
        <v>2020</v>
      </c>
      <c r="N60" s="227">
        <v>2020</v>
      </c>
      <c r="O60" s="227">
        <v>2022</v>
      </c>
      <c r="P60" s="227">
        <v>2020</v>
      </c>
      <c r="Q60" s="227">
        <v>2020</v>
      </c>
      <c r="R60" s="227">
        <v>2022</v>
      </c>
      <c r="S60" s="227">
        <v>2022</v>
      </c>
      <c r="T60" s="227">
        <v>2021</v>
      </c>
      <c r="U60" s="227">
        <v>2021</v>
      </c>
      <c r="V60" s="227">
        <v>2021</v>
      </c>
      <c r="W60" s="227">
        <v>2021</v>
      </c>
      <c r="X60" s="227">
        <v>2021</v>
      </c>
      <c r="Y60" s="227">
        <v>2021</v>
      </c>
      <c r="Z60" s="227">
        <v>2014</v>
      </c>
      <c r="AA60" s="227">
        <v>2021</v>
      </c>
      <c r="AB60" s="227">
        <v>2021</v>
      </c>
      <c r="AC60" s="227">
        <v>2020</v>
      </c>
      <c r="AD60" s="227">
        <v>2021</v>
      </c>
      <c r="AE60" s="227">
        <v>2021</v>
      </c>
      <c r="AF60" s="227">
        <v>2021</v>
      </c>
      <c r="AG60" s="227">
        <v>2021</v>
      </c>
      <c r="AH60" s="227">
        <v>2016</v>
      </c>
      <c r="AI60" s="227">
        <v>2019</v>
      </c>
      <c r="AJ60" s="227">
        <v>2019</v>
      </c>
      <c r="AK60" s="227">
        <v>2019</v>
      </c>
      <c r="AL60" s="227">
        <v>2020</v>
      </c>
      <c r="AM60" s="227">
        <v>2019</v>
      </c>
      <c r="AN60" s="227">
        <v>2019</v>
      </c>
      <c r="AO60" s="227">
        <v>2020</v>
      </c>
      <c r="AP60" s="227">
        <v>2016</v>
      </c>
      <c r="AQ60" s="227">
        <v>2019</v>
      </c>
      <c r="AR60" s="227">
        <v>2020</v>
      </c>
      <c r="AS60" s="227">
        <v>2020</v>
      </c>
      <c r="AT60" s="227">
        <v>2020</v>
      </c>
      <c r="AU60" s="227">
        <v>2021</v>
      </c>
      <c r="AV60" s="227">
        <v>2020</v>
      </c>
      <c r="AW60" s="227">
        <v>2022</v>
      </c>
      <c r="AX60" s="227">
        <v>2020</v>
      </c>
      <c r="AY60" s="227">
        <v>2019</v>
      </c>
      <c r="AZ60" s="227">
        <v>2019</v>
      </c>
      <c r="BA60" s="227">
        <v>2019</v>
      </c>
      <c r="BB60" s="227">
        <v>2020</v>
      </c>
      <c r="BC60" s="227">
        <v>2020</v>
      </c>
      <c r="BD60" s="227">
        <v>2020</v>
      </c>
      <c r="BE60" s="227">
        <v>2021</v>
      </c>
      <c r="BF60" s="227">
        <v>2021</v>
      </c>
      <c r="BG60" s="227">
        <v>2019</v>
      </c>
      <c r="BH60" s="227">
        <v>2019</v>
      </c>
      <c r="BI60" s="227">
        <v>2021</v>
      </c>
      <c r="BJ60" s="227">
        <v>2021</v>
      </c>
      <c r="BK60" s="227">
        <v>2021</v>
      </c>
      <c r="BL60" s="227">
        <v>2021</v>
      </c>
      <c r="BM60" s="227">
        <v>2021</v>
      </c>
      <c r="BN60" s="227">
        <v>2020</v>
      </c>
      <c r="BO60" s="227">
        <v>2020</v>
      </c>
      <c r="BP60" s="227">
        <v>2015</v>
      </c>
      <c r="BQ60" s="227">
        <v>2022</v>
      </c>
      <c r="BR60" s="227">
        <v>2014</v>
      </c>
      <c r="BS60" s="227">
        <v>2014</v>
      </c>
      <c r="BT60" s="227">
        <v>2014</v>
      </c>
      <c r="BU60" s="227">
        <v>2022</v>
      </c>
      <c r="BV60" s="227">
        <v>2022</v>
      </c>
      <c r="BW60" s="227">
        <v>2022</v>
      </c>
      <c r="BX60" s="227">
        <v>2014</v>
      </c>
      <c r="BY60" s="227">
        <v>2019</v>
      </c>
      <c r="BZ60" s="227">
        <v>2019</v>
      </c>
      <c r="CA60" s="227">
        <v>2019</v>
      </c>
      <c r="CB60" s="227">
        <v>2019</v>
      </c>
      <c r="CC60" s="227">
        <v>2019</v>
      </c>
      <c r="CD60" s="227">
        <v>2019</v>
      </c>
      <c r="CE60" s="227">
        <v>2019</v>
      </c>
      <c r="CF60" s="227">
        <v>2021</v>
      </c>
      <c r="CG60" s="227">
        <v>2022</v>
      </c>
      <c r="CH60" s="227">
        <v>2022</v>
      </c>
      <c r="CI60" s="227">
        <v>2022</v>
      </c>
      <c r="CJ60" s="227">
        <v>2021</v>
      </c>
      <c r="CK60" s="227">
        <v>2020</v>
      </c>
      <c r="CL60" s="227">
        <v>2020</v>
      </c>
      <c r="CM60" s="227">
        <v>2014</v>
      </c>
      <c r="CN60" s="227">
        <v>2021</v>
      </c>
      <c r="CO60" s="227">
        <v>2021</v>
      </c>
      <c r="CP60" s="227">
        <v>2021</v>
      </c>
    </row>
    <row r="61" spans="1:94" ht="15.75" customHeight="1" x14ac:dyDescent="0.25">
      <c r="A61" s="78" t="str">
        <f>'Indicator Data'!C71</f>
        <v>Panchagarh</v>
      </c>
      <c r="B61" s="19">
        <f>'Indicator Data'!D71</f>
        <v>5577</v>
      </c>
      <c r="C61" s="227">
        <v>2019</v>
      </c>
      <c r="D61" s="227">
        <v>2019</v>
      </c>
      <c r="E61" s="227">
        <v>2019</v>
      </c>
      <c r="F61" s="227">
        <v>2019</v>
      </c>
      <c r="G61" s="227">
        <v>2022</v>
      </c>
      <c r="H61" s="227">
        <v>2020</v>
      </c>
      <c r="I61" s="227">
        <v>2022</v>
      </c>
      <c r="J61" s="227">
        <v>2022</v>
      </c>
      <c r="K61" s="227">
        <v>2022</v>
      </c>
      <c r="L61" s="227">
        <v>2020</v>
      </c>
      <c r="M61" s="227">
        <v>2020</v>
      </c>
      <c r="N61" s="227">
        <v>2020</v>
      </c>
      <c r="O61" s="227">
        <v>2022</v>
      </c>
      <c r="P61" s="227">
        <v>2020</v>
      </c>
      <c r="Q61" s="227">
        <v>2020</v>
      </c>
      <c r="R61" s="227">
        <v>2022</v>
      </c>
      <c r="S61" s="227">
        <v>2022</v>
      </c>
      <c r="T61" s="227">
        <v>2021</v>
      </c>
      <c r="U61" s="227">
        <v>2021</v>
      </c>
      <c r="V61" s="227">
        <v>2021</v>
      </c>
      <c r="W61" s="227">
        <v>2021</v>
      </c>
      <c r="X61" s="227">
        <v>2021</v>
      </c>
      <c r="Y61" s="227">
        <v>2021</v>
      </c>
      <c r="Z61" s="227">
        <v>2014</v>
      </c>
      <c r="AA61" s="227">
        <v>2021</v>
      </c>
      <c r="AB61" s="227">
        <v>2021</v>
      </c>
      <c r="AC61" s="227">
        <v>2020</v>
      </c>
      <c r="AD61" s="227">
        <v>2021</v>
      </c>
      <c r="AE61" s="227">
        <v>2021</v>
      </c>
      <c r="AF61" s="227">
        <v>2021</v>
      </c>
      <c r="AG61" s="227">
        <v>2021</v>
      </c>
      <c r="AH61" s="227">
        <v>2016</v>
      </c>
      <c r="AI61" s="227">
        <v>2019</v>
      </c>
      <c r="AJ61" s="227">
        <v>2019</v>
      </c>
      <c r="AK61" s="227">
        <v>2019</v>
      </c>
      <c r="AL61" s="227">
        <v>2020</v>
      </c>
      <c r="AM61" s="227">
        <v>2019</v>
      </c>
      <c r="AN61" s="227">
        <v>2019</v>
      </c>
      <c r="AO61" s="227">
        <v>2020</v>
      </c>
      <c r="AP61" s="227">
        <v>2016</v>
      </c>
      <c r="AQ61" s="227">
        <v>2019</v>
      </c>
      <c r="AR61" s="227">
        <v>2020</v>
      </c>
      <c r="AS61" s="227">
        <v>2020</v>
      </c>
      <c r="AT61" s="227">
        <v>2020</v>
      </c>
      <c r="AU61" s="227">
        <v>2021</v>
      </c>
      <c r="AV61" s="227">
        <v>2020</v>
      </c>
      <c r="AW61" s="227">
        <v>2022</v>
      </c>
      <c r="AX61" s="227">
        <v>2020</v>
      </c>
      <c r="AY61" s="227">
        <v>2019</v>
      </c>
      <c r="AZ61" s="227">
        <v>2019</v>
      </c>
      <c r="BA61" s="227">
        <v>2019</v>
      </c>
      <c r="BB61" s="227">
        <v>2020</v>
      </c>
      <c r="BC61" s="227">
        <v>2020</v>
      </c>
      <c r="BD61" s="227">
        <v>2020</v>
      </c>
      <c r="BE61" s="227">
        <v>2021</v>
      </c>
      <c r="BF61" s="227">
        <v>2021</v>
      </c>
      <c r="BG61" s="227">
        <v>2019</v>
      </c>
      <c r="BH61" s="227">
        <v>2019</v>
      </c>
      <c r="BI61" s="227">
        <v>2021</v>
      </c>
      <c r="BJ61" s="227">
        <v>2021</v>
      </c>
      <c r="BK61" s="227">
        <v>2021</v>
      </c>
      <c r="BL61" s="227">
        <v>2021</v>
      </c>
      <c r="BM61" s="227">
        <v>2021</v>
      </c>
      <c r="BN61" s="227">
        <v>2020</v>
      </c>
      <c r="BO61" s="227">
        <v>2020</v>
      </c>
      <c r="BP61" s="227">
        <v>2015</v>
      </c>
      <c r="BQ61" s="227">
        <v>2022</v>
      </c>
      <c r="BR61" s="227">
        <v>2014</v>
      </c>
      <c r="BS61" s="227">
        <v>2014</v>
      </c>
      <c r="BT61" s="227">
        <v>2014</v>
      </c>
      <c r="BU61" s="227">
        <v>2022</v>
      </c>
      <c r="BV61" s="227">
        <v>2022</v>
      </c>
      <c r="BW61" s="227">
        <v>2022</v>
      </c>
      <c r="BX61" s="227">
        <v>2014</v>
      </c>
      <c r="BY61" s="227">
        <v>2019</v>
      </c>
      <c r="BZ61" s="227">
        <v>2019</v>
      </c>
      <c r="CA61" s="227">
        <v>2019</v>
      </c>
      <c r="CB61" s="227">
        <v>2019</v>
      </c>
      <c r="CC61" s="227">
        <v>2019</v>
      </c>
      <c r="CD61" s="227">
        <v>2019</v>
      </c>
      <c r="CE61" s="227">
        <v>2019</v>
      </c>
      <c r="CF61" s="227">
        <v>2021</v>
      </c>
      <c r="CG61" s="227">
        <v>2022</v>
      </c>
      <c r="CH61" s="227">
        <v>2022</v>
      </c>
      <c r="CI61" s="227">
        <v>2022</v>
      </c>
      <c r="CJ61" s="227">
        <v>2021</v>
      </c>
      <c r="CK61" s="227">
        <v>2020</v>
      </c>
      <c r="CL61" s="227">
        <v>2020</v>
      </c>
      <c r="CM61" s="227">
        <v>2014</v>
      </c>
      <c r="CN61" s="227">
        <v>2021</v>
      </c>
      <c r="CO61" s="227">
        <v>2021</v>
      </c>
      <c r="CP61" s="227">
        <v>2021</v>
      </c>
    </row>
    <row r="62" spans="1:94" ht="15.75" customHeight="1" x14ac:dyDescent="0.25">
      <c r="A62" s="78" t="str">
        <f>'Indicator Data'!C72</f>
        <v>Rangpur</v>
      </c>
      <c r="B62" s="19">
        <f>'Indicator Data'!D72</f>
        <v>5585</v>
      </c>
      <c r="C62" s="227">
        <v>2019</v>
      </c>
      <c r="D62" s="227">
        <v>2019</v>
      </c>
      <c r="E62" s="227">
        <v>2019</v>
      </c>
      <c r="F62" s="227">
        <v>2019</v>
      </c>
      <c r="G62" s="227">
        <v>2022</v>
      </c>
      <c r="H62" s="227">
        <v>2020</v>
      </c>
      <c r="I62" s="227">
        <v>2022</v>
      </c>
      <c r="J62" s="227">
        <v>2022</v>
      </c>
      <c r="K62" s="227">
        <v>2022</v>
      </c>
      <c r="L62" s="227">
        <v>2020</v>
      </c>
      <c r="M62" s="227">
        <v>2020</v>
      </c>
      <c r="N62" s="227">
        <v>2020</v>
      </c>
      <c r="O62" s="227">
        <v>2022</v>
      </c>
      <c r="P62" s="227">
        <v>2020</v>
      </c>
      <c r="Q62" s="227">
        <v>2020</v>
      </c>
      <c r="R62" s="227">
        <v>2022</v>
      </c>
      <c r="S62" s="227">
        <v>2022</v>
      </c>
      <c r="T62" s="227">
        <v>2021</v>
      </c>
      <c r="U62" s="227">
        <v>2021</v>
      </c>
      <c r="V62" s="227">
        <v>2021</v>
      </c>
      <c r="W62" s="227">
        <v>2021</v>
      </c>
      <c r="X62" s="227">
        <v>2021</v>
      </c>
      <c r="Y62" s="227">
        <v>2021</v>
      </c>
      <c r="Z62" s="227">
        <v>2014</v>
      </c>
      <c r="AA62" s="227">
        <v>2021</v>
      </c>
      <c r="AB62" s="227">
        <v>2021</v>
      </c>
      <c r="AC62" s="227">
        <v>2020</v>
      </c>
      <c r="AD62" s="227">
        <v>2021</v>
      </c>
      <c r="AE62" s="227">
        <v>2021</v>
      </c>
      <c r="AF62" s="227">
        <v>2021</v>
      </c>
      <c r="AG62" s="227">
        <v>2021</v>
      </c>
      <c r="AH62" s="227">
        <v>2016</v>
      </c>
      <c r="AI62" s="227">
        <v>2019</v>
      </c>
      <c r="AJ62" s="227">
        <v>2019</v>
      </c>
      <c r="AK62" s="227">
        <v>2019</v>
      </c>
      <c r="AL62" s="227">
        <v>2020</v>
      </c>
      <c r="AM62" s="227">
        <v>2019</v>
      </c>
      <c r="AN62" s="227">
        <v>2019</v>
      </c>
      <c r="AO62" s="227">
        <v>2020</v>
      </c>
      <c r="AP62" s="227">
        <v>2016</v>
      </c>
      <c r="AQ62" s="227">
        <v>2019</v>
      </c>
      <c r="AR62" s="227">
        <v>2020</v>
      </c>
      <c r="AS62" s="227">
        <v>2020</v>
      </c>
      <c r="AT62" s="227">
        <v>2020</v>
      </c>
      <c r="AU62" s="227">
        <v>2021</v>
      </c>
      <c r="AV62" s="227">
        <v>2020</v>
      </c>
      <c r="AW62" s="227">
        <v>2022</v>
      </c>
      <c r="AX62" s="227">
        <v>2020</v>
      </c>
      <c r="AY62" s="227">
        <v>2019</v>
      </c>
      <c r="AZ62" s="227">
        <v>2019</v>
      </c>
      <c r="BA62" s="227">
        <v>2019</v>
      </c>
      <c r="BB62" s="227">
        <v>2020</v>
      </c>
      <c r="BC62" s="227">
        <v>2020</v>
      </c>
      <c r="BD62" s="227">
        <v>2020</v>
      </c>
      <c r="BE62" s="227">
        <v>2021</v>
      </c>
      <c r="BF62" s="227">
        <v>2021</v>
      </c>
      <c r="BG62" s="227">
        <v>2019</v>
      </c>
      <c r="BH62" s="227">
        <v>2019</v>
      </c>
      <c r="BI62" s="227">
        <v>2021</v>
      </c>
      <c r="BJ62" s="227">
        <v>2021</v>
      </c>
      <c r="BK62" s="227">
        <v>2021</v>
      </c>
      <c r="BL62" s="227">
        <v>2021</v>
      </c>
      <c r="BM62" s="227">
        <v>2021</v>
      </c>
      <c r="BN62" s="227">
        <v>2020</v>
      </c>
      <c r="BO62" s="227">
        <v>2020</v>
      </c>
      <c r="BP62" s="227">
        <v>2015</v>
      </c>
      <c r="BQ62" s="227">
        <v>2022</v>
      </c>
      <c r="BR62" s="227">
        <v>2014</v>
      </c>
      <c r="BS62" s="227">
        <v>2014</v>
      </c>
      <c r="BT62" s="227">
        <v>2014</v>
      </c>
      <c r="BU62" s="227">
        <v>2022</v>
      </c>
      <c r="BV62" s="227">
        <v>2022</v>
      </c>
      <c r="BW62" s="227">
        <v>2022</v>
      </c>
      <c r="BX62" s="227">
        <v>2014</v>
      </c>
      <c r="BY62" s="227">
        <v>2019</v>
      </c>
      <c r="BZ62" s="227">
        <v>2019</v>
      </c>
      <c r="CA62" s="227">
        <v>2019</v>
      </c>
      <c r="CB62" s="227">
        <v>2019</v>
      </c>
      <c r="CC62" s="227">
        <v>2019</v>
      </c>
      <c r="CD62" s="227">
        <v>2019</v>
      </c>
      <c r="CE62" s="227">
        <v>2019</v>
      </c>
      <c r="CF62" s="227">
        <v>2021</v>
      </c>
      <c r="CG62" s="227">
        <v>2022</v>
      </c>
      <c r="CH62" s="227">
        <v>2022</v>
      </c>
      <c r="CI62" s="227">
        <v>2022</v>
      </c>
      <c r="CJ62" s="227">
        <v>2021</v>
      </c>
      <c r="CK62" s="227">
        <v>2020</v>
      </c>
      <c r="CL62" s="227">
        <v>2020</v>
      </c>
      <c r="CM62" s="227">
        <v>2014</v>
      </c>
      <c r="CN62" s="227">
        <v>2021</v>
      </c>
      <c r="CO62" s="227">
        <v>2021</v>
      </c>
      <c r="CP62" s="227">
        <v>2021</v>
      </c>
    </row>
    <row r="63" spans="1:94" ht="15.75" customHeight="1" x14ac:dyDescent="0.25">
      <c r="A63" s="78" t="str">
        <f>'Indicator Data'!C73</f>
        <v>Thakurgaon</v>
      </c>
      <c r="B63" s="19">
        <f>'Indicator Data'!D73</f>
        <v>5594</v>
      </c>
      <c r="C63" s="227">
        <v>2019</v>
      </c>
      <c r="D63" s="227">
        <v>2019</v>
      </c>
      <c r="E63" s="227">
        <v>2019</v>
      </c>
      <c r="F63" s="227">
        <v>2019</v>
      </c>
      <c r="G63" s="227">
        <v>2022</v>
      </c>
      <c r="H63" s="227">
        <v>2020</v>
      </c>
      <c r="I63" s="227">
        <v>2022</v>
      </c>
      <c r="J63" s="227">
        <v>2022</v>
      </c>
      <c r="K63" s="227">
        <v>2022</v>
      </c>
      <c r="L63" s="227">
        <v>2020</v>
      </c>
      <c r="M63" s="227">
        <v>2020</v>
      </c>
      <c r="N63" s="227">
        <v>2020</v>
      </c>
      <c r="O63" s="227">
        <v>2022</v>
      </c>
      <c r="P63" s="227">
        <v>2020</v>
      </c>
      <c r="Q63" s="227">
        <v>2020</v>
      </c>
      <c r="R63" s="227">
        <v>2022</v>
      </c>
      <c r="S63" s="227">
        <v>2022</v>
      </c>
      <c r="T63" s="227">
        <v>2021</v>
      </c>
      <c r="U63" s="227">
        <v>2021</v>
      </c>
      <c r="V63" s="227">
        <v>2021</v>
      </c>
      <c r="W63" s="227">
        <v>2021</v>
      </c>
      <c r="X63" s="227">
        <v>2021</v>
      </c>
      <c r="Y63" s="227">
        <v>2021</v>
      </c>
      <c r="Z63" s="227">
        <v>2014</v>
      </c>
      <c r="AA63" s="227">
        <v>2021</v>
      </c>
      <c r="AB63" s="227">
        <v>2021</v>
      </c>
      <c r="AC63" s="227">
        <v>2020</v>
      </c>
      <c r="AD63" s="227">
        <v>2021</v>
      </c>
      <c r="AE63" s="227">
        <v>2021</v>
      </c>
      <c r="AF63" s="227">
        <v>2021</v>
      </c>
      <c r="AG63" s="227">
        <v>2021</v>
      </c>
      <c r="AH63" s="227">
        <v>2016</v>
      </c>
      <c r="AI63" s="227">
        <v>2019</v>
      </c>
      <c r="AJ63" s="227">
        <v>2019</v>
      </c>
      <c r="AK63" s="227">
        <v>2019</v>
      </c>
      <c r="AL63" s="227">
        <v>2020</v>
      </c>
      <c r="AM63" s="227">
        <v>2019</v>
      </c>
      <c r="AN63" s="227">
        <v>2019</v>
      </c>
      <c r="AO63" s="227">
        <v>2020</v>
      </c>
      <c r="AP63" s="227">
        <v>2016</v>
      </c>
      <c r="AQ63" s="227">
        <v>2019</v>
      </c>
      <c r="AR63" s="227">
        <v>2020</v>
      </c>
      <c r="AS63" s="227">
        <v>2020</v>
      </c>
      <c r="AT63" s="227">
        <v>2020</v>
      </c>
      <c r="AU63" s="227">
        <v>2021</v>
      </c>
      <c r="AV63" s="227">
        <v>2020</v>
      </c>
      <c r="AW63" s="227">
        <v>2022</v>
      </c>
      <c r="AX63" s="227">
        <v>2020</v>
      </c>
      <c r="AY63" s="227">
        <v>2019</v>
      </c>
      <c r="AZ63" s="227">
        <v>2019</v>
      </c>
      <c r="BA63" s="227">
        <v>2019</v>
      </c>
      <c r="BB63" s="227">
        <v>2020</v>
      </c>
      <c r="BC63" s="227">
        <v>2020</v>
      </c>
      <c r="BD63" s="227">
        <v>2020</v>
      </c>
      <c r="BE63" s="227">
        <v>2021</v>
      </c>
      <c r="BF63" s="227">
        <v>2021</v>
      </c>
      <c r="BG63" s="227">
        <v>2019</v>
      </c>
      <c r="BH63" s="227">
        <v>2019</v>
      </c>
      <c r="BI63" s="227">
        <v>2021</v>
      </c>
      <c r="BJ63" s="227">
        <v>2021</v>
      </c>
      <c r="BK63" s="227">
        <v>2021</v>
      </c>
      <c r="BL63" s="227">
        <v>2021</v>
      </c>
      <c r="BM63" s="227">
        <v>2021</v>
      </c>
      <c r="BN63" s="227">
        <v>2020</v>
      </c>
      <c r="BO63" s="227">
        <v>2020</v>
      </c>
      <c r="BP63" s="227">
        <v>2015</v>
      </c>
      <c r="BQ63" s="227">
        <v>2022</v>
      </c>
      <c r="BR63" s="227">
        <v>2014</v>
      </c>
      <c r="BS63" s="227">
        <v>2014</v>
      </c>
      <c r="BT63" s="227">
        <v>2014</v>
      </c>
      <c r="BU63" s="227">
        <v>2022</v>
      </c>
      <c r="BV63" s="227">
        <v>2022</v>
      </c>
      <c r="BW63" s="227">
        <v>2022</v>
      </c>
      <c r="BX63" s="227">
        <v>2014</v>
      </c>
      <c r="BY63" s="227">
        <v>2019</v>
      </c>
      <c r="BZ63" s="227">
        <v>2019</v>
      </c>
      <c r="CA63" s="227">
        <v>2019</v>
      </c>
      <c r="CB63" s="227">
        <v>2019</v>
      </c>
      <c r="CC63" s="227">
        <v>2019</v>
      </c>
      <c r="CD63" s="227">
        <v>2019</v>
      </c>
      <c r="CE63" s="227">
        <v>2019</v>
      </c>
      <c r="CF63" s="227">
        <v>2021</v>
      </c>
      <c r="CG63" s="227">
        <v>2022</v>
      </c>
      <c r="CH63" s="227">
        <v>2022</v>
      </c>
      <c r="CI63" s="227">
        <v>2022</v>
      </c>
      <c r="CJ63" s="227">
        <v>2021</v>
      </c>
      <c r="CK63" s="227">
        <v>2020</v>
      </c>
      <c r="CL63" s="227">
        <v>2020</v>
      </c>
      <c r="CM63" s="227">
        <v>2014</v>
      </c>
      <c r="CN63" s="227">
        <v>2021</v>
      </c>
      <c r="CO63" s="227">
        <v>2021</v>
      </c>
      <c r="CP63" s="227">
        <v>2021</v>
      </c>
    </row>
    <row r="64" spans="1:94" ht="15.75" customHeight="1" x14ac:dyDescent="0.25">
      <c r="A64" s="78" t="str">
        <f>'Indicator Data'!C74</f>
        <v>Habiganj</v>
      </c>
      <c r="B64" s="19">
        <f>'Indicator Data'!D74</f>
        <v>6036</v>
      </c>
      <c r="C64" s="227">
        <v>2019</v>
      </c>
      <c r="D64" s="227">
        <v>2019</v>
      </c>
      <c r="E64" s="227">
        <v>2019</v>
      </c>
      <c r="F64" s="227">
        <v>2019</v>
      </c>
      <c r="G64" s="227">
        <v>2022</v>
      </c>
      <c r="H64" s="227">
        <v>2020</v>
      </c>
      <c r="I64" s="227">
        <v>2022</v>
      </c>
      <c r="J64" s="227">
        <v>2022</v>
      </c>
      <c r="K64" s="227">
        <v>2022</v>
      </c>
      <c r="L64" s="227">
        <v>2020</v>
      </c>
      <c r="M64" s="227">
        <v>2020</v>
      </c>
      <c r="N64" s="227">
        <v>2020</v>
      </c>
      <c r="O64" s="227">
        <v>2022</v>
      </c>
      <c r="P64" s="227">
        <v>2020</v>
      </c>
      <c r="Q64" s="227">
        <v>2020</v>
      </c>
      <c r="R64" s="227">
        <v>2022</v>
      </c>
      <c r="S64" s="227">
        <v>2022</v>
      </c>
      <c r="T64" s="227">
        <v>2021</v>
      </c>
      <c r="U64" s="227">
        <v>2021</v>
      </c>
      <c r="V64" s="227">
        <v>2021</v>
      </c>
      <c r="W64" s="227">
        <v>2021</v>
      </c>
      <c r="X64" s="227">
        <v>2021</v>
      </c>
      <c r="Y64" s="227">
        <v>2021</v>
      </c>
      <c r="Z64" s="227">
        <v>2014</v>
      </c>
      <c r="AA64" s="227">
        <v>2021</v>
      </c>
      <c r="AB64" s="227">
        <v>2021</v>
      </c>
      <c r="AC64" s="227">
        <v>2020</v>
      </c>
      <c r="AD64" s="227">
        <v>2021</v>
      </c>
      <c r="AE64" s="227">
        <v>2021</v>
      </c>
      <c r="AF64" s="227">
        <v>2021</v>
      </c>
      <c r="AG64" s="227">
        <v>2021</v>
      </c>
      <c r="AH64" s="227">
        <v>2016</v>
      </c>
      <c r="AI64" s="227">
        <v>2019</v>
      </c>
      <c r="AJ64" s="227">
        <v>2019</v>
      </c>
      <c r="AK64" s="227">
        <v>2019</v>
      </c>
      <c r="AL64" s="227">
        <v>2020</v>
      </c>
      <c r="AM64" s="227">
        <v>2019</v>
      </c>
      <c r="AN64" s="227">
        <v>2019</v>
      </c>
      <c r="AO64" s="227">
        <v>2020</v>
      </c>
      <c r="AP64" s="227">
        <v>2016</v>
      </c>
      <c r="AQ64" s="227">
        <v>2019</v>
      </c>
      <c r="AR64" s="227">
        <v>2020</v>
      </c>
      <c r="AS64" s="227">
        <v>2020</v>
      </c>
      <c r="AT64" s="227">
        <v>2020</v>
      </c>
      <c r="AU64" s="227">
        <v>2021</v>
      </c>
      <c r="AV64" s="227">
        <v>2020</v>
      </c>
      <c r="AW64" s="227">
        <v>2022</v>
      </c>
      <c r="AX64" s="227">
        <v>2020</v>
      </c>
      <c r="AY64" s="227">
        <v>2019</v>
      </c>
      <c r="AZ64" s="227">
        <v>2019</v>
      </c>
      <c r="BA64" s="227">
        <v>2019</v>
      </c>
      <c r="BB64" s="227">
        <v>2020</v>
      </c>
      <c r="BC64" s="227">
        <v>2020</v>
      </c>
      <c r="BD64" s="227">
        <v>2020</v>
      </c>
      <c r="BE64" s="227">
        <v>2021</v>
      </c>
      <c r="BF64" s="227">
        <v>2021</v>
      </c>
      <c r="BG64" s="227">
        <v>2019</v>
      </c>
      <c r="BH64" s="227">
        <v>2019</v>
      </c>
      <c r="BI64" s="227">
        <v>2021</v>
      </c>
      <c r="BJ64" s="227">
        <v>2021</v>
      </c>
      <c r="BK64" s="227">
        <v>2021</v>
      </c>
      <c r="BL64" s="227">
        <v>2021</v>
      </c>
      <c r="BM64" s="227">
        <v>2021</v>
      </c>
      <c r="BN64" s="227">
        <v>2020</v>
      </c>
      <c r="BO64" s="227">
        <v>2020</v>
      </c>
      <c r="BP64" s="227">
        <v>2015</v>
      </c>
      <c r="BQ64" s="227">
        <v>2022</v>
      </c>
      <c r="BR64" s="227">
        <v>2014</v>
      </c>
      <c r="BS64" s="227">
        <v>2014</v>
      </c>
      <c r="BT64" s="227">
        <v>2014</v>
      </c>
      <c r="BU64" s="227">
        <v>2022</v>
      </c>
      <c r="BV64" s="227">
        <v>2022</v>
      </c>
      <c r="BW64" s="227">
        <v>2022</v>
      </c>
      <c r="BX64" s="227">
        <v>2014</v>
      </c>
      <c r="BY64" s="227">
        <v>2019</v>
      </c>
      <c r="BZ64" s="227">
        <v>2019</v>
      </c>
      <c r="CA64" s="227">
        <v>2019</v>
      </c>
      <c r="CB64" s="227">
        <v>2019</v>
      </c>
      <c r="CC64" s="227">
        <v>2019</v>
      </c>
      <c r="CD64" s="227">
        <v>2019</v>
      </c>
      <c r="CE64" s="227">
        <v>2019</v>
      </c>
      <c r="CF64" s="227">
        <v>2021</v>
      </c>
      <c r="CG64" s="227">
        <v>2022</v>
      </c>
      <c r="CH64" s="227">
        <v>2022</v>
      </c>
      <c r="CI64" s="227">
        <v>2022</v>
      </c>
      <c r="CJ64" s="227">
        <v>2021</v>
      </c>
      <c r="CK64" s="227">
        <v>2020</v>
      </c>
      <c r="CL64" s="227">
        <v>2020</v>
      </c>
      <c r="CM64" s="227">
        <v>2014</v>
      </c>
      <c r="CN64" s="227">
        <v>2021</v>
      </c>
      <c r="CO64" s="227">
        <v>2021</v>
      </c>
      <c r="CP64" s="227">
        <v>2021</v>
      </c>
    </row>
    <row r="65" spans="1:94" ht="15.75" customHeight="1" x14ac:dyDescent="0.25">
      <c r="A65" s="78" t="str">
        <f>'Indicator Data'!C75</f>
        <v>Maulvibazar</v>
      </c>
      <c r="B65" s="19">
        <f>'Indicator Data'!D75</f>
        <v>6058</v>
      </c>
      <c r="C65" s="227">
        <v>2019</v>
      </c>
      <c r="D65" s="227">
        <v>2019</v>
      </c>
      <c r="E65" s="227">
        <v>2019</v>
      </c>
      <c r="F65" s="227">
        <v>2019</v>
      </c>
      <c r="G65" s="227">
        <v>2022</v>
      </c>
      <c r="H65" s="227">
        <v>2020</v>
      </c>
      <c r="I65" s="227">
        <v>2022</v>
      </c>
      <c r="J65" s="227">
        <v>2022</v>
      </c>
      <c r="K65" s="227">
        <v>2022</v>
      </c>
      <c r="L65" s="227">
        <v>2020</v>
      </c>
      <c r="M65" s="227">
        <v>2020</v>
      </c>
      <c r="N65" s="227">
        <v>2020</v>
      </c>
      <c r="O65" s="227">
        <v>2022</v>
      </c>
      <c r="P65" s="227">
        <v>2020</v>
      </c>
      <c r="Q65" s="227">
        <v>2020</v>
      </c>
      <c r="R65" s="227">
        <v>2022</v>
      </c>
      <c r="S65" s="227">
        <v>2022</v>
      </c>
      <c r="T65" s="227">
        <v>2021</v>
      </c>
      <c r="U65" s="227">
        <v>2021</v>
      </c>
      <c r="V65" s="227">
        <v>2021</v>
      </c>
      <c r="W65" s="227">
        <v>2021</v>
      </c>
      <c r="X65" s="227">
        <v>2021</v>
      </c>
      <c r="Y65" s="227">
        <v>2021</v>
      </c>
      <c r="Z65" s="227">
        <v>2014</v>
      </c>
      <c r="AA65" s="227">
        <v>2021</v>
      </c>
      <c r="AB65" s="227">
        <v>2021</v>
      </c>
      <c r="AC65" s="227">
        <v>2020</v>
      </c>
      <c r="AD65" s="227">
        <v>2021</v>
      </c>
      <c r="AE65" s="227">
        <v>2021</v>
      </c>
      <c r="AF65" s="227">
        <v>2021</v>
      </c>
      <c r="AG65" s="227">
        <v>2021</v>
      </c>
      <c r="AH65" s="227">
        <v>2016</v>
      </c>
      <c r="AI65" s="227">
        <v>2019</v>
      </c>
      <c r="AJ65" s="227">
        <v>2019</v>
      </c>
      <c r="AK65" s="227">
        <v>2019</v>
      </c>
      <c r="AL65" s="227">
        <v>2020</v>
      </c>
      <c r="AM65" s="227">
        <v>2019</v>
      </c>
      <c r="AN65" s="227">
        <v>2019</v>
      </c>
      <c r="AO65" s="227">
        <v>2020</v>
      </c>
      <c r="AP65" s="227">
        <v>2016</v>
      </c>
      <c r="AQ65" s="227">
        <v>2019</v>
      </c>
      <c r="AR65" s="227">
        <v>2020</v>
      </c>
      <c r="AS65" s="227">
        <v>2020</v>
      </c>
      <c r="AT65" s="227">
        <v>2020</v>
      </c>
      <c r="AU65" s="227">
        <v>2021</v>
      </c>
      <c r="AV65" s="227">
        <v>2020</v>
      </c>
      <c r="AW65" s="227">
        <v>2022</v>
      </c>
      <c r="AX65" s="227">
        <v>2020</v>
      </c>
      <c r="AY65" s="227">
        <v>2019</v>
      </c>
      <c r="AZ65" s="227">
        <v>2019</v>
      </c>
      <c r="BA65" s="227">
        <v>2019</v>
      </c>
      <c r="BB65" s="227">
        <v>2020</v>
      </c>
      <c r="BC65" s="227">
        <v>2020</v>
      </c>
      <c r="BD65" s="227">
        <v>2020</v>
      </c>
      <c r="BE65" s="227">
        <v>2021</v>
      </c>
      <c r="BF65" s="227">
        <v>2021</v>
      </c>
      <c r="BG65" s="227">
        <v>2019</v>
      </c>
      <c r="BH65" s="227">
        <v>2019</v>
      </c>
      <c r="BI65" s="227">
        <v>2021</v>
      </c>
      <c r="BJ65" s="227">
        <v>2021</v>
      </c>
      <c r="BK65" s="227">
        <v>2021</v>
      </c>
      <c r="BL65" s="227">
        <v>2021</v>
      </c>
      <c r="BM65" s="227">
        <v>2021</v>
      </c>
      <c r="BN65" s="227">
        <v>2020</v>
      </c>
      <c r="BO65" s="227">
        <v>2020</v>
      </c>
      <c r="BP65" s="227">
        <v>2015</v>
      </c>
      <c r="BQ65" s="227">
        <v>2022</v>
      </c>
      <c r="BR65" s="227">
        <v>2014</v>
      </c>
      <c r="BS65" s="227">
        <v>2014</v>
      </c>
      <c r="BT65" s="227">
        <v>2014</v>
      </c>
      <c r="BU65" s="227">
        <v>2022</v>
      </c>
      <c r="BV65" s="227">
        <v>2022</v>
      </c>
      <c r="BW65" s="227">
        <v>2022</v>
      </c>
      <c r="BX65" s="227">
        <v>2014</v>
      </c>
      <c r="BY65" s="227">
        <v>2019</v>
      </c>
      <c r="BZ65" s="227">
        <v>2019</v>
      </c>
      <c r="CA65" s="227">
        <v>2019</v>
      </c>
      <c r="CB65" s="227">
        <v>2019</v>
      </c>
      <c r="CC65" s="227">
        <v>2019</v>
      </c>
      <c r="CD65" s="227">
        <v>2019</v>
      </c>
      <c r="CE65" s="227">
        <v>2019</v>
      </c>
      <c r="CF65" s="227">
        <v>2021</v>
      </c>
      <c r="CG65" s="227">
        <v>2022</v>
      </c>
      <c r="CH65" s="227">
        <v>2022</v>
      </c>
      <c r="CI65" s="227">
        <v>2022</v>
      </c>
      <c r="CJ65" s="227">
        <v>2021</v>
      </c>
      <c r="CK65" s="227">
        <v>2020</v>
      </c>
      <c r="CL65" s="227">
        <v>2020</v>
      </c>
      <c r="CM65" s="227">
        <v>2014</v>
      </c>
      <c r="CN65" s="227">
        <v>2021</v>
      </c>
      <c r="CO65" s="227">
        <v>2021</v>
      </c>
      <c r="CP65" s="227">
        <v>2021</v>
      </c>
    </row>
    <row r="66" spans="1:94" ht="15.75" customHeight="1" x14ac:dyDescent="0.25">
      <c r="A66" s="78" t="str">
        <f>'Indicator Data'!C76</f>
        <v>Sunamganj</v>
      </c>
      <c r="B66" s="19">
        <f>'Indicator Data'!D76</f>
        <v>6090</v>
      </c>
      <c r="C66" s="227">
        <v>2019</v>
      </c>
      <c r="D66" s="227">
        <v>2019</v>
      </c>
      <c r="E66" s="227">
        <v>2019</v>
      </c>
      <c r="F66" s="227">
        <v>2019</v>
      </c>
      <c r="G66" s="227">
        <v>2022</v>
      </c>
      <c r="H66" s="227">
        <v>2020</v>
      </c>
      <c r="I66" s="227">
        <v>2022</v>
      </c>
      <c r="J66" s="227">
        <v>2022</v>
      </c>
      <c r="K66" s="227">
        <v>2022</v>
      </c>
      <c r="L66" s="227">
        <v>2020</v>
      </c>
      <c r="M66" s="227">
        <v>2020</v>
      </c>
      <c r="N66" s="227">
        <v>2020</v>
      </c>
      <c r="O66" s="227">
        <v>2022</v>
      </c>
      <c r="P66" s="227">
        <v>2020</v>
      </c>
      <c r="Q66" s="227">
        <v>2020</v>
      </c>
      <c r="R66" s="227">
        <v>2022</v>
      </c>
      <c r="S66" s="227">
        <v>2022</v>
      </c>
      <c r="T66" s="227">
        <v>2021</v>
      </c>
      <c r="U66" s="227">
        <v>2021</v>
      </c>
      <c r="V66" s="227">
        <v>2021</v>
      </c>
      <c r="W66" s="227">
        <v>2021</v>
      </c>
      <c r="X66" s="227">
        <v>2021</v>
      </c>
      <c r="Y66" s="227">
        <v>2021</v>
      </c>
      <c r="Z66" s="227">
        <v>2014</v>
      </c>
      <c r="AA66" s="227">
        <v>2021</v>
      </c>
      <c r="AB66" s="227">
        <v>2021</v>
      </c>
      <c r="AC66" s="227">
        <v>2020</v>
      </c>
      <c r="AD66" s="227">
        <v>2021</v>
      </c>
      <c r="AE66" s="227">
        <v>2021</v>
      </c>
      <c r="AF66" s="227">
        <v>2021</v>
      </c>
      <c r="AG66" s="227">
        <v>2021</v>
      </c>
      <c r="AH66" s="227">
        <v>2016</v>
      </c>
      <c r="AI66" s="227">
        <v>2019</v>
      </c>
      <c r="AJ66" s="227">
        <v>2019</v>
      </c>
      <c r="AK66" s="227">
        <v>2019</v>
      </c>
      <c r="AL66" s="227">
        <v>2020</v>
      </c>
      <c r="AM66" s="227">
        <v>2019</v>
      </c>
      <c r="AN66" s="227">
        <v>2019</v>
      </c>
      <c r="AO66" s="227">
        <v>2020</v>
      </c>
      <c r="AP66" s="227">
        <v>2016</v>
      </c>
      <c r="AQ66" s="227">
        <v>2019</v>
      </c>
      <c r="AR66" s="227">
        <v>2020</v>
      </c>
      <c r="AS66" s="227">
        <v>2020</v>
      </c>
      <c r="AT66" s="227">
        <v>2020</v>
      </c>
      <c r="AU66" s="227">
        <v>2021</v>
      </c>
      <c r="AV66" s="227">
        <v>2020</v>
      </c>
      <c r="AW66" s="227">
        <v>2022</v>
      </c>
      <c r="AX66" s="227">
        <v>2020</v>
      </c>
      <c r="AY66" s="227">
        <v>2019</v>
      </c>
      <c r="AZ66" s="227">
        <v>2019</v>
      </c>
      <c r="BA66" s="227">
        <v>2019</v>
      </c>
      <c r="BB66" s="227">
        <v>2020</v>
      </c>
      <c r="BC66" s="227">
        <v>2020</v>
      </c>
      <c r="BD66" s="227">
        <v>2020</v>
      </c>
      <c r="BE66" s="227">
        <v>2021</v>
      </c>
      <c r="BF66" s="227">
        <v>2021</v>
      </c>
      <c r="BG66" s="227">
        <v>2019</v>
      </c>
      <c r="BH66" s="227">
        <v>2019</v>
      </c>
      <c r="BI66" s="227">
        <v>2021</v>
      </c>
      <c r="BJ66" s="227">
        <v>2021</v>
      </c>
      <c r="BK66" s="227">
        <v>2021</v>
      </c>
      <c r="BL66" s="227">
        <v>2021</v>
      </c>
      <c r="BM66" s="227">
        <v>2021</v>
      </c>
      <c r="BN66" s="227">
        <v>2020</v>
      </c>
      <c r="BO66" s="227">
        <v>2020</v>
      </c>
      <c r="BP66" s="227">
        <v>2015</v>
      </c>
      <c r="BQ66" s="227">
        <v>2022</v>
      </c>
      <c r="BR66" s="227">
        <v>2014</v>
      </c>
      <c r="BS66" s="227">
        <v>2014</v>
      </c>
      <c r="BT66" s="227">
        <v>2014</v>
      </c>
      <c r="BU66" s="227">
        <v>2022</v>
      </c>
      <c r="BV66" s="227">
        <v>2022</v>
      </c>
      <c r="BW66" s="227">
        <v>2022</v>
      </c>
      <c r="BX66" s="227">
        <v>2014</v>
      </c>
      <c r="BY66" s="227">
        <v>2019</v>
      </c>
      <c r="BZ66" s="227">
        <v>2019</v>
      </c>
      <c r="CA66" s="227">
        <v>2019</v>
      </c>
      <c r="CB66" s="227">
        <v>2019</v>
      </c>
      <c r="CC66" s="227">
        <v>2019</v>
      </c>
      <c r="CD66" s="227">
        <v>2019</v>
      </c>
      <c r="CE66" s="227">
        <v>2019</v>
      </c>
      <c r="CF66" s="227">
        <v>2021</v>
      </c>
      <c r="CG66" s="227">
        <v>2022</v>
      </c>
      <c r="CH66" s="227">
        <v>2022</v>
      </c>
      <c r="CI66" s="227">
        <v>2022</v>
      </c>
      <c r="CJ66" s="227">
        <v>2021</v>
      </c>
      <c r="CK66" s="227">
        <v>2020</v>
      </c>
      <c r="CL66" s="227">
        <v>2020</v>
      </c>
      <c r="CM66" s="227">
        <v>2014</v>
      </c>
      <c r="CN66" s="227">
        <v>2021</v>
      </c>
      <c r="CO66" s="227">
        <v>2021</v>
      </c>
      <c r="CP66" s="227">
        <v>2021</v>
      </c>
    </row>
    <row r="67" spans="1:94" ht="15.75" customHeight="1" x14ac:dyDescent="0.25">
      <c r="A67" s="78" t="str">
        <f>'Indicator Data'!C77</f>
        <v>Sylhet</v>
      </c>
      <c r="B67" s="19">
        <f>'Indicator Data'!D77</f>
        <v>6091</v>
      </c>
      <c r="C67" s="227">
        <v>2019</v>
      </c>
      <c r="D67" s="227">
        <v>2019</v>
      </c>
      <c r="E67" s="227">
        <v>2019</v>
      </c>
      <c r="F67" s="227">
        <v>2019</v>
      </c>
      <c r="G67" s="227">
        <v>2022</v>
      </c>
      <c r="H67" s="227">
        <v>2020</v>
      </c>
      <c r="I67" s="227">
        <v>2022</v>
      </c>
      <c r="J67" s="227">
        <v>2022</v>
      </c>
      <c r="K67" s="227">
        <v>2022</v>
      </c>
      <c r="L67" s="227">
        <v>2020</v>
      </c>
      <c r="M67" s="227">
        <v>2020</v>
      </c>
      <c r="N67" s="227">
        <v>2020</v>
      </c>
      <c r="O67" s="227">
        <v>2022</v>
      </c>
      <c r="P67" s="227">
        <v>2020</v>
      </c>
      <c r="Q67" s="227">
        <v>2020</v>
      </c>
      <c r="R67" s="227">
        <v>2022</v>
      </c>
      <c r="S67" s="227">
        <v>2022</v>
      </c>
      <c r="T67" s="227">
        <v>2021</v>
      </c>
      <c r="U67" s="227">
        <v>2021</v>
      </c>
      <c r="V67" s="227">
        <v>2021</v>
      </c>
      <c r="W67" s="227">
        <v>2021</v>
      </c>
      <c r="X67" s="227">
        <v>2021</v>
      </c>
      <c r="Y67" s="227">
        <v>2021</v>
      </c>
      <c r="Z67" s="227">
        <v>2014</v>
      </c>
      <c r="AA67" s="227">
        <v>2021</v>
      </c>
      <c r="AB67" s="227">
        <v>2021</v>
      </c>
      <c r="AC67" s="227">
        <v>2020</v>
      </c>
      <c r="AD67" s="227">
        <v>2021</v>
      </c>
      <c r="AE67" s="227">
        <v>2021</v>
      </c>
      <c r="AF67" s="227">
        <v>2021</v>
      </c>
      <c r="AG67" s="227">
        <v>2021</v>
      </c>
      <c r="AH67" s="227">
        <v>2016</v>
      </c>
      <c r="AI67" s="227">
        <v>2019</v>
      </c>
      <c r="AJ67" s="227">
        <v>2019</v>
      </c>
      <c r="AK67" s="227">
        <v>2019</v>
      </c>
      <c r="AL67" s="227">
        <v>2020</v>
      </c>
      <c r="AM67" s="227">
        <v>2019</v>
      </c>
      <c r="AN67" s="227">
        <v>2019</v>
      </c>
      <c r="AO67" s="227">
        <v>2020</v>
      </c>
      <c r="AP67" s="227">
        <v>2016</v>
      </c>
      <c r="AQ67" s="227">
        <v>2019</v>
      </c>
      <c r="AR67" s="227">
        <v>2020</v>
      </c>
      <c r="AS67" s="227">
        <v>2020</v>
      </c>
      <c r="AT67" s="227">
        <v>2020</v>
      </c>
      <c r="AU67" s="227">
        <v>2021</v>
      </c>
      <c r="AV67" s="227">
        <v>2020</v>
      </c>
      <c r="AW67" s="227">
        <v>2022</v>
      </c>
      <c r="AX67" s="227">
        <v>2020</v>
      </c>
      <c r="AY67" s="227">
        <v>2019</v>
      </c>
      <c r="AZ67" s="227">
        <v>2019</v>
      </c>
      <c r="BA67" s="227">
        <v>2019</v>
      </c>
      <c r="BB67" s="227">
        <v>2020</v>
      </c>
      <c r="BC67" s="227">
        <v>2020</v>
      </c>
      <c r="BD67" s="227">
        <v>2020</v>
      </c>
      <c r="BE67" s="227">
        <v>2021</v>
      </c>
      <c r="BF67" s="227">
        <v>2021</v>
      </c>
      <c r="BG67" s="227">
        <v>2019</v>
      </c>
      <c r="BH67" s="227">
        <v>2019</v>
      </c>
      <c r="BI67" s="227">
        <v>2021</v>
      </c>
      <c r="BJ67" s="227">
        <v>2021</v>
      </c>
      <c r="BK67" s="227">
        <v>2021</v>
      </c>
      <c r="BL67" s="227">
        <v>2021</v>
      </c>
      <c r="BM67" s="227">
        <v>2021</v>
      </c>
      <c r="BN67" s="227">
        <v>2020</v>
      </c>
      <c r="BO67" s="227">
        <v>2020</v>
      </c>
      <c r="BP67" s="227">
        <v>2015</v>
      </c>
      <c r="BQ67" s="227">
        <v>2022</v>
      </c>
      <c r="BR67" s="227">
        <v>2014</v>
      </c>
      <c r="BS67" s="227">
        <v>2014</v>
      </c>
      <c r="BT67" s="227">
        <v>2014</v>
      </c>
      <c r="BU67" s="227">
        <v>2022</v>
      </c>
      <c r="BV67" s="227">
        <v>2022</v>
      </c>
      <c r="BW67" s="227">
        <v>2022</v>
      </c>
      <c r="BX67" s="227">
        <v>2014</v>
      </c>
      <c r="BY67" s="227">
        <v>2019</v>
      </c>
      <c r="BZ67" s="227">
        <v>2019</v>
      </c>
      <c r="CA67" s="227">
        <v>2019</v>
      </c>
      <c r="CB67" s="227">
        <v>2019</v>
      </c>
      <c r="CC67" s="227">
        <v>2019</v>
      </c>
      <c r="CD67" s="227">
        <v>2019</v>
      </c>
      <c r="CE67" s="227">
        <v>2019</v>
      </c>
      <c r="CF67" s="227">
        <v>2021</v>
      </c>
      <c r="CG67" s="227">
        <v>2022</v>
      </c>
      <c r="CH67" s="227">
        <v>2022</v>
      </c>
      <c r="CI67" s="227">
        <v>2022</v>
      </c>
      <c r="CJ67" s="227">
        <v>2021</v>
      </c>
      <c r="CK67" s="227">
        <v>2020</v>
      </c>
      <c r="CL67" s="227">
        <v>2020</v>
      </c>
      <c r="CM67" s="227">
        <v>2014</v>
      </c>
      <c r="CN67" s="227">
        <v>2021</v>
      </c>
      <c r="CO67" s="227">
        <v>2021</v>
      </c>
      <c r="CP67" s="227">
        <v>2021</v>
      </c>
    </row>
    <row r="68" spans="1:94" ht="15.75" customHeight="1" x14ac:dyDescent="0.25">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spans="1:94" ht="15.75" customHeight="1" x14ac:dyDescent="0.25">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spans="1:94" ht="15.75" customHeight="1" x14ac:dyDescent="0.25">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spans="1:94" ht="15.75" customHeight="1" x14ac:dyDescent="0.25">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spans="1:94" ht="15.75" customHeight="1" x14ac:dyDescent="0.25">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spans="1:94" ht="15.75" customHeight="1" x14ac:dyDescent="0.25">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spans="1:94" ht="15.75" customHeight="1" x14ac:dyDescent="0.25">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spans="1:94" ht="15.75" customHeight="1" x14ac:dyDescent="0.2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spans="1:94" ht="15.75" customHeight="1" x14ac:dyDescent="0.25">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spans="1:94" ht="15.75" customHeight="1" x14ac:dyDescent="0.25">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spans="1:94" ht="15.75" customHeight="1" x14ac:dyDescent="0.25">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spans="1:94" ht="15.75" customHeight="1" x14ac:dyDescent="0.25">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spans="1:94" ht="15.75" customHeight="1" x14ac:dyDescent="0.25">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spans="1:53" ht="15.75" customHeight="1" x14ac:dyDescent="0.25">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spans="1:53" ht="15.75" customHeight="1" x14ac:dyDescent="0.25">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spans="1:53" ht="15.75" customHeight="1" x14ac:dyDescent="0.25">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spans="1:53" ht="15.75" customHeight="1" x14ac:dyDescent="0.25">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spans="1:53" ht="15.75" customHeight="1" x14ac:dyDescent="0.2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spans="1:53" ht="15.75" customHeight="1" x14ac:dyDescent="0.25">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spans="1:53" ht="15.75" customHeight="1" x14ac:dyDescent="0.25">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spans="1:53" ht="15.75" customHeight="1" x14ac:dyDescent="0.25">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spans="1:53" ht="15.75" customHeight="1" x14ac:dyDescent="0.25">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spans="1:53" ht="15.75" customHeight="1" x14ac:dyDescent="0.25">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spans="1:53" ht="15.75" customHeight="1" x14ac:dyDescent="0.25">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spans="1:53" ht="15.75" customHeight="1" x14ac:dyDescent="0.25">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spans="1:53" ht="15.75" customHeight="1" x14ac:dyDescent="0.25">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spans="1:53" ht="15.75" customHeight="1" x14ac:dyDescent="0.25">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spans="1:53" ht="15.75" customHeight="1" x14ac:dyDescent="0.2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spans="1:53" ht="15.75" customHeight="1" x14ac:dyDescent="0.25">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spans="1:53" ht="15.75" customHeight="1" x14ac:dyDescent="0.25">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spans="1:53" ht="15.75" customHeight="1" x14ac:dyDescent="0.25">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spans="1:53" ht="15.75" customHeight="1" x14ac:dyDescent="0.25">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spans="1:53" ht="15.75" customHeight="1" x14ac:dyDescent="0.25">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spans="1:53" ht="15.75" customHeight="1" x14ac:dyDescent="0.25">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spans="1:53" ht="15.75" customHeight="1" x14ac:dyDescent="0.25">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spans="1:53" ht="15.75" customHeight="1" x14ac:dyDescent="0.25">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spans="1:53" ht="15.75" customHeight="1" x14ac:dyDescent="0.25">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spans="1:53" ht="15.75" customHeight="1" x14ac:dyDescent="0.2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spans="1:53" ht="15.75" customHeight="1" x14ac:dyDescent="0.25">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spans="1:53" ht="15.75" customHeight="1" x14ac:dyDescent="0.25">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spans="1:53" ht="15.75" customHeight="1" x14ac:dyDescent="0.25">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spans="1:53" ht="15.75" customHeight="1" x14ac:dyDescent="0.25">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spans="1:53" ht="15.75" customHeight="1" x14ac:dyDescent="0.25">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spans="1:53" ht="15.75" customHeight="1" x14ac:dyDescent="0.25">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spans="1:53" ht="15.75" customHeight="1" x14ac:dyDescent="0.25">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spans="1:53" ht="15.75" customHeight="1" x14ac:dyDescent="0.25">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spans="1:53" ht="15.75" customHeight="1" x14ac:dyDescent="0.25">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spans="1:53" ht="15.75" customHeight="1" x14ac:dyDescent="0.2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spans="1:53" ht="15.75" customHeight="1" x14ac:dyDescent="0.25">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spans="1:53" ht="15.75" customHeight="1" x14ac:dyDescent="0.25">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spans="1:53" ht="15.75" customHeight="1" x14ac:dyDescent="0.25">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spans="1:53" ht="15.75" customHeight="1" x14ac:dyDescent="0.25">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spans="1:53" ht="15.75" customHeight="1" x14ac:dyDescent="0.25">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spans="1:53" ht="15.75" customHeight="1" x14ac:dyDescent="0.25">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spans="1:53" ht="15.75" customHeight="1" x14ac:dyDescent="0.25">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spans="1:53" ht="15.75" customHeight="1" x14ac:dyDescent="0.25">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spans="1:53" ht="15.75" customHeight="1" x14ac:dyDescent="0.25">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spans="1:53" ht="15.75" customHeight="1" x14ac:dyDescent="0.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spans="1:53" ht="15.75" customHeight="1" x14ac:dyDescent="0.25">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spans="1:53" ht="15.75" customHeight="1" x14ac:dyDescent="0.25">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spans="1:53" ht="15.75" customHeight="1" x14ac:dyDescent="0.25">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spans="1:53" ht="15.75" customHeight="1" x14ac:dyDescent="0.25">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spans="1:53" ht="15.75" customHeight="1" x14ac:dyDescent="0.25">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spans="1:53" ht="15.75" customHeight="1" x14ac:dyDescent="0.25">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spans="1:53" ht="15.75" customHeight="1" x14ac:dyDescent="0.25">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spans="1:53" ht="15.75" customHeight="1" x14ac:dyDescent="0.25">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spans="1:53" ht="15.75" customHeight="1" x14ac:dyDescent="0.25">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spans="1:53" ht="15.75" customHeight="1" x14ac:dyDescent="0.2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spans="1:53" ht="15.75" customHeight="1" x14ac:dyDescent="0.25">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spans="1:53" ht="15.75" customHeight="1" x14ac:dyDescent="0.25">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spans="1:53" ht="15.75" customHeight="1" x14ac:dyDescent="0.25">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spans="1:53" ht="15.75" customHeight="1" x14ac:dyDescent="0.25">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spans="1:53" ht="15.75" customHeight="1" x14ac:dyDescent="0.25">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spans="1:53" ht="15.75" customHeight="1" x14ac:dyDescent="0.25">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spans="1:53" ht="15.75" customHeight="1" x14ac:dyDescent="0.25">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spans="1:53" ht="15.75" customHeight="1" x14ac:dyDescent="0.25">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spans="1:53" ht="15.75" customHeight="1" x14ac:dyDescent="0.25">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spans="1:53" ht="15.75" customHeight="1" x14ac:dyDescent="0.2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spans="1:53" ht="15.75" customHeight="1" x14ac:dyDescent="0.25">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spans="1:53" ht="15.75" customHeight="1" x14ac:dyDescent="0.25">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spans="1:53" ht="15.75" customHeight="1" x14ac:dyDescent="0.25">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spans="1:53" ht="15.75" customHeight="1" x14ac:dyDescent="0.25">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spans="1:53" ht="15.75" customHeight="1" x14ac:dyDescent="0.25">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spans="1:53" ht="15.75" customHeight="1" x14ac:dyDescent="0.25">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spans="1:53" ht="15.75" customHeight="1" x14ac:dyDescent="0.25">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spans="1:53" ht="15.75" customHeight="1" x14ac:dyDescent="0.25">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spans="1:53" ht="15.75" customHeight="1" x14ac:dyDescent="0.25">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spans="1:53" ht="15.75" customHeight="1" x14ac:dyDescent="0.2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spans="1:53" ht="15.75" customHeight="1" x14ac:dyDescent="0.25">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spans="1:53" ht="15.75" customHeight="1" x14ac:dyDescent="0.25">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spans="1:53" ht="15.75" customHeight="1" x14ac:dyDescent="0.25">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spans="1:53" ht="15.75" customHeight="1" x14ac:dyDescent="0.25">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spans="1:53" ht="15.75" customHeight="1" x14ac:dyDescent="0.25">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spans="1:53" ht="15.75" customHeight="1" x14ac:dyDescent="0.25">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spans="1:53" ht="15.75" customHeight="1" x14ac:dyDescent="0.25">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spans="1:53" ht="15.75" customHeight="1" x14ac:dyDescent="0.25">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spans="1:53" ht="15.75" customHeight="1" x14ac:dyDescent="0.25">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spans="1:53" ht="15.75" customHeight="1" x14ac:dyDescent="0.2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spans="1:53" ht="15.75" customHeight="1" x14ac:dyDescent="0.25">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spans="1:53" ht="15.75" customHeight="1" x14ac:dyDescent="0.25">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spans="1:53" ht="15.75" customHeight="1" x14ac:dyDescent="0.25">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spans="1:53" ht="15.75" customHeight="1" x14ac:dyDescent="0.25">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spans="1:53" ht="15.75" customHeight="1" x14ac:dyDescent="0.25">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spans="1:53" ht="15.75" customHeight="1" x14ac:dyDescent="0.25">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spans="1:53" ht="15.75" customHeight="1" x14ac:dyDescent="0.25">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spans="1:53" ht="15.75" customHeight="1" x14ac:dyDescent="0.25">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spans="1:53" ht="15.75" customHeight="1" x14ac:dyDescent="0.25">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spans="1:53" ht="15.75" customHeight="1" x14ac:dyDescent="0.2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spans="1:53" ht="15.75" customHeight="1" x14ac:dyDescent="0.25">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spans="1:53" ht="15.75" customHeight="1" x14ac:dyDescent="0.25">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spans="1:53" ht="15.75" customHeight="1" x14ac:dyDescent="0.25">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spans="1:53" ht="15.75" customHeight="1" x14ac:dyDescent="0.25">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spans="1:53" ht="15.75" customHeight="1" x14ac:dyDescent="0.25">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spans="1:53" ht="15.75" customHeight="1" x14ac:dyDescent="0.25">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spans="1:53" ht="15.75" customHeight="1" x14ac:dyDescent="0.25">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spans="1:53" ht="15.75" customHeight="1" x14ac:dyDescent="0.25">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spans="1:53" ht="15.75" customHeight="1" x14ac:dyDescent="0.25">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spans="1:53" ht="15.75" customHeight="1" x14ac:dyDescent="0.2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spans="1:53" ht="15.75" customHeight="1" x14ac:dyDescent="0.25">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spans="1:53" ht="15.75" customHeight="1" x14ac:dyDescent="0.25">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spans="1:53" ht="15.75" customHeight="1" x14ac:dyDescent="0.25">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spans="1:53" ht="15.75" customHeight="1" x14ac:dyDescent="0.25">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spans="1:53" ht="15.75" customHeight="1" x14ac:dyDescent="0.25">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spans="1:53" ht="15.75" customHeight="1" x14ac:dyDescent="0.25">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spans="1:53" ht="15.75" customHeight="1" x14ac:dyDescent="0.25">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spans="1:53" ht="15.75" customHeight="1" x14ac:dyDescent="0.25">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spans="1:53" ht="15.75" customHeight="1" x14ac:dyDescent="0.25">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spans="1:53" ht="15.75" customHeight="1" x14ac:dyDescent="0.2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spans="1:53" ht="15.75" customHeight="1" x14ac:dyDescent="0.25">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spans="1:53" ht="15.75" customHeight="1" x14ac:dyDescent="0.25">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spans="1:53" ht="15.75" customHeight="1" x14ac:dyDescent="0.25">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spans="1:53" ht="15.75" customHeight="1" x14ac:dyDescent="0.25">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spans="1:53" ht="15.75" customHeight="1" x14ac:dyDescent="0.25">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spans="1:53" ht="15.75" customHeight="1" x14ac:dyDescent="0.25">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spans="1:53" ht="15.75" customHeight="1" x14ac:dyDescent="0.25">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spans="1:53" ht="15.75" customHeight="1" x14ac:dyDescent="0.25">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spans="1:53" ht="15.75" customHeight="1" x14ac:dyDescent="0.25">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spans="1:53" ht="15.75" customHeight="1" x14ac:dyDescent="0.2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spans="1:53" ht="15.75" customHeight="1" x14ac:dyDescent="0.25">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spans="1:53" ht="15.75" customHeight="1" x14ac:dyDescent="0.25">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spans="1:53" ht="15.75" customHeight="1" x14ac:dyDescent="0.25">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spans="1:53" ht="15.75" customHeight="1" x14ac:dyDescent="0.25">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spans="1:53" ht="15.75" customHeight="1" x14ac:dyDescent="0.25">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spans="1:53" ht="15.75" customHeight="1" x14ac:dyDescent="0.25">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spans="1:53" ht="15.75" customHeight="1" x14ac:dyDescent="0.25">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spans="1:53" ht="15.75" customHeight="1" x14ac:dyDescent="0.25">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spans="1:53" ht="15.75" customHeight="1" x14ac:dyDescent="0.25">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spans="1:53" ht="15.75" customHeight="1" x14ac:dyDescent="0.2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spans="1:53" ht="15.75" customHeight="1" x14ac:dyDescent="0.25">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spans="1:53" ht="15.75" customHeight="1" x14ac:dyDescent="0.25">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spans="1:53" ht="15.75" customHeight="1" x14ac:dyDescent="0.25">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spans="1:53" ht="15.75" customHeight="1" x14ac:dyDescent="0.25">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spans="1:53" ht="15.75" customHeight="1" x14ac:dyDescent="0.25">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spans="1:53" ht="15.75" customHeight="1" x14ac:dyDescent="0.25">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spans="1:53" ht="15.75" customHeight="1" x14ac:dyDescent="0.25">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spans="1:53" ht="15.75" customHeight="1" x14ac:dyDescent="0.25">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spans="1:53" ht="15.75" customHeight="1" x14ac:dyDescent="0.25">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spans="1:53" ht="15.75" customHeight="1" x14ac:dyDescent="0.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spans="1:53" ht="15.75" customHeight="1" x14ac:dyDescent="0.25">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spans="1:53" ht="15.75" customHeight="1" x14ac:dyDescent="0.25">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spans="1:53" ht="15.75" customHeight="1" x14ac:dyDescent="0.25">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spans="1:53" ht="15.75" customHeight="1" x14ac:dyDescent="0.25">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spans="1:53" ht="15.75" customHeight="1" x14ac:dyDescent="0.25">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spans="1:53" ht="15.75" customHeight="1" x14ac:dyDescent="0.25">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spans="1:53" ht="15.75" customHeight="1" x14ac:dyDescent="0.25">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spans="1:53" ht="15.75" customHeight="1" x14ac:dyDescent="0.25">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spans="1:53" ht="15.75" customHeight="1" x14ac:dyDescent="0.25">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spans="1:53" ht="15.75" customHeight="1" x14ac:dyDescent="0.2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spans="1:53" ht="15.75" customHeight="1" x14ac:dyDescent="0.25">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spans="1:53" ht="15.75" customHeight="1" x14ac:dyDescent="0.25">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spans="1:53" ht="15.75" customHeight="1" x14ac:dyDescent="0.25">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spans="1:53" ht="15.75" customHeight="1" x14ac:dyDescent="0.25">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spans="1:53" ht="15.75" customHeight="1" x14ac:dyDescent="0.25">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spans="1:53" ht="15.75" customHeight="1" x14ac:dyDescent="0.25">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spans="1:53" ht="15.75" customHeight="1" x14ac:dyDescent="0.25">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spans="1:53" ht="15.75" customHeight="1" x14ac:dyDescent="0.25">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spans="1:53" ht="15.75" customHeight="1" x14ac:dyDescent="0.25">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spans="1:53" ht="15.75" customHeight="1" x14ac:dyDescent="0.2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spans="1:53" ht="15.75" customHeight="1" x14ac:dyDescent="0.25">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spans="1:53" ht="15.75" customHeight="1" x14ac:dyDescent="0.25">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spans="1:53" ht="15.75" customHeight="1" x14ac:dyDescent="0.25">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spans="1:53" ht="15.75" customHeight="1" x14ac:dyDescent="0.25">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spans="1:53" ht="15.75" customHeight="1" x14ac:dyDescent="0.25">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spans="1:53" ht="15.75" customHeight="1" x14ac:dyDescent="0.25">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spans="1:53" ht="15.75" customHeight="1" x14ac:dyDescent="0.25">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spans="1:53" ht="15.75" customHeight="1" x14ac:dyDescent="0.25">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spans="1:53" ht="15.75" customHeight="1" x14ac:dyDescent="0.25">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spans="1:53" ht="15.75" customHeight="1" x14ac:dyDescent="0.2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spans="1:53" ht="15.75" customHeight="1" x14ac:dyDescent="0.25">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spans="1:53" ht="15.75" customHeight="1" x14ac:dyDescent="0.25">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spans="1:53" ht="15.75" customHeight="1" x14ac:dyDescent="0.25">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spans="1:53" ht="15.75" customHeight="1" x14ac:dyDescent="0.25">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spans="1:53" ht="15.75" customHeight="1" x14ac:dyDescent="0.25">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spans="1:53" ht="15.75" customHeight="1" x14ac:dyDescent="0.25">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spans="1:53" ht="15.75" customHeight="1" x14ac:dyDescent="0.25">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spans="1:53" ht="15.75" customHeight="1" x14ac:dyDescent="0.25">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spans="1:53" ht="15.75" customHeight="1" x14ac:dyDescent="0.25">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spans="1:53" ht="15.75" customHeight="1" x14ac:dyDescent="0.2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spans="1:53" ht="15.75" customHeight="1" x14ac:dyDescent="0.25">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spans="1:53" ht="15.75" customHeight="1" x14ac:dyDescent="0.25">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spans="1:53" ht="15.75" customHeight="1" x14ac:dyDescent="0.25">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spans="1:53" ht="15.75" customHeight="1" x14ac:dyDescent="0.25">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spans="1:53" ht="15.75" customHeight="1" x14ac:dyDescent="0.25">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spans="1:53" ht="15.75" customHeight="1" x14ac:dyDescent="0.25">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spans="1:53" ht="15.75" customHeight="1" x14ac:dyDescent="0.25">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spans="1:53" ht="15.75" customHeight="1" x14ac:dyDescent="0.25">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spans="1:53" ht="15.75" customHeight="1" x14ac:dyDescent="0.25">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spans="1:53" ht="15.75" customHeight="1" x14ac:dyDescent="0.2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spans="1:53" ht="15.75" customHeight="1" x14ac:dyDescent="0.25">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spans="1:53" ht="15.75" customHeight="1" x14ac:dyDescent="0.25">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spans="1:53" ht="15.75" customHeight="1" x14ac:dyDescent="0.25">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spans="1:53" ht="15.75" customHeight="1" x14ac:dyDescent="0.25">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spans="1:53" ht="15.75" customHeight="1" x14ac:dyDescent="0.25">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spans="1:53" ht="15.75" customHeight="1" x14ac:dyDescent="0.25">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spans="1:53" ht="15.75" customHeight="1" x14ac:dyDescent="0.25">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spans="1:53" ht="15.75" customHeight="1" x14ac:dyDescent="0.25">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spans="1:53" ht="15.75" customHeight="1" x14ac:dyDescent="0.25">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spans="1:53" ht="15.75" customHeight="1" x14ac:dyDescent="0.2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spans="1:53" ht="15.75" customHeight="1" x14ac:dyDescent="0.25">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spans="1:53" ht="15.75" customHeight="1" x14ac:dyDescent="0.25">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spans="1:53" ht="15.75" customHeight="1" x14ac:dyDescent="0.25">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spans="1:53" ht="15.75" customHeight="1" x14ac:dyDescent="0.25">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spans="1:53" ht="15.75" customHeight="1" x14ac:dyDescent="0.25">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spans="1:53" ht="15.75" customHeight="1" x14ac:dyDescent="0.25">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spans="1:53" ht="15.75" customHeight="1" x14ac:dyDescent="0.25">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spans="1:53" ht="15.75" customHeight="1" x14ac:dyDescent="0.25">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spans="1:53" ht="15.75" customHeight="1" x14ac:dyDescent="0.25">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spans="1:53" ht="15.75" customHeight="1" x14ac:dyDescent="0.2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spans="1:53" ht="15.75" customHeight="1" x14ac:dyDescent="0.25">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spans="1:53" ht="15.75" customHeight="1" x14ac:dyDescent="0.25">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spans="1:53" ht="15.75" customHeight="1" x14ac:dyDescent="0.25">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spans="1:53" ht="15.75" customHeight="1" x14ac:dyDescent="0.25">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spans="1:53" ht="15.75" customHeight="1" x14ac:dyDescent="0.25">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spans="1:53" ht="15.75" customHeight="1" x14ac:dyDescent="0.25">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spans="1:53" ht="15.75" customHeight="1" x14ac:dyDescent="0.25">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spans="1:53" ht="15.75" customHeight="1" x14ac:dyDescent="0.25">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spans="1:53" ht="15.75" customHeight="1" x14ac:dyDescent="0.25">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spans="1:53" ht="15.75" customHeight="1" x14ac:dyDescent="0.2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spans="1:53" ht="15.75" customHeight="1" x14ac:dyDescent="0.25">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spans="1:53" ht="15.75" customHeight="1" x14ac:dyDescent="0.25">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spans="1:53" ht="15.75" customHeight="1" x14ac:dyDescent="0.25">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spans="1:53" ht="15.75" customHeight="1" x14ac:dyDescent="0.25">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spans="1:53" ht="15.75" customHeight="1" x14ac:dyDescent="0.25">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spans="1:53" ht="15.75" customHeight="1" x14ac:dyDescent="0.25">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spans="1:53" ht="15.75" customHeight="1" x14ac:dyDescent="0.25">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spans="1:53" ht="15.75" customHeight="1" x14ac:dyDescent="0.25">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spans="1:53" ht="15.75" customHeight="1" x14ac:dyDescent="0.25">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spans="1:53" ht="15.75" customHeight="1" x14ac:dyDescent="0.2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spans="1:53" ht="15.75" customHeight="1" x14ac:dyDescent="0.25">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spans="1:53" ht="15.75" customHeight="1" x14ac:dyDescent="0.25">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spans="1:53" ht="15.75" customHeight="1" x14ac:dyDescent="0.25">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spans="1:53" ht="15.75" customHeight="1" x14ac:dyDescent="0.25">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spans="1:53" ht="15.75" customHeight="1" x14ac:dyDescent="0.25">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spans="1:53" ht="15.75" customHeight="1" x14ac:dyDescent="0.25">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spans="1:53" ht="15.75" customHeight="1" x14ac:dyDescent="0.25">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spans="1:53" ht="15.75" customHeight="1" x14ac:dyDescent="0.25">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spans="1:53" ht="15.75" customHeight="1" x14ac:dyDescent="0.25">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spans="1:53" ht="15.75" customHeight="1" x14ac:dyDescent="0.2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spans="1:53" ht="15.75" customHeight="1" x14ac:dyDescent="0.25">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spans="1:53" ht="15.75" customHeight="1" x14ac:dyDescent="0.25">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spans="1:53" ht="15.75" customHeight="1" x14ac:dyDescent="0.25">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spans="1:53" ht="15.75" customHeight="1" x14ac:dyDescent="0.25">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spans="1:53" ht="15.75" customHeight="1" x14ac:dyDescent="0.25">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spans="1:53" ht="15.75" customHeight="1" x14ac:dyDescent="0.25">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spans="1:53" ht="15.75" customHeight="1" x14ac:dyDescent="0.25">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spans="1:53" ht="15.75" customHeight="1" x14ac:dyDescent="0.25">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spans="1:53" ht="15.75" customHeight="1" x14ac:dyDescent="0.25">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spans="1:53" ht="15.75" customHeight="1" x14ac:dyDescent="0.2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spans="1:53" ht="15.75" customHeight="1" x14ac:dyDescent="0.25">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spans="1:53" ht="15.75" customHeight="1" x14ac:dyDescent="0.25">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spans="1:53" ht="15.75" customHeight="1" x14ac:dyDescent="0.25">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spans="1:53" ht="15.75" customHeight="1" x14ac:dyDescent="0.25">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spans="1:53" ht="15.75" customHeight="1" x14ac:dyDescent="0.25">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spans="1:53" ht="15.75" customHeight="1" x14ac:dyDescent="0.25">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spans="1:53" ht="15.75" customHeight="1" x14ac:dyDescent="0.25">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spans="1:53" ht="15.75" customHeight="1" x14ac:dyDescent="0.25">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spans="1:53" ht="15.75" customHeight="1" x14ac:dyDescent="0.25">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spans="1:53" ht="15.75" customHeight="1" x14ac:dyDescent="0.2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spans="1:53" ht="15.75" customHeight="1" x14ac:dyDescent="0.25">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spans="1:53" ht="15.75" customHeight="1" x14ac:dyDescent="0.25">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spans="1:53" ht="15.75" customHeight="1" x14ac:dyDescent="0.25">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spans="1:53" ht="15.75" customHeight="1" x14ac:dyDescent="0.25">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spans="1:53" ht="15.75" customHeight="1" x14ac:dyDescent="0.25">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spans="1:53" ht="15.75" customHeight="1" x14ac:dyDescent="0.25">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spans="1:53" ht="15.75" customHeight="1" x14ac:dyDescent="0.25">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spans="1:53" ht="15.75" customHeight="1" x14ac:dyDescent="0.25">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spans="1:53" ht="15.75" customHeight="1" x14ac:dyDescent="0.25">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spans="1:53" ht="15.75" customHeight="1" x14ac:dyDescent="0.2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spans="1:53" ht="15.75" customHeight="1" x14ac:dyDescent="0.25">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spans="1:53" ht="15.75" customHeight="1" x14ac:dyDescent="0.25">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spans="1:53" ht="15.75" customHeight="1" x14ac:dyDescent="0.25">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spans="1:53" ht="15.75" customHeight="1" x14ac:dyDescent="0.25">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spans="1:53" ht="15.75" customHeight="1" x14ac:dyDescent="0.25">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spans="1:53" ht="15.75" customHeight="1" x14ac:dyDescent="0.25">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spans="1:53" ht="15.75" customHeight="1" x14ac:dyDescent="0.25">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spans="1:53" ht="15.75" customHeight="1" x14ac:dyDescent="0.25">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spans="1:53" ht="15.75" customHeight="1" x14ac:dyDescent="0.25">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spans="1:53" ht="15.75" customHeight="1" x14ac:dyDescent="0.2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spans="1:53" ht="15.75" customHeight="1" x14ac:dyDescent="0.25">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spans="1:53" ht="15.75" customHeight="1" x14ac:dyDescent="0.25">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spans="1:53" ht="15.75" customHeight="1" x14ac:dyDescent="0.25">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spans="1:53" ht="15.75" customHeight="1" x14ac:dyDescent="0.25">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spans="1:53" ht="15.75" customHeight="1" x14ac:dyDescent="0.25">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spans="1:53" ht="15.75" customHeight="1" x14ac:dyDescent="0.25">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spans="1:53" ht="15.75" customHeight="1" x14ac:dyDescent="0.25">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spans="1:53" ht="15.75" customHeight="1" x14ac:dyDescent="0.25">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spans="1:53" ht="15.75" customHeight="1" x14ac:dyDescent="0.25">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spans="1:53" ht="15.75" customHeight="1" x14ac:dyDescent="0.2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spans="1:53" ht="15.75" customHeight="1" x14ac:dyDescent="0.25">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spans="1:53" ht="15.75" customHeight="1" x14ac:dyDescent="0.25">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spans="1:53" ht="15.75" customHeight="1" x14ac:dyDescent="0.25">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spans="1:53" ht="15.75" customHeight="1" x14ac:dyDescent="0.25">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spans="1:53" ht="15.75" customHeight="1" x14ac:dyDescent="0.25">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spans="1:53" ht="15.75" customHeight="1" x14ac:dyDescent="0.25">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spans="1:53" ht="15.75" customHeight="1" x14ac:dyDescent="0.25">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spans="1:53" ht="15.75" customHeight="1" x14ac:dyDescent="0.25">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spans="1:53" ht="15.75" customHeight="1" x14ac:dyDescent="0.25">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spans="1:53" ht="15.75" customHeight="1" x14ac:dyDescent="0.2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spans="1:53" ht="15.75" customHeight="1" x14ac:dyDescent="0.25">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spans="1:53" ht="15.75" customHeight="1" x14ac:dyDescent="0.25">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spans="1:53" ht="15.75" customHeight="1" x14ac:dyDescent="0.25">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spans="1:53" ht="15.75" customHeight="1" x14ac:dyDescent="0.25">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spans="1:53" ht="15.75" customHeight="1" x14ac:dyDescent="0.25">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spans="1:53" ht="15.75" customHeight="1" x14ac:dyDescent="0.25">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spans="1:53" ht="15.75" customHeight="1" x14ac:dyDescent="0.25">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spans="1:53" ht="15.75" customHeight="1" x14ac:dyDescent="0.25">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spans="1:53" ht="15.75" customHeight="1" x14ac:dyDescent="0.25">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spans="1:53" ht="15.75" customHeight="1" x14ac:dyDescent="0.2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spans="1:53" ht="15.75" customHeight="1" x14ac:dyDescent="0.25">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spans="1:53" ht="15.75" customHeight="1" x14ac:dyDescent="0.25">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spans="1:53" ht="15.75" customHeight="1" x14ac:dyDescent="0.25">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spans="1:53" ht="15.75" customHeight="1" x14ac:dyDescent="0.25">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spans="1:53" ht="15.75" customHeight="1" x14ac:dyDescent="0.25">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spans="1:53" ht="15.75" customHeight="1" x14ac:dyDescent="0.25">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spans="1:53" ht="15.75" customHeight="1" x14ac:dyDescent="0.25">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spans="1:53" ht="15.75" customHeight="1" x14ac:dyDescent="0.25">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spans="1:53" ht="15.75" customHeight="1" x14ac:dyDescent="0.25">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spans="1:53" ht="15.75" customHeight="1" x14ac:dyDescent="0.2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spans="1:53" ht="15.75" customHeight="1" x14ac:dyDescent="0.25">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spans="1:53" ht="15.75" customHeight="1" x14ac:dyDescent="0.25">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spans="1:53" ht="15.75" customHeight="1" x14ac:dyDescent="0.25">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spans="1:53" ht="15.75" customHeight="1" x14ac:dyDescent="0.25">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spans="1:53" ht="15.75" customHeight="1" x14ac:dyDescent="0.25">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spans="1:53" ht="15.75" customHeight="1" x14ac:dyDescent="0.25">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spans="1:53" ht="15.75" customHeight="1" x14ac:dyDescent="0.25">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spans="1:53" ht="15.75" customHeight="1" x14ac:dyDescent="0.25">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spans="1:53" ht="15.75" customHeight="1" x14ac:dyDescent="0.25">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spans="1:53" ht="15.75" customHeight="1" x14ac:dyDescent="0.2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spans="1:53" ht="15.75" customHeight="1" x14ac:dyDescent="0.25">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spans="1:53" ht="15.75" customHeight="1" x14ac:dyDescent="0.25">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spans="1:53" ht="15.75" customHeight="1" x14ac:dyDescent="0.25">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spans="1:53" ht="15.75" customHeight="1" x14ac:dyDescent="0.25">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spans="1:53" ht="15.75" customHeight="1" x14ac:dyDescent="0.25">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spans="1:53" ht="15.75" customHeight="1" x14ac:dyDescent="0.25">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spans="1:53" ht="15.75" customHeight="1" x14ac:dyDescent="0.25">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spans="1:53" ht="15.75" customHeight="1" x14ac:dyDescent="0.25">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spans="1:53" ht="15.75" customHeight="1" x14ac:dyDescent="0.25">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spans="1:53" ht="15.75" customHeight="1" x14ac:dyDescent="0.2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spans="1:53" ht="15.75" customHeight="1" x14ac:dyDescent="0.25">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spans="1:53" ht="15.75" customHeight="1" x14ac:dyDescent="0.25">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spans="1:53" ht="15.75" customHeight="1" x14ac:dyDescent="0.25">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spans="1:53" ht="15.75" customHeight="1" x14ac:dyDescent="0.25">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spans="1:53" ht="15.75" customHeight="1" x14ac:dyDescent="0.25">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spans="1:53" ht="15.75" customHeight="1" x14ac:dyDescent="0.25">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spans="1:53" ht="15.75" customHeight="1" x14ac:dyDescent="0.25">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spans="1:53" ht="15.75" customHeight="1" x14ac:dyDescent="0.25">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spans="1:53" ht="15.75" customHeight="1" x14ac:dyDescent="0.25">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spans="1:53" ht="15.75" customHeight="1" x14ac:dyDescent="0.2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spans="1:53" ht="15.75" customHeight="1" x14ac:dyDescent="0.25">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spans="1:53" ht="15.75" customHeight="1" x14ac:dyDescent="0.25">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spans="1:53" ht="15.75" customHeight="1" x14ac:dyDescent="0.25">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spans="1:53" ht="15.75" customHeight="1" x14ac:dyDescent="0.25">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spans="1:53" ht="15.75" customHeight="1" x14ac:dyDescent="0.25">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spans="1:53" ht="15.75" customHeight="1" x14ac:dyDescent="0.25">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spans="1:53" ht="15.75" customHeight="1" x14ac:dyDescent="0.25">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spans="1:53" ht="15.75" customHeight="1" x14ac:dyDescent="0.25">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spans="1:53" ht="15.75" customHeight="1" x14ac:dyDescent="0.25">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spans="1:53" ht="15.75" customHeight="1" x14ac:dyDescent="0.2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spans="1:53" ht="15.75" customHeight="1" x14ac:dyDescent="0.25">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spans="1:53" ht="15.75" customHeight="1" x14ac:dyDescent="0.25">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spans="1:53" ht="15.75" customHeight="1" x14ac:dyDescent="0.25">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spans="1:53" ht="15.75" customHeight="1" x14ac:dyDescent="0.25">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spans="1:53" ht="15.75" customHeight="1" x14ac:dyDescent="0.25">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spans="1:53" ht="15.75" customHeight="1" x14ac:dyDescent="0.25">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spans="1:53" ht="15.75" customHeight="1" x14ac:dyDescent="0.25">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spans="1:53" ht="15.75" customHeight="1" x14ac:dyDescent="0.25">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spans="1:53" ht="15.75" customHeight="1" x14ac:dyDescent="0.25">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spans="1:53" ht="15.75" customHeight="1" x14ac:dyDescent="0.2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spans="1:53" ht="15.75" customHeight="1" x14ac:dyDescent="0.25">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spans="1:53" ht="15.75" customHeight="1" x14ac:dyDescent="0.25">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spans="1:53" ht="15.75" customHeight="1" x14ac:dyDescent="0.25">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spans="1:53" ht="15.75" customHeight="1" x14ac:dyDescent="0.25">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spans="1:53" ht="15.75" customHeight="1" x14ac:dyDescent="0.25">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spans="1:53" ht="15.75" customHeight="1" x14ac:dyDescent="0.25">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spans="1:53" ht="15.75" customHeight="1" x14ac:dyDescent="0.25">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spans="1:53" ht="15.75" customHeight="1" x14ac:dyDescent="0.25">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spans="1:53" ht="15.75" customHeight="1" x14ac:dyDescent="0.25">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spans="1:53" ht="15.75" customHeight="1" x14ac:dyDescent="0.2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spans="1:53" ht="15.75" customHeight="1" x14ac:dyDescent="0.25">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spans="1:53" ht="15.75" customHeight="1" x14ac:dyDescent="0.25">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spans="1:53" ht="15.75" customHeight="1" x14ac:dyDescent="0.25">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spans="1:53" ht="15.75" customHeight="1" x14ac:dyDescent="0.25">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spans="1:53" ht="15.75" customHeight="1" x14ac:dyDescent="0.25">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spans="1:53" ht="15.75" customHeight="1" x14ac:dyDescent="0.25">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spans="1:53" ht="15.75" customHeight="1" x14ac:dyDescent="0.25">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spans="1:53" ht="15.75" customHeight="1" x14ac:dyDescent="0.25">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spans="1:53" ht="15.75" customHeight="1" x14ac:dyDescent="0.25">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spans="1:53" ht="15.75" customHeight="1" x14ac:dyDescent="0.2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spans="1:53" ht="15.75" customHeight="1" x14ac:dyDescent="0.25">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spans="1:53" ht="15.75" customHeight="1" x14ac:dyDescent="0.25">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spans="1:53" ht="15.75" customHeight="1" x14ac:dyDescent="0.25">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spans="1:53" ht="15.75" customHeight="1" x14ac:dyDescent="0.25">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spans="1:53" ht="15.75" customHeight="1" x14ac:dyDescent="0.25">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spans="1:53" ht="15.75" customHeight="1" x14ac:dyDescent="0.25">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spans="1:53" ht="15.75" customHeight="1" x14ac:dyDescent="0.25">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spans="1:53" ht="15.75" customHeight="1" x14ac:dyDescent="0.25">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spans="1:53" ht="15.75" customHeight="1" x14ac:dyDescent="0.25">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spans="1:53" ht="15.75" customHeight="1" x14ac:dyDescent="0.2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spans="1:53" ht="15.75" customHeight="1" x14ac:dyDescent="0.25">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spans="1:53" ht="15.75" customHeight="1" x14ac:dyDescent="0.25">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spans="1:53" ht="15.75" customHeight="1" x14ac:dyDescent="0.25">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spans="1:53" ht="15.75" customHeight="1" x14ac:dyDescent="0.25">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spans="1:53" ht="15.75" customHeight="1" x14ac:dyDescent="0.25">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spans="1:53" ht="15.75" customHeight="1" x14ac:dyDescent="0.25">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spans="1:53" ht="15.75" customHeight="1" x14ac:dyDescent="0.25">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spans="1:53" ht="15.75" customHeight="1" x14ac:dyDescent="0.25">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spans="1:53" ht="15.75" customHeight="1" x14ac:dyDescent="0.25">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spans="1:53" ht="15.75" customHeight="1" x14ac:dyDescent="0.2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spans="1:53" ht="15.75" customHeight="1" x14ac:dyDescent="0.25">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spans="1:53" ht="15.75" customHeight="1" x14ac:dyDescent="0.25">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spans="1:53" ht="15.75" customHeight="1" x14ac:dyDescent="0.25">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spans="1:53" ht="15.75" customHeight="1" x14ac:dyDescent="0.25">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spans="1:53" ht="15.75" customHeight="1" x14ac:dyDescent="0.25">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spans="1:53" ht="15.75" customHeight="1" x14ac:dyDescent="0.25">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spans="1:53" ht="15.75" customHeight="1" x14ac:dyDescent="0.25">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spans="1:53" ht="15.75" customHeight="1" x14ac:dyDescent="0.25">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spans="1:53" ht="15.75" customHeight="1" x14ac:dyDescent="0.25">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spans="1:53" ht="15.75" customHeight="1" x14ac:dyDescent="0.2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spans="1:53" ht="15.75" customHeight="1" x14ac:dyDescent="0.25">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spans="1:53" ht="15.75" customHeight="1" x14ac:dyDescent="0.25">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spans="1:53" ht="15.75" customHeight="1" x14ac:dyDescent="0.25">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spans="1:53" ht="15.75" customHeight="1" x14ac:dyDescent="0.25">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spans="1:53" ht="15.75" customHeight="1" x14ac:dyDescent="0.25">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spans="1:53" ht="15.75" customHeight="1" x14ac:dyDescent="0.25">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spans="1:53" ht="15.75" customHeight="1" x14ac:dyDescent="0.25">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spans="1:53" ht="15.75" customHeight="1" x14ac:dyDescent="0.25">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spans="1:53" ht="15.75" customHeight="1" x14ac:dyDescent="0.25">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spans="1:53" ht="15.75" customHeight="1" x14ac:dyDescent="0.2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spans="1:53" ht="15.75" customHeight="1" x14ac:dyDescent="0.25">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spans="1:53" ht="15.75" customHeight="1" x14ac:dyDescent="0.25">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spans="1:53" ht="15.75" customHeight="1" x14ac:dyDescent="0.25">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spans="1:53" ht="15.75" customHeight="1" x14ac:dyDescent="0.25">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spans="1:53" ht="15.75" customHeight="1" x14ac:dyDescent="0.25">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spans="1:53" ht="15.75" customHeight="1" x14ac:dyDescent="0.25">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spans="1:53" ht="15.75" customHeight="1" x14ac:dyDescent="0.25">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spans="1:53" ht="15.75" customHeight="1" x14ac:dyDescent="0.25">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spans="1:53" ht="15.75" customHeight="1" x14ac:dyDescent="0.25">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spans="1:53" ht="15.75" customHeight="1" x14ac:dyDescent="0.2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spans="1:53" ht="15.75" customHeight="1" x14ac:dyDescent="0.25">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spans="1:53" ht="15.75" customHeight="1" x14ac:dyDescent="0.25">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spans="1:53" ht="15.75" customHeight="1" x14ac:dyDescent="0.25">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spans="1:53" ht="15.75" customHeight="1" x14ac:dyDescent="0.25">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spans="1:53" ht="15.75" customHeight="1" x14ac:dyDescent="0.25">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spans="1:53" ht="15.75" customHeight="1" x14ac:dyDescent="0.25">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spans="1:53" ht="15.75" customHeight="1" x14ac:dyDescent="0.25">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spans="1:53" ht="15.75" customHeight="1" x14ac:dyDescent="0.25">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spans="1:53" ht="15.75" customHeight="1" x14ac:dyDescent="0.25">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spans="1:53" ht="15.75" customHeight="1" x14ac:dyDescent="0.2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spans="1:53" ht="15.75" customHeight="1" x14ac:dyDescent="0.25">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spans="1:53" ht="15.75" customHeight="1" x14ac:dyDescent="0.25">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spans="1:53" ht="15.75" customHeight="1" x14ac:dyDescent="0.25">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spans="1:53" ht="15.75" customHeight="1" x14ac:dyDescent="0.25">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spans="1:53" ht="15.75" customHeight="1" x14ac:dyDescent="0.25">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spans="1:53" ht="15.75" customHeight="1" x14ac:dyDescent="0.25">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spans="1:53" ht="15.75" customHeight="1" x14ac:dyDescent="0.25">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spans="1:53" ht="15.75" customHeight="1" x14ac:dyDescent="0.25">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spans="1:53" ht="15.75" customHeight="1" x14ac:dyDescent="0.25">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spans="1:53" ht="15.75" customHeight="1" x14ac:dyDescent="0.2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spans="1:53" ht="15.75" customHeight="1" x14ac:dyDescent="0.25">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spans="1:53" ht="15.75" customHeight="1" x14ac:dyDescent="0.25">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spans="1:53" ht="15.75" customHeight="1" x14ac:dyDescent="0.25">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spans="1:53" ht="15.75" customHeight="1" x14ac:dyDescent="0.25">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spans="1:53" ht="15.75" customHeight="1" x14ac:dyDescent="0.25">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spans="1:53" ht="15.75" customHeight="1" x14ac:dyDescent="0.25">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spans="1:53" ht="15.75" customHeight="1" x14ac:dyDescent="0.25">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spans="1:53" ht="15.75" customHeight="1" x14ac:dyDescent="0.25">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spans="1:53" ht="15.75" customHeight="1" x14ac:dyDescent="0.25">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spans="1:53" ht="15.75" customHeight="1" x14ac:dyDescent="0.2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spans="1:53" ht="15.75" customHeight="1" x14ac:dyDescent="0.25">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spans="1:53" ht="15.75" customHeight="1" x14ac:dyDescent="0.25">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spans="1:53" ht="15.75" customHeight="1" x14ac:dyDescent="0.25">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spans="1:53" ht="15.75" customHeight="1" x14ac:dyDescent="0.25">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spans="1:53" ht="15.75" customHeight="1" x14ac:dyDescent="0.25">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spans="1:53" ht="15.75" customHeight="1" x14ac:dyDescent="0.25">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spans="1:53" ht="15.75" customHeight="1" x14ac:dyDescent="0.25">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spans="1:53" ht="15.75" customHeight="1" x14ac:dyDescent="0.25">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spans="1:53" ht="15.75" customHeight="1" x14ac:dyDescent="0.25">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spans="1:53" ht="15.75" customHeight="1" x14ac:dyDescent="0.2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spans="1:53" ht="15.75" customHeight="1" x14ac:dyDescent="0.25">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spans="1:53" ht="15.75" customHeight="1" x14ac:dyDescent="0.25">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spans="1:53" ht="15.75" customHeight="1" x14ac:dyDescent="0.25">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spans="1:53" ht="15.75" customHeight="1" x14ac:dyDescent="0.25">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spans="1:53" ht="15.75" customHeight="1" x14ac:dyDescent="0.25">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spans="1:53" ht="15.75" customHeight="1" x14ac:dyDescent="0.25">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spans="1:53" ht="15.75" customHeight="1" x14ac:dyDescent="0.25">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spans="1:53" ht="15.75" customHeight="1" x14ac:dyDescent="0.25">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spans="1:53" ht="15.75" customHeight="1" x14ac:dyDescent="0.25">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spans="1:53" ht="15.75" customHeight="1" x14ac:dyDescent="0.2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spans="1:53" ht="15.75" customHeight="1" x14ac:dyDescent="0.25">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spans="1:53" ht="15.75" customHeight="1" x14ac:dyDescent="0.25">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spans="1:53" ht="15.75" customHeight="1" x14ac:dyDescent="0.25">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spans="1:53" ht="15.75" customHeight="1" x14ac:dyDescent="0.25">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spans="1:53" ht="15.75" customHeight="1" x14ac:dyDescent="0.25">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spans="1:53" ht="15.75" customHeight="1" x14ac:dyDescent="0.25">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spans="1:53" ht="15.75" customHeight="1" x14ac:dyDescent="0.25">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spans="1:53" ht="15.75" customHeight="1" x14ac:dyDescent="0.25">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spans="1:53" ht="15.75" customHeight="1" x14ac:dyDescent="0.25">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spans="1:53" ht="15.75" customHeight="1" x14ac:dyDescent="0.2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spans="1:53" ht="15.75" customHeight="1" x14ac:dyDescent="0.25">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spans="1:53" ht="15.75" customHeight="1" x14ac:dyDescent="0.25">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spans="1:53" ht="15.75" customHeight="1" x14ac:dyDescent="0.25">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spans="1:53" ht="15.75" customHeight="1" x14ac:dyDescent="0.25">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spans="1:53" ht="15.75" customHeight="1" x14ac:dyDescent="0.25">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spans="1:53" ht="15.75" customHeight="1" x14ac:dyDescent="0.25">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spans="1:53" ht="15.75" customHeight="1" x14ac:dyDescent="0.25">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spans="1:53" ht="15.75" customHeight="1" x14ac:dyDescent="0.25">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spans="1:53" ht="15.75" customHeight="1" x14ac:dyDescent="0.25">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spans="1:53" ht="15.75" customHeight="1" x14ac:dyDescent="0.2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spans="1:53" ht="15.75" customHeight="1" x14ac:dyDescent="0.25">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spans="1:53" ht="15.75" customHeight="1" x14ac:dyDescent="0.25">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spans="1:53" ht="15.75" customHeight="1" x14ac:dyDescent="0.25">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spans="1:53" ht="15.75" customHeight="1" x14ac:dyDescent="0.25">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spans="1:53" ht="15.75" customHeight="1" x14ac:dyDescent="0.25">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spans="1:53" ht="15.75" customHeight="1" x14ac:dyDescent="0.25">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spans="1:53" ht="15.75" customHeight="1" x14ac:dyDescent="0.25">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spans="1:53" ht="15.75" customHeight="1" x14ac:dyDescent="0.25">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spans="1:53" ht="15.75" customHeight="1" x14ac:dyDescent="0.25">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spans="1:53" ht="15.75" customHeight="1" x14ac:dyDescent="0.2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spans="1:53" ht="15.75" customHeight="1" x14ac:dyDescent="0.25">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spans="1:53" ht="15.75" customHeight="1" x14ac:dyDescent="0.25">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spans="1:53" ht="15.75" customHeight="1" x14ac:dyDescent="0.25">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spans="1:53" ht="15.75" customHeight="1" x14ac:dyDescent="0.25">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spans="1:53" ht="15.75" customHeight="1" x14ac:dyDescent="0.25">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spans="1:53" ht="15.75" customHeight="1" x14ac:dyDescent="0.25">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spans="1:53" ht="15.75" customHeight="1" x14ac:dyDescent="0.25">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spans="1:53" ht="15.75" customHeight="1" x14ac:dyDescent="0.25">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spans="1:53" ht="15.75" customHeight="1" x14ac:dyDescent="0.25">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spans="1:53" ht="15.75" customHeight="1" x14ac:dyDescent="0.2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spans="1:53" ht="15.75" customHeight="1" x14ac:dyDescent="0.25">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spans="1:53" ht="15.75" customHeight="1" x14ac:dyDescent="0.25">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spans="1:53" ht="15.75" customHeight="1" x14ac:dyDescent="0.25">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spans="1:53" ht="15.75" customHeight="1" x14ac:dyDescent="0.25">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spans="1:53" ht="15.75" customHeight="1" x14ac:dyDescent="0.25">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spans="1:53" ht="15.75" customHeight="1" x14ac:dyDescent="0.25">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spans="1:53" ht="15.75" customHeight="1" x14ac:dyDescent="0.25">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spans="1:53" ht="15.75" customHeight="1" x14ac:dyDescent="0.25">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spans="1:53" ht="15.75" customHeight="1" x14ac:dyDescent="0.25">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spans="1:53" ht="15.75" customHeight="1" x14ac:dyDescent="0.2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spans="1:53" ht="15.75" customHeight="1" x14ac:dyDescent="0.25">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spans="1:53" ht="15.75" customHeight="1" x14ac:dyDescent="0.25">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spans="1:53" ht="15.75" customHeight="1" x14ac:dyDescent="0.25">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spans="1:53" ht="15.75" customHeight="1" x14ac:dyDescent="0.25">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spans="1:53" ht="15.75" customHeight="1" x14ac:dyDescent="0.25">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spans="1:53" ht="15.75" customHeight="1" x14ac:dyDescent="0.25">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spans="1:53" ht="15.75" customHeight="1" x14ac:dyDescent="0.25">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spans="1:53" ht="15.75" customHeight="1" x14ac:dyDescent="0.25">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spans="1:53" ht="15.75" customHeight="1" x14ac:dyDescent="0.25">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spans="1:53" ht="15.75" customHeight="1" x14ac:dyDescent="0.2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spans="1:53" ht="15.75" customHeight="1" x14ac:dyDescent="0.25">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spans="1:53" ht="15.75" customHeight="1" x14ac:dyDescent="0.25">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spans="1:53" ht="15.75" customHeight="1" x14ac:dyDescent="0.25">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spans="1:53" ht="15.75" customHeight="1" x14ac:dyDescent="0.25">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spans="1:53" ht="15.75" customHeight="1" x14ac:dyDescent="0.25">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spans="1:53" ht="15.75" customHeight="1" x14ac:dyDescent="0.25">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spans="1:53" ht="15.75" customHeight="1" x14ac:dyDescent="0.25">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spans="1:53" ht="15.75" customHeight="1" x14ac:dyDescent="0.25">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spans="1:53" ht="15.75" customHeight="1" x14ac:dyDescent="0.25">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spans="1:53" ht="15.75" customHeight="1" x14ac:dyDescent="0.2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spans="1:53" ht="15.75" customHeight="1" x14ac:dyDescent="0.25">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spans="1:53" ht="15.75" customHeight="1" x14ac:dyDescent="0.25">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spans="1:53" ht="15.75" customHeight="1" x14ac:dyDescent="0.25">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spans="1:53" ht="15.75" customHeight="1" x14ac:dyDescent="0.25">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spans="1:53" ht="15.75" customHeight="1" x14ac:dyDescent="0.25">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spans="1:53" ht="15.75" customHeight="1" x14ac:dyDescent="0.25">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spans="1:53" ht="15.75" customHeight="1" x14ac:dyDescent="0.25">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spans="1:53" ht="15.75" customHeight="1" x14ac:dyDescent="0.25">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spans="1:53" ht="15.75" customHeight="1" x14ac:dyDescent="0.25">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spans="1:53" ht="15.75" customHeight="1" x14ac:dyDescent="0.2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spans="1:53" ht="15.75" customHeight="1" x14ac:dyDescent="0.25">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spans="1:53" ht="15.75" customHeight="1" x14ac:dyDescent="0.25">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spans="1:53" ht="15.75" customHeight="1" x14ac:dyDescent="0.25">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spans="1:53" ht="15.75" customHeight="1" x14ac:dyDescent="0.25">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spans="1:53" ht="15.75" customHeight="1" x14ac:dyDescent="0.25">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spans="1:53" ht="15.75" customHeight="1" x14ac:dyDescent="0.25">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spans="1:53" ht="15.75" customHeight="1" x14ac:dyDescent="0.25">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spans="1:53" ht="15.75" customHeight="1" x14ac:dyDescent="0.25">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spans="1:53" ht="15.75" customHeight="1" x14ac:dyDescent="0.25">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spans="1:53" ht="15.75" customHeight="1" x14ac:dyDescent="0.2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spans="1:53" ht="15.75" customHeight="1" x14ac:dyDescent="0.25">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spans="1:53" ht="15.75" customHeight="1" x14ac:dyDescent="0.25">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spans="1:53" ht="15.75" customHeight="1" x14ac:dyDescent="0.25">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spans="1:53" ht="15.75" customHeight="1" x14ac:dyDescent="0.25">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spans="1:53" ht="15.75" customHeight="1" x14ac:dyDescent="0.25">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spans="1:53" ht="15.75" customHeight="1" x14ac:dyDescent="0.25">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spans="1:53" ht="15.75" customHeight="1" x14ac:dyDescent="0.25">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spans="1:53" ht="15.75" customHeight="1" x14ac:dyDescent="0.25">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spans="1:53" ht="15.75" customHeight="1" x14ac:dyDescent="0.25">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spans="1:53" ht="15.75" customHeight="1" x14ac:dyDescent="0.2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spans="1:53" ht="15.75" customHeight="1" x14ac:dyDescent="0.25">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spans="1:53" ht="15.75" customHeight="1" x14ac:dyDescent="0.25">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spans="1:53" ht="15.75" customHeight="1" x14ac:dyDescent="0.25">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spans="1:53" ht="15.75" customHeight="1" x14ac:dyDescent="0.25">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spans="1:53" ht="15.75" customHeight="1" x14ac:dyDescent="0.25">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spans="1:53" ht="15.75" customHeight="1" x14ac:dyDescent="0.25">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spans="1:53" ht="15.75" customHeight="1" x14ac:dyDescent="0.25">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spans="1:53" ht="15.75" customHeight="1" x14ac:dyDescent="0.25">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spans="1:53" ht="15.75" customHeight="1" x14ac:dyDescent="0.25">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spans="1:53" ht="15.75" customHeight="1" x14ac:dyDescent="0.2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spans="1:53" ht="15.75" customHeight="1" x14ac:dyDescent="0.25">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spans="1:53" ht="15.75" customHeight="1" x14ac:dyDescent="0.25">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spans="1:53" ht="15.75" customHeight="1" x14ac:dyDescent="0.25">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spans="1:53" ht="15.75" customHeight="1" x14ac:dyDescent="0.25">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spans="1:53" ht="15.75" customHeight="1" x14ac:dyDescent="0.25">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spans="1:53" ht="15.75" customHeight="1" x14ac:dyDescent="0.25">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spans="1:53" ht="15.75" customHeight="1" x14ac:dyDescent="0.25">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spans="1:53" ht="15.75" customHeight="1" x14ac:dyDescent="0.25">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spans="1:53" ht="15.75" customHeight="1" x14ac:dyDescent="0.25">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spans="1:53" ht="15.75" customHeight="1" x14ac:dyDescent="0.2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spans="1:53" ht="15.75" customHeight="1" x14ac:dyDescent="0.25">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spans="1:53" ht="15.75" customHeight="1" x14ac:dyDescent="0.25">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spans="1:53" ht="15.75" customHeight="1" x14ac:dyDescent="0.25">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spans="1:53" ht="15.75" customHeight="1" x14ac:dyDescent="0.25">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spans="1:53" ht="15.75" customHeight="1" x14ac:dyDescent="0.25">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spans="1:53" ht="15.75" customHeight="1" x14ac:dyDescent="0.25">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spans="1:53" ht="15.75" customHeight="1" x14ac:dyDescent="0.25">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spans="1:53" ht="15.75" customHeight="1" x14ac:dyDescent="0.25">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spans="1:53" ht="15.75" customHeight="1" x14ac:dyDescent="0.25">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spans="1:53" ht="15.75" customHeight="1" x14ac:dyDescent="0.2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spans="1:53" ht="15.75" customHeight="1" x14ac:dyDescent="0.25">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spans="1:53" ht="15.75" customHeight="1" x14ac:dyDescent="0.25">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spans="1:53" ht="15.75" customHeight="1" x14ac:dyDescent="0.25">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spans="1:53" ht="15.75" customHeight="1" x14ac:dyDescent="0.25">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spans="1:53" ht="15.75" customHeight="1" x14ac:dyDescent="0.25">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spans="1:53" ht="15.75" customHeight="1" x14ac:dyDescent="0.25">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spans="1:53" ht="15.75" customHeight="1" x14ac:dyDescent="0.25">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spans="1:53" ht="15.75" customHeight="1" x14ac:dyDescent="0.25">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spans="1:53" ht="15.75" customHeight="1" x14ac:dyDescent="0.25">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spans="1:53" ht="15.75" customHeight="1" x14ac:dyDescent="0.2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spans="1:53" ht="15.75" customHeight="1" x14ac:dyDescent="0.25">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spans="1:53" ht="15.75" customHeight="1" x14ac:dyDescent="0.25">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spans="1:53" ht="15.75" customHeight="1" x14ac:dyDescent="0.25">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spans="1:53" ht="15.75" customHeight="1" x14ac:dyDescent="0.25">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spans="1:53" ht="15.75" customHeight="1" x14ac:dyDescent="0.25">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spans="1:53" ht="15.75" customHeight="1" x14ac:dyDescent="0.25">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spans="1:53" ht="15.75" customHeight="1" x14ac:dyDescent="0.25">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spans="1:53" ht="15.75" customHeight="1" x14ac:dyDescent="0.25">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spans="1:53" ht="15.75" customHeight="1" x14ac:dyDescent="0.25">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spans="1:53" ht="15.75" customHeight="1" x14ac:dyDescent="0.2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spans="1:53" ht="15.75" customHeight="1" x14ac:dyDescent="0.25">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spans="1:53" ht="15.75" customHeight="1" x14ac:dyDescent="0.25">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spans="1:53" ht="15.75" customHeight="1" x14ac:dyDescent="0.25">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spans="1:53" ht="15.75" customHeight="1" x14ac:dyDescent="0.25">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spans="1:53" ht="15.75" customHeight="1" x14ac:dyDescent="0.25">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spans="1:53" ht="15.75" customHeight="1" x14ac:dyDescent="0.25">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spans="1:53" ht="15.75" customHeight="1" x14ac:dyDescent="0.25">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spans="1:53" ht="15.75" customHeight="1" x14ac:dyDescent="0.25">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spans="1:53" ht="15.75" customHeight="1" x14ac:dyDescent="0.25">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spans="1:53" ht="15.75" customHeight="1" x14ac:dyDescent="0.2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spans="1:53" ht="15.75" customHeight="1" x14ac:dyDescent="0.25">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spans="1:53" ht="15.75" customHeight="1" x14ac:dyDescent="0.25">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spans="1:53" ht="15.75" customHeight="1" x14ac:dyDescent="0.25">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spans="1:53" ht="15.75" customHeight="1" x14ac:dyDescent="0.25">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spans="1:53" ht="15.75" customHeight="1" x14ac:dyDescent="0.25">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spans="1:53" ht="15.75" customHeight="1" x14ac:dyDescent="0.25">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spans="1:53" ht="15.75" customHeight="1" x14ac:dyDescent="0.25">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spans="1:53" ht="15.75" customHeight="1" x14ac:dyDescent="0.25">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spans="1:53" ht="15.75" customHeight="1" x14ac:dyDescent="0.25">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spans="1:53" ht="15.75" customHeight="1" x14ac:dyDescent="0.2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spans="1:53" ht="15.75" customHeight="1" x14ac:dyDescent="0.25">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spans="1:53" ht="15.75" customHeight="1" x14ac:dyDescent="0.25">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spans="1:53" ht="15.75" customHeight="1" x14ac:dyDescent="0.25">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spans="1:53" ht="15.75" customHeight="1" x14ac:dyDescent="0.25">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spans="1:53" ht="15.75" customHeight="1" x14ac:dyDescent="0.25">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spans="1:53" ht="15.75" customHeight="1" x14ac:dyDescent="0.25">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spans="1:53" ht="15.75" customHeight="1" x14ac:dyDescent="0.25">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spans="1:53" ht="15.75" customHeight="1" x14ac:dyDescent="0.25">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spans="1:53" ht="15.75" customHeight="1" x14ac:dyDescent="0.25">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spans="1:53" ht="15.75" customHeight="1" x14ac:dyDescent="0.2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spans="1:53" ht="15.75" customHeight="1" x14ac:dyDescent="0.25">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spans="1:53" ht="15.75" customHeight="1" x14ac:dyDescent="0.25">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spans="1:53" ht="15.75" customHeight="1" x14ac:dyDescent="0.25">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spans="1:53" ht="15.75" customHeight="1" x14ac:dyDescent="0.25">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spans="1:53" ht="15.75" customHeight="1" x14ac:dyDescent="0.25">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spans="1:53" ht="15.75" customHeight="1" x14ac:dyDescent="0.25">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spans="1:53" ht="15.75" customHeight="1" x14ac:dyDescent="0.25">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spans="1:53" ht="15.75" customHeight="1" x14ac:dyDescent="0.25">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spans="1:53" ht="15.75" customHeight="1" x14ac:dyDescent="0.25">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spans="1:53" ht="15.75" customHeight="1" x14ac:dyDescent="0.2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spans="1:53" ht="15.75" customHeight="1" x14ac:dyDescent="0.25">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spans="1:53" ht="15.75" customHeight="1" x14ac:dyDescent="0.25">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spans="1:53" ht="15.75" customHeight="1" x14ac:dyDescent="0.25">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spans="1:53" ht="15.75" customHeight="1" x14ac:dyDescent="0.25">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spans="1:53" ht="15.75" customHeight="1" x14ac:dyDescent="0.25">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spans="1:53" ht="15.75" customHeight="1" x14ac:dyDescent="0.25">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spans="1:53" ht="15.75" customHeight="1" x14ac:dyDescent="0.25">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spans="1:53" ht="15.75" customHeight="1" x14ac:dyDescent="0.25">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spans="1:53" ht="15.75" customHeight="1" x14ac:dyDescent="0.25">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spans="1:53" ht="15.75" customHeight="1" x14ac:dyDescent="0.2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spans="1:53" ht="15.75" customHeight="1" x14ac:dyDescent="0.25">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spans="1:53" ht="15.75" customHeight="1" x14ac:dyDescent="0.25">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spans="1:53" ht="15.75" customHeight="1" x14ac:dyDescent="0.25">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spans="1:53" ht="15.75" customHeight="1" x14ac:dyDescent="0.25">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spans="1:53" ht="15.75" customHeight="1" x14ac:dyDescent="0.25">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spans="1:53" ht="15.75" customHeight="1" x14ac:dyDescent="0.25">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spans="1:53" ht="15.75" customHeight="1" x14ac:dyDescent="0.25">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spans="1:53" ht="15.75" customHeight="1" x14ac:dyDescent="0.25">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spans="1:53" ht="15.75" customHeight="1" x14ac:dyDescent="0.25">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spans="1:53" ht="15.75" customHeight="1" x14ac:dyDescent="0.2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spans="1:53" ht="15.75" customHeight="1" x14ac:dyDescent="0.25">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spans="1:53" ht="15.75" customHeight="1" x14ac:dyDescent="0.25">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spans="1:53" ht="15.75" customHeight="1" x14ac:dyDescent="0.25">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spans="1:53" ht="15.75" customHeight="1" x14ac:dyDescent="0.25">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spans="1:53" ht="15.75" customHeight="1" x14ac:dyDescent="0.25">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spans="1:53" ht="15.75" customHeight="1" x14ac:dyDescent="0.25">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spans="1:53" ht="15.75" customHeight="1" x14ac:dyDescent="0.25">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spans="1:53" ht="15.75" customHeight="1" x14ac:dyDescent="0.25">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spans="1:53" ht="15.75" customHeight="1" x14ac:dyDescent="0.25">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spans="1:53" ht="15.75" customHeight="1" x14ac:dyDescent="0.2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spans="1:53" ht="15.75" customHeight="1" x14ac:dyDescent="0.25">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spans="1:53" ht="15.75" customHeight="1" x14ac:dyDescent="0.25">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spans="1:53" ht="15.75" customHeight="1" x14ac:dyDescent="0.25">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spans="1:53" ht="15.75" customHeight="1" x14ac:dyDescent="0.25">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spans="1:53" ht="15.75" customHeight="1" x14ac:dyDescent="0.25">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spans="1:53" ht="15.75" customHeight="1" x14ac:dyDescent="0.25">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spans="1:53" ht="15.75" customHeight="1" x14ac:dyDescent="0.25">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spans="1:53" ht="15.75" customHeight="1" x14ac:dyDescent="0.25">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spans="1:53" ht="15.75" customHeight="1" x14ac:dyDescent="0.25">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spans="1:53" ht="15.75" customHeight="1" x14ac:dyDescent="0.2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spans="1:53" ht="15.75" customHeight="1" x14ac:dyDescent="0.25">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spans="1:53" ht="15.75" customHeight="1" x14ac:dyDescent="0.25">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spans="1:53" ht="15.75" customHeight="1" x14ac:dyDescent="0.25">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spans="1:53" ht="15.75" customHeight="1" x14ac:dyDescent="0.25">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spans="1:53" ht="15.75" customHeight="1" x14ac:dyDescent="0.25">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spans="1:53" ht="15.75" customHeight="1" x14ac:dyDescent="0.25">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spans="1:53" ht="15.75" customHeight="1" x14ac:dyDescent="0.25">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spans="1:53" ht="15.75" customHeight="1" x14ac:dyDescent="0.25">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spans="1:53" ht="15.75" customHeight="1" x14ac:dyDescent="0.25">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spans="1:53" ht="15.75" customHeight="1" x14ac:dyDescent="0.2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spans="1:53" ht="15.75" customHeight="1" x14ac:dyDescent="0.25">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spans="1:53" ht="15.75" customHeight="1" x14ac:dyDescent="0.25">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spans="1:53" ht="15.75" customHeight="1" x14ac:dyDescent="0.25">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spans="1:53" ht="15.75" customHeight="1" x14ac:dyDescent="0.25">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spans="1:53" ht="15.75" customHeight="1" x14ac:dyDescent="0.25">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spans="1:53" ht="15.75" customHeight="1" x14ac:dyDescent="0.25">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spans="1:53" ht="15.75" customHeight="1" x14ac:dyDescent="0.25">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spans="1:53" ht="15.75" customHeight="1" x14ac:dyDescent="0.25">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spans="1:53" ht="15.75" customHeight="1" x14ac:dyDescent="0.25">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spans="1:53" ht="15.75" customHeight="1" x14ac:dyDescent="0.2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spans="1:53" ht="15.75" customHeight="1" x14ac:dyDescent="0.25">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spans="1:53" ht="15.75" customHeight="1" x14ac:dyDescent="0.25">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spans="1:53" ht="15.75" customHeight="1" x14ac:dyDescent="0.25">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spans="1:53" ht="15.75" customHeight="1" x14ac:dyDescent="0.25">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spans="1:53" ht="15.75" customHeight="1" x14ac:dyDescent="0.25">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spans="1:53" ht="15.75" customHeight="1" x14ac:dyDescent="0.25">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spans="1:53" ht="15.75" customHeight="1" x14ac:dyDescent="0.25">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sheetData>
  <mergeCells count="2">
    <mergeCell ref="A1:AZ1"/>
    <mergeCell ref="BA1:CP1"/>
  </mergeCells>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C1000"/>
  <sheetViews>
    <sheetView workbookViewId="0">
      <selection activeCell="C7" sqref="C7"/>
    </sheetView>
  </sheetViews>
  <sheetFormatPr defaultColWidth="14.42578125" defaultRowHeight="15" customHeight="1" x14ac:dyDescent="0.25"/>
  <cols>
    <col min="1" max="1" width="9.140625" customWidth="1"/>
    <col min="2" max="2" width="22.7109375" customWidth="1"/>
    <col min="3" max="3" width="6.5703125" customWidth="1"/>
    <col min="4" max="4" width="4" customWidth="1"/>
    <col min="5" max="5" width="24.28515625" customWidth="1"/>
    <col min="6" max="6" width="23.5703125" customWidth="1"/>
    <col min="7" max="10" width="18.28515625" customWidth="1"/>
    <col min="11" max="11" width="62.5703125" customWidth="1"/>
    <col min="12" max="29" width="8.7109375" customWidth="1"/>
  </cols>
  <sheetData>
    <row r="1" spans="1:29" ht="21" x14ac:dyDescent="0.25">
      <c r="A1" s="61"/>
      <c r="B1" s="328" t="s">
        <v>392</v>
      </c>
      <c r="C1" s="62"/>
      <c r="D1" s="62"/>
      <c r="E1" s="62"/>
      <c r="F1" s="62"/>
      <c r="G1" s="62"/>
      <c r="H1" s="62"/>
      <c r="I1" s="62"/>
      <c r="J1" s="62"/>
      <c r="K1" s="329"/>
      <c r="L1" s="61"/>
      <c r="M1" s="61"/>
      <c r="N1" s="61"/>
      <c r="O1" s="61"/>
      <c r="P1" s="61"/>
      <c r="Q1" s="61"/>
      <c r="R1" s="61"/>
      <c r="S1" s="61"/>
      <c r="T1" s="61"/>
      <c r="U1" s="61"/>
      <c r="V1" s="61"/>
      <c r="W1" s="61"/>
      <c r="X1" s="61"/>
      <c r="Y1" s="61"/>
      <c r="Z1" s="61"/>
      <c r="AA1" s="61"/>
      <c r="AB1" s="61"/>
      <c r="AC1" s="61"/>
    </row>
    <row r="2" spans="1:29" x14ac:dyDescent="0.25">
      <c r="A2" s="61"/>
      <c r="B2" s="63"/>
      <c r="C2" s="63"/>
      <c r="D2" s="63"/>
      <c r="E2" s="63"/>
      <c r="F2" s="63"/>
      <c r="G2" s="63"/>
      <c r="H2" s="63"/>
      <c r="I2" s="63"/>
      <c r="J2" s="63"/>
      <c r="K2" s="329"/>
      <c r="L2" s="61"/>
      <c r="M2" s="61"/>
      <c r="N2" s="61"/>
      <c r="O2" s="61"/>
      <c r="P2" s="61"/>
      <c r="Q2" s="61"/>
      <c r="R2" s="61"/>
      <c r="S2" s="61"/>
      <c r="T2" s="61"/>
      <c r="U2" s="61"/>
      <c r="V2" s="61"/>
      <c r="W2" s="61"/>
      <c r="X2" s="61"/>
      <c r="Y2" s="61"/>
      <c r="Z2" s="61"/>
      <c r="AA2" s="61"/>
      <c r="AB2" s="61"/>
      <c r="AC2" s="61"/>
    </row>
    <row r="3" spans="1:29" ht="18.75" x14ac:dyDescent="0.25">
      <c r="A3" s="61"/>
      <c r="B3" s="348" t="s">
        <v>393</v>
      </c>
      <c r="C3" s="349"/>
      <c r="D3" s="350" t="s">
        <v>394</v>
      </c>
      <c r="E3" s="351"/>
      <c r="F3" s="351"/>
      <c r="G3" s="351"/>
      <c r="H3" s="351"/>
      <c r="I3" s="351"/>
      <c r="J3" s="351"/>
      <c r="K3" s="352"/>
      <c r="L3" s="61"/>
      <c r="M3" s="61"/>
      <c r="N3" s="61"/>
      <c r="O3" s="61"/>
      <c r="P3" s="61"/>
      <c r="Q3" s="61"/>
      <c r="R3" s="61"/>
      <c r="S3" s="61"/>
      <c r="T3" s="61"/>
      <c r="U3" s="61"/>
      <c r="V3" s="61"/>
      <c r="W3" s="61"/>
      <c r="X3" s="61"/>
      <c r="Y3" s="61"/>
      <c r="Z3" s="61"/>
      <c r="AA3" s="61"/>
      <c r="AB3" s="61"/>
      <c r="AC3" s="61"/>
    </row>
    <row r="4" spans="1:29" ht="31.5" x14ac:dyDescent="0.25">
      <c r="A4" s="61"/>
      <c r="B4" s="22" t="s">
        <v>395</v>
      </c>
      <c r="C4" s="23" t="s">
        <v>396</v>
      </c>
      <c r="D4" s="24"/>
      <c r="E4" s="25" t="s">
        <v>397</v>
      </c>
      <c r="F4" s="25" t="s">
        <v>398</v>
      </c>
      <c r="G4" s="26" t="s">
        <v>399</v>
      </c>
      <c r="H4" s="330" t="s">
        <v>400</v>
      </c>
      <c r="I4" s="330" t="s">
        <v>401</v>
      </c>
      <c r="J4" s="330" t="s">
        <v>402</v>
      </c>
      <c r="K4" s="27" t="s">
        <v>403</v>
      </c>
      <c r="L4" s="61"/>
      <c r="M4" s="61"/>
      <c r="N4" s="61"/>
      <c r="O4" s="61"/>
      <c r="P4" s="61"/>
      <c r="Q4" s="61"/>
      <c r="R4" s="61"/>
      <c r="S4" s="61"/>
      <c r="T4" s="61"/>
      <c r="U4" s="61"/>
      <c r="V4" s="61"/>
      <c r="W4" s="61"/>
      <c r="X4" s="61"/>
      <c r="Y4" s="61"/>
      <c r="Z4" s="61"/>
      <c r="AA4" s="61"/>
      <c r="AB4" s="61"/>
      <c r="AC4" s="61"/>
    </row>
    <row r="5" spans="1:29" x14ac:dyDescent="0.25">
      <c r="A5" s="61"/>
      <c r="B5" s="28" t="s">
        <v>404</v>
      </c>
      <c r="C5" s="29" t="s">
        <v>366</v>
      </c>
      <c r="D5" s="331">
        <v>1</v>
      </c>
      <c r="E5" s="30" t="s">
        <v>366</v>
      </c>
      <c r="F5" s="30"/>
      <c r="G5" s="30" t="s">
        <v>405</v>
      </c>
      <c r="H5" s="64"/>
      <c r="I5" s="64"/>
      <c r="J5" s="64"/>
      <c r="K5" s="31" t="s">
        <v>406</v>
      </c>
      <c r="L5" s="61"/>
      <c r="M5" s="61"/>
      <c r="N5" s="61"/>
      <c r="O5" s="61"/>
      <c r="P5" s="61"/>
      <c r="Q5" s="61"/>
      <c r="R5" s="61"/>
      <c r="S5" s="61"/>
      <c r="T5" s="61"/>
      <c r="U5" s="61"/>
      <c r="V5" s="61"/>
      <c r="W5" s="61"/>
      <c r="X5" s="61"/>
      <c r="Y5" s="61"/>
      <c r="Z5" s="61"/>
      <c r="AA5" s="61"/>
      <c r="AB5" s="61"/>
      <c r="AC5" s="61"/>
    </row>
    <row r="6" spans="1:29" x14ac:dyDescent="0.25">
      <c r="A6" s="61"/>
      <c r="B6" s="353" t="s">
        <v>407</v>
      </c>
      <c r="C6" s="32" t="s">
        <v>408</v>
      </c>
      <c r="D6" s="33">
        <v>2</v>
      </c>
      <c r="E6" s="34" t="s">
        <v>408</v>
      </c>
      <c r="F6" s="35" t="s">
        <v>365</v>
      </c>
      <c r="G6" s="35" t="s">
        <v>405</v>
      </c>
      <c r="H6" s="65"/>
      <c r="I6" s="65"/>
      <c r="J6" s="65"/>
      <c r="K6" s="36" t="s">
        <v>140</v>
      </c>
      <c r="L6" s="61"/>
      <c r="M6" s="61"/>
      <c r="N6" s="61"/>
      <c r="O6" s="61"/>
      <c r="P6" s="61"/>
      <c r="Q6" s="61"/>
      <c r="R6" s="61"/>
      <c r="S6" s="61"/>
      <c r="T6" s="61"/>
      <c r="U6" s="61"/>
      <c r="V6" s="61"/>
      <c r="W6" s="61"/>
      <c r="X6" s="61"/>
      <c r="Y6" s="61"/>
      <c r="Z6" s="61"/>
      <c r="AA6" s="61"/>
      <c r="AB6" s="61"/>
      <c r="AC6" s="61"/>
    </row>
    <row r="7" spans="1:29" x14ac:dyDescent="0.25">
      <c r="A7" s="61"/>
      <c r="B7" s="344"/>
      <c r="C7" s="37" t="s">
        <v>409</v>
      </c>
      <c r="D7" s="332">
        <v>3</v>
      </c>
      <c r="E7" s="38" t="s">
        <v>409</v>
      </c>
      <c r="F7" s="39" t="s">
        <v>365</v>
      </c>
      <c r="G7" s="39" t="s">
        <v>405</v>
      </c>
      <c r="H7" s="63"/>
      <c r="I7" s="63"/>
      <c r="J7" s="63"/>
      <c r="K7" s="40" t="s">
        <v>142</v>
      </c>
      <c r="L7" s="61"/>
      <c r="M7" s="61"/>
      <c r="N7" s="61"/>
      <c r="O7" s="61"/>
      <c r="P7" s="61"/>
      <c r="Q7" s="61"/>
      <c r="R7" s="61"/>
      <c r="S7" s="61"/>
      <c r="T7" s="61"/>
      <c r="U7" s="61"/>
      <c r="V7" s="61"/>
      <c r="W7" s="61"/>
      <c r="X7" s="61"/>
      <c r="Y7" s="61"/>
      <c r="Z7" s="61"/>
      <c r="AA7" s="61"/>
      <c r="AB7" s="61"/>
      <c r="AC7" s="61"/>
    </row>
    <row r="8" spans="1:29" x14ac:dyDescent="0.25">
      <c r="A8" s="61"/>
      <c r="B8" s="347"/>
      <c r="C8" s="41" t="s">
        <v>410</v>
      </c>
      <c r="D8" s="331">
        <v>4</v>
      </c>
      <c r="E8" s="30" t="s">
        <v>410</v>
      </c>
      <c r="F8" s="39" t="s">
        <v>365</v>
      </c>
      <c r="G8" s="39" t="s">
        <v>405</v>
      </c>
      <c r="H8" s="63"/>
      <c r="I8" s="63"/>
      <c r="J8" s="63"/>
      <c r="K8" s="31" t="s">
        <v>144</v>
      </c>
      <c r="L8" s="61"/>
      <c r="M8" s="61"/>
      <c r="N8" s="61"/>
      <c r="O8" s="61"/>
      <c r="P8" s="61"/>
      <c r="Q8" s="61"/>
      <c r="R8" s="61"/>
      <c r="S8" s="61"/>
      <c r="T8" s="61"/>
      <c r="U8" s="61"/>
      <c r="V8" s="61"/>
      <c r="W8" s="61"/>
      <c r="X8" s="61"/>
      <c r="Y8" s="61"/>
      <c r="Z8" s="61"/>
      <c r="AA8" s="61"/>
      <c r="AB8" s="61"/>
      <c r="AC8" s="61"/>
    </row>
    <row r="9" spans="1:29" x14ac:dyDescent="0.25">
      <c r="A9" s="61"/>
      <c r="B9" s="354" t="s">
        <v>411</v>
      </c>
      <c r="C9" s="32" t="s">
        <v>412</v>
      </c>
      <c r="D9" s="33">
        <v>5</v>
      </c>
      <c r="E9" s="34" t="s">
        <v>413</v>
      </c>
      <c r="F9" s="34" t="s">
        <v>408</v>
      </c>
      <c r="G9" s="34" t="s">
        <v>405</v>
      </c>
      <c r="H9" s="66"/>
      <c r="I9" s="66"/>
      <c r="J9" s="66"/>
      <c r="K9" s="36" t="s">
        <v>414</v>
      </c>
      <c r="L9" s="61"/>
      <c r="M9" s="61"/>
      <c r="N9" s="61"/>
      <c r="O9" s="61"/>
      <c r="P9" s="61"/>
      <c r="Q9" s="61"/>
      <c r="R9" s="61"/>
      <c r="S9" s="61"/>
      <c r="T9" s="61"/>
      <c r="U9" s="61"/>
      <c r="V9" s="61"/>
      <c r="W9" s="61"/>
      <c r="X9" s="61"/>
      <c r="Y9" s="61"/>
      <c r="Z9" s="61"/>
      <c r="AA9" s="61"/>
      <c r="AB9" s="61"/>
      <c r="AC9" s="61"/>
    </row>
    <row r="10" spans="1:29" x14ac:dyDescent="0.25">
      <c r="A10" s="61"/>
      <c r="B10" s="344"/>
      <c r="C10" s="37" t="s">
        <v>415</v>
      </c>
      <c r="D10" s="332">
        <v>6</v>
      </c>
      <c r="E10" s="38" t="s">
        <v>416</v>
      </c>
      <c r="F10" s="38" t="s">
        <v>408</v>
      </c>
      <c r="G10" s="38" t="s">
        <v>417</v>
      </c>
      <c r="H10" s="67"/>
      <c r="I10" s="67"/>
      <c r="J10" s="67"/>
      <c r="K10" s="40" t="s">
        <v>13</v>
      </c>
      <c r="L10" s="61"/>
      <c r="M10" s="61"/>
      <c r="N10" s="61"/>
      <c r="O10" s="61"/>
      <c r="P10" s="61"/>
      <c r="Q10" s="61"/>
      <c r="R10" s="61"/>
      <c r="S10" s="61"/>
      <c r="T10" s="61"/>
      <c r="U10" s="61"/>
      <c r="V10" s="61"/>
      <c r="W10" s="61"/>
      <c r="X10" s="61"/>
      <c r="Y10" s="61"/>
      <c r="Z10" s="61"/>
      <c r="AA10" s="61"/>
      <c r="AB10" s="61"/>
      <c r="AC10" s="61"/>
    </row>
    <row r="11" spans="1:29" x14ac:dyDescent="0.25">
      <c r="A11" s="61"/>
      <c r="B11" s="344"/>
      <c r="C11" s="37" t="s">
        <v>418</v>
      </c>
      <c r="D11" s="332">
        <v>7</v>
      </c>
      <c r="E11" s="38" t="s">
        <v>419</v>
      </c>
      <c r="F11" s="38" t="s">
        <v>409</v>
      </c>
      <c r="G11" s="38" t="s">
        <v>417</v>
      </c>
      <c r="H11" s="67"/>
      <c r="I11" s="67"/>
      <c r="J11" s="67"/>
      <c r="K11" s="40" t="s">
        <v>420</v>
      </c>
      <c r="L11" s="61"/>
      <c r="M11" s="61"/>
      <c r="N11" s="61"/>
      <c r="O11" s="61"/>
      <c r="P11" s="61"/>
      <c r="Q11" s="61"/>
      <c r="R11" s="61"/>
      <c r="S11" s="61"/>
      <c r="T11" s="61"/>
      <c r="U11" s="61"/>
      <c r="V11" s="61"/>
      <c r="W11" s="61"/>
      <c r="X11" s="61"/>
      <c r="Y11" s="61"/>
      <c r="Z11" s="61"/>
      <c r="AA11" s="61"/>
      <c r="AB11" s="61"/>
      <c r="AC11" s="61"/>
    </row>
    <row r="12" spans="1:29" x14ac:dyDescent="0.25">
      <c r="A12" s="61"/>
      <c r="B12" s="344"/>
      <c r="C12" s="37" t="s">
        <v>421</v>
      </c>
      <c r="D12" s="332">
        <v>8</v>
      </c>
      <c r="E12" s="38" t="s">
        <v>422</v>
      </c>
      <c r="F12" s="38" t="s">
        <v>409</v>
      </c>
      <c r="G12" s="38" t="s">
        <v>405</v>
      </c>
      <c r="H12" s="67"/>
      <c r="I12" s="67"/>
      <c r="J12" s="67"/>
      <c r="K12" s="40" t="s">
        <v>423</v>
      </c>
      <c r="L12" s="61"/>
      <c r="M12" s="61"/>
      <c r="N12" s="61"/>
      <c r="O12" s="61"/>
      <c r="P12" s="61"/>
      <c r="Q12" s="61"/>
      <c r="R12" s="61"/>
      <c r="S12" s="61"/>
      <c r="T12" s="61"/>
      <c r="U12" s="61"/>
      <c r="V12" s="61"/>
      <c r="W12" s="61"/>
      <c r="X12" s="61"/>
      <c r="Y12" s="61"/>
      <c r="Z12" s="61"/>
      <c r="AA12" s="61"/>
      <c r="AB12" s="61"/>
      <c r="AC12" s="61"/>
    </row>
    <row r="13" spans="1:29" x14ac:dyDescent="0.25">
      <c r="A13" s="61"/>
      <c r="B13" s="344"/>
      <c r="C13" s="37" t="s">
        <v>424</v>
      </c>
      <c r="D13" s="332">
        <v>9</v>
      </c>
      <c r="E13" s="38" t="s">
        <v>425</v>
      </c>
      <c r="F13" s="38" t="s">
        <v>410</v>
      </c>
      <c r="G13" s="38" t="s">
        <v>417</v>
      </c>
      <c r="H13" s="67"/>
      <c r="I13" s="67"/>
      <c r="J13" s="67"/>
      <c r="K13" s="40" t="s">
        <v>426</v>
      </c>
      <c r="L13" s="61"/>
      <c r="M13" s="61"/>
      <c r="N13" s="61"/>
      <c r="O13" s="61"/>
      <c r="P13" s="61"/>
      <c r="Q13" s="61"/>
      <c r="R13" s="61"/>
      <c r="S13" s="61"/>
      <c r="T13" s="61"/>
      <c r="U13" s="61"/>
      <c r="V13" s="61"/>
      <c r="W13" s="61"/>
      <c r="X13" s="61"/>
      <c r="Y13" s="61"/>
      <c r="Z13" s="61"/>
      <c r="AA13" s="61"/>
      <c r="AB13" s="61"/>
      <c r="AC13" s="61"/>
    </row>
    <row r="14" spans="1:29" x14ac:dyDescent="0.25">
      <c r="A14" s="61"/>
      <c r="B14" s="344"/>
      <c r="C14" s="37" t="s">
        <v>427</v>
      </c>
      <c r="D14" s="332">
        <v>10</v>
      </c>
      <c r="E14" s="38" t="s">
        <v>428</v>
      </c>
      <c r="F14" s="38" t="s">
        <v>410</v>
      </c>
      <c r="G14" s="38" t="s">
        <v>417</v>
      </c>
      <c r="H14" s="67"/>
      <c r="I14" s="67"/>
      <c r="J14" s="67"/>
      <c r="K14" s="40" t="s">
        <v>429</v>
      </c>
      <c r="L14" s="61"/>
      <c r="M14" s="61"/>
      <c r="N14" s="61"/>
      <c r="O14" s="61"/>
      <c r="P14" s="61"/>
      <c r="Q14" s="61"/>
      <c r="R14" s="61"/>
      <c r="S14" s="61"/>
      <c r="T14" s="61"/>
      <c r="U14" s="61"/>
      <c r="V14" s="61"/>
      <c r="W14" s="61"/>
      <c r="X14" s="61"/>
      <c r="Y14" s="61"/>
      <c r="Z14" s="61"/>
      <c r="AA14" s="61"/>
      <c r="AB14" s="61"/>
      <c r="AC14" s="61"/>
    </row>
    <row r="15" spans="1:29" x14ac:dyDescent="0.25">
      <c r="A15" s="61"/>
      <c r="B15" s="355" t="s">
        <v>430</v>
      </c>
      <c r="C15" s="32" t="s">
        <v>431</v>
      </c>
      <c r="D15" s="33">
        <v>11</v>
      </c>
      <c r="E15" s="42" t="s">
        <v>431</v>
      </c>
      <c r="F15" s="42" t="s">
        <v>413</v>
      </c>
      <c r="G15" s="42" t="s">
        <v>417</v>
      </c>
      <c r="H15" s="68"/>
      <c r="I15" s="68"/>
      <c r="J15" s="68"/>
      <c r="K15" s="43"/>
      <c r="L15" s="61"/>
      <c r="M15" s="61"/>
      <c r="N15" s="61"/>
      <c r="O15" s="61"/>
      <c r="P15" s="61"/>
      <c r="Q15" s="61"/>
      <c r="R15" s="61"/>
      <c r="S15" s="61"/>
      <c r="T15" s="61"/>
      <c r="U15" s="61"/>
      <c r="V15" s="61"/>
      <c r="W15" s="61"/>
      <c r="X15" s="61"/>
      <c r="Y15" s="61"/>
      <c r="Z15" s="61"/>
      <c r="AA15" s="61"/>
      <c r="AB15" s="61"/>
      <c r="AC15" s="61"/>
    </row>
    <row r="16" spans="1:29" x14ac:dyDescent="0.25">
      <c r="A16" s="61"/>
      <c r="B16" s="344"/>
      <c r="C16" s="37" t="s">
        <v>432</v>
      </c>
      <c r="D16" s="332">
        <v>12</v>
      </c>
      <c r="E16" s="44" t="s">
        <v>432</v>
      </c>
      <c r="F16" s="44" t="s">
        <v>413</v>
      </c>
      <c r="G16" s="44" t="s">
        <v>417</v>
      </c>
      <c r="H16" s="69"/>
      <c r="I16" s="69"/>
      <c r="J16" s="69"/>
      <c r="K16" s="45"/>
      <c r="L16" s="61"/>
      <c r="M16" s="61"/>
      <c r="N16" s="61"/>
      <c r="O16" s="61"/>
      <c r="P16" s="61"/>
      <c r="Q16" s="61"/>
      <c r="R16" s="61"/>
      <c r="S16" s="61"/>
      <c r="T16" s="61"/>
      <c r="U16" s="61"/>
      <c r="V16" s="61"/>
      <c r="W16" s="61"/>
      <c r="X16" s="61"/>
      <c r="Y16" s="61"/>
      <c r="Z16" s="61"/>
      <c r="AA16" s="61"/>
      <c r="AB16" s="61"/>
      <c r="AC16" s="61"/>
    </row>
    <row r="17" spans="1:29" x14ac:dyDescent="0.25">
      <c r="A17" s="61"/>
      <c r="B17" s="344"/>
      <c r="C17" s="37" t="s">
        <v>433</v>
      </c>
      <c r="D17" s="332">
        <v>13</v>
      </c>
      <c r="E17" s="44" t="s">
        <v>433</v>
      </c>
      <c r="F17" s="44" t="s">
        <v>413</v>
      </c>
      <c r="G17" s="44" t="s">
        <v>417</v>
      </c>
      <c r="H17" s="69"/>
      <c r="I17" s="69"/>
      <c r="J17" s="69"/>
      <c r="K17" s="45"/>
      <c r="L17" s="61"/>
      <c r="M17" s="61"/>
      <c r="N17" s="61"/>
      <c r="O17" s="61"/>
      <c r="P17" s="61"/>
      <c r="Q17" s="61"/>
      <c r="R17" s="61"/>
      <c r="S17" s="61"/>
      <c r="T17" s="61"/>
      <c r="U17" s="61"/>
      <c r="V17" s="61"/>
      <c r="W17" s="61"/>
      <c r="X17" s="61"/>
      <c r="Y17" s="61"/>
      <c r="Z17" s="61"/>
      <c r="AA17" s="61"/>
      <c r="AB17" s="61"/>
      <c r="AC17" s="61"/>
    </row>
    <row r="18" spans="1:29" x14ac:dyDescent="0.25">
      <c r="A18" s="61"/>
      <c r="B18" s="344"/>
      <c r="C18" s="37" t="s">
        <v>434</v>
      </c>
      <c r="D18" s="332">
        <v>14</v>
      </c>
      <c r="E18" s="44" t="s">
        <v>434</v>
      </c>
      <c r="F18" s="44" t="s">
        <v>416</v>
      </c>
      <c r="G18" s="44" t="s">
        <v>417</v>
      </c>
      <c r="H18" s="69"/>
      <c r="I18" s="69"/>
      <c r="J18" s="69"/>
      <c r="K18" s="45"/>
      <c r="L18" s="61"/>
      <c r="M18" s="61"/>
      <c r="N18" s="61"/>
      <c r="O18" s="61"/>
      <c r="P18" s="61"/>
      <c r="Q18" s="61"/>
      <c r="R18" s="61"/>
      <c r="S18" s="61"/>
      <c r="T18" s="61"/>
      <c r="U18" s="61"/>
      <c r="V18" s="61"/>
      <c r="W18" s="61"/>
      <c r="X18" s="61"/>
      <c r="Y18" s="61"/>
      <c r="Z18" s="61"/>
      <c r="AA18" s="61"/>
      <c r="AB18" s="61"/>
      <c r="AC18" s="61"/>
    </row>
    <row r="19" spans="1:29" x14ac:dyDescent="0.25">
      <c r="A19" s="61"/>
      <c r="B19" s="344"/>
      <c r="C19" s="37" t="s">
        <v>435</v>
      </c>
      <c r="D19" s="332">
        <v>15</v>
      </c>
      <c r="E19" s="44" t="s">
        <v>435</v>
      </c>
      <c r="F19" s="44" t="s">
        <v>416</v>
      </c>
      <c r="G19" s="44" t="s">
        <v>417</v>
      </c>
      <c r="H19" s="69"/>
      <c r="I19" s="69"/>
      <c r="J19" s="69"/>
      <c r="K19" s="45"/>
      <c r="L19" s="61"/>
      <c r="M19" s="61"/>
      <c r="N19" s="61"/>
      <c r="O19" s="61"/>
      <c r="P19" s="61"/>
      <c r="Q19" s="61"/>
      <c r="R19" s="61"/>
      <c r="S19" s="61"/>
      <c r="T19" s="61"/>
      <c r="U19" s="61"/>
      <c r="V19" s="61"/>
      <c r="W19" s="61"/>
      <c r="X19" s="61"/>
      <c r="Y19" s="61"/>
      <c r="Z19" s="61"/>
      <c r="AA19" s="61"/>
      <c r="AB19" s="61"/>
      <c r="AC19" s="61"/>
    </row>
    <row r="20" spans="1:29" x14ac:dyDescent="0.25">
      <c r="A20" s="61"/>
      <c r="B20" s="344"/>
      <c r="C20" s="37" t="s">
        <v>436</v>
      </c>
      <c r="D20" s="332">
        <v>16</v>
      </c>
      <c r="E20" s="44" t="s">
        <v>436</v>
      </c>
      <c r="F20" s="44" t="s">
        <v>416</v>
      </c>
      <c r="G20" s="44" t="s">
        <v>417</v>
      </c>
      <c r="H20" s="69"/>
      <c r="I20" s="69"/>
      <c r="J20" s="69"/>
      <c r="K20" s="45"/>
      <c r="L20" s="61"/>
      <c r="M20" s="61"/>
      <c r="N20" s="61"/>
      <c r="O20" s="61"/>
      <c r="P20" s="61"/>
      <c r="Q20" s="61"/>
      <c r="R20" s="61"/>
      <c r="S20" s="61"/>
      <c r="T20" s="61"/>
      <c r="U20" s="61"/>
      <c r="V20" s="61"/>
      <c r="W20" s="61"/>
      <c r="X20" s="61"/>
      <c r="Y20" s="61"/>
      <c r="Z20" s="61"/>
      <c r="AA20" s="61"/>
      <c r="AB20" s="61"/>
      <c r="AC20" s="61"/>
    </row>
    <row r="21" spans="1:29" ht="15.75" customHeight="1" x14ac:dyDescent="0.25">
      <c r="A21" s="61"/>
      <c r="B21" s="344"/>
      <c r="C21" s="37" t="s">
        <v>437</v>
      </c>
      <c r="D21" s="332">
        <v>17</v>
      </c>
      <c r="E21" s="44" t="s">
        <v>437</v>
      </c>
      <c r="F21" s="44" t="s">
        <v>419</v>
      </c>
      <c r="G21" s="44" t="s">
        <v>417</v>
      </c>
      <c r="H21" s="69"/>
      <c r="I21" s="69"/>
      <c r="J21" s="69"/>
      <c r="K21" s="45"/>
      <c r="L21" s="61"/>
      <c r="M21" s="61"/>
      <c r="N21" s="61"/>
      <c r="O21" s="61"/>
      <c r="P21" s="61"/>
      <c r="Q21" s="61"/>
      <c r="R21" s="61"/>
      <c r="S21" s="61"/>
      <c r="T21" s="61"/>
      <c r="U21" s="61"/>
      <c r="V21" s="61"/>
      <c r="W21" s="61"/>
      <c r="X21" s="61"/>
      <c r="Y21" s="61"/>
      <c r="Z21" s="61"/>
      <c r="AA21" s="61"/>
      <c r="AB21" s="61"/>
      <c r="AC21" s="61"/>
    </row>
    <row r="22" spans="1:29" ht="15.75" customHeight="1" x14ac:dyDescent="0.25">
      <c r="A22" s="61"/>
      <c r="B22" s="344"/>
      <c r="C22" s="37" t="s">
        <v>438</v>
      </c>
      <c r="D22" s="332">
        <v>18</v>
      </c>
      <c r="E22" s="44" t="s">
        <v>438</v>
      </c>
      <c r="F22" s="44" t="s">
        <v>419</v>
      </c>
      <c r="G22" s="44" t="s">
        <v>417</v>
      </c>
      <c r="H22" s="69"/>
      <c r="I22" s="69"/>
      <c r="J22" s="69"/>
      <c r="K22" s="45"/>
      <c r="L22" s="61"/>
      <c r="M22" s="61"/>
      <c r="N22" s="61"/>
      <c r="O22" s="61"/>
      <c r="P22" s="61"/>
      <c r="Q22" s="61"/>
      <c r="R22" s="61"/>
      <c r="S22" s="61"/>
      <c r="T22" s="61"/>
      <c r="U22" s="61"/>
      <c r="V22" s="61"/>
      <c r="W22" s="61"/>
      <c r="X22" s="61"/>
      <c r="Y22" s="61"/>
      <c r="Z22" s="61"/>
      <c r="AA22" s="61"/>
      <c r="AB22" s="61"/>
      <c r="AC22" s="61"/>
    </row>
    <row r="23" spans="1:29" ht="15.75" customHeight="1" x14ac:dyDescent="0.25">
      <c r="A23" s="61"/>
      <c r="B23" s="344"/>
      <c r="C23" s="37" t="s">
        <v>439</v>
      </c>
      <c r="D23" s="332">
        <v>19</v>
      </c>
      <c r="E23" s="44" t="s">
        <v>439</v>
      </c>
      <c r="F23" s="44" t="s">
        <v>419</v>
      </c>
      <c r="G23" s="44" t="s">
        <v>417</v>
      </c>
      <c r="H23" s="69"/>
      <c r="I23" s="69"/>
      <c r="J23" s="69"/>
      <c r="K23" s="45"/>
      <c r="L23" s="61"/>
      <c r="M23" s="61"/>
      <c r="N23" s="61"/>
      <c r="O23" s="61"/>
      <c r="P23" s="61"/>
      <c r="Q23" s="61"/>
      <c r="R23" s="61"/>
      <c r="S23" s="61"/>
      <c r="T23" s="61"/>
      <c r="U23" s="61"/>
      <c r="V23" s="61"/>
      <c r="W23" s="61"/>
      <c r="X23" s="61"/>
      <c r="Y23" s="61"/>
      <c r="Z23" s="61"/>
      <c r="AA23" s="61"/>
      <c r="AB23" s="61"/>
      <c r="AC23" s="61"/>
    </row>
    <row r="24" spans="1:29" ht="15.75" customHeight="1" x14ac:dyDescent="0.25">
      <c r="A24" s="61"/>
      <c r="B24" s="344"/>
      <c r="C24" s="37" t="s">
        <v>440</v>
      </c>
      <c r="D24" s="332">
        <v>20</v>
      </c>
      <c r="E24" s="44" t="s">
        <v>440</v>
      </c>
      <c r="F24" s="44" t="s">
        <v>422</v>
      </c>
      <c r="G24" s="44" t="s">
        <v>417</v>
      </c>
      <c r="H24" s="69"/>
      <c r="I24" s="69"/>
      <c r="J24" s="69"/>
      <c r="K24" s="45"/>
      <c r="L24" s="61"/>
      <c r="M24" s="61"/>
      <c r="N24" s="61"/>
      <c r="O24" s="61"/>
      <c r="P24" s="61"/>
      <c r="Q24" s="61"/>
      <c r="R24" s="61"/>
      <c r="S24" s="61"/>
      <c r="T24" s="61"/>
      <c r="U24" s="61"/>
      <c r="V24" s="61"/>
      <c r="W24" s="61"/>
      <c r="X24" s="61"/>
      <c r="Y24" s="61"/>
      <c r="Z24" s="61"/>
      <c r="AA24" s="61"/>
      <c r="AB24" s="61"/>
      <c r="AC24" s="61"/>
    </row>
    <row r="25" spans="1:29" ht="15.75" customHeight="1" x14ac:dyDescent="0.25">
      <c r="A25" s="61"/>
      <c r="B25" s="344"/>
      <c r="C25" s="37" t="s">
        <v>441</v>
      </c>
      <c r="D25" s="332">
        <v>21</v>
      </c>
      <c r="E25" s="44" t="s">
        <v>441</v>
      </c>
      <c r="F25" s="44" t="s">
        <v>422</v>
      </c>
      <c r="G25" s="44" t="s">
        <v>417</v>
      </c>
      <c r="H25" s="69"/>
      <c r="I25" s="69"/>
      <c r="J25" s="69"/>
      <c r="K25" s="45"/>
      <c r="L25" s="61"/>
      <c r="M25" s="61"/>
      <c r="N25" s="61"/>
      <c r="O25" s="61"/>
      <c r="P25" s="61"/>
      <c r="Q25" s="61"/>
      <c r="R25" s="61"/>
      <c r="S25" s="61"/>
      <c r="T25" s="61"/>
      <c r="U25" s="61"/>
      <c r="V25" s="61"/>
      <c r="W25" s="61"/>
      <c r="X25" s="61"/>
      <c r="Y25" s="61"/>
      <c r="Z25" s="61"/>
      <c r="AA25" s="61"/>
      <c r="AB25" s="61"/>
      <c r="AC25" s="61"/>
    </row>
    <row r="26" spans="1:29" ht="15.75" customHeight="1" x14ac:dyDescent="0.25">
      <c r="A26" s="61"/>
      <c r="B26" s="344"/>
      <c r="C26" s="37" t="s">
        <v>442</v>
      </c>
      <c r="D26" s="332">
        <v>22</v>
      </c>
      <c r="E26" s="44" t="s">
        <v>442</v>
      </c>
      <c r="F26" s="44" t="s">
        <v>422</v>
      </c>
      <c r="G26" s="44" t="s">
        <v>417</v>
      </c>
      <c r="H26" s="69"/>
      <c r="I26" s="69"/>
      <c r="J26" s="69"/>
      <c r="K26" s="45"/>
      <c r="L26" s="61"/>
      <c r="M26" s="61"/>
      <c r="N26" s="61"/>
      <c r="O26" s="61"/>
      <c r="P26" s="61"/>
      <c r="Q26" s="61"/>
      <c r="R26" s="61"/>
      <c r="S26" s="61"/>
      <c r="T26" s="61"/>
      <c r="U26" s="61"/>
      <c r="V26" s="61"/>
      <c r="W26" s="61"/>
      <c r="X26" s="61"/>
      <c r="Y26" s="61"/>
      <c r="Z26" s="61"/>
      <c r="AA26" s="61"/>
      <c r="AB26" s="61"/>
      <c r="AC26" s="61"/>
    </row>
    <row r="27" spans="1:29" ht="15.75" customHeight="1" x14ac:dyDescent="0.25">
      <c r="A27" s="61"/>
      <c r="B27" s="344"/>
      <c r="C27" s="37" t="s">
        <v>443</v>
      </c>
      <c r="D27" s="332">
        <v>23</v>
      </c>
      <c r="E27" s="44" t="s">
        <v>443</v>
      </c>
      <c r="F27" s="44" t="s">
        <v>425</v>
      </c>
      <c r="G27" s="44" t="s">
        <v>417</v>
      </c>
      <c r="H27" s="69"/>
      <c r="I27" s="69"/>
      <c r="J27" s="69"/>
      <c r="K27" s="45"/>
      <c r="L27" s="61"/>
      <c r="M27" s="61"/>
      <c r="N27" s="61"/>
      <c r="O27" s="61"/>
      <c r="P27" s="61"/>
      <c r="Q27" s="61"/>
      <c r="R27" s="61"/>
      <c r="S27" s="61"/>
      <c r="T27" s="61"/>
      <c r="U27" s="61"/>
      <c r="V27" s="61"/>
      <c r="W27" s="61"/>
      <c r="X27" s="61"/>
      <c r="Y27" s="61"/>
      <c r="Z27" s="61"/>
      <c r="AA27" s="61"/>
      <c r="AB27" s="61"/>
      <c r="AC27" s="61"/>
    </row>
    <row r="28" spans="1:29" ht="15.75" customHeight="1" x14ac:dyDescent="0.25">
      <c r="A28" s="61"/>
      <c r="B28" s="344"/>
      <c r="C28" s="37" t="s">
        <v>444</v>
      </c>
      <c r="D28" s="332">
        <v>24</v>
      </c>
      <c r="E28" s="44" t="s">
        <v>444</v>
      </c>
      <c r="F28" s="44" t="s">
        <v>425</v>
      </c>
      <c r="G28" s="44" t="s">
        <v>417</v>
      </c>
      <c r="H28" s="69"/>
      <c r="I28" s="69"/>
      <c r="J28" s="69"/>
      <c r="K28" s="45"/>
      <c r="L28" s="61"/>
      <c r="M28" s="61"/>
      <c r="N28" s="61"/>
      <c r="O28" s="61"/>
      <c r="P28" s="61"/>
      <c r="Q28" s="61"/>
      <c r="R28" s="61"/>
      <c r="S28" s="61"/>
      <c r="T28" s="61"/>
      <c r="U28" s="61"/>
      <c r="V28" s="61"/>
      <c r="W28" s="61"/>
      <c r="X28" s="61"/>
      <c r="Y28" s="61"/>
      <c r="Z28" s="61"/>
      <c r="AA28" s="61"/>
      <c r="AB28" s="61"/>
      <c r="AC28" s="61"/>
    </row>
    <row r="29" spans="1:29" ht="15.75" customHeight="1" x14ac:dyDescent="0.25">
      <c r="A29" s="61"/>
      <c r="B29" s="344"/>
      <c r="C29" s="37" t="s">
        <v>445</v>
      </c>
      <c r="D29" s="332">
        <v>25</v>
      </c>
      <c r="E29" s="44" t="s">
        <v>445</v>
      </c>
      <c r="F29" s="44" t="s">
        <v>425</v>
      </c>
      <c r="G29" s="44" t="s">
        <v>417</v>
      </c>
      <c r="H29" s="69"/>
      <c r="I29" s="69"/>
      <c r="J29" s="69"/>
      <c r="K29" s="45"/>
      <c r="L29" s="61"/>
      <c r="M29" s="61"/>
      <c r="N29" s="61"/>
      <c r="O29" s="61"/>
      <c r="P29" s="61"/>
      <c r="Q29" s="61"/>
      <c r="R29" s="61"/>
      <c r="S29" s="61"/>
      <c r="T29" s="61"/>
      <c r="U29" s="61"/>
      <c r="V29" s="61"/>
      <c r="W29" s="61"/>
      <c r="X29" s="61"/>
      <c r="Y29" s="61"/>
      <c r="Z29" s="61"/>
      <c r="AA29" s="61"/>
      <c r="AB29" s="61"/>
      <c r="AC29" s="61"/>
    </row>
    <row r="30" spans="1:29" ht="15.75" customHeight="1" x14ac:dyDescent="0.25">
      <c r="A30" s="61"/>
      <c r="B30" s="344"/>
      <c r="C30" s="37" t="s">
        <v>446</v>
      </c>
      <c r="D30" s="332">
        <v>26</v>
      </c>
      <c r="E30" s="44" t="s">
        <v>446</v>
      </c>
      <c r="F30" s="44" t="s">
        <v>428</v>
      </c>
      <c r="G30" s="44" t="s">
        <v>417</v>
      </c>
      <c r="H30" s="69"/>
      <c r="I30" s="69"/>
      <c r="J30" s="69"/>
      <c r="K30" s="45"/>
      <c r="L30" s="61"/>
      <c r="M30" s="61"/>
      <c r="N30" s="61"/>
      <c r="O30" s="61"/>
      <c r="P30" s="61"/>
      <c r="Q30" s="61"/>
      <c r="R30" s="61"/>
      <c r="S30" s="61"/>
      <c r="T30" s="61"/>
      <c r="U30" s="61"/>
      <c r="V30" s="61"/>
      <c r="W30" s="61"/>
      <c r="X30" s="61"/>
      <c r="Y30" s="61"/>
      <c r="Z30" s="61"/>
      <c r="AA30" s="61"/>
      <c r="AB30" s="61"/>
      <c r="AC30" s="61"/>
    </row>
    <row r="31" spans="1:29" ht="15.75" customHeight="1" x14ac:dyDescent="0.25">
      <c r="A31" s="61"/>
      <c r="B31" s="344"/>
      <c r="C31" s="37" t="s">
        <v>447</v>
      </c>
      <c r="D31" s="332">
        <v>27</v>
      </c>
      <c r="E31" s="44" t="s">
        <v>447</v>
      </c>
      <c r="F31" s="44" t="s">
        <v>428</v>
      </c>
      <c r="G31" s="44" t="s">
        <v>417</v>
      </c>
      <c r="H31" s="69"/>
      <c r="I31" s="69"/>
      <c r="J31" s="69"/>
      <c r="K31" s="45"/>
      <c r="L31" s="61"/>
      <c r="M31" s="61"/>
      <c r="N31" s="61"/>
      <c r="O31" s="61"/>
      <c r="P31" s="61"/>
      <c r="Q31" s="61"/>
      <c r="R31" s="61"/>
      <c r="S31" s="61"/>
      <c r="T31" s="61"/>
      <c r="U31" s="61"/>
      <c r="V31" s="61"/>
      <c r="W31" s="61"/>
      <c r="X31" s="61"/>
      <c r="Y31" s="61"/>
      <c r="Z31" s="61"/>
      <c r="AA31" s="61"/>
      <c r="AB31" s="61"/>
      <c r="AC31" s="61"/>
    </row>
    <row r="32" spans="1:29" ht="15.75" customHeight="1" x14ac:dyDescent="0.25">
      <c r="A32" s="61"/>
      <c r="B32" s="344"/>
      <c r="C32" s="37" t="s">
        <v>448</v>
      </c>
      <c r="D32" s="332">
        <v>28</v>
      </c>
      <c r="E32" s="44" t="s">
        <v>448</v>
      </c>
      <c r="F32" s="44" t="s">
        <v>428</v>
      </c>
      <c r="G32" s="44" t="s">
        <v>417</v>
      </c>
      <c r="H32" s="69"/>
      <c r="I32" s="69"/>
      <c r="J32" s="69"/>
      <c r="K32" s="45"/>
      <c r="L32" s="61"/>
      <c r="M32" s="61"/>
      <c r="N32" s="61"/>
      <c r="O32" s="61"/>
      <c r="P32" s="61"/>
      <c r="Q32" s="61"/>
      <c r="R32" s="61"/>
      <c r="S32" s="61"/>
      <c r="T32" s="61"/>
      <c r="U32" s="61"/>
      <c r="V32" s="61"/>
      <c r="W32" s="61"/>
      <c r="X32" s="61"/>
      <c r="Y32" s="61"/>
      <c r="Z32" s="61"/>
      <c r="AA32" s="61"/>
      <c r="AB32" s="61"/>
      <c r="AC32" s="61"/>
    </row>
    <row r="33" spans="1:29" ht="15.75" customHeight="1" x14ac:dyDescent="0.25">
      <c r="A33" s="61"/>
      <c r="B33" s="344"/>
      <c r="C33" s="37" t="s">
        <v>449</v>
      </c>
      <c r="D33" s="332" t="s">
        <v>450</v>
      </c>
      <c r="E33" s="38" t="s">
        <v>450</v>
      </c>
      <c r="F33" s="38" t="s">
        <v>450</v>
      </c>
      <c r="G33" s="38"/>
      <c r="H33" s="67"/>
      <c r="I33" s="67"/>
      <c r="J33" s="67"/>
      <c r="K33" s="40"/>
      <c r="L33" s="61"/>
      <c r="M33" s="61"/>
      <c r="N33" s="61"/>
      <c r="O33" s="61"/>
      <c r="P33" s="61"/>
      <c r="Q33" s="61"/>
      <c r="R33" s="61"/>
      <c r="S33" s="61"/>
      <c r="T33" s="61"/>
      <c r="U33" s="61"/>
      <c r="V33" s="61"/>
      <c r="W33" s="61"/>
      <c r="X33" s="61"/>
      <c r="Y33" s="61"/>
      <c r="Z33" s="61"/>
      <c r="AA33" s="61"/>
      <c r="AB33" s="61"/>
      <c r="AC33" s="61"/>
    </row>
    <row r="34" spans="1:29" ht="15.75" customHeight="1" x14ac:dyDescent="0.25">
      <c r="A34" s="61"/>
      <c r="B34" s="344"/>
      <c r="C34" s="37" t="s">
        <v>451</v>
      </c>
      <c r="D34" s="332" t="s">
        <v>450</v>
      </c>
      <c r="E34" s="38" t="s">
        <v>450</v>
      </c>
      <c r="F34" s="38" t="s">
        <v>450</v>
      </c>
      <c r="G34" s="38"/>
      <c r="H34" s="67"/>
      <c r="I34" s="67"/>
      <c r="J34" s="67"/>
      <c r="K34" s="40"/>
      <c r="L34" s="61"/>
      <c r="M34" s="61"/>
      <c r="N34" s="61"/>
      <c r="O34" s="61"/>
      <c r="P34" s="61"/>
      <c r="Q34" s="61"/>
      <c r="R34" s="61"/>
      <c r="S34" s="61"/>
      <c r="T34" s="61"/>
      <c r="U34" s="61"/>
      <c r="V34" s="61"/>
      <c r="W34" s="61"/>
      <c r="X34" s="61"/>
      <c r="Y34" s="61"/>
      <c r="Z34" s="61"/>
      <c r="AA34" s="61"/>
      <c r="AB34" s="61"/>
      <c r="AC34" s="61"/>
    </row>
    <row r="35" spans="1:29" ht="15.75" customHeight="1" x14ac:dyDescent="0.25">
      <c r="A35" s="61"/>
      <c r="B35" s="344"/>
      <c r="C35" s="37" t="s">
        <v>452</v>
      </c>
      <c r="D35" s="332" t="s">
        <v>450</v>
      </c>
      <c r="E35" s="38" t="s">
        <v>450</v>
      </c>
      <c r="F35" s="38" t="s">
        <v>450</v>
      </c>
      <c r="G35" s="38"/>
      <c r="H35" s="67"/>
      <c r="I35" s="67"/>
      <c r="J35" s="67"/>
      <c r="K35" s="40"/>
      <c r="L35" s="61"/>
      <c r="M35" s="61"/>
      <c r="N35" s="61"/>
      <c r="O35" s="61"/>
      <c r="P35" s="61"/>
      <c r="Q35" s="61"/>
      <c r="R35" s="61"/>
      <c r="S35" s="61"/>
      <c r="T35" s="61"/>
      <c r="U35" s="61"/>
      <c r="V35" s="61"/>
      <c r="W35" s="61"/>
      <c r="X35" s="61"/>
      <c r="Y35" s="61"/>
      <c r="Z35" s="61"/>
      <c r="AA35" s="61"/>
      <c r="AB35" s="61"/>
      <c r="AC35" s="61"/>
    </row>
    <row r="36" spans="1:29" ht="15.75" customHeight="1" x14ac:dyDescent="0.25">
      <c r="A36" s="61"/>
      <c r="B36" s="344"/>
      <c r="C36" s="37" t="s">
        <v>453</v>
      </c>
      <c r="D36" s="332" t="s">
        <v>450</v>
      </c>
      <c r="E36" s="38" t="s">
        <v>450</v>
      </c>
      <c r="F36" s="38" t="s">
        <v>450</v>
      </c>
      <c r="G36" s="38"/>
      <c r="H36" s="67"/>
      <c r="I36" s="67"/>
      <c r="J36" s="67"/>
      <c r="K36" s="40"/>
      <c r="L36" s="61"/>
      <c r="M36" s="61"/>
      <c r="N36" s="61"/>
      <c r="O36" s="61"/>
      <c r="P36" s="61"/>
      <c r="Q36" s="61"/>
      <c r="R36" s="61"/>
      <c r="S36" s="61"/>
      <c r="T36" s="61"/>
      <c r="U36" s="61"/>
      <c r="V36" s="61"/>
      <c r="W36" s="61"/>
      <c r="X36" s="61"/>
      <c r="Y36" s="61"/>
      <c r="Z36" s="61"/>
      <c r="AA36" s="61"/>
      <c r="AB36" s="61"/>
      <c r="AC36" s="61"/>
    </row>
    <row r="37" spans="1:29" ht="15.75" customHeight="1" x14ac:dyDescent="0.25">
      <c r="A37" s="61"/>
      <c r="B37" s="344"/>
      <c r="C37" s="37" t="s">
        <v>454</v>
      </c>
      <c r="D37" s="332" t="s">
        <v>450</v>
      </c>
      <c r="E37" s="38" t="s">
        <v>450</v>
      </c>
      <c r="F37" s="38" t="s">
        <v>450</v>
      </c>
      <c r="G37" s="38"/>
      <c r="H37" s="67"/>
      <c r="I37" s="67"/>
      <c r="J37" s="67"/>
      <c r="K37" s="40"/>
      <c r="L37" s="61"/>
      <c r="M37" s="61"/>
      <c r="N37" s="61"/>
      <c r="O37" s="61"/>
      <c r="P37" s="61"/>
      <c r="Q37" s="61"/>
      <c r="R37" s="61"/>
      <c r="S37" s="61"/>
      <c r="T37" s="61"/>
      <c r="U37" s="61"/>
      <c r="V37" s="61"/>
      <c r="W37" s="61"/>
      <c r="X37" s="61"/>
      <c r="Y37" s="61"/>
      <c r="Z37" s="61"/>
      <c r="AA37" s="61"/>
      <c r="AB37" s="61"/>
      <c r="AC37" s="61"/>
    </row>
    <row r="38" spans="1:29" ht="15.75" customHeight="1" x14ac:dyDescent="0.25">
      <c r="A38" s="61"/>
      <c r="B38" s="344"/>
      <c r="C38" s="37" t="s">
        <v>455</v>
      </c>
      <c r="D38" s="332" t="s">
        <v>450</v>
      </c>
      <c r="E38" s="38" t="s">
        <v>450</v>
      </c>
      <c r="F38" s="38" t="s">
        <v>450</v>
      </c>
      <c r="G38" s="38"/>
      <c r="H38" s="67"/>
      <c r="I38" s="67"/>
      <c r="J38" s="67"/>
      <c r="K38" s="40"/>
      <c r="L38" s="61"/>
      <c r="M38" s="61"/>
      <c r="N38" s="61"/>
      <c r="O38" s="61"/>
      <c r="P38" s="61"/>
      <c r="Q38" s="61"/>
      <c r="R38" s="61"/>
      <c r="S38" s="61"/>
      <c r="T38" s="61"/>
      <c r="U38" s="61"/>
      <c r="V38" s="61"/>
      <c r="W38" s="61"/>
      <c r="X38" s="61"/>
      <c r="Y38" s="61"/>
      <c r="Z38" s="61"/>
      <c r="AA38" s="61"/>
      <c r="AB38" s="61"/>
      <c r="AC38" s="61"/>
    </row>
    <row r="39" spans="1:29" ht="15.75" customHeight="1" x14ac:dyDescent="0.25">
      <c r="A39" s="61"/>
      <c r="B39" s="344"/>
      <c r="C39" s="37" t="s">
        <v>456</v>
      </c>
      <c r="D39" s="332" t="s">
        <v>450</v>
      </c>
      <c r="E39" s="38" t="s">
        <v>450</v>
      </c>
      <c r="F39" s="38" t="s">
        <v>450</v>
      </c>
      <c r="G39" s="38"/>
      <c r="H39" s="67"/>
      <c r="I39" s="67"/>
      <c r="J39" s="67"/>
      <c r="K39" s="40"/>
      <c r="L39" s="61"/>
      <c r="M39" s="61"/>
      <c r="N39" s="61"/>
      <c r="O39" s="61"/>
      <c r="P39" s="61"/>
      <c r="Q39" s="61"/>
      <c r="R39" s="61"/>
      <c r="S39" s="61"/>
      <c r="T39" s="61"/>
      <c r="U39" s="61"/>
      <c r="V39" s="61"/>
      <c r="W39" s="61"/>
      <c r="X39" s="61"/>
      <c r="Y39" s="61"/>
      <c r="Z39" s="61"/>
      <c r="AA39" s="61"/>
      <c r="AB39" s="61"/>
      <c r="AC39" s="61"/>
    </row>
    <row r="40" spans="1:29" ht="15.75" customHeight="1" x14ac:dyDescent="0.25">
      <c r="A40" s="61"/>
      <c r="B40" s="344"/>
      <c r="C40" s="37" t="s">
        <v>457</v>
      </c>
      <c r="D40" s="332" t="s">
        <v>450</v>
      </c>
      <c r="E40" s="38" t="s">
        <v>450</v>
      </c>
      <c r="F40" s="38" t="s">
        <v>450</v>
      </c>
      <c r="G40" s="38"/>
      <c r="H40" s="67"/>
      <c r="I40" s="67"/>
      <c r="J40" s="67"/>
      <c r="K40" s="40"/>
      <c r="L40" s="61"/>
      <c r="M40" s="61"/>
      <c r="N40" s="61"/>
      <c r="O40" s="61"/>
      <c r="P40" s="61"/>
      <c r="Q40" s="61"/>
      <c r="R40" s="61"/>
      <c r="S40" s="61"/>
      <c r="T40" s="61"/>
      <c r="U40" s="61"/>
      <c r="V40" s="61"/>
      <c r="W40" s="61"/>
      <c r="X40" s="61"/>
      <c r="Y40" s="61"/>
      <c r="Z40" s="61"/>
      <c r="AA40" s="61"/>
      <c r="AB40" s="61"/>
      <c r="AC40" s="61"/>
    </row>
    <row r="41" spans="1:29" ht="15.75" customHeight="1" x14ac:dyDescent="0.25">
      <c r="A41" s="61"/>
      <c r="B41" s="344"/>
      <c r="C41" s="37" t="s">
        <v>458</v>
      </c>
      <c r="D41" s="332" t="s">
        <v>450</v>
      </c>
      <c r="E41" s="38" t="s">
        <v>450</v>
      </c>
      <c r="F41" s="38" t="s">
        <v>450</v>
      </c>
      <c r="G41" s="38"/>
      <c r="H41" s="67"/>
      <c r="I41" s="67"/>
      <c r="J41" s="67"/>
      <c r="K41" s="40"/>
      <c r="L41" s="61"/>
      <c r="M41" s="61"/>
      <c r="N41" s="61"/>
      <c r="O41" s="61"/>
      <c r="P41" s="61"/>
      <c r="Q41" s="61"/>
      <c r="R41" s="61"/>
      <c r="S41" s="61"/>
      <c r="T41" s="61"/>
      <c r="U41" s="61"/>
      <c r="V41" s="61"/>
      <c r="W41" s="61"/>
      <c r="X41" s="61"/>
      <c r="Y41" s="61"/>
      <c r="Z41" s="61"/>
      <c r="AA41" s="61"/>
      <c r="AB41" s="61"/>
      <c r="AC41" s="61"/>
    </row>
    <row r="42" spans="1:29" ht="15.75" customHeight="1" x14ac:dyDescent="0.25">
      <c r="A42" s="61"/>
      <c r="B42" s="344"/>
      <c r="C42" s="37" t="s">
        <v>459</v>
      </c>
      <c r="D42" s="332" t="s">
        <v>450</v>
      </c>
      <c r="E42" s="38" t="s">
        <v>450</v>
      </c>
      <c r="F42" s="38" t="s">
        <v>450</v>
      </c>
      <c r="G42" s="38"/>
      <c r="H42" s="67"/>
      <c r="I42" s="67"/>
      <c r="J42" s="67"/>
      <c r="K42" s="40"/>
      <c r="L42" s="61"/>
      <c r="M42" s="61"/>
      <c r="N42" s="61"/>
      <c r="O42" s="61"/>
      <c r="P42" s="61"/>
      <c r="Q42" s="61"/>
      <c r="R42" s="61"/>
      <c r="S42" s="61"/>
      <c r="T42" s="61"/>
      <c r="U42" s="61"/>
      <c r="V42" s="61"/>
      <c r="W42" s="61"/>
      <c r="X42" s="61"/>
      <c r="Y42" s="61"/>
      <c r="Z42" s="61"/>
      <c r="AA42" s="61"/>
      <c r="AB42" s="61"/>
      <c r="AC42" s="61"/>
    </row>
    <row r="43" spans="1:29" ht="15.75" customHeight="1" x14ac:dyDescent="0.25">
      <c r="A43" s="61"/>
      <c r="B43" s="344"/>
      <c r="C43" s="37" t="s">
        <v>460</v>
      </c>
      <c r="D43" s="332" t="s">
        <v>450</v>
      </c>
      <c r="E43" s="38" t="s">
        <v>450</v>
      </c>
      <c r="F43" s="38" t="s">
        <v>450</v>
      </c>
      <c r="G43" s="38"/>
      <c r="H43" s="67"/>
      <c r="I43" s="67"/>
      <c r="J43" s="67"/>
      <c r="K43" s="40"/>
      <c r="L43" s="61"/>
      <c r="M43" s="61"/>
      <c r="N43" s="61"/>
      <c r="O43" s="61"/>
      <c r="P43" s="61"/>
      <c r="Q43" s="61"/>
      <c r="R43" s="61"/>
      <c r="S43" s="61"/>
      <c r="T43" s="61"/>
      <c r="U43" s="61"/>
      <c r="V43" s="61"/>
      <c r="W43" s="61"/>
      <c r="X43" s="61"/>
      <c r="Y43" s="61"/>
      <c r="Z43" s="61"/>
      <c r="AA43" s="61"/>
      <c r="AB43" s="61"/>
      <c r="AC43" s="61"/>
    </row>
    <row r="44" spans="1:29" ht="15.75" customHeight="1" x14ac:dyDescent="0.25">
      <c r="A44" s="61"/>
      <c r="B44" s="344"/>
      <c r="C44" s="37" t="s">
        <v>461</v>
      </c>
      <c r="D44" s="332" t="s">
        <v>450</v>
      </c>
      <c r="E44" s="38" t="s">
        <v>450</v>
      </c>
      <c r="F44" s="38" t="s">
        <v>450</v>
      </c>
      <c r="G44" s="38"/>
      <c r="H44" s="67"/>
      <c r="I44" s="67"/>
      <c r="J44" s="67"/>
      <c r="K44" s="40"/>
      <c r="L44" s="61"/>
      <c r="M44" s="61"/>
      <c r="N44" s="61"/>
      <c r="O44" s="61"/>
      <c r="P44" s="61"/>
      <c r="Q44" s="61"/>
      <c r="R44" s="61"/>
      <c r="S44" s="61"/>
      <c r="T44" s="61"/>
      <c r="U44" s="61"/>
      <c r="V44" s="61"/>
      <c r="W44" s="61"/>
      <c r="X44" s="61"/>
      <c r="Y44" s="61"/>
      <c r="Z44" s="61"/>
      <c r="AA44" s="61"/>
      <c r="AB44" s="61"/>
      <c r="AC44" s="61"/>
    </row>
    <row r="45" spans="1:29" ht="15.75" customHeight="1" x14ac:dyDescent="0.25">
      <c r="A45" s="61"/>
      <c r="B45" s="344"/>
      <c r="C45" s="37" t="s">
        <v>462</v>
      </c>
      <c r="D45" s="332" t="s">
        <v>450</v>
      </c>
      <c r="E45" s="38" t="s">
        <v>450</v>
      </c>
      <c r="F45" s="38" t="s">
        <v>450</v>
      </c>
      <c r="G45" s="38"/>
      <c r="H45" s="67"/>
      <c r="I45" s="67"/>
      <c r="J45" s="67"/>
      <c r="K45" s="40"/>
      <c r="L45" s="61"/>
      <c r="M45" s="61"/>
      <c r="N45" s="61"/>
      <c r="O45" s="61"/>
      <c r="P45" s="61"/>
      <c r="Q45" s="61"/>
      <c r="R45" s="61"/>
      <c r="S45" s="61"/>
      <c r="T45" s="61"/>
      <c r="U45" s="61"/>
      <c r="V45" s="61"/>
      <c r="W45" s="61"/>
      <c r="X45" s="61"/>
      <c r="Y45" s="61"/>
      <c r="Z45" s="61"/>
      <c r="AA45" s="61"/>
      <c r="AB45" s="61"/>
      <c r="AC45" s="61"/>
    </row>
    <row r="46" spans="1:29" ht="15.75" customHeight="1" x14ac:dyDescent="0.25">
      <c r="A46" s="61"/>
      <c r="B46" s="344"/>
      <c r="C46" s="37" t="s">
        <v>463</v>
      </c>
      <c r="D46" s="332" t="s">
        <v>450</v>
      </c>
      <c r="E46" s="38" t="s">
        <v>450</v>
      </c>
      <c r="F46" s="38" t="s">
        <v>450</v>
      </c>
      <c r="G46" s="38"/>
      <c r="H46" s="67"/>
      <c r="I46" s="67"/>
      <c r="J46" s="67"/>
      <c r="K46" s="40"/>
      <c r="L46" s="61"/>
      <c r="M46" s="61"/>
      <c r="N46" s="61"/>
      <c r="O46" s="61"/>
      <c r="P46" s="61"/>
      <c r="Q46" s="61"/>
      <c r="R46" s="61"/>
      <c r="S46" s="61"/>
      <c r="T46" s="61"/>
      <c r="U46" s="61"/>
      <c r="V46" s="61"/>
      <c r="W46" s="61"/>
      <c r="X46" s="61"/>
      <c r="Y46" s="61"/>
      <c r="Z46" s="61"/>
      <c r="AA46" s="61"/>
      <c r="AB46" s="61"/>
      <c r="AC46" s="61"/>
    </row>
    <row r="47" spans="1:29" ht="15.75" customHeight="1" x14ac:dyDescent="0.25">
      <c r="A47" s="61"/>
      <c r="B47" s="347"/>
      <c r="C47" s="37" t="s">
        <v>464</v>
      </c>
      <c r="D47" s="331" t="s">
        <v>450</v>
      </c>
      <c r="E47" s="30" t="s">
        <v>450</v>
      </c>
      <c r="F47" s="30" t="s">
        <v>450</v>
      </c>
      <c r="G47" s="30"/>
      <c r="H47" s="64"/>
      <c r="I47" s="64"/>
      <c r="J47" s="64"/>
      <c r="K47" s="31"/>
      <c r="L47" s="61"/>
      <c r="M47" s="61"/>
      <c r="N47" s="61"/>
      <c r="O47" s="61"/>
      <c r="P47" s="61"/>
      <c r="Q47" s="61"/>
      <c r="R47" s="61"/>
      <c r="S47" s="61"/>
      <c r="T47" s="61"/>
      <c r="U47" s="61"/>
      <c r="V47" s="61"/>
      <c r="W47" s="61"/>
      <c r="X47" s="61"/>
      <c r="Y47" s="61"/>
      <c r="Z47" s="61"/>
      <c r="AA47" s="61"/>
      <c r="AB47" s="61"/>
      <c r="AC47" s="61"/>
    </row>
    <row r="48" spans="1:29" ht="15.75" customHeight="1" x14ac:dyDescent="0.25">
      <c r="A48" s="61"/>
      <c r="B48" s="346" t="s">
        <v>465</v>
      </c>
      <c r="C48" s="32" t="s">
        <v>466</v>
      </c>
      <c r="D48" s="33">
        <v>29</v>
      </c>
      <c r="E48" s="42" t="s">
        <v>466</v>
      </c>
      <c r="F48" s="42" t="s">
        <v>431</v>
      </c>
      <c r="G48" s="42" t="s">
        <v>417</v>
      </c>
      <c r="H48" s="68"/>
      <c r="I48" s="68"/>
      <c r="J48" s="68"/>
      <c r="K48" s="43"/>
      <c r="L48" s="61"/>
      <c r="M48" s="61"/>
      <c r="N48" s="61"/>
      <c r="O48" s="61"/>
      <c r="P48" s="61"/>
      <c r="Q48" s="61"/>
      <c r="R48" s="61"/>
      <c r="S48" s="61"/>
      <c r="T48" s="61"/>
      <c r="U48" s="61"/>
      <c r="V48" s="61"/>
      <c r="W48" s="61"/>
      <c r="X48" s="61"/>
      <c r="Y48" s="61"/>
      <c r="Z48" s="61"/>
      <c r="AA48" s="61"/>
      <c r="AB48" s="61"/>
      <c r="AC48" s="61"/>
    </row>
    <row r="49" spans="1:29" ht="15.75" customHeight="1" x14ac:dyDescent="0.25">
      <c r="A49" s="61"/>
      <c r="B49" s="344"/>
      <c r="C49" s="37" t="s">
        <v>467</v>
      </c>
      <c r="D49" s="332">
        <v>30</v>
      </c>
      <c r="E49" s="44" t="s">
        <v>467</v>
      </c>
      <c r="F49" s="44" t="s">
        <v>431</v>
      </c>
      <c r="G49" s="44" t="s">
        <v>417</v>
      </c>
      <c r="H49" s="69"/>
      <c r="I49" s="69"/>
      <c r="J49" s="69"/>
      <c r="K49" s="45"/>
      <c r="L49" s="61"/>
      <c r="M49" s="61"/>
      <c r="N49" s="61"/>
      <c r="O49" s="61"/>
      <c r="P49" s="61"/>
      <c r="Q49" s="61"/>
      <c r="R49" s="61"/>
      <c r="S49" s="61"/>
      <c r="T49" s="61"/>
      <c r="U49" s="61"/>
      <c r="V49" s="61"/>
      <c r="W49" s="61"/>
      <c r="X49" s="61"/>
      <c r="Y49" s="61"/>
      <c r="Z49" s="61"/>
      <c r="AA49" s="61"/>
      <c r="AB49" s="61"/>
      <c r="AC49" s="61"/>
    </row>
    <row r="50" spans="1:29" ht="15.75" customHeight="1" x14ac:dyDescent="0.25">
      <c r="A50" s="61"/>
      <c r="B50" s="344"/>
      <c r="C50" s="37" t="s">
        <v>468</v>
      </c>
      <c r="D50" s="332">
        <v>31</v>
      </c>
      <c r="E50" s="44" t="s">
        <v>468</v>
      </c>
      <c r="F50" s="44" t="s">
        <v>432</v>
      </c>
      <c r="G50" s="44" t="s">
        <v>417</v>
      </c>
      <c r="H50" s="69"/>
      <c r="I50" s="69"/>
      <c r="J50" s="69"/>
      <c r="K50" s="45"/>
      <c r="L50" s="61"/>
      <c r="M50" s="61"/>
      <c r="N50" s="61"/>
      <c r="O50" s="61"/>
      <c r="P50" s="61"/>
      <c r="Q50" s="61"/>
      <c r="R50" s="61"/>
      <c r="S50" s="61"/>
      <c r="T50" s="61"/>
      <c r="U50" s="61"/>
      <c r="V50" s="61"/>
      <c r="W50" s="61"/>
      <c r="X50" s="61"/>
      <c r="Y50" s="61"/>
      <c r="Z50" s="61"/>
      <c r="AA50" s="61"/>
      <c r="AB50" s="61"/>
      <c r="AC50" s="61"/>
    </row>
    <row r="51" spans="1:29" ht="15.75" customHeight="1" x14ac:dyDescent="0.25">
      <c r="A51" s="61"/>
      <c r="B51" s="344"/>
      <c r="C51" s="37" t="s">
        <v>469</v>
      </c>
      <c r="D51" s="332">
        <v>32</v>
      </c>
      <c r="E51" s="44" t="s">
        <v>469</v>
      </c>
      <c r="F51" s="44" t="s">
        <v>432</v>
      </c>
      <c r="G51" s="44" t="s">
        <v>417</v>
      </c>
      <c r="H51" s="69"/>
      <c r="I51" s="69"/>
      <c r="J51" s="69"/>
      <c r="K51" s="45"/>
      <c r="L51" s="61"/>
      <c r="M51" s="61"/>
      <c r="N51" s="61"/>
      <c r="O51" s="61"/>
      <c r="P51" s="61"/>
      <c r="Q51" s="61"/>
      <c r="R51" s="61"/>
      <c r="S51" s="61"/>
      <c r="T51" s="61"/>
      <c r="U51" s="61"/>
      <c r="V51" s="61"/>
      <c r="W51" s="61"/>
      <c r="X51" s="61"/>
      <c r="Y51" s="61"/>
      <c r="Z51" s="61"/>
      <c r="AA51" s="61"/>
      <c r="AB51" s="61"/>
      <c r="AC51" s="61"/>
    </row>
    <row r="52" spans="1:29" ht="15.75" customHeight="1" x14ac:dyDescent="0.25">
      <c r="A52" s="61"/>
      <c r="B52" s="344"/>
      <c r="C52" s="37" t="s">
        <v>470</v>
      </c>
      <c r="D52" s="332">
        <v>33</v>
      </c>
      <c r="E52" s="44" t="s">
        <v>470</v>
      </c>
      <c r="F52" s="44" t="s">
        <v>433</v>
      </c>
      <c r="G52" s="44" t="s">
        <v>417</v>
      </c>
      <c r="H52" s="69"/>
      <c r="I52" s="69"/>
      <c r="J52" s="69"/>
      <c r="K52" s="45"/>
      <c r="L52" s="61"/>
      <c r="M52" s="61"/>
      <c r="N52" s="61"/>
      <c r="O52" s="61"/>
      <c r="P52" s="61"/>
      <c r="Q52" s="61"/>
      <c r="R52" s="61"/>
      <c r="S52" s="61"/>
      <c r="T52" s="61"/>
      <c r="U52" s="61"/>
      <c r="V52" s="61"/>
      <c r="W52" s="61"/>
      <c r="X52" s="61"/>
      <c r="Y52" s="61"/>
      <c r="Z52" s="61"/>
      <c r="AA52" s="61"/>
      <c r="AB52" s="61"/>
      <c r="AC52" s="61"/>
    </row>
    <row r="53" spans="1:29" ht="15.75" customHeight="1" x14ac:dyDescent="0.25">
      <c r="A53" s="61"/>
      <c r="B53" s="344"/>
      <c r="C53" s="37" t="s">
        <v>471</v>
      </c>
      <c r="D53" s="332">
        <v>34</v>
      </c>
      <c r="E53" s="44" t="s">
        <v>471</v>
      </c>
      <c r="F53" s="44" t="s">
        <v>433</v>
      </c>
      <c r="G53" s="44" t="s">
        <v>417</v>
      </c>
      <c r="H53" s="69"/>
      <c r="I53" s="69"/>
      <c r="J53" s="69"/>
      <c r="K53" s="45"/>
      <c r="L53" s="61"/>
      <c r="M53" s="61"/>
      <c r="N53" s="61"/>
      <c r="O53" s="61"/>
      <c r="P53" s="61"/>
      <c r="Q53" s="61"/>
      <c r="R53" s="61"/>
      <c r="S53" s="61"/>
      <c r="T53" s="61"/>
      <c r="U53" s="61"/>
      <c r="V53" s="61"/>
      <c r="W53" s="61"/>
      <c r="X53" s="61"/>
      <c r="Y53" s="61"/>
      <c r="Z53" s="61"/>
      <c r="AA53" s="61"/>
      <c r="AB53" s="61"/>
      <c r="AC53" s="61"/>
    </row>
    <row r="54" spans="1:29" ht="15.75" customHeight="1" x14ac:dyDescent="0.25">
      <c r="A54" s="61"/>
      <c r="B54" s="344"/>
      <c r="C54" s="37" t="s">
        <v>472</v>
      </c>
      <c r="D54" s="332">
        <v>35</v>
      </c>
      <c r="E54" s="44" t="s">
        <v>472</v>
      </c>
      <c r="F54" s="44" t="s">
        <v>436</v>
      </c>
      <c r="G54" s="44" t="s">
        <v>417</v>
      </c>
      <c r="H54" s="69"/>
      <c r="I54" s="69"/>
      <c r="J54" s="69"/>
      <c r="K54" s="45"/>
      <c r="L54" s="61"/>
      <c r="M54" s="61"/>
      <c r="N54" s="61"/>
      <c r="O54" s="61"/>
      <c r="P54" s="61"/>
      <c r="Q54" s="61"/>
      <c r="R54" s="61"/>
      <c r="S54" s="61"/>
      <c r="T54" s="61"/>
      <c r="U54" s="61"/>
      <c r="V54" s="61"/>
      <c r="W54" s="61"/>
      <c r="X54" s="61"/>
      <c r="Y54" s="61"/>
      <c r="Z54" s="61"/>
      <c r="AA54" s="61"/>
      <c r="AB54" s="61"/>
      <c r="AC54" s="61"/>
    </row>
    <row r="55" spans="1:29" ht="15.75" customHeight="1" x14ac:dyDescent="0.25">
      <c r="A55" s="61"/>
      <c r="B55" s="344"/>
      <c r="C55" s="37" t="s">
        <v>473</v>
      </c>
      <c r="D55" s="332">
        <v>36</v>
      </c>
      <c r="E55" s="44" t="s">
        <v>473</v>
      </c>
      <c r="F55" s="44" t="s">
        <v>436</v>
      </c>
      <c r="G55" s="44" t="s">
        <v>417</v>
      </c>
      <c r="H55" s="69"/>
      <c r="I55" s="69"/>
      <c r="J55" s="69"/>
      <c r="K55" s="45"/>
      <c r="L55" s="61"/>
      <c r="M55" s="61"/>
      <c r="N55" s="61"/>
      <c r="O55" s="61"/>
      <c r="P55" s="61"/>
      <c r="Q55" s="61"/>
      <c r="R55" s="61"/>
      <c r="S55" s="61"/>
      <c r="T55" s="61"/>
      <c r="U55" s="61"/>
      <c r="V55" s="61"/>
      <c r="W55" s="61"/>
      <c r="X55" s="61"/>
      <c r="Y55" s="61"/>
      <c r="Z55" s="61"/>
      <c r="AA55" s="61"/>
      <c r="AB55" s="61"/>
      <c r="AC55" s="61"/>
    </row>
    <row r="56" spans="1:29" ht="15.75" customHeight="1" x14ac:dyDescent="0.25">
      <c r="A56" s="61"/>
      <c r="B56" s="344"/>
      <c r="C56" s="37" t="s">
        <v>474</v>
      </c>
      <c r="D56" s="332">
        <v>37</v>
      </c>
      <c r="E56" s="44" t="s">
        <v>474</v>
      </c>
      <c r="F56" s="44" t="s">
        <v>436</v>
      </c>
      <c r="G56" s="44" t="s">
        <v>417</v>
      </c>
      <c r="H56" s="69"/>
      <c r="I56" s="69"/>
      <c r="J56" s="69"/>
      <c r="K56" s="45"/>
      <c r="L56" s="61"/>
      <c r="M56" s="61"/>
      <c r="N56" s="61"/>
      <c r="O56" s="61"/>
      <c r="P56" s="61"/>
      <c r="Q56" s="61"/>
      <c r="R56" s="61"/>
      <c r="S56" s="61"/>
      <c r="T56" s="61"/>
      <c r="U56" s="61"/>
      <c r="V56" s="61"/>
      <c r="W56" s="61"/>
      <c r="X56" s="61"/>
      <c r="Y56" s="61"/>
      <c r="Z56" s="61"/>
      <c r="AA56" s="61"/>
      <c r="AB56" s="61"/>
      <c r="AC56" s="61"/>
    </row>
    <row r="57" spans="1:29" ht="15.75" customHeight="1" x14ac:dyDescent="0.25">
      <c r="A57" s="61"/>
      <c r="B57" s="344"/>
      <c r="C57" s="37" t="s">
        <v>475</v>
      </c>
      <c r="D57" s="332">
        <v>38</v>
      </c>
      <c r="E57" s="44" t="s">
        <v>475</v>
      </c>
      <c r="F57" s="44" t="s">
        <v>439</v>
      </c>
      <c r="G57" s="44" t="s">
        <v>417</v>
      </c>
      <c r="H57" s="69"/>
      <c r="I57" s="69"/>
      <c r="J57" s="69"/>
      <c r="K57" s="45"/>
      <c r="L57" s="61"/>
      <c r="M57" s="61"/>
      <c r="N57" s="61"/>
      <c r="O57" s="61"/>
      <c r="P57" s="61"/>
      <c r="Q57" s="61"/>
      <c r="R57" s="61"/>
      <c r="S57" s="61"/>
      <c r="T57" s="61"/>
      <c r="U57" s="61"/>
      <c r="V57" s="61"/>
      <c r="W57" s="61"/>
      <c r="X57" s="61"/>
      <c r="Y57" s="61"/>
      <c r="Z57" s="61"/>
      <c r="AA57" s="61"/>
      <c r="AB57" s="61"/>
      <c r="AC57" s="61"/>
    </row>
    <row r="58" spans="1:29" ht="15.75" customHeight="1" x14ac:dyDescent="0.25">
      <c r="A58" s="61"/>
      <c r="B58" s="344"/>
      <c r="C58" s="37" t="s">
        <v>476</v>
      </c>
      <c r="D58" s="332">
        <v>39</v>
      </c>
      <c r="E58" s="44" t="s">
        <v>476</v>
      </c>
      <c r="F58" s="44" t="s">
        <v>439</v>
      </c>
      <c r="G58" s="44" t="s">
        <v>417</v>
      </c>
      <c r="H58" s="69"/>
      <c r="I58" s="69"/>
      <c r="J58" s="69"/>
      <c r="K58" s="45"/>
      <c r="L58" s="61"/>
      <c r="M58" s="61"/>
      <c r="N58" s="61"/>
      <c r="O58" s="61"/>
      <c r="P58" s="61"/>
      <c r="Q58" s="61"/>
      <c r="R58" s="61"/>
      <c r="S58" s="61"/>
      <c r="T58" s="61"/>
      <c r="U58" s="61"/>
      <c r="V58" s="61"/>
      <c r="W58" s="61"/>
      <c r="X58" s="61"/>
      <c r="Y58" s="61"/>
      <c r="Z58" s="61"/>
      <c r="AA58" s="61"/>
      <c r="AB58" s="61"/>
      <c r="AC58" s="61"/>
    </row>
    <row r="59" spans="1:29" ht="15.75" customHeight="1" x14ac:dyDescent="0.25">
      <c r="A59" s="61"/>
      <c r="B59" s="344"/>
      <c r="C59" s="37" t="s">
        <v>477</v>
      </c>
      <c r="D59" s="332">
        <v>40</v>
      </c>
      <c r="E59" s="44" t="s">
        <v>477</v>
      </c>
      <c r="F59" s="44" t="s">
        <v>440</v>
      </c>
      <c r="G59" s="44" t="s">
        <v>417</v>
      </c>
      <c r="H59" s="69"/>
      <c r="I59" s="69"/>
      <c r="J59" s="69"/>
      <c r="K59" s="45"/>
      <c r="L59" s="61"/>
      <c r="M59" s="61"/>
      <c r="N59" s="61"/>
      <c r="O59" s="61"/>
      <c r="P59" s="61"/>
      <c r="Q59" s="61"/>
      <c r="R59" s="61"/>
      <c r="S59" s="61"/>
      <c r="T59" s="61"/>
      <c r="U59" s="61"/>
      <c r="V59" s="61"/>
      <c r="W59" s="61"/>
      <c r="X59" s="61"/>
      <c r="Y59" s="61"/>
      <c r="Z59" s="61"/>
      <c r="AA59" s="61"/>
      <c r="AB59" s="61"/>
      <c r="AC59" s="61"/>
    </row>
    <row r="60" spans="1:29" ht="15.75" customHeight="1" x14ac:dyDescent="0.25">
      <c r="A60" s="61"/>
      <c r="B60" s="344"/>
      <c r="C60" s="37" t="s">
        <v>478</v>
      </c>
      <c r="D60" s="332">
        <v>41</v>
      </c>
      <c r="E60" s="44" t="s">
        <v>478</v>
      </c>
      <c r="F60" s="44" t="s">
        <v>440</v>
      </c>
      <c r="G60" s="44" t="s">
        <v>417</v>
      </c>
      <c r="H60" s="69"/>
      <c r="I60" s="69"/>
      <c r="J60" s="69"/>
      <c r="K60" s="45"/>
      <c r="L60" s="61"/>
      <c r="M60" s="61"/>
      <c r="N60" s="61"/>
      <c r="O60" s="61"/>
      <c r="P60" s="61"/>
      <c r="Q60" s="61"/>
      <c r="R60" s="61"/>
      <c r="S60" s="61"/>
      <c r="T60" s="61"/>
      <c r="U60" s="61"/>
      <c r="V60" s="61"/>
      <c r="W60" s="61"/>
      <c r="X60" s="61"/>
      <c r="Y60" s="61"/>
      <c r="Z60" s="61"/>
      <c r="AA60" s="61"/>
      <c r="AB60" s="61"/>
      <c r="AC60" s="61"/>
    </row>
    <row r="61" spans="1:29" ht="15.75" customHeight="1" x14ac:dyDescent="0.25">
      <c r="A61" s="61"/>
      <c r="B61" s="344"/>
      <c r="C61" s="37" t="s">
        <v>479</v>
      </c>
      <c r="D61" s="332">
        <v>42</v>
      </c>
      <c r="E61" s="44" t="s">
        <v>479</v>
      </c>
      <c r="F61" s="44" t="s">
        <v>440</v>
      </c>
      <c r="G61" s="44" t="s">
        <v>417</v>
      </c>
      <c r="H61" s="69"/>
      <c r="I61" s="69"/>
      <c r="J61" s="69"/>
      <c r="K61" s="45"/>
      <c r="L61" s="61"/>
      <c r="M61" s="61"/>
      <c r="N61" s="61"/>
      <c r="O61" s="61"/>
      <c r="P61" s="61"/>
      <c r="Q61" s="61"/>
      <c r="R61" s="61"/>
      <c r="S61" s="61"/>
      <c r="T61" s="61"/>
      <c r="U61" s="61"/>
      <c r="V61" s="61"/>
      <c r="W61" s="61"/>
      <c r="X61" s="61"/>
      <c r="Y61" s="61"/>
      <c r="Z61" s="61"/>
      <c r="AA61" s="61"/>
      <c r="AB61" s="61"/>
      <c r="AC61" s="61"/>
    </row>
    <row r="62" spans="1:29" ht="15.75" customHeight="1" x14ac:dyDescent="0.25">
      <c r="A62" s="61"/>
      <c r="B62" s="344"/>
      <c r="C62" s="37" t="s">
        <v>480</v>
      </c>
      <c r="D62" s="332">
        <v>43</v>
      </c>
      <c r="E62" s="44" t="s">
        <v>480</v>
      </c>
      <c r="F62" s="44" t="s">
        <v>445</v>
      </c>
      <c r="G62" s="44" t="s">
        <v>417</v>
      </c>
      <c r="H62" s="69"/>
      <c r="I62" s="69"/>
      <c r="J62" s="69"/>
      <c r="K62" s="45"/>
      <c r="L62" s="61"/>
      <c r="M62" s="61"/>
      <c r="N62" s="61"/>
      <c r="O62" s="61"/>
      <c r="P62" s="61"/>
      <c r="Q62" s="61"/>
      <c r="R62" s="61"/>
      <c r="S62" s="61"/>
      <c r="T62" s="61"/>
      <c r="U62" s="61"/>
      <c r="V62" s="61"/>
      <c r="W62" s="61"/>
      <c r="X62" s="61"/>
      <c r="Y62" s="61"/>
      <c r="Z62" s="61"/>
      <c r="AA62" s="61"/>
      <c r="AB62" s="61"/>
      <c r="AC62" s="61"/>
    </row>
    <row r="63" spans="1:29" ht="15.75" customHeight="1" x14ac:dyDescent="0.25">
      <c r="A63" s="61"/>
      <c r="B63" s="344"/>
      <c r="C63" s="37" t="s">
        <v>481</v>
      </c>
      <c r="D63" s="332">
        <v>44</v>
      </c>
      <c r="E63" s="44" t="s">
        <v>481</v>
      </c>
      <c r="F63" s="44" t="s">
        <v>445</v>
      </c>
      <c r="G63" s="44" t="s">
        <v>417</v>
      </c>
      <c r="H63" s="69"/>
      <c r="I63" s="69"/>
      <c r="J63" s="69"/>
      <c r="K63" s="45"/>
      <c r="L63" s="61"/>
      <c r="M63" s="61"/>
      <c r="N63" s="61"/>
      <c r="O63" s="61"/>
      <c r="P63" s="61"/>
      <c r="Q63" s="61"/>
      <c r="R63" s="61"/>
      <c r="S63" s="61"/>
      <c r="T63" s="61"/>
      <c r="U63" s="61"/>
      <c r="V63" s="61"/>
      <c r="W63" s="61"/>
      <c r="X63" s="61"/>
      <c r="Y63" s="61"/>
      <c r="Z63" s="61"/>
      <c r="AA63" s="61"/>
      <c r="AB63" s="61"/>
      <c r="AC63" s="61"/>
    </row>
    <row r="64" spans="1:29" ht="15.75" customHeight="1" x14ac:dyDescent="0.25">
      <c r="A64" s="61"/>
      <c r="B64" s="344"/>
      <c r="C64" s="37" t="s">
        <v>482</v>
      </c>
      <c r="D64" s="332">
        <v>45</v>
      </c>
      <c r="E64" s="44" t="s">
        <v>482</v>
      </c>
      <c r="F64" s="44" t="s">
        <v>446</v>
      </c>
      <c r="G64" s="44" t="s">
        <v>417</v>
      </c>
      <c r="H64" s="69"/>
      <c r="I64" s="69"/>
      <c r="J64" s="69"/>
      <c r="K64" s="45"/>
      <c r="L64" s="61"/>
      <c r="M64" s="61"/>
      <c r="N64" s="61"/>
      <c r="O64" s="61"/>
      <c r="P64" s="61"/>
      <c r="Q64" s="61"/>
      <c r="R64" s="61"/>
      <c r="S64" s="61"/>
      <c r="T64" s="61"/>
      <c r="U64" s="61"/>
      <c r="V64" s="61"/>
      <c r="W64" s="61"/>
      <c r="X64" s="61"/>
      <c r="Y64" s="61"/>
      <c r="Z64" s="61"/>
      <c r="AA64" s="61"/>
      <c r="AB64" s="61"/>
      <c r="AC64" s="61"/>
    </row>
    <row r="65" spans="1:29" ht="15.75" customHeight="1" x14ac:dyDescent="0.25">
      <c r="A65" s="61"/>
      <c r="B65" s="344"/>
      <c r="C65" s="37" t="s">
        <v>483</v>
      </c>
      <c r="D65" s="332">
        <v>46</v>
      </c>
      <c r="E65" s="44" t="s">
        <v>483</v>
      </c>
      <c r="F65" s="44" t="s">
        <v>446</v>
      </c>
      <c r="G65" s="44" t="s">
        <v>417</v>
      </c>
      <c r="H65" s="69"/>
      <c r="I65" s="69"/>
      <c r="J65" s="69"/>
      <c r="K65" s="45"/>
      <c r="L65" s="61"/>
      <c r="M65" s="61"/>
      <c r="N65" s="61"/>
      <c r="O65" s="61"/>
      <c r="P65" s="61"/>
      <c r="Q65" s="61"/>
      <c r="R65" s="61"/>
      <c r="S65" s="61"/>
      <c r="T65" s="61"/>
      <c r="U65" s="61"/>
      <c r="V65" s="61"/>
      <c r="W65" s="61"/>
      <c r="X65" s="61"/>
      <c r="Y65" s="61"/>
      <c r="Z65" s="61"/>
      <c r="AA65" s="61"/>
      <c r="AB65" s="61"/>
      <c r="AC65" s="61"/>
    </row>
    <row r="66" spans="1:29" ht="15.75" customHeight="1" x14ac:dyDescent="0.25">
      <c r="A66" s="61"/>
      <c r="B66" s="344"/>
      <c r="C66" s="37" t="s">
        <v>484</v>
      </c>
      <c r="D66" s="332">
        <v>47</v>
      </c>
      <c r="E66" s="44" t="s">
        <v>484</v>
      </c>
      <c r="F66" s="44" t="s">
        <v>447</v>
      </c>
      <c r="G66" s="44" t="s">
        <v>417</v>
      </c>
      <c r="H66" s="69"/>
      <c r="I66" s="69"/>
      <c r="J66" s="69"/>
      <c r="K66" s="45"/>
      <c r="L66" s="61"/>
      <c r="M66" s="61"/>
      <c r="N66" s="61"/>
      <c r="O66" s="61"/>
      <c r="P66" s="61"/>
      <c r="Q66" s="61"/>
      <c r="R66" s="61"/>
      <c r="S66" s="61"/>
      <c r="T66" s="61"/>
      <c r="U66" s="61"/>
      <c r="V66" s="61"/>
      <c r="W66" s="61"/>
      <c r="X66" s="61"/>
      <c r="Y66" s="61"/>
      <c r="Z66" s="61"/>
      <c r="AA66" s="61"/>
      <c r="AB66" s="61"/>
      <c r="AC66" s="61"/>
    </row>
    <row r="67" spans="1:29" ht="15.75" customHeight="1" x14ac:dyDescent="0.25">
      <c r="A67" s="61"/>
      <c r="B67" s="344"/>
      <c r="C67" s="37" t="s">
        <v>485</v>
      </c>
      <c r="D67" s="332">
        <v>48</v>
      </c>
      <c r="E67" s="44" t="s">
        <v>485</v>
      </c>
      <c r="F67" s="44" t="s">
        <v>447</v>
      </c>
      <c r="G67" s="44" t="s">
        <v>417</v>
      </c>
      <c r="H67" s="69"/>
      <c r="I67" s="69"/>
      <c r="J67" s="69"/>
      <c r="K67" s="45"/>
      <c r="L67" s="61"/>
      <c r="M67" s="61"/>
      <c r="N67" s="61"/>
      <c r="O67" s="61"/>
      <c r="P67" s="61"/>
      <c r="Q67" s="61"/>
      <c r="R67" s="61"/>
      <c r="S67" s="61"/>
      <c r="T67" s="61"/>
      <c r="U67" s="61"/>
      <c r="V67" s="61"/>
      <c r="W67" s="61"/>
      <c r="X67" s="61"/>
      <c r="Y67" s="61"/>
      <c r="Z67" s="61"/>
      <c r="AA67" s="61"/>
      <c r="AB67" s="61"/>
      <c r="AC67" s="61"/>
    </row>
    <row r="68" spans="1:29" ht="15.75" customHeight="1" x14ac:dyDescent="0.25">
      <c r="A68" s="61"/>
      <c r="B68" s="344"/>
      <c r="C68" s="37" t="s">
        <v>486</v>
      </c>
      <c r="D68" s="332">
        <v>49</v>
      </c>
      <c r="E68" s="44" t="s">
        <v>486</v>
      </c>
      <c r="F68" s="44" t="s">
        <v>447</v>
      </c>
      <c r="G68" s="44" t="s">
        <v>417</v>
      </c>
      <c r="H68" s="69"/>
      <c r="I68" s="69"/>
      <c r="J68" s="69"/>
      <c r="K68" s="45"/>
      <c r="L68" s="61"/>
      <c r="M68" s="61"/>
      <c r="N68" s="61"/>
      <c r="O68" s="61"/>
      <c r="P68" s="61"/>
      <c r="Q68" s="61"/>
      <c r="R68" s="61"/>
      <c r="S68" s="61"/>
      <c r="T68" s="61"/>
      <c r="U68" s="61"/>
      <c r="V68" s="61"/>
      <c r="W68" s="61"/>
      <c r="X68" s="61"/>
      <c r="Y68" s="61"/>
      <c r="Z68" s="61"/>
      <c r="AA68" s="61"/>
      <c r="AB68" s="61"/>
      <c r="AC68" s="61"/>
    </row>
    <row r="69" spans="1:29" ht="15.75" customHeight="1" x14ac:dyDescent="0.25">
      <c r="A69" s="61"/>
      <c r="B69" s="344"/>
      <c r="C69" s="37" t="s">
        <v>487</v>
      </c>
      <c r="D69" s="332" t="s">
        <v>450</v>
      </c>
      <c r="E69" s="38" t="s">
        <v>450</v>
      </c>
      <c r="F69" s="38" t="s">
        <v>450</v>
      </c>
      <c r="G69" s="38"/>
      <c r="H69" s="67"/>
      <c r="I69" s="67"/>
      <c r="J69" s="67"/>
      <c r="K69" s="40"/>
      <c r="L69" s="61"/>
      <c r="M69" s="61"/>
      <c r="N69" s="61"/>
      <c r="O69" s="61"/>
      <c r="P69" s="61"/>
      <c r="Q69" s="61"/>
      <c r="R69" s="61"/>
      <c r="S69" s="61"/>
      <c r="T69" s="61"/>
      <c r="U69" s="61"/>
      <c r="V69" s="61"/>
      <c r="W69" s="61"/>
      <c r="X69" s="61"/>
      <c r="Y69" s="61"/>
      <c r="Z69" s="61"/>
      <c r="AA69" s="61"/>
      <c r="AB69" s="61"/>
      <c r="AC69" s="61"/>
    </row>
    <row r="70" spans="1:29" ht="15.75" customHeight="1" x14ac:dyDescent="0.25">
      <c r="A70" s="61"/>
      <c r="B70" s="344"/>
      <c r="C70" s="37" t="s">
        <v>488</v>
      </c>
      <c r="D70" s="332" t="s">
        <v>450</v>
      </c>
      <c r="E70" s="38" t="s">
        <v>450</v>
      </c>
      <c r="F70" s="38" t="s">
        <v>450</v>
      </c>
      <c r="G70" s="38"/>
      <c r="H70" s="67"/>
      <c r="I70" s="67"/>
      <c r="J70" s="67"/>
      <c r="K70" s="40"/>
      <c r="L70" s="61"/>
      <c r="M70" s="61"/>
      <c r="N70" s="61"/>
      <c r="O70" s="61"/>
      <c r="P70" s="61"/>
      <c r="Q70" s="61"/>
      <c r="R70" s="61"/>
      <c r="S70" s="61"/>
      <c r="T70" s="61"/>
      <c r="U70" s="61"/>
      <c r="V70" s="61"/>
      <c r="W70" s="61"/>
      <c r="X70" s="61"/>
      <c r="Y70" s="61"/>
      <c r="Z70" s="61"/>
      <c r="AA70" s="61"/>
      <c r="AB70" s="61"/>
      <c r="AC70" s="61"/>
    </row>
    <row r="71" spans="1:29" ht="15.75" customHeight="1" x14ac:dyDescent="0.25">
      <c r="A71" s="61"/>
      <c r="B71" s="344"/>
      <c r="C71" s="37" t="s">
        <v>489</v>
      </c>
      <c r="D71" s="332" t="s">
        <v>450</v>
      </c>
      <c r="E71" s="38" t="s">
        <v>450</v>
      </c>
      <c r="F71" s="38" t="s">
        <v>450</v>
      </c>
      <c r="G71" s="38"/>
      <c r="H71" s="67"/>
      <c r="I71" s="67"/>
      <c r="J71" s="67"/>
      <c r="K71" s="40"/>
      <c r="L71" s="61"/>
      <c r="M71" s="61"/>
      <c r="N71" s="61"/>
      <c r="O71" s="61"/>
      <c r="P71" s="61"/>
      <c r="Q71" s="61"/>
      <c r="R71" s="61"/>
      <c r="S71" s="61"/>
      <c r="T71" s="61"/>
      <c r="U71" s="61"/>
      <c r="V71" s="61"/>
      <c r="W71" s="61"/>
      <c r="X71" s="61"/>
      <c r="Y71" s="61"/>
      <c r="Z71" s="61"/>
      <c r="AA71" s="61"/>
      <c r="AB71" s="61"/>
      <c r="AC71" s="61"/>
    </row>
    <row r="72" spans="1:29" ht="15.75" customHeight="1" x14ac:dyDescent="0.25">
      <c r="A72" s="61"/>
      <c r="B72" s="344"/>
      <c r="C72" s="37" t="s">
        <v>490</v>
      </c>
      <c r="D72" s="332" t="s">
        <v>450</v>
      </c>
      <c r="E72" s="38" t="s">
        <v>450</v>
      </c>
      <c r="F72" s="38" t="s">
        <v>450</v>
      </c>
      <c r="G72" s="38"/>
      <c r="H72" s="67"/>
      <c r="I72" s="67"/>
      <c r="J72" s="67"/>
      <c r="K72" s="40"/>
      <c r="L72" s="61"/>
      <c r="M72" s="61"/>
      <c r="N72" s="61"/>
      <c r="O72" s="61"/>
      <c r="P72" s="61"/>
      <c r="Q72" s="61"/>
      <c r="R72" s="61"/>
      <c r="S72" s="61"/>
      <c r="T72" s="61"/>
      <c r="U72" s="61"/>
      <c r="V72" s="61"/>
      <c r="W72" s="61"/>
      <c r="X72" s="61"/>
      <c r="Y72" s="61"/>
      <c r="Z72" s="61"/>
      <c r="AA72" s="61"/>
      <c r="AB72" s="61"/>
      <c r="AC72" s="61"/>
    </row>
    <row r="73" spans="1:29" ht="15.75" customHeight="1" x14ac:dyDescent="0.25">
      <c r="A73" s="61"/>
      <c r="B73" s="344"/>
      <c r="C73" s="37" t="s">
        <v>491</v>
      </c>
      <c r="D73" s="332" t="s">
        <v>450</v>
      </c>
      <c r="E73" s="38" t="s">
        <v>450</v>
      </c>
      <c r="F73" s="38" t="s">
        <v>450</v>
      </c>
      <c r="G73" s="38"/>
      <c r="H73" s="67"/>
      <c r="I73" s="67"/>
      <c r="J73" s="67"/>
      <c r="K73" s="40"/>
      <c r="L73" s="61"/>
      <c r="M73" s="61"/>
      <c r="N73" s="61"/>
      <c r="O73" s="61"/>
      <c r="P73" s="61"/>
      <c r="Q73" s="61"/>
      <c r="R73" s="61"/>
      <c r="S73" s="61"/>
      <c r="T73" s="61"/>
      <c r="U73" s="61"/>
      <c r="V73" s="61"/>
      <c r="W73" s="61"/>
      <c r="X73" s="61"/>
      <c r="Y73" s="61"/>
      <c r="Z73" s="61"/>
      <c r="AA73" s="61"/>
      <c r="AB73" s="61"/>
      <c r="AC73" s="61"/>
    </row>
    <row r="74" spans="1:29" ht="15.75" customHeight="1" x14ac:dyDescent="0.25">
      <c r="A74" s="61"/>
      <c r="B74" s="344"/>
      <c r="C74" s="37" t="s">
        <v>492</v>
      </c>
      <c r="D74" s="332" t="s">
        <v>450</v>
      </c>
      <c r="E74" s="38" t="s">
        <v>450</v>
      </c>
      <c r="F74" s="38" t="s">
        <v>450</v>
      </c>
      <c r="G74" s="38"/>
      <c r="H74" s="67"/>
      <c r="I74" s="67"/>
      <c r="J74" s="67"/>
      <c r="K74" s="40"/>
      <c r="L74" s="61"/>
      <c r="M74" s="61"/>
      <c r="N74" s="61"/>
      <c r="O74" s="61"/>
      <c r="P74" s="61"/>
      <c r="Q74" s="61"/>
      <c r="R74" s="61"/>
      <c r="S74" s="61"/>
      <c r="T74" s="61"/>
      <c r="U74" s="61"/>
      <c r="V74" s="61"/>
      <c r="W74" s="61"/>
      <c r="X74" s="61"/>
      <c r="Y74" s="61"/>
      <c r="Z74" s="61"/>
      <c r="AA74" s="61"/>
      <c r="AB74" s="61"/>
      <c r="AC74" s="61"/>
    </row>
    <row r="75" spans="1:29" ht="15.75" customHeight="1" x14ac:dyDescent="0.25">
      <c r="A75" s="61"/>
      <c r="B75" s="344"/>
      <c r="C75" s="37" t="s">
        <v>493</v>
      </c>
      <c r="D75" s="332" t="s">
        <v>450</v>
      </c>
      <c r="E75" s="38" t="s">
        <v>450</v>
      </c>
      <c r="F75" s="38" t="s">
        <v>450</v>
      </c>
      <c r="G75" s="38"/>
      <c r="H75" s="67"/>
      <c r="I75" s="67"/>
      <c r="J75" s="67"/>
      <c r="K75" s="40"/>
      <c r="L75" s="61"/>
      <c r="M75" s="61"/>
      <c r="N75" s="61"/>
      <c r="O75" s="61"/>
      <c r="P75" s="61"/>
      <c r="Q75" s="61"/>
      <c r="R75" s="61"/>
      <c r="S75" s="61"/>
      <c r="T75" s="61"/>
      <c r="U75" s="61"/>
      <c r="V75" s="61"/>
      <c r="W75" s="61"/>
      <c r="X75" s="61"/>
      <c r="Y75" s="61"/>
      <c r="Z75" s="61"/>
      <c r="AA75" s="61"/>
      <c r="AB75" s="61"/>
      <c r="AC75" s="61"/>
    </row>
    <row r="76" spans="1:29" ht="15.75" customHeight="1" x14ac:dyDescent="0.25">
      <c r="A76" s="61"/>
      <c r="B76" s="344"/>
      <c r="C76" s="37" t="s">
        <v>494</v>
      </c>
      <c r="D76" s="332" t="s">
        <v>450</v>
      </c>
      <c r="E76" s="38" t="s">
        <v>450</v>
      </c>
      <c r="F76" s="38" t="s">
        <v>450</v>
      </c>
      <c r="G76" s="38"/>
      <c r="H76" s="67"/>
      <c r="I76" s="67"/>
      <c r="J76" s="67"/>
      <c r="K76" s="40"/>
      <c r="L76" s="61"/>
      <c r="M76" s="61"/>
      <c r="N76" s="61"/>
      <c r="O76" s="61"/>
      <c r="P76" s="61"/>
      <c r="Q76" s="61"/>
      <c r="R76" s="61"/>
      <c r="S76" s="61"/>
      <c r="T76" s="61"/>
      <c r="U76" s="61"/>
      <c r="V76" s="61"/>
      <c r="W76" s="61"/>
      <c r="X76" s="61"/>
      <c r="Y76" s="61"/>
      <c r="Z76" s="61"/>
      <c r="AA76" s="61"/>
      <c r="AB76" s="61"/>
      <c r="AC76" s="61"/>
    </row>
    <row r="77" spans="1:29" ht="15.75" customHeight="1" x14ac:dyDescent="0.25">
      <c r="A77" s="61"/>
      <c r="B77" s="344"/>
      <c r="C77" s="37" t="s">
        <v>495</v>
      </c>
      <c r="D77" s="332" t="s">
        <v>450</v>
      </c>
      <c r="E77" s="38" t="s">
        <v>450</v>
      </c>
      <c r="F77" s="38" t="s">
        <v>450</v>
      </c>
      <c r="G77" s="38"/>
      <c r="H77" s="67"/>
      <c r="I77" s="67"/>
      <c r="J77" s="67"/>
      <c r="K77" s="40"/>
      <c r="L77" s="61"/>
      <c r="M77" s="61"/>
      <c r="N77" s="61"/>
      <c r="O77" s="61"/>
      <c r="P77" s="61"/>
      <c r="Q77" s="61"/>
      <c r="R77" s="61"/>
      <c r="S77" s="61"/>
      <c r="T77" s="61"/>
      <c r="U77" s="61"/>
      <c r="V77" s="61"/>
      <c r="W77" s="61"/>
      <c r="X77" s="61"/>
      <c r="Y77" s="61"/>
      <c r="Z77" s="61"/>
      <c r="AA77" s="61"/>
      <c r="AB77" s="61"/>
      <c r="AC77" s="61"/>
    </row>
    <row r="78" spans="1:29" ht="15.75" customHeight="1" x14ac:dyDescent="0.25">
      <c r="A78" s="61"/>
      <c r="B78" s="344"/>
      <c r="C78" s="37" t="s">
        <v>496</v>
      </c>
      <c r="D78" s="332" t="s">
        <v>450</v>
      </c>
      <c r="E78" s="38" t="s">
        <v>450</v>
      </c>
      <c r="F78" s="38" t="s">
        <v>450</v>
      </c>
      <c r="G78" s="38"/>
      <c r="H78" s="67"/>
      <c r="I78" s="67"/>
      <c r="J78" s="67"/>
      <c r="K78" s="40"/>
      <c r="L78" s="61"/>
      <c r="M78" s="61"/>
      <c r="N78" s="61"/>
      <c r="O78" s="61"/>
      <c r="P78" s="61"/>
      <c r="Q78" s="61"/>
      <c r="R78" s="61"/>
      <c r="S78" s="61"/>
      <c r="T78" s="61"/>
      <c r="U78" s="61"/>
      <c r="V78" s="61"/>
      <c r="W78" s="61"/>
      <c r="X78" s="61"/>
      <c r="Y78" s="61"/>
      <c r="Z78" s="61"/>
      <c r="AA78" s="61"/>
      <c r="AB78" s="61"/>
      <c r="AC78" s="61"/>
    </row>
    <row r="79" spans="1:29" ht="15.75" customHeight="1" x14ac:dyDescent="0.25">
      <c r="A79" s="61"/>
      <c r="B79" s="344"/>
      <c r="C79" s="37" t="s">
        <v>497</v>
      </c>
      <c r="D79" s="332" t="s">
        <v>450</v>
      </c>
      <c r="E79" s="38" t="s">
        <v>450</v>
      </c>
      <c r="F79" s="38" t="s">
        <v>450</v>
      </c>
      <c r="G79" s="38"/>
      <c r="H79" s="67"/>
      <c r="I79" s="67"/>
      <c r="J79" s="67"/>
      <c r="K79" s="40"/>
      <c r="L79" s="61"/>
      <c r="M79" s="61"/>
      <c r="N79" s="61"/>
      <c r="O79" s="61"/>
      <c r="P79" s="61"/>
      <c r="Q79" s="61"/>
      <c r="R79" s="61"/>
      <c r="S79" s="61"/>
      <c r="T79" s="61"/>
      <c r="U79" s="61"/>
      <c r="V79" s="61"/>
      <c r="W79" s="61"/>
      <c r="X79" s="61"/>
      <c r="Y79" s="61"/>
      <c r="Z79" s="61"/>
      <c r="AA79" s="61"/>
      <c r="AB79" s="61"/>
      <c r="AC79" s="61"/>
    </row>
    <row r="80" spans="1:29" ht="15.75" customHeight="1" x14ac:dyDescent="0.25">
      <c r="A80" s="61"/>
      <c r="B80" s="347"/>
      <c r="C80" s="37" t="s">
        <v>498</v>
      </c>
      <c r="D80" s="331" t="s">
        <v>450</v>
      </c>
      <c r="E80" s="30" t="s">
        <v>450</v>
      </c>
      <c r="F80" s="30" t="s">
        <v>450</v>
      </c>
      <c r="G80" s="30"/>
      <c r="H80" s="64"/>
      <c r="I80" s="64"/>
      <c r="J80" s="64"/>
      <c r="K80" s="31"/>
      <c r="L80" s="61"/>
      <c r="M80" s="61"/>
      <c r="N80" s="61"/>
      <c r="O80" s="61"/>
      <c r="P80" s="61"/>
      <c r="Q80" s="61"/>
      <c r="R80" s="61"/>
      <c r="S80" s="61"/>
      <c r="T80" s="61"/>
      <c r="U80" s="61"/>
      <c r="V80" s="61"/>
      <c r="W80" s="61"/>
      <c r="X80" s="61"/>
      <c r="Y80" s="61"/>
      <c r="Z80" s="61"/>
      <c r="AA80" s="61"/>
      <c r="AB80" s="61"/>
      <c r="AC80" s="61"/>
    </row>
    <row r="81" spans="1:29" ht="15.75" customHeight="1" x14ac:dyDescent="0.25">
      <c r="A81" s="61"/>
      <c r="B81" s="343" t="s">
        <v>499</v>
      </c>
      <c r="C81" s="46" t="s">
        <v>500</v>
      </c>
      <c r="D81" s="332">
        <v>50</v>
      </c>
      <c r="E81" s="38" t="s">
        <v>500</v>
      </c>
      <c r="F81" s="38" t="s">
        <v>466</v>
      </c>
      <c r="G81" s="38" t="s">
        <v>501</v>
      </c>
      <c r="H81" s="67"/>
      <c r="I81" s="67"/>
      <c r="J81" s="67"/>
      <c r="K81" s="47"/>
      <c r="L81" s="61"/>
      <c r="M81" s="61"/>
      <c r="N81" s="61"/>
      <c r="O81" s="61"/>
      <c r="P81" s="61"/>
      <c r="Q81" s="61"/>
      <c r="R81" s="61"/>
      <c r="S81" s="61"/>
      <c r="T81" s="61"/>
      <c r="U81" s="61"/>
      <c r="V81" s="61"/>
      <c r="W81" s="61"/>
      <c r="X81" s="61"/>
      <c r="Y81" s="61"/>
      <c r="Z81" s="61"/>
      <c r="AA81" s="61"/>
      <c r="AB81" s="61"/>
      <c r="AC81" s="61"/>
    </row>
    <row r="82" spans="1:29" ht="15.75" customHeight="1" x14ac:dyDescent="0.25">
      <c r="A82" s="61"/>
      <c r="B82" s="344"/>
      <c r="C82" s="37" t="s">
        <v>502</v>
      </c>
      <c r="D82" s="332">
        <v>51</v>
      </c>
      <c r="E82" s="38" t="s">
        <v>502</v>
      </c>
      <c r="F82" s="38" t="s">
        <v>466</v>
      </c>
      <c r="G82" s="38" t="s">
        <v>503</v>
      </c>
      <c r="H82" s="67"/>
      <c r="I82" s="67"/>
      <c r="J82" s="67"/>
      <c r="K82" s="47"/>
      <c r="L82" s="61"/>
      <c r="M82" s="61"/>
      <c r="N82" s="61"/>
      <c r="O82" s="61"/>
      <c r="P82" s="61"/>
      <c r="Q82" s="61"/>
      <c r="R82" s="61"/>
      <c r="S82" s="61"/>
      <c r="T82" s="61"/>
      <c r="U82" s="61"/>
      <c r="V82" s="61"/>
      <c r="W82" s="61"/>
      <c r="X82" s="61"/>
      <c r="Y82" s="61"/>
      <c r="Z82" s="61"/>
      <c r="AA82" s="61"/>
      <c r="AB82" s="61"/>
      <c r="AC82" s="61"/>
    </row>
    <row r="83" spans="1:29" ht="15.75" customHeight="1" x14ac:dyDescent="0.25">
      <c r="A83" s="61"/>
      <c r="B83" s="344"/>
      <c r="C83" s="37" t="s">
        <v>504</v>
      </c>
      <c r="D83" s="332">
        <v>52</v>
      </c>
      <c r="E83" s="38" t="s">
        <v>504</v>
      </c>
      <c r="F83" s="38" t="s">
        <v>466</v>
      </c>
      <c r="G83" s="38" t="s">
        <v>505</v>
      </c>
      <c r="H83" s="67"/>
      <c r="I83" s="67"/>
      <c r="J83" s="67"/>
      <c r="K83" s="47"/>
      <c r="L83" s="61"/>
      <c r="M83" s="61"/>
      <c r="N83" s="61"/>
      <c r="O83" s="61"/>
      <c r="P83" s="61"/>
      <c r="Q83" s="61"/>
      <c r="R83" s="61"/>
      <c r="S83" s="61"/>
      <c r="T83" s="61"/>
      <c r="U83" s="61"/>
      <c r="V83" s="61"/>
      <c r="W83" s="61"/>
      <c r="X83" s="61"/>
      <c r="Y83" s="61"/>
      <c r="Z83" s="61"/>
      <c r="AA83" s="61"/>
      <c r="AB83" s="61"/>
      <c r="AC83" s="61"/>
    </row>
    <row r="84" spans="1:29" ht="15.75" customHeight="1" x14ac:dyDescent="0.25">
      <c r="A84" s="61"/>
      <c r="B84" s="344"/>
      <c r="C84" s="37" t="s">
        <v>506</v>
      </c>
      <c r="D84" s="332">
        <v>53</v>
      </c>
      <c r="E84" s="38" t="s">
        <v>506</v>
      </c>
      <c r="F84" s="38" t="s">
        <v>467</v>
      </c>
      <c r="G84" s="38" t="s">
        <v>507</v>
      </c>
      <c r="H84" s="67"/>
      <c r="I84" s="67"/>
      <c r="J84" s="67"/>
      <c r="K84" s="47"/>
      <c r="L84" s="61"/>
      <c r="M84" s="61"/>
      <c r="N84" s="61"/>
      <c r="O84" s="61"/>
      <c r="P84" s="61"/>
      <c r="Q84" s="61"/>
      <c r="R84" s="61"/>
      <c r="S84" s="61"/>
      <c r="T84" s="61"/>
      <c r="U84" s="61"/>
      <c r="V84" s="61"/>
      <c r="W84" s="61"/>
      <c r="X84" s="61"/>
      <c r="Y84" s="61"/>
      <c r="Z84" s="61"/>
      <c r="AA84" s="61"/>
      <c r="AB84" s="61"/>
      <c r="AC84" s="61"/>
    </row>
    <row r="85" spans="1:29" ht="15.75" customHeight="1" x14ac:dyDescent="0.25">
      <c r="A85" s="61"/>
      <c r="B85" s="344"/>
      <c r="C85" s="37" t="s">
        <v>508</v>
      </c>
      <c r="D85" s="332">
        <v>54</v>
      </c>
      <c r="E85" s="38" t="s">
        <v>508</v>
      </c>
      <c r="F85" s="38" t="s">
        <v>467</v>
      </c>
      <c r="G85" s="38" t="s">
        <v>157</v>
      </c>
      <c r="H85" s="67"/>
      <c r="I85" s="67"/>
      <c r="J85" s="67"/>
      <c r="K85" s="47"/>
      <c r="L85" s="61"/>
      <c r="M85" s="61"/>
      <c r="N85" s="61"/>
      <c r="O85" s="61"/>
      <c r="P85" s="61"/>
      <c r="Q85" s="61"/>
      <c r="R85" s="61"/>
      <c r="S85" s="61"/>
      <c r="T85" s="61"/>
      <c r="U85" s="61"/>
      <c r="V85" s="61"/>
      <c r="W85" s="61"/>
      <c r="X85" s="61"/>
      <c r="Y85" s="61"/>
      <c r="Z85" s="61"/>
      <c r="AA85" s="61"/>
      <c r="AB85" s="61"/>
      <c r="AC85" s="61"/>
    </row>
    <row r="86" spans="1:29" ht="15.75" customHeight="1" x14ac:dyDescent="0.25">
      <c r="A86" s="61"/>
      <c r="B86" s="344"/>
      <c r="C86" s="37" t="s">
        <v>509</v>
      </c>
      <c r="D86" s="332">
        <v>55</v>
      </c>
      <c r="E86" s="38" t="s">
        <v>509</v>
      </c>
      <c r="F86" s="38" t="s">
        <v>467</v>
      </c>
      <c r="G86" s="38"/>
      <c r="H86" s="67"/>
      <c r="I86" s="67"/>
      <c r="J86" s="67"/>
      <c r="K86" s="47" t="s">
        <v>510</v>
      </c>
      <c r="L86" s="61"/>
      <c r="M86" s="61"/>
      <c r="N86" s="61"/>
      <c r="O86" s="61"/>
      <c r="P86" s="61"/>
      <c r="Q86" s="61"/>
      <c r="R86" s="61"/>
      <c r="S86" s="61"/>
      <c r="T86" s="61"/>
      <c r="U86" s="61"/>
      <c r="V86" s="61"/>
      <c r="W86" s="61"/>
      <c r="X86" s="61"/>
      <c r="Y86" s="61"/>
      <c r="Z86" s="61"/>
      <c r="AA86" s="61"/>
      <c r="AB86" s="61"/>
      <c r="AC86" s="61"/>
    </row>
    <row r="87" spans="1:29" ht="15.75" customHeight="1" x14ac:dyDescent="0.25">
      <c r="A87" s="61"/>
      <c r="B87" s="344"/>
      <c r="C87" s="37" t="s">
        <v>511</v>
      </c>
      <c r="D87" s="332">
        <v>56</v>
      </c>
      <c r="E87" s="38" t="s">
        <v>511</v>
      </c>
      <c r="F87" s="38" t="s">
        <v>468</v>
      </c>
      <c r="G87" s="38"/>
      <c r="H87" s="67"/>
      <c r="I87" s="67"/>
      <c r="J87" s="67"/>
      <c r="K87" s="47"/>
      <c r="L87" s="61"/>
      <c r="M87" s="61"/>
      <c r="N87" s="61"/>
      <c r="O87" s="61"/>
      <c r="P87" s="61"/>
      <c r="Q87" s="61"/>
      <c r="R87" s="61"/>
      <c r="S87" s="61"/>
      <c r="T87" s="61"/>
      <c r="U87" s="61"/>
      <c r="V87" s="61"/>
      <c r="W87" s="61"/>
      <c r="X87" s="61"/>
      <c r="Y87" s="61"/>
      <c r="Z87" s="61"/>
      <c r="AA87" s="61"/>
      <c r="AB87" s="61"/>
      <c r="AC87" s="61"/>
    </row>
    <row r="88" spans="1:29" ht="15.75" customHeight="1" x14ac:dyDescent="0.25">
      <c r="A88" s="61"/>
      <c r="B88" s="344"/>
      <c r="C88" s="37" t="s">
        <v>512</v>
      </c>
      <c r="D88" s="332">
        <v>57</v>
      </c>
      <c r="E88" s="38" t="s">
        <v>512</v>
      </c>
      <c r="F88" s="38" t="s">
        <v>468</v>
      </c>
      <c r="G88" s="38"/>
      <c r="H88" s="67"/>
      <c r="I88" s="67"/>
      <c r="J88" s="67"/>
      <c r="K88" s="47"/>
      <c r="L88" s="61"/>
      <c r="M88" s="61"/>
      <c r="N88" s="61"/>
      <c r="O88" s="61"/>
      <c r="P88" s="61"/>
      <c r="Q88" s="61"/>
      <c r="R88" s="61"/>
      <c r="S88" s="61"/>
      <c r="T88" s="61"/>
      <c r="U88" s="61"/>
      <c r="V88" s="61"/>
      <c r="W88" s="61"/>
      <c r="X88" s="61"/>
      <c r="Y88" s="61"/>
      <c r="Z88" s="61"/>
      <c r="AA88" s="61"/>
      <c r="AB88" s="61"/>
      <c r="AC88" s="61"/>
    </row>
    <row r="89" spans="1:29" ht="15.75" customHeight="1" x14ac:dyDescent="0.25">
      <c r="A89" s="61"/>
      <c r="B89" s="344"/>
      <c r="C89" s="37" t="s">
        <v>513</v>
      </c>
      <c r="D89" s="332">
        <v>58</v>
      </c>
      <c r="E89" s="38" t="s">
        <v>513</v>
      </c>
      <c r="F89" s="38" t="s">
        <v>468</v>
      </c>
      <c r="G89" s="38"/>
      <c r="H89" s="67"/>
      <c r="I89" s="67"/>
      <c r="J89" s="67"/>
      <c r="K89" s="47"/>
      <c r="L89" s="61"/>
      <c r="M89" s="61"/>
      <c r="N89" s="61"/>
      <c r="O89" s="61"/>
      <c r="P89" s="61"/>
      <c r="Q89" s="61"/>
      <c r="R89" s="61"/>
      <c r="S89" s="61"/>
      <c r="T89" s="61"/>
      <c r="U89" s="61"/>
      <c r="V89" s="61"/>
      <c r="W89" s="61"/>
      <c r="X89" s="61"/>
      <c r="Y89" s="61"/>
      <c r="Z89" s="61"/>
      <c r="AA89" s="61"/>
      <c r="AB89" s="61"/>
      <c r="AC89" s="61"/>
    </row>
    <row r="90" spans="1:29" ht="15.75" customHeight="1" x14ac:dyDescent="0.25">
      <c r="A90" s="61"/>
      <c r="B90" s="344"/>
      <c r="C90" s="37" t="s">
        <v>514</v>
      </c>
      <c r="D90" s="332">
        <v>59</v>
      </c>
      <c r="E90" s="38" t="s">
        <v>514</v>
      </c>
      <c r="F90" s="38" t="s">
        <v>469</v>
      </c>
      <c r="G90" s="38"/>
      <c r="H90" s="67"/>
      <c r="I90" s="67"/>
      <c r="J90" s="67"/>
      <c r="K90" s="47"/>
      <c r="L90" s="61"/>
      <c r="M90" s="61"/>
      <c r="N90" s="61"/>
      <c r="O90" s="61"/>
      <c r="P90" s="61"/>
      <c r="Q90" s="61"/>
      <c r="R90" s="61"/>
      <c r="S90" s="61"/>
      <c r="T90" s="61"/>
      <c r="U90" s="61"/>
      <c r="V90" s="61"/>
      <c r="W90" s="61"/>
      <c r="X90" s="61"/>
      <c r="Y90" s="61"/>
      <c r="Z90" s="61"/>
      <c r="AA90" s="61"/>
      <c r="AB90" s="61"/>
      <c r="AC90" s="61"/>
    </row>
    <row r="91" spans="1:29" ht="15.75" customHeight="1" x14ac:dyDescent="0.25">
      <c r="A91" s="61"/>
      <c r="B91" s="344"/>
      <c r="C91" s="37" t="s">
        <v>515</v>
      </c>
      <c r="D91" s="332">
        <v>60</v>
      </c>
      <c r="E91" s="38" t="s">
        <v>515</v>
      </c>
      <c r="F91" s="38" t="s">
        <v>469</v>
      </c>
      <c r="G91" s="38"/>
      <c r="H91" s="67"/>
      <c r="I91" s="67"/>
      <c r="J91" s="67"/>
      <c r="K91" s="47"/>
      <c r="L91" s="61"/>
      <c r="M91" s="61"/>
      <c r="N91" s="61"/>
      <c r="O91" s="61"/>
      <c r="P91" s="61"/>
      <c r="Q91" s="61"/>
      <c r="R91" s="61"/>
      <c r="S91" s="61"/>
      <c r="T91" s="61"/>
      <c r="U91" s="61"/>
      <c r="V91" s="61"/>
      <c r="W91" s="61"/>
      <c r="X91" s="61"/>
      <c r="Y91" s="61"/>
      <c r="Z91" s="61"/>
      <c r="AA91" s="61"/>
      <c r="AB91" s="61"/>
      <c r="AC91" s="61"/>
    </row>
    <row r="92" spans="1:29" ht="15.75" customHeight="1" x14ac:dyDescent="0.25">
      <c r="A92" s="61"/>
      <c r="B92" s="344"/>
      <c r="C92" s="37" t="s">
        <v>516</v>
      </c>
      <c r="D92" s="332">
        <v>61</v>
      </c>
      <c r="E92" s="38" t="s">
        <v>516</v>
      </c>
      <c r="F92" s="38" t="s">
        <v>469</v>
      </c>
      <c r="G92" s="38"/>
      <c r="H92" s="67"/>
      <c r="I92" s="67"/>
      <c r="J92" s="67"/>
      <c r="K92" s="47"/>
      <c r="L92" s="61"/>
      <c r="M92" s="61"/>
      <c r="N92" s="61"/>
      <c r="O92" s="61"/>
      <c r="P92" s="61"/>
      <c r="Q92" s="61"/>
      <c r="R92" s="61"/>
      <c r="S92" s="61"/>
      <c r="T92" s="61"/>
      <c r="U92" s="61"/>
      <c r="V92" s="61"/>
      <c r="W92" s="61"/>
      <c r="X92" s="61"/>
      <c r="Y92" s="61"/>
      <c r="Z92" s="61"/>
      <c r="AA92" s="61"/>
      <c r="AB92" s="61"/>
      <c r="AC92" s="61"/>
    </row>
    <row r="93" spans="1:29" ht="15.75" customHeight="1" x14ac:dyDescent="0.25">
      <c r="A93" s="61"/>
      <c r="B93" s="344"/>
      <c r="C93" s="37" t="s">
        <v>517</v>
      </c>
      <c r="D93" s="332">
        <v>62</v>
      </c>
      <c r="E93" s="38" t="s">
        <v>517</v>
      </c>
      <c r="F93" s="38" t="s">
        <v>469</v>
      </c>
      <c r="G93" s="38"/>
      <c r="H93" s="67"/>
      <c r="I93" s="67"/>
      <c r="J93" s="67"/>
      <c r="K93" s="47"/>
      <c r="L93" s="61"/>
      <c r="M93" s="61"/>
      <c r="N93" s="61"/>
      <c r="O93" s="61"/>
      <c r="P93" s="61"/>
      <c r="Q93" s="61"/>
      <c r="R93" s="61"/>
      <c r="S93" s="61"/>
      <c r="T93" s="61"/>
      <c r="U93" s="61"/>
      <c r="V93" s="61"/>
      <c r="W93" s="61"/>
      <c r="X93" s="61"/>
      <c r="Y93" s="61"/>
      <c r="Z93" s="61"/>
      <c r="AA93" s="61"/>
      <c r="AB93" s="61"/>
      <c r="AC93" s="61"/>
    </row>
    <row r="94" spans="1:29" ht="15.75" customHeight="1" x14ac:dyDescent="0.25">
      <c r="A94" s="61"/>
      <c r="B94" s="344"/>
      <c r="C94" s="37" t="s">
        <v>518</v>
      </c>
      <c r="D94" s="332">
        <v>63</v>
      </c>
      <c r="E94" s="38" t="s">
        <v>518</v>
      </c>
      <c r="F94" s="38" t="s">
        <v>469</v>
      </c>
      <c r="G94" s="38"/>
      <c r="H94" s="67"/>
      <c r="I94" s="67"/>
      <c r="J94" s="67"/>
      <c r="K94" s="47"/>
      <c r="L94" s="61"/>
      <c r="M94" s="61"/>
      <c r="N94" s="61"/>
      <c r="O94" s="61"/>
      <c r="P94" s="61"/>
      <c r="Q94" s="61"/>
      <c r="R94" s="61"/>
      <c r="S94" s="61"/>
      <c r="T94" s="61"/>
      <c r="U94" s="61"/>
      <c r="V94" s="61"/>
      <c r="W94" s="61"/>
      <c r="X94" s="61"/>
      <c r="Y94" s="61"/>
      <c r="Z94" s="61"/>
      <c r="AA94" s="61"/>
      <c r="AB94" s="61"/>
      <c r="AC94" s="61"/>
    </row>
    <row r="95" spans="1:29" ht="15.75" customHeight="1" x14ac:dyDescent="0.25">
      <c r="A95" s="61"/>
      <c r="B95" s="344"/>
      <c r="C95" s="37" t="s">
        <v>519</v>
      </c>
      <c r="D95" s="332">
        <v>64</v>
      </c>
      <c r="E95" s="38" t="s">
        <v>519</v>
      </c>
      <c r="F95" s="38" t="s">
        <v>470</v>
      </c>
      <c r="G95" s="38"/>
      <c r="H95" s="67"/>
      <c r="I95" s="67"/>
      <c r="J95" s="67"/>
      <c r="K95" s="47"/>
      <c r="L95" s="61"/>
      <c r="M95" s="61"/>
      <c r="N95" s="61"/>
      <c r="O95" s="61"/>
      <c r="P95" s="61"/>
      <c r="Q95" s="61"/>
      <c r="R95" s="61"/>
      <c r="S95" s="61"/>
      <c r="T95" s="61"/>
      <c r="U95" s="61"/>
      <c r="V95" s="61"/>
      <c r="W95" s="61"/>
      <c r="X95" s="61"/>
      <c r="Y95" s="61"/>
      <c r="Z95" s="61"/>
      <c r="AA95" s="61"/>
      <c r="AB95" s="61"/>
      <c r="AC95" s="61"/>
    </row>
    <row r="96" spans="1:29" ht="15.75" customHeight="1" x14ac:dyDescent="0.25">
      <c r="A96" s="61"/>
      <c r="B96" s="344"/>
      <c r="C96" s="37" t="s">
        <v>520</v>
      </c>
      <c r="D96" s="332">
        <v>65</v>
      </c>
      <c r="E96" s="38" t="s">
        <v>520</v>
      </c>
      <c r="F96" s="38" t="s">
        <v>470</v>
      </c>
      <c r="G96" s="38"/>
      <c r="H96" s="67"/>
      <c r="I96" s="67"/>
      <c r="J96" s="67"/>
      <c r="K96" s="47"/>
      <c r="L96" s="61"/>
      <c r="M96" s="61"/>
      <c r="N96" s="61"/>
      <c r="O96" s="61"/>
      <c r="P96" s="61"/>
      <c r="Q96" s="61"/>
      <c r="R96" s="61"/>
      <c r="S96" s="61"/>
      <c r="T96" s="61"/>
      <c r="U96" s="61"/>
      <c r="V96" s="61"/>
      <c r="W96" s="61"/>
      <c r="X96" s="61"/>
      <c r="Y96" s="61"/>
      <c r="Z96" s="61"/>
      <c r="AA96" s="61"/>
      <c r="AB96" s="61"/>
      <c r="AC96" s="61"/>
    </row>
    <row r="97" spans="1:29" ht="15.75" customHeight="1" x14ac:dyDescent="0.25">
      <c r="A97" s="61"/>
      <c r="B97" s="344"/>
      <c r="C97" s="37" t="s">
        <v>521</v>
      </c>
      <c r="D97" s="332">
        <v>66</v>
      </c>
      <c r="E97" s="38" t="s">
        <v>521</v>
      </c>
      <c r="F97" s="38" t="s">
        <v>470</v>
      </c>
      <c r="G97" s="38"/>
      <c r="H97" s="67"/>
      <c r="I97" s="67"/>
      <c r="J97" s="67"/>
      <c r="K97" s="47"/>
      <c r="L97" s="61"/>
      <c r="M97" s="61"/>
      <c r="N97" s="61"/>
      <c r="O97" s="61"/>
      <c r="P97" s="61"/>
      <c r="Q97" s="61"/>
      <c r="R97" s="61"/>
      <c r="S97" s="61"/>
      <c r="T97" s="61"/>
      <c r="U97" s="61"/>
      <c r="V97" s="61"/>
      <c r="W97" s="61"/>
      <c r="X97" s="61"/>
      <c r="Y97" s="61"/>
      <c r="Z97" s="61"/>
      <c r="AA97" s="61"/>
      <c r="AB97" s="61"/>
      <c r="AC97" s="61"/>
    </row>
    <row r="98" spans="1:29" ht="15.75" customHeight="1" x14ac:dyDescent="0.25">
      <c r="A98" s="61"/>
      <c r="B98" s="344"/>
      <c r="C98" s="37" t="s">
        <v>522</v>
      </c>
      <c r="D98" s="332">
        <v>67</v>
      </c>
      <c r="E98" s="38" t="s">
        <v>522</v>
      </c>
      <c r="F98" s="38" t="s">
        <v>470</v>
      </c>
      <c r="G98" s="38"/>
      <c r="H98" s="67"/>
      <c r="I98" s="67"/>
      <c r="J98" s="67"/>
      <c r="K98" s="47"/>
      <c r="L98" s="61"/>
      <c r="M98" s="61"/>
      <c r="N98" s="61"/>
      <c r="O98" s="61"/>
      <c r="P98" s="61"/>
      <c r="Q98" s="61"/>
      <c r="R98" s="61"/>
      <c r="S98" s="61"/>
      <c r="T98" s="61"/>
      <c r="U98" s="61"/>
      <c r="V98" s="61"/>
      <c r="W98" s="61"/>
      <c r="X98" s="61"/>
      <c r="Y98" s="61"/>
      <c r="Z98" s="61"/>
      <c r="AA98" s="61"/>
      <c r="AB98" s="61"/>
      <c r="AC98" s="61"/>
    </row>
    <row r="99" spans="1:29" ht="15.75" customHeight="1" x14ac:dyDescent="0.25">
      <c r="A99" s="61"/>
      <c r="B99" s="344"/>
      <c r="C99" s="37" t="s">
        <v>523</v>
      </c>
      <c r="D99" s="332">
        <v>68</v>
      </c>
      <c r="E99" s="38" t="s">
        <v>523</v>
      </c>
      <c r="F99" s="38" t="s">
        <v>471</v>
      </c>
      <c r="G99" s="38"/>
      <c r="H99" s="67"/>
      <c r="I99" s="67"/>
      <c r="J99" s="67"/>
      <c r="K99" s="47"/>
      <c r="L99" s="61"/>
      <c r="M99" s="61"/>
      <c r="N99" s="61"/>
      <c r="O99" s="61"/>
      <c r="P99" s="61"/>
      <c r="Q99" s="61"/>
      <c r="R99" s="61"/>
      <c r="S99" s="61"/>
      <c r="T99" s="61"/>
      <c r="U99" s="61"/>
      <c r="V99" s="61"/>
      <c r="W99" s="61"/>
      <c r="X99" s="61"/>
      <c r="Y99" s="61"/>
      <c r="Z99" s="61"/>
      <c r="AA99" s="61"/>
      <c r="AB99" s="61"/>
      <c r="AC99" s="61"/>
    </row>
    <row r="100" spans="1:29" ht="15.75" customHeight="1" x14ac:dyDescent="0.25">
      <c r="A100" s="61"/>
      <c r="B100" s="344"/>
      <c r="C100" s="37" t="s">
        <v>524</v>
      </c>
      <c r="D100" s="332">
        <v>69</v>
      </c>
      <c r="E100" s="38" t="s">
        <v>524</v>
      </c>
      <c r="F100" s="38" t="s">
        <v>471</v>
      </c>
      <c r="G100" s="38"/>
      <c r="H100" s="67"/>
      <c r="I100" s="67"/>
      <c r="J100" s="67"/>
      <c r="K100" s="47"/>
      <c r="L100" s="61"/>
      <c r="M100" s="61"/>
      <c r="N100" s="61"/>
      <c r="O100" s="61"/>
      <c r="P100" s="61"/>
      <c r="Q100" s="61"/>
      <c r="R100" s="61"/>
      <c r="S100" s="61"/>
      <c r="T100" s="61"/>
      <c r="U100" s="61"/>
      <c r="V100" s="61"/>
      <c r="W100" s="61"/>
      <c r="X100" s="61"/>
      <c r="Y100" s="61"/>
      <c r="Z100" s="61"/>
      <c r="AA100" s="61"/>
      <c r="AB100" s="61"/>
      <c r="AC100" s="61"/>
    </row>
    <row r="101" spans="1:29" ht="15.75" customHeight="1" x14ac:dyDescent="0.25">
      <c r="A101" s="61"/>
      <c r="B101" s="344"/>
      <c r="C101" s="37" t="s">
        <v>525</v>
      </c>
      <c r="D101" s="332">
        <v>70</v>
      </c>
      <c r="E101" s="38" t="s">
        <v>525</v>
      </c>
      <c r="F101" s="38" t="s">
        <v>471</v>
      </c>
      <c r="G101" s="38"/>
      <c r="H101" s="67"/>
      <c r="I101" s="67"/>
      <c r="J101" s="67"/>
      <c r="K101" s="47"/>
      <c r="L101" s="61"/>
      <c r="M101" s="61"/>
      <c r="N101" s="61"/>
      <c r="O101" s="61"/>
      <c r="P101" s="61"/>
      <c r="Q101" s="61"/>
      <c r="R101" s="61"/>
      <c r="S101" s="61"/>
      <c r="T101" s="61"/>
      <c r="U101" s="61"/>
      <c r="V101" s="61"/>
      <c r="W101" s="61"/>
      <c r="X101" s="61"/>
      <c r="Y101" s="61"/>
      <c r="Z101" s="61"/>
      <c r="AA101" s="61"/>
      <c r="AB101" s="61"/>
      <c r="AC101" s="61"/>
    </row>
    <row r="102" spans="1:29" ht="15.75" customHeight="1" x14ac:dyDescent="0.25">
      <c r="A102" s="61"/>
      <c r="B102" s="344"/>
      <c r="C102" s="37" t="s">
        <v>526</v>
      </c>
      <c r="D102" s="332">
        <v>71</v>
      </c>
      <c r="E102" s="38" t="s">
        <v>526</v>
      </c>
      <c r="F102" s="38" t="s">
        <v>472</v>
      </c>
      <c r="G102" s="38"/>
      <c r="H102" s="67"/>
      <c r="I102" s="67"/>
      <c r="J102" s="67"/>
      <c r="K102" s="47"/>
      <c r="L102" s="61"/>
      <c r="M102" s="61"/>
      <c r="N102" s="61"/>
      <c r="O102" s="61"/>
      <c r="P102" s="61"/>
      <c r="Q102" s="61"/>
      <c r="R102" s="61"/>
      <c r="S102" s="61"/>
      <c r="T102" s="61"/>
      <c r="U102" s="61"/>
      <c r="V102" s="61"/>
      <c r="W102" s="61"/>
      <c r="X102" s="61"/>
      <c r="Y102" s="61"/>
      <c r="Z102" s="61"/>
      <c r="AA102" s="61"/>
      <c r="AB102" s="61"/>
      <c r="AC102" s="61"/>
    </row>
    <row r="103" spans="1:29" ht="15.75" customHeight="1" x14ac:dyDescent="0.25">
      <c r="A103" s="61"/>
      <c r="B103" s="344"/>
      <c r="C103" s="37" t="s">
        <v>527</v>
      </c>
      <c r="D103" s="332">
        <v>72</v>
      </c>
      <c r="E103" s="38" t="s">
        <v>527</v>
      </c>
      <c r="F103" s="38" t="s">
        <v>472</v>
      </c>
      <c r="G103" s="38"/>
      <c r="H103" s="67"/>
      <c r="I103" s="67"/>
      <c r="J103" s="67"/>
      <c r="K103" s="47"/>
      <c r="L103" s="61"/>
      <c r="M103" s="61"/>
      <c r="N103" s="61"/>
      <c r="O103" s="61"/>
      <c r="P103" s="61"/>
      <c r="Q103" s="61"/>
      <c r="R103" s="61"/>
      <c r="S103" s="61"/>
      <c r="T103" s="61"/>
      <c r="U103" s="61"/>
      <c r="V103" s="61"/>
      <c r="W103" s="61"/>
      <c r="X103" s="61"/>
      <c r="Y103" s="61"/>
      <c r="Z103" s="61"/>
      <c r="AA103" s="61"/>
      <c r="AB103" s="61"/>
      <c r="AC103" s="61"/>
    </row>
    <row r="104" spans="1:29" ht="15.75" customHeight="1" x14ac:dyDescent="0.25">
      <c r="A104" s="61"/>
      <c r="B104" s="344"/>
      <c r="C104" s="37" t="s">
        <v>528</v>
      </c>
      <c r="D104" s="332">
        <v>73</v>
      </c>
      <c r="E104" s="38" t="s">
        <v>528</v>
      </c>
      <c r="F104" s="38" t="s">
        <v>472</v>
      </c>
      <c r="G104" s="38"/>
      <c r="H104" s="67"/>
      <c r="I104" s="67"/>
      <c r="J104" s="67"/>
      <c r="K104" s="47"/>
      <c r="L104" s="61"/>
      <c r="M104" s="61"/>
      <c r="N104" s="61"/>
      <c r="O104" s="61"/>
      <c r="P104" s="61"/>
      <c r="Q104" s="61"/>
      <c r="R104" s="61"/>
      <c r="S104" s="61"/>
      <c r="T104" s="61"/>
      <c r="U104" s="61"/>
      <c r="V104" s="61"/>
      <c r="W104" s="61"/>
      <c r="X104" s="61"/>
      <c r="Y104" s="61"/>
      <c r="Z104" s="61"/>
      <c r="AA104" s="61"/>
      <c r="AB104" s="61"/>
      <c r="AC104" s="61"/>
    </row>
    <row r="105" spans="1:29" ht="15.75" customHeight="1" x14ac:dyDescent="0.25">
      <c r="A105" s="61"/>
      <c r="B105" s="344"/>
      <c r="C105" s="37" t="s">
        <v>529</v>
      </c>
      <c r="D105" s="332">
        <v>74</v>
      </c>
      <c r="E105" s="38" t="s">
        <v>529</v>
      </c>
      <c r="F105" s="38" t="s">
        <v>472</v>
      </c>
      <c r="G105" s="38"/>
      <c r="H105" s="67"/>
      <c r="I105" s="67"/>
      <c r="J105" s="67"/>
      <c r="K105" s="47"/>
      <c r="L105" s="61"/>
      <c r="M105" s="61"/>
      <c r="N105" s="61"/>
      <c r="O105" s="61"/>
      <c r="P105" s="61"/>
      <c r="Q105" s="61"/>
      <c r="R105" s="61"/>
      <c r="S105" s="61"/>
      <c r="T105" s="61"/>
      <c r="U105" s="61"/>
      <c r="V105" s="61"/>
      <c r="W105" s="61"/>
      <c r="X105" s="61"/>
      <c r="Y105" s="61"/>
      <c r="Z105" s="61"/>
      <c r="AA105" s="61"/>
      <c r="AB105" s="61"/>
      <c r="AC105" s="61"/>
    </row>
    <row r="106" spans="1:29" ht="15.75" customHeight="1" x14ac:dyDescent="0.25">
      <c r="A106" s="61"/>
      <c r="B106" s="344"/>
      <c r="C106" s="37" t="s">
        <v>530</v>
      </c>
      <c r="D106" s="332">
        <v>75</v>
      </c>
      <c r="E106" s="38" t="s">
        <v>530</v>
      </c>
      <c r="F106" s="38" t="s">
        <v>473</v>
      </c>
      <c r="G106" s="38"/>
      <c r="H106" s="67"/>
      <c r="I106" s="67"/>
      <c r="J106" s="67"/>
      <c r="K106" s="47"/>
      <c r="L106" s="61"/>
      <c r="M106" s="61"/>
      <c r="N106" s="61"/>
      <c r="O106" s="61"/>
      <c r="P106" s="61"/>
      <c r="Q106" s="61"/>
      <c r="R106" s="61"/>
      <c r="S106" s="61"/>
      <c r="T106" s="61"/>
      <c r="U106" s="61"/>
      <c r="V106" s="61"/>
      <c r="W106" s="61"/>
      <c r="X106" s="61"/>
      <c r="Y106" s="61"/>
      <c r="Z106" s="61"/>
      <c r="AA106" s="61"/>
      <c r="AB106" s="61"/>
      <c r="AC106" s="61"/>
    </row>
    <row r="107" spans="1:29" ht="15.75" customHeight="1" x14ac:dyDescent="0.25">
      <c r="A107" s="61"/>
      <c r="B107" s="344"/>
      <c r="C107" s="37" t="s">
        <v>531</v>
      </c>
      <c r="D107" s="332">
        <v>76</v>
      </c>
      <c r="E107" s="38" t="s">
        <v>531</v>
      </c>
      <c r="F107" s="38" t="s">
        <v>473</v>
      </c>
      <c r="G107" s="38"/>
      <c r="H107" s="67"/>
      <c r="I107" s="67"/>
      <c r="J107" s="67"/>
      <c r="K107" s="47"/>
      <c r="L107" s="61"/>
      <c r="M107" s="61"/>
      <c r="N107" s="61"/>
      <c r="O107" s="61"/>
      <c r="P107" s="61"/>
      <c r="Q107" s="61"/>
      <c r="R107" s="61"/>
      <c r="S107" s="61"/>
      <c r="T107" s="61"/>
      <c r="U107" s="61"/>
      <c r="V107" s="61"/>
      <c r="W107" s="61"/>
      <c r="X107" s="61"/>
      <c r="Y107" s="61"/>
      <c r="Z107" s="61"/>
      <c r="AA107" s="61"/>
      <c r="AB107" s="61"/>
      <c r="AC107" s="61"/>
    </row>
    <row r="108" spans="1:29" ht="15.75" customHeight="1" x14ac:dyDescent="0.25">
      <c r="A108" s="61"/>
      <c r="B108" s="344"/>
      <c r="C108" s="37" t="s">
        <v>532</v>
      </c>
      <c r="D108" s="332">
        <v>77</v>
      </c>
      <c r="E108" s="38" t="s">
        <v>532</v>
      </c>
      <c r="F108" s="38" t="s">
        <v>473</v>
      </c>
      <c r="G108" s="38"/>
      <c r="H108" s="67"/>
      <c r="I108" s="67"/>
      <c r="J108" s="67"/>
      <c r="K108" s="47"/>
      <c r="L108" s="61"/>
      <c r="M108" s="61"/>
      <c r="N108" s="61"/>
      <c r="O108" s="61"/>
      <c r="P108" s="61"/>
      <c r="Q108" s="61"/>
      <c r="R108" s="61"/>
      <c r="S108" s="61"/>
      <c r="T108" s="61"/>
      <c r="U108" s="61"/>
      <c r="V108" s="61"/>
      <c r="W108" s="61"/>
      <c r="X108" s="61"/>
      <c r="Y108" s="61"/>
      <c r="Z108" s="61"/>
      <c r="AA108" s="61"/>
      <c r="AB108" s="61"/>
      <c r="AC108" s="61"/>
    </row>
    <row r="109" spans="1:29" ht="15.75" customHeight="1" x14ac:dyDescent="0.25">
      <c r="A109" s="61"/>
      <c r="B109" s="344"/>
      <c r="C109" s="37" t="s">
        <v>533</v>
      </c>
      <c r="D109" s="332">
        <v>78</v>
      </c>
      <c r="E109" s="38" t="s">
        <v>533</v>
      </c>
      <c r="F109" s="38" t="s">
        <v>473</v>
      </c>
      <c r="G109" s="38"/>
      <c r="H109" s="67"/>
      <c r="I109" s="67"/>
      <c r="J109" s="67"/>
      <c r="K109" s="47"/>
      <c r="L109" s="61"/>
      <c r="M109" s="61"/>
      <c r="N109" s="61"/>
      <c r="O109" s="61"/>
      <c r="P109" s="61"/>
      <c r="Q109" s="61"/>
      <c r="R109" s="61"/>
      <c r="S109" s="61"/>
      <c r="T109" s="61"/>
      <c r="U109" s="61"/>
      <c r="V109" s="61"/>
      <c r="W109" s="61"/>
      <c r="X109" s="61"/>
      <c r="Y109" s="61"/>
      <c r="Z109" s="61"/>
      <c r="AA109" s="61"/>
      <c r="AB109" s="61"/>
      <c r="AC109" s="61"/>
    </row>
    <row r="110" spans="1:29" ht="15.75" customHeight="1" x14ac:dyDescent="0.25">
      <c r="A110" s="61"/>
      <c r="B110" s="344"/>
      <c r="C110" s="37" t="s">
        <v>534</v>
      </c>
      <c r="D110" s="332">
        <v>79</v>
      </c>
      <c r="E110" s="38" t="s">
        <v>534</v>
      </c>
      <c r="F110" s="38" t="s">
        <v>474</v>
      </c>
      <c r="G110" s="38"/>
      <c r="H110" s="67"/>
      <c r="I110" s="67"/>
      <c r="J110" s="67"/>
      <c r="K110" s="47"/>
      <c r="L110" s="61"/>
      <c r="M110" s="61"/>
      <c r="N110" s="61"/>
      <c r="O110" s="61"/>
      <c r="P110" s="61"/>
      <c r="Q110" s="61"/>
      <c r="R110" s="61"/>
      <c r="S110" s="61"/>
      <c r="T110" s="61"/>
      <c r="U110" s="61"/>
      <c r="V110" s="61"/>
      <c r="W110" s="61"/>
      <c r="X110" s="61"/>
      <c r="Y110" s="61"/>
      <c r="Z110" s="61"/>
      <c r="AA110" s="61"/>
      <c r="AB110" s="61"/>
      <c r="AC110" s="61"/>
    </row>
    <row r="111" spans="1:29" ht="15.75" customHeight="1" x14ac:dyDescent="0.25">
      <c r="A111" s="61"/>
      <c r="B111" s="344"/>
      <c r="C111" s="37" t="s">
        <v>535</v>
      </c>
      <c r="D111" s="332">
        <v>80</v>
      </c>
      <c r="E111" s="38" t="s">
        <v>535</v>
      </c>
      <c r="F111" s="38" t="s">
        <v>474</v>
      </c>
      <c r="G111" s="38"/>
      <c r="H111" s="67"/>
      <c r="I111" s="67"/>
      <c r="J111" s="67"/>
      <c r="K111" s="47"/>
      <c r="L111" s="61"/>
      <c r="M111" s="61"/>
      <c r="N111" s="61"/>
      <c r="O111" s="61"/>
      <c r="P111" s="61"/>
      <c r="Q111" s="61"/>
      <c r="R111" s="61"/>
      <c r="S111" s="61"/>
      <c r="T111" s="61"/>
      <c r="U111" s="61"/>
      <c r="V111" s="61"/>
      <c r="W111" s="61"/>
      <c r="X111" s="61"/>
      <c r="Y111" s="61"/>
      <c r="Z111" s="61"/>
      <c r="AA111" s="61"/>
      <c r="AB111" s="61"/>
      <c r="AC111" s="61"/>
    </row>
    <row r="112" spans="1:29" ht="15.75" customHeight="1" x14ac:dyDescent="0.25">
      <c r="A112" s="61"/>
      <c r="B112" s="344"/>
      <c r="C112" s="37" t="s">
        <v>536</v>
      </c>
      <c r="D112" s="332">
        <v>81</v>
      </c>
      <c r="E112" s="38" t="s">
        <v>536</v>
      </c>
      <c r="F112" s="38" t="s">
        <v>474</v>
      </c>
      <c r="G112" s="38"/>
      <c r="H112" s="67"/>
      <c r="I112" s="67"/>
      <c r="J112" s="67"/>
      <c r="K112" s="47"/>
      <c r="L112" s="61"/>
      <c r="M112" s="61"/>
      <c r="N112" s="61"/>
      <c r="O112" s="61"/>
      <c r="P112" s="61"/>
      <c r="Q112" s="61"/>
      <c r="R112" s="61"/>
      <c r="S112" s="61"/>
      <c r="T112" s="61"/>
      <c r="U112" s="61"/>
      <c r="V112" s="61"/>
      <c r="W112" s="61"/>
      <c r="X112" s="61"/>
      <c r="Y112" s="61"/>
      <c r="Z112" s="61"/>
      <c r="AA112" s="61"/>
      <c r="AB112" s="61"/>
      <c r="AC112" s="61"/>
    </row>
    <row r="113" spans="1:29" ht="15.75" customHeight="1" x14ac:dyDescent="0.25">
      <c r="A113" s="61"/>
      <c r="B113" s="344"/>
      <c r="C113" s="37" t="s">
        <v>537</v>
      </c>
      <c r="D113" s="332">
        <v>82</v>
      </c>
      <c r="E113" s="38" t="s">
        <v>537</v>
      </c>
      <c r="F113" s="38" t="s">
        <v>475</v>
      </c>
      <c r="G113" s="38"/>
      <c r="H113" s="67"/>
      <c r="I113" s="67"/>
      <c r="J113" s="67"/>
      <c r="K113" s="47"/>
      <c r="L113" s="61"/>
      <c r="M113" s="61"/>
      <c r="N113" s="61"/>
      <c r="O113" s="61"/>
      <c r="P113" s="61"/>
      <c r="Q113" s="61"/>
      <c r="R113" s="61"/>
      <c r="S113" s="61"/>
      <c r="T113" s="61"/>
      <c r="U113" s="61"/>
      <c r="V113" s="61"/>
      <c r="W113" s="61"/>
      <c r="X113" s="61"/>
      <c r="Y113" s="61"/>
      <c r="Z113" s="61"/>
      <c r="AA113" s="61"/>
      <c r="AB113" s="61"/>
      <c r="AC113" s="61"/>
    </row>
    <row r="114" spans="1:29" ht="15.75" customHeight="1" x14ac:dyDescent="0.25">
      <c r="A114" s="61"/>
      <c r="B114" s="344"/>
      <c r="C114" s="37" t="s">
        <v>538</v>
      </c>
      <c r="D114" s="332">
        <v>83</v>
      </c>
      <c r="E114" s="38" t="s">
        <v>538</v>
      </c>
      <c r="F114" s="38" t="s">
        <v>475</v>
      </c>
      <c r="G114" s="38"/>
      <c r="H114" s="67"/>
      <c r="I114" s="67"/>
      <c r="J114" s="67"/>
      <c r="K114" s="47"/>
      <c r="L114" s="61"/>
      <c r="M114" s="61"/>
      <c r="N114" s="61"/>
      <c r="O114" s="61"/>
      <c r="P114" s="61"/>
      <c r="Q114" s="61"/>
      <c r="R114" s="61"/>
      <c r="S114" s="61"/>
      <c r="T114" s="61"/>
      <c r="U114" s="61"/>
      <c r="V114" s="61"/>
      <c r="W114" s="61"/>
      <c r="X114" s="61"/>
      <c r="Y114" s="61"/>
      <c r="Z114" s="61"/>
      <c r="AA114" s="61"/>
      <c r="AB114" s="61"/>
      <c r="AC114" s="61"/>
    </row>
    <row r="115" spans="1:29" ht="15.75" customHeight="1" x14ac:dyDescent="0.25">
      <c r="A115" s="61"/>
      <c r="B115" s="344"/>
      <c r="C115" s="37" t="s">
        <v>539</v>
      </c>
      <c r="D115" s="332">
        <v>84</v>
      </c>
      <c r="E115" s="38" t="s">
        <v>539</v>
      </c>
      <c r="F115" s="38" t="s">
        <v>475</v>
      </c>
      <c r="G115" s="38"/>
      <c r="H115" s="67"/>
      <c r="I115" s="67"/>
      <c r="J115" s="67"/>
      <c r="K115" s="47"/>
      <c r="L115" s="61"/>
      <c r="M115" s="61"/>
      <c r="N115" s="61"/>
      <c r="O115" s="61"/>
      <c r="P115" s="61"/>
      <c r="Q115" s="61"/>
      <c r="R115" s="61"/>
      <c r="S115" s="61"/>
      <c r="T115" s="61"/>
      <c r="U115" s="61"/>
      <c r="V115" s="61"/>
      <c r="W115" s="61"/>
      <c r="X115" s="61"/>
      <c r="Y115" s="61"/>
      <c r="Z115" s="61"/>
      <c r="AA115" s="61"/>
      <c r="AB115" s="61"/>
      <c r="AC115" s="61"/>
    </row>
    <row r="116" spans="1:29" ht="15.75" customHeight="1" x14ac:dyDescent="0.25">
      <c r="A116" s="61"/>
      <c r="B116" s="344"/>
      <c r="C116" s="37" t="s">
        <v>540</v>
      </c>
      <c r="D116" s="332">
        <v>85</v>
      </c>
      <c r="E116" s="38" t="s">
        <v>540</v>
      </c>
      <c r="F116" s="38" t="s">
        <v>476</v>
      </c>
      <c r="G116" s="38"/>
      <c r="H116" s="67"/>
      <c r="I116" s="67"/>
      <c r="J116" s="67"/>
      <c r="K116" s="47"/>
      <c r="L116" s="61"/>
      <c r="M116" s="61"/>
      <c r="N116" s="61"/>
      <c r="O116" s="61"/>
      <c r="P116" s="61"/>
      <c r="Q116" s="61"/>
      <c r="R116" s="61"/>
      <c r="S116" s="61"/>
      <c r="T116" s="61"/>
      <c r="U116" s="61"/>
      <c r="V116" s="61"/>
      <c r="W116" s="61"/>
      <c r="X116" s="61"/>
      <c r="Y116" s="61"/>
      <c r="Z116" s="61"/>
      <c r="AA116" s="61"/>
      <c r="AB116" s="61"/>
      <c r="AC116" s="61"/>
    </row>
    <row r="117" spans="1:29" ht="15.75" customHeight="1" x14ac:dyDescent="0.25">
      <c r="A117" s="61"/>
      <c r="B117" s="344"/>
      <c r="C117" s="37" t="s">
        <v>541</v>
      </c>
      <c r="D117" s="332">
        <v>86</v>
      </c>
      <c r="E117" s="38" t="s">
        <v>541</v>
      </c>
      <c r="F117" s="38" t="s">
        <v>476</v>
      </c>
      <c r="G117" s="38"/>
      <c r="H117" s="67"/>
      <c r="I117" s="67"/>
      <c r="J117" s="67"/>
      <c r="K117" s="47"/>
      <c r="L117" s="61"/>
      <c r="M117" s="61"/>
      <c r="N117" s="61"/>
      <c r="O117" s="61"/>
      <c r="P117" s="61"/>
      <c r="Q117" s="61"/>
      <c r="R117" s="61"/>
      <c r="S117" s="61"/>
      <c r="T117" s="61"/>
      <c r="U117" s="61"/>
      <c r="V117" s="61"/>
      <c r="W117" s="61"/>
      <c r="X117" s="61"/>
      <c r="Y117" s="61"/>
      <c r="Z117" s="61"/>
      <c r="AA117" s="61"/>
      <c r="AB117" s="61"/>
      <c r="AC117" s="61"/>
    </row>
    <row r="118" spans="1:29" ht="15.75" customHeight="1" x14ac:dyDescent="0.25">
      <c r="A118" s="61"/>
      <c r="B118" s="344"/>
      <c r="C118" s="37" t="s">
        <v>542</v>
      </c>
      <c r="D118" s="332">
        <v>87</v>
      </c>
      <c r="E118" s="38" t="s">
        <v>542</v>
      </c>
      <c r="F118" s="38" t="s">
        <v>476</v>
      </c>
      <c r="G118" s="38"/>
      <c r="H118" s="67"/>
      <c r="I118" s="67"/>
      <c r="J118" s="67"/>
      <c r="K118" s="47"/>
      <c r="L118" s="61"/>
      <c r="M118" s="61"/>
      <c r="N118" s="61"/>
      <c r="O118" s="61"/>
      <c r="P118" s="61"/>
      <c r="Q118" s="61"/>
      <c r="R118" s="61"/>
      <c r="S118" s="61"/>
      <c r="T118" s="61"/>
      <c r="U118" s="61"/>
      <c r="V118" s="61"/>
      <c r="W118" s="61"/>
      <c r="X118" s="61"/>
      <c r="Y118" s="61"/>
      <c r="Z118" s="61"/>
      <c r="AA118" s="61"/>
      <c r="AB118" s="61"/>
      <c r="AC118" s="61"/>
    </row>
    <row r="119" spans="1:29" ht="15.75" customHeight="1" x14ac:dyDescent="0.25">
      <c r="A119" s="61"/>
      <c r="B119" s="344"/>
      <c r="C119" s="37" t="s">
        <v>543</v>
      </c>
      <c r="D119" s="332">
        <v>88</v>
      </c>
      <c r="E119" s="38" t="s">
        <v>543</v>
      </c>
      <c r="F119" s="38" t="s">
        <v>476</v>
      </c>
      <c r="G119" s="38"/>
      <c r="H119" s="67"/>
      <c r="I119" s="67"/>
      <c r="J119" s="67"/>
      <c r="K119" s="47"/>
      <c r="L119" s="61"/>
      <c r="M119" s="61"/>
      <c r="N119" s="61"/>
      <c r="O119" s="61"/>
      <c r="P119" s="61"/>
      <c r="Q119" s="61"/>
      <c r="R119" s="61"/>
      <c r="S119" s="61"/>
      <c r="T119" s="61"/>
      <c r="U119" s="61"/>
      <c r="V119" s="61"/>
      <c r="W119" s="61"/>
      <c r="X119" s="61"/>
      <c r="Y119" s="61"/>
      <c r="Z119" s="61"/>
      <c r="AA119" s="61"/>
      <c r="AB119" s="61"/>
      <c r="AC119" s="61"/>
    </row>
    <row r="120" spans="1:29" ht="15.75" customHeight="1" x14ac:dyDescent="0.25">
      <c r="A120" s="61"/>
      <c r="B120" s="344"/>
      <c r="C120" s="37" t="s">
        <v>544</v>
      </c>
      <c r="D120" s="332">
        <v>89</v>
      </c>
      <c r="E120" s="38" t="s">
        <v>544</v>
      </c>
      <c r="F120" s="38" t="s">
        <v>477</v>
      </c>
      <c r="G120" s="38"/>
      <c r="H120" s="67"/>
      <c r="I120" s="67"/>
      <c r="J120" s="67"/>
      <c r="K120" s="47"/>
      <c r="L120" s="61"/>
      <c r="M120" s="61"/>
      <c r="N120" s="61"/>
      <c r="O120" s="61"/>
      <c r="P120" s="61"/>
      <c r="Q120" s="61"/>
      <c r="R120" s="61"/>
      <c r="S120" s="61"/>
      <c r="T120" s="61"/>
      <c r="U120" s="61"/>
      <c r="V120" s="61"/>
      <c r="W120" s="61"/>
      <c r="X120" s="61"/>
      <c r="Y120" s="61"/>
      <c r="Z120" s="61"/>
      <c r="AA120" s="61"/>
      <c r="AB120" s="61"/>
      <c r="AC120" s="61"/>
    </row>
    <row r="121" spans="1:29" ht="15.75" customHeight="1" x14ac:dyDescent="0.25">
      <c r="A121" s="61"/>
      <c r="B121" s="344"/>
      <c r="C121" s="37" t="s">
        <v>545</v>
      </c>
      <c r="D121" s="332">
        <v>90</v>
      </c>
      <c r="E121" s="38" t="s">
        <v>545</v>
      </c>
      <c r="F121" s="38" t="s">
        <v>477</v>
      </c>
      <c r="G121" s="38"/>
      <c r="H121" s="67"/>
      <c r="I121" s="67"/>
      <c r="J121" s="67"/>
      <c r="K121" s="47"/>
      <c r="L121" s="61"/>
      <c r="M121" s="61"/>
      <c r="N121" s="61"/>
      <c r="O121" s="61"/>
      <c r="P121" s="61"/>
      <c r="Q121" s="61"/>
      <c r="R121" s="61"/>
      <c r="S121" s="61"/>
      <c r="T121" s="61"/>
      <c r="U121" s="61"/>
      <c r="V121" s="61"/>
      <c r="W121" s="61"/>
      <c r="X121" s="61"/>
      <c r="Y121" s="61"/>
      <c r="Z121" s="61"/>
      <c r="AA121" s="61"/>
      <c r="AB121" s="61"/>
      <c r="AC121" s="61"/>
    </row>
    <row r="122" spans="1:29" ht="15.75" customHeight="1" x14ac:dyDescent="0.25">
      <c r="A122" s="61"/>
      <c r="B122" s="344"/>
      <c r="C122" s="37" t="s">
        <v>546</v>
      </c>
      <c r="D122" s="332">
        <v>91</v>
      </c>
      <c r="E122" s="38" t="s">
        <v>546</v>
      </c>
      <c r="F122" s="38" t="s">
        <v>477</v>
      </c>
      <c r="G122" s="38"/>
      <c r="H122" s="67"/>
      <c r="I122" s="67"/>
      <c r="J122" s="67"/>
      <c r="K122" s="47"/>
      <c r="L122" s="61"/>
      <c r="M122" s="61"/>
      <c r="N122" s="61"/>
      <c r="O122" s="61"/>
      <c r="P122" s="61"/>
      <c r="Q122" s="61"/>
      <c r="R122" s="61"/>
      <c r="S122" s="61"/>
      <c r="T122" s="61"/>
      <c r="U122" s="61"/>
      <c r="V122" s="61"/>
      <c r="W122" s="61"/>
      <c r="X122" s="61"/>
      <c r="Y122" s="61"/>
      <c r="Z122" s="61"/>
      <c r="AA122" s="61"/>
      <c r="AB122" s="61"/>
      <c r="AC122" s="61"/>
    </row>
    <row r="123" spans="1:29" ht="15.75" customHeight="1" x14ac:dyDescent="0.25">
      <c r="A123" s="61"/>
      <c r="B123" s="344"/>
      <c r="C123" s="37" t="s">
        <v>547</v>
      </c>
      <c r="D123" s="332">
        <v>92</v>
      </c>
      <c r="E123" s="38" t="s">
        <v>547</v>
      </c>
      <c r="F123" s="38" t="s">
        <v>478</v>
      </c>
      <c r="G123" s="38"/>
      <c r="H123" s="67"/>
      <c r="I123" s="67"/>
      <c r="J123" s="67"/>
      <c r="K123" s="47"/>
      <c r="L123" s="61"/>
      <c r="M123" s="61"/>
      <c r="N123" s="61"/>
      <c r="O123" s="61"/>
      <c r="P123" s="61"/>
      <c r="Q123" s="61"/>
      <c r="R123" s="61"/>
      <c r="S123" s="61"/>
      <c r="T123" s="61"/>
      <c r="U123" s="61"/>
      <c r="V123" s="61"/>
      <c r="W123" s="61"/>
      <c r="X123" s="61"/>
      <c r="Y123" s="61"/>
      <c r="Z123" s="61"/>
      <c r="AA123" s="61"/>
      <c r="AB123" s="61"/>
      <c r="AC123" s="61"/>
    </row>
    <row r="124" spans="1:29" ht="15.75" customHeight="1" x14ac:dyDescent="0.25">
      <c r="A124" s="61"/>
      <c r="B124" s="344"/>
      <c r="C124" s="37" t="s">
        <v>548</v>
      </c>
      <c r="D124" s="332">
        <v>93</v>
      </c>
      <c r="E124" s="38" t="s">
        <v>548</v>
      </c>
      <c r="F124" s="38" t="s">
        <v>478</v>
      </c>
      <c r="G124" s="38"/>
      <c r="H124" s="67"/>
      <c r="I124" s="67"/>
      <c r="J124" s="67"/>
      <c r="K124" s="47"/>
      <c r="L124" s="61"/>
      <c r="M124" s="61"/>
      <c r="N124" s="61"/>
      <c r="O124" s="61"/>
      <c r="P124" s="61"/>
      <c r="Q124" s="61"/>
      <c r="R124" s="61"/>
      <c r="S124" s="61"/>
      <c r="T124" s="61"/>
      <c r="U124" s="61"/>
      <c r="V124" s="61"/>
      <c r="W124" s="61"/>
      <c r="X124" s="61"/>
      <c r="Y124" s="61"/>
      <c r="Z124" s="61"/>
      <c r="AA124" s="61"/>
      <c r="AB124" s="61"/>
      <c r="AC124" s="61"/>
    </row>
    <row r="125" spans="1:29" ht="15.75" customHeight="1" x14ac:dyDescent="0.25">
      <c r="A125" s="61"/>
      <c r="B125" s="344"/>
      <c r="C125" s="37" t="s">
        <v>549</v>
      </c>
      <c r="D125" s="332">
        <v>94</v>
      </c>
      <c r="E125" s="38" t="s">
        <v>549</v>
      </c>
      <c r="F125" s="38" t="s">
        <v>478</v>
      </c>
      <c r="G125" s="38"/>
      <c r="H125" s="67"/>
      <c r="I125" s="67"/>
      <c r="J125" s="67"/>
      <c r="K125" s="47"/>
      <c r="L125" s="61"/>
      <c r="M125" s="61"/>
      <c r="N125" s="61"/>
      <c r="O125" s="61"/>
      <c r="P125" s="61"/>
      <c r="Q125" s="61"/>
      <c r="R125" s="61"/>
      <c r="S125" s="61"/>
      <c r="T125" s="61"/>
      <c r="U125" s="61"/>
      <c r="V125" s="61"/>
      <c r="W125" s="61"/>
      <c r="X125" s="61"/>
      <c r="Y125" s="61"/>
      <c r="Z125" s="61"/>
      <c r="AA125" s="61"/>
      <c r="AB125" s="61"/>
      <c r="AC125" s="61"/>
    </row>
    <row r="126" spans="1:29" ht="15.75" customHeight="1" x14ac:dyDescent="0.25">
      <c r="A126" s="61"/>
      <c r="B126" s="344"/>
      <c r="C126" s="37" t="s">
        <v>550</v>
      </c>
      <c r="D126" s="332">
        <v>95</v>
      </c>
      <c r="E126" s="38" t="s">
        <v>550</v>
      </c>
      <c r="F126" s="38" t="s">
        <v>478</v>
      </c>
      <c r="G126" s="38"/>
      <c r="H126" s="67"/>
      <c r="I126" s="67"/>
      <c r="J126" s="67"/>
      <c r="K126" s="47"/>
      <c r="L126" s="61"/>
      <c r="M126" s="61"/>
      <c r="N126" s="61"/>
      <c r="O126" s="61"/>
      <c r="P126" s="61"/>
      <c r="Q126" s="61"/>
      <c r="R126" s="61"/>
      <c r="S126" s="61"/>
      <c r="T126" s="61"/>
      <c r="U126" s="61"/>
      <c r="V126" s="61"/>
      <c r="W126" s="61"/>
      <c r="X126" s="61"/>
      <c r="Y126" s="61"/>
      <c r="Z126" s="61"/>
      <c r="AA126" s="61"/>
      <c r="AB126" s="61"/>
      <c r="AC126" s="61"/>
    </row>
    <row r="127" spans="1:29" ht="15.75" customHeight="1" x14ac:dyDescent="0.25">
      <c r="A127" s="61"/>
      <c r="B127" s="344"/>
      <c r="C127" s="37" t="s">
        <v>551</v>
      </c>
      <c r="D127" s="332">
        <v>96</v>
      </c>
      <c r="E127" s="38" t="s">
        <v>551</v>
      </c>
      <c r="F127" s="38" t="s">
        <v>478</v>
      </c>
      <c r="G127" s="38"/>
      <c r="H127" s="67"/>
      <c r="I127" s="67"/>
      <c r="J127" s="67"/>
      <c r="K127" s="47"/>
      <c r="L127" s="61"/>
      <c r="M127" s="61"/>
      <c r="N127" s="61"/>
      <c r="O127" s="61"/>
      <c r="P127" s="61"/>
      <c r="Q127" s="61"/>
      <c r="R127" s="61"/>
      <c r="S127" s="61"/>
      <c r="T127" s="61"/>
      <c r="U127" s="61"/>
      <c r="V127" s="61"/>
      <c r="W127" s="61"/>
      <c r="X127" s="61"/>
      <c r="Y127" s="61"/>
      <c r="Z127" s="61"/>
      <c r="AA127" s="61"/>
      <c r="AB127" s="61"/>
      <c r="AC127" s="61"/>
    </row>
    <row r="128" spans="1:29" ht="15.75" customHeight="1" x14ac:dyDescent="0.25">
      <c r="A128" s="61"/>
      <c r="B128" s="344"/>
      <c r="C128" s="37" t="s">
        <v>552</v>
      </c>
      <c r="D128" s="332">
        <v>97</v>
      </c>
      <c r="E128" s="38" t="s">
        <v>552</v>
      </c>
      <c r="F128" s="38" t="s">
        <v>478</v>
      </c>
      <c r="G128" s="38"/>
      <c r="H128" s="67"/>
      <c r="I128" s="67"/>
      <c r="J128" s="67"/>
      <c r="K128" s="47"/>
      <c r="L128" s="61"/>
      <c r="M128" s="61"/>
      <c r="N128" s="61"/>
      <c r="O128" s="61"/>
      <c r="P128" s="61"/>
      <c r="Q128" s="61"/>
      <c r="R128" s="61"/>
      <c r="S128" s="61"/>
      <c r="T128" s="61"/>
      <c r="U128" s="61"/>
      <c r="V128" s="61"/>
      <c r="W128" s="61"/>
      <c r="X128" s="61"/>
      <c r="Y128" s="61"/>
      <c r="Z128" s="61"/>
      <c r="AA128" s="61"/>
      <c r="AB128" s="61"/>
      <c r="AC128" s="61"/>
    </row>
    <row r="129" spans="1:29" ht="15.75" customHeight="1" x14ac:dyDescent="0.25">
      <c r="A129" s="61"/>
      <c r="B129" s="344"/>
      <c r="C129" s="37" t="s">
        <v>553</v>
      </c>
      <c r="D129" s="332">
        <v>98</v>
      </c>
      <c r="E129" s="38" t="s">
        <v>553</v>
      </c>
      <c r="F129" s="38" t="s">
        <v>479</v>
      </c>
      <c r="G129" s="38"/>
      <c r="H129" s="67"/>
      <c r="I129" s="67"/>
      <c r="J129" s="67"/>
      <c r="K129" s="47"/>
      <c r="L129" s="61"/>
      <c r="M129" s="61"/>
      <c r="N129" s="61"/>
      <c r="O129" s="61"/>
      <c r="P129" s="61"/>
      <c r="Q129" s="61"/>
      <c r="R129" s="61"/>
      <c r="S129" s="61"/>
      <c r="T129" s="61"/>
      <c r="U129" s="61"/>
      <c r="V129" s="61"/>
      <c r="W129" s="61"/>
      <c r="X129" s="61"/>
      <c r="Y129" s="61"/>
      <c r="Z129" s="61"/>
      <c r="AA129" s="61"/>
      <c r="AB129" s="61"/>
      <c r="AC129" s="61"/>
    </row>
    <row r="130" spans="1:29" ht="15.75" customHeight="1" x14ac:dyDescent="0.25">
      <c r="A130" s="61"/>
      <c r="B130" s="344"/>
      <c r="C130" s="37" t="s">
        <v>554</v>
      </c>
      <c r="D130" s="332">
        <v>99</v>
      </c>
      <c r="E130" s="38" t="s">
        <v>554</v>
      </c>
      <c r="F130" s="38" t="s">
        <v>479</v>
      </c>
      <c r="G130" s="38"/>
      <c r="H130" s="67"/>
      <c r="I130" s="67"/>
      <c r="J130" s="67"/>
      <c r="K130" s="47"/>
      <c r="L130" s="61"/>
      <c r="M130" s="61"/>
      <c r="N130" s="61"/>
      <c r="O130" s="61"/>
      <c r="P130" s="61"/>
      <c r="Q130" s="61"/>
      <c r="R130" s="61"/>
      <c r="S130" s="61"/>
      <c r="T130" s="61"/>
      <c r="U130" s="61"/>
      <c r="V130" s="61"/>
      <c r="W130" s="61"/>
      <c r="X130" s="61"/>
      <c r="Y130" s="61"/>
      <c r="Z130" s="61"/>
      <c r="AA130" s="61"/>
      <c r="AB130" s="61"/>
      <c r="AC130" s="61"/>
    </row>
    <row r="131" spans="1:29" ht="15.75" customHeight="1" x14ac:dyDescent="0.25">
      <c r="A131" s="61"/>
      <c r="B131" s="344"/>
      <c r="C131" s="37" t="s">
        <v>555</v>
      </c>
      <c r="D131" s="332">
        <v>100</v>
      </c>
      <c r="E131" s="38" t="s">
        <v>555</v>
      </c>
      <c r="F131" s="38" t="s">
        <v>479</v>
      </c>
      <c r="G131" s="38"/>
      <c r="H131" s="67"/>
      <c r="I131" s="67"/>
      <c r="J131" s="67"/>
      <c r="K131" s="47"/>
      <c r="L131" s="61"/>
      <c r="M131" s="61"/>
      <c r="N131" s="61"/>
      <c r="O131" s="61"/>
      <c r="P131" s="61"/>
      <c r="Q131" s="61"/>
      <c r="R131" s="61"/>
      <c r="S131" s="61"/>
      <c r="T131" s="61"/>
      <c r="U131" s="61"/>
      <c r="V131" s="61"/>
      <c r="W131" s="61"/>
      <c r="X131" s="61"/>
      <c r="Y131" s="61"/>
      <c r="Z131" s="61"/>
      <c r="AA131" s="61"/>
      <c r="AB131" s="61"/>
      <c r="AC131" s="61"/>
    </row>
    <row r="132" spans="1:29" ht="15.75" customHeight="1" x14ac:dyDescent="0.25">
      <c r="A132" s="61"/>
      <c r="B132" s="344"/>
      <c r="C132" s="37" t="s">
        <v>556</v>
      </c>
      <c r="D132" s="332">
        <v>101</v>
      </c>
      <c r="E132" s="38" t="s">
        <v>556</v>
      </c>
      <c r="F132" s="38" t="s">
        <v>479</v>
      </c>
      <c r="G132" s="38"/>
      <c r="H132" s="67"/>
      <c r="I132" s="67"/>
      <c r="J132" s="67"/>
      <c r="K132" s="47"/>
      <c r="L132" s="61"/>
      <c r="M132" s="61"/>
      <c r="N132" s="61"/>
      <c r="O132" s="61"/>
      <c r="P132" s="61"/>
      <c r="Q132" s="61"/>
      <c r="R132" s="61"/>
      <c r="S132" s="61"/>
      <c r="T132" s="61"/>
      <c r="U132" s="61"/>
      <c r="V132" s="61"/>
      <c r="W132" s="61"/>
      <c r="X132" s="61"/>
      <c r="Y132" s="61"/>
      <c r="Z132" s="61"/>
      <c r="AA132" s="61"/>
      <c r="AB132" s="61"/>
      <c r="AC132" s="61"/>
    </row>
    <row r="133" spans="1:29" ht="15.75" customHeight="1" x14ac:dyDescent="0.25">
      <c r="A133" s="61"/>
      <c r="B133" s="344"/>
      <c r="C133" s="37" t="s">
        <v>557</v>
      </c>
      <c r="D133" s="332">
        <v>102</v>
      </c>
      <c r="E133" s="38" t="s">
        <v>557</v>
      </c>
      <c r="F133" s="38" t="s">
        <v>479</v>
      </c>
      <c r="G133" s="38"/>
      <c r="H133" s="67"/>
      <c r="I133" s="67"/>
      <c r="J133" s="67"/>
      <c r="K133" s="47"/>
      <c r="L133" s="61"/>
      <c r="M133" s="61"/>
      <c r="N133" s="61"/>
      <c r="O133" s="61"/>
      <c r="P133" s="61"/>
      <c r="Q133" s="61"/>
      <c r="R133" s="61"/>
      <c r="S133" s="61"/>
      <c r="T133" s="61"/>
      <c r="U133" s="61"/>
      <c r="V133" s="61"/>
      <c r="W133" s="61"/>
      <c r="X133" s="61"/>
      <c r="Y133" s="61"/>
      <c r="Z133" s="61"/>
      <c r="AA133" s="61"/>
      <c r="AB133" s="61"/>
      <c r="AC133" s="61"/>
    </row>
    <row r="134" spans="1:29" ht="15.75" customHeight="1" x14ac:dyDescent="0.25">
      <c r="A134" s="61"/>
      <c r="B134" s="344"/>
      <c r="C134" s="37" t="s">
        <v>558</v>
      </c>
      <c r="D134" s="332">
        <v>103</v>
      </c>
      <c r="E134" s="38" t="s">
        <v>558</v>
      </c>
      <c r="F134" s="38" t="s">
        <v>480</v>
      </c>
      <c r="G134" s="38"/>
      <c r="H134" s="67"/>
      <c r="I134" s="67"/>
      <c r="J134" s="67"/>
      <c r="K134" s="47"/>
      <c r="L134" s="61"/>
      <c r="M134" s="61"/>
      <c r="N134" s="61"/>
      <c r="O134" s="61"/>
      <c r="P134" s="61"/>
      <c r="Q134" s="61"/>
      <c r="R134" s="61"/>
      <c r="S134" s="61"/>
      <c r="T134" s="61"/>
      <c r="U134" s="61"/>
      <c r="V134" s="61"/>
      <c r="W134" s="61"/>
      <c r="X134" s="61"/>
      <c r="Y134" s="61"/>
      <c r="Z134" s="61"/>
      <c r="AA134" s="61"/>
      <c r="AB134" s="61"/>
      <c r="AC134" s="61"/>
    </row>
    <row r="135" spans="1:29" ht="15.75" customHeight="1" x14ac:dyDescent="0.25">
      <c r="A135" s="61"/>
      <c r="B135" s="344"/>
      <c r="C135" s="37" t="s">
        <v>559</v>
      </c>
      <c r="D135" s="332">
        <v>104</v>
      </c>
      <c r="E135" s="38" t="s">
        <v>559</v>
      </c>
      <c r="F135" s="38" t="s">
        <v>480</v>
      </c>
      <c r="G135" s="38"/>
      <c r="H135" s="67"/>
      <c r="I135" s="67"/>
      <c r="J135" s="67"/>
      <c r="K135" s="47"/>
      <c r="L135" s="61"/>
      <c r="M135" s="61"/>
      <c r="N135" s="61"/>
      <c r="O135" s="61"/>
      <c r="P135" s="61"/>
      <c r="Q135" s="61"/>
      <c r="R135" s="61"/>
      <c r="S135" s="61"/>
      <c r="T135" s="61"/>
      <c r="U135" s="61"/>
      <c r="V135" s="61"/>
      <c r="W135" s="61"/>
      <c r="X135" s="61"/>
      <c r="Y135" s="61"/>
      <c r="Z135" s="61"/>
      <c r="AA135" s="61"/>
      <c r="AB135" s="61"/>
      <c r="AC135" s="61"/>
    </row>
    <row r="136" spans="1:29" ht="15.75" customHeight="1" x14ac:dyDescent="0.25">
      <c r="A136" s="61"/>
      <c r="B136" s="344"/>
      <c r="C136" s="37" t="s">
        <v>560</v>
      </c>
      <c r="D136" s="332">
        <v>105</v>
      </c>
      <c r="E136" s="38" t="s">
        <v>560</v>
      </c>
      <c r="F136" s="38" t="s">
        <v>480</v>
      </c>
      <c r="G136" s="38"/>
      <c r="H136" s="67"/>
      <c r="I136" s="67"/>
      <c r="J136" s="67"/>
      <c r="K136" s="47"/>
      <c r="L136" s="61"/>
      <c r="M136" s="61"/>
      <c r="N136" s="61"/>
      <c r="O136" s="61"/>
      <c r="P136" s="61"/>
      <c r="Q136" s="61"/>
      <c r="R136" s="61"/>
      <c r="S136" s="61"/>
      <c r="T136" s="61"/>
      <c r="U136" s="61"/>
      <c r="V136" s="61"/>
      <c r="W136" s="61"/>
      <c r="X136" s="61"/>
      <c r="Y136" s="61"/>
      <c r="Z136" s="61"/>
      <c r="AA136" s="61"/>
      <c r="AB136" s="61"/>
      <c r="AC136" s="61"/>
    </row>
    <row r="137" spans="1:29" ht="15.75" customHeight="1" x14ac:dyDescent="0.25">
      <c r="A137" s="61"/>
      <c r="B137" s="344"/>
      <c r="C137" s="37" t="s">
        <v>561</v>
      </c>
      <c r="D137" s="332">
        <v>106</v>
      </c>
      <c r="E137" s="38" t="s">
        <v>561</v>
      </c>
      <c r="F137" s="38" t="s">
        <v>480</v>
      </c>
      <c r="G137" s="38"/>
      <c r="H137" s="67"/>
      <c r="I137" s="67"/>
      <c r="J137" s="67"/>
      <c r="K137" s="47"/>
      <c r="L137" s="61"/>
      <c r="M137" s="61"/>
      <c r="N137" s="61"/>
      <c r="O137" s="61"/>
      <c r="P137" s="61"/>
      <c r="Q137" s="61"/>
      <c r="R137" s="61"/>
      <c r="S137" s="61"/>
      <c r="T137" s="61"/>
      <c r="U137" s="61"/>
      <c r="V137" s="61"/>
      <c r="W137" s="61"/>
      <c r="X137" s="61"/>
      <c r="Y137" s="61"/>
      <c r="Z137" s="61"/>
      <c r="AA137" s="61"/>
      <c r="AB137" s="61"/>
      <c r="AC137" s="61"/>
    </row>
    <row r="138" spans="1:29" ht="15.75" customHeight="1" x14ac:dyDescent="0.25">
      <c r="A138" s="61"/>
      <c r="B138" s="344"/>
      <c r="C138" s="37" t="s">
        <v>562</v>
      </c>
      <c r="D138" s="332">
        <v>107</v>
      </c>
      <c r="E138" s="38" t="s">
        <v>562</v>
      </c>
      <c r="F138" s="38" t="s">
        <v>481</v>
      </c>
      <c r="G138" s="38"/>
      <c r="H138" s="67"/>
      <c r="I138" s="67"/>
      <c r="J138" s="67"/>
      <c r="K138" s="47"/>
      <c r="L138" s="61"/>
      <c r="M138" s="61"/>
      <c r="N138" s="61"/>
      <c r="O138" s="61"/>
      <c r="P138" s="61"/>
      <c r="Q138" s="61"/>
      <c r="R138" s="61"/>
      <c r="S138" s="61"/>
      <c r="T138" s="61"/>
      <c r="U138" s="61"/>
      <c r="V138" s="61"/>
      <c r="W138" s="61"/>
      <c r="X138" s="61"/>
      <c r="Y138" s="61"/>
      <c r="Z138" s="61"/>
      <c r="AA138" s="61"/>
      <c r="AB138" s="61"/>
      <c r="AC138" s="61"/>
    </row>
    <row r="139" spans="1:29" ht="15.75" customHeight="1" x14ac:dyDescent="0.25">
      <c r="A139" s="61"/>
      <c r="B139" s="344"/>
      <c r="C139" s="37" t="s">
        <v>563</v>
      </c>
      <c r="D139" s="332">
        <v>108</v>
      </c>
      <c r="E139" s="38" t="s">
        <v>563</v>
      </c>
      <c r="F139" s="38" t="s">
        <v>481</v>
      </c>
      <c r="G139" s="38"/>
      <c r="H139" s="67"/>
      <c r="I139" s="67"/>
      <c r="J139" s="67"/>
      <c r="K139" s="47"/>
      <c r="L139" s="61"/>
      <c r="M139" s="61"/>
      <c r="N139" s="61"/>
      <c r="O139" s="61"/>
      <c r="P139" s="61"/>
      <c r="Q139" s="61"/>
      <c r="R139" s="61"/>
      <c r="S139" s="61"/>
      <c r="T139" s="61"/>
      <c r="U139" s="61"/>
      <c r="V139" s="61"/>
      <c r="W139" s="61"/>
      <c r="X139" s="61"/>
      <c r="Y139" s="61"/>
      <c r="Z139" s="61"/>
      <c r="AA139" s="61"/>
      <c r="AB139" s="61"/>
      <c r="AC139" s="61"/>
    </row>
    <row r="140" spans="1:29" ht="15.75" customHeight="1" x14ac:dyDescent="0.25">
      <c r="A140" s="61"/>
      <c r="B140" s="344"/>
      <c r="C140" s="37" t="s">
        <v>564</v>
      </c>
      <c r="D140" s="332">
        <v>109</v>
      </c>
      <c r="E140" s="38" t="s">
        <v>564</v>
      </c>
      <c r="F140" s="38" t="s">
        <v>481</v>
      </c>
      <c r="G140" s="38"/>
      <c r="H140" s="67"/>
      <c r="I140" s="67"/>
      <c r="J140" s="67"/>
      <c r="K140" s="47"/>
      <c r="L140" s="61"/>
      <c r="M140" s="61"/>
      <c r="N140" s="61"/>
      <c r="O140" s="61"/>
      <c r="P140" s="61"/>
      <c r="Q140" s="61"/>
      <c r="R140" s="61"/>
      <c r="S140" s="61"/>
      <c r="T140" s="61"/>
      <c r="U140" s="61"/>
      <c r="V140" s="61"/>
      <c r="W140" s="61"/>
      <c r="X140" s="61"/>
      <c r="Y140" s="61"/>
      <c r="Z140" s="61"/>
      <c r="AA140" s="61"/>
      <c r="AB140" s="61"/>
      <c r="AC140" s="61"/>
    </row>
    <row r="141" spans="1:29" ht="15.75" customHeight="1" x14ac:dyDescent="0.25">
      <c r="A141" s="61"/>
      <c r="B141" s="344"/>
      <c r="C141" s="37" t="s">
        <v>565</v>
      </c>
      <c r="D141" s="332">
        <v>110</v>
      </c>
      <c r="E141" s="38" t="s">
        <v>565</v>
      </c>
      <c r="F141" s="38" t="s">
        <v>481</v>
      </c>
      <c r="G141" s="38"/>
      <c r="H141" s="67"/>
      <c r="I141" s="67"/>
      <c r="J141" s="67"/>
      <c r="K141" s="47"/>
      <c r="L141" s="61"/>
      <c r="M141" s="61"/>
      <c r="N141" s="61"/>
      <c r="O141" s="61"/>
      <c r="P141" s="61"/>
      <c r="Q141" s="61"/>
      <c r="R141" s="61"/>
      <c r="S141" s="61"/>
      <c r="T141" s="61"/>
      <c r="U141" s="61"/>
      <c r="V141" s="61"/>
      <c r="W141" s="61"/>
      <c r="X141" s="61"/>
      <c r="Y141" s="61"/>
      <c r="Z141" s="61"/>
      <c r="AA141" s="61"/>
      <c r="AB141" s="61"/>
      <c r="AC141" s="61"/>
    </row>
    <row r="142" spans="1:29" ht="15.75" customHeight="1" x14ac:dyDescent="0.25">
      <c r="A142" s="61"/>
      <c r="B142" s="344"/>
      <c r="C142" s="37" t="s">
        <v>566</v>
      </c>
      <c r="D142" s="332">
        <v>111</v>
      </c>
      <c r="E142" s="38" t="s">
        <v>566</v>
      </c>
      <c r="F142" s="38" t="s">
        <v>481</v>
      </c>
      <c r="G142" s="38"/>
      <c r="H142" s="67"/>
      <c r="I142" s="67"/>
      <c r="J142" s="67"/>
      <c r="K142" s="47"/>
      <c r="L142" s="61"/>
      <c r="M142" s="61"/>
      <c r="N142" s="61"/>
      <c r="O142" s="61"/>
      <c r="P142" s="61"/>
      <c r="Q142" s="61"/>
      <c r="R142" s="61"/>
      <c r="S142" s="61"/>
      <c r="T142" s="61"/>
      <c r="U142" s="61"/>
      <c r="V142" s="61"/>
      <c r="W142" s="61"/>
      <c r="X142" s="61"/>
      <c r="Y142" s="61"/>
      <c r="Z142" s="61"/>
      <c r="AA142" s="61"/>
      <c r="AB142" s="61"/>
      <c r="AC142" s="61"/>
    </row>
    <row r="143" spans="1:29" ht="15.75" customHeight="1" x14ac:dyDescent="0.25">
      <c r="A143" s="61"/>
      <c r="B143" s="344"/>
      <c r="C143" s="37" t="s">
        <v>567</v>
      </c>
      <c r="D143" s="332">
        <v>112</v>
      </c>
      <c r="E143" s="38" t="s">
        <v>567</v>
      </c>
      <c r="F143" s="38" t="s">
        <v>482</v>
      </c>
      <c r="G143" s="38"/>
      <c r="H143" s="67"/>
      <c r="I143" s="67"/>
      <c r="J143" s="67"/>
      <c r="K143" s="47"/>
      <c r="L143" s="61"/>
      <c r="M143" s="61"/>
      <c r="N143" s="61"/>
      <c r="O143" s="61"/>
      <c r="P143" s="61"/>
      <c r="Q143" s="61"/>
      <c r="R143" s="61"/>
      <c r="S143" s="61"/>
      <c r="T143" s="61"/>
      <c r="U143" s="61"/>
      <c r="V143" s="61"/>
      <c r="W143" s="61"/>
      <c r="X143" s="61"/>
      <c r="Y143" s="61"/>
      <c r="Z143" s="61"/>
      <c r="AA143" s="61"/>
      <c r="AB143" s="61"/>
      <c r="AC143" s="61"/>
    </row>
    <row r="144" spans="1:29" ht="15.75" customHeight="1" x14ac:dyDescent="0.25">
      <c r="A144" s="61"/>
      <c r="B144" s="344"/>
      <c r="C144" s="37" t="s">
        <v>568</v>
      </c>
      <c r="D144" s="332">
        <v>113</v>
      </c>
      <c r="E144" s="38" t="s">
        <v>568</v>
      </c>
      <c r="F144" s="38" t="s">
        <v>482</v>
      </c>
      <c r="G144" s="38"/>
      <c r="H144" s="67"/>
      <c r="I144" s="67"/>
      <c r="J144" s="67"/>
      <c r="K144" s="47"/>
      <c r="L144" s="61"/>
      <c r="M144" s="61"/>
      <c r="N144" s="61"/>
      <c r="O144" s="61"/>
      <c r="P144" s="61"/>
      <c r="Q144" s="61"/>
      <c r="R144" s="61"/>
      <c r="S144" s="61"/>
      <c r="T144" s="61"/>
      <c r="U144" s="61"/>
      <c r="V144" s="61"/>
      <c r="W144" s="61"/>
      <c r="X144" s="61"/>
      <c r="Y144" s="61"/>
      <c r="Z144" s="61"/>
      <c r="AA144" s="61"/>
      <c r="AB144" s="61"/>
      <c r="AC144" s="61"/>
    </row>
    <row r="145" spans="1:29" ht="15.75" customHeight="1" x14ac:dyDescent="0.25">
      <c r="A145" s="61"/>
      <c r="B145" s="344"/>
      <c r="C145" s="37" t="s">
        <v>569</v>
      </c>
      <c r="D145" s="332">
        <v>114</v>
      </c>
      <c r="E145" s="38" t="s">
        <v>569</v>
      </c>
      <c r="F145" s="38" t="s">
        <v>482</v>
      </c>
      <c r="G145" s="38"/>
      <c r="H145" s="67"/>
      <c r="I145" s="67"/>
      <c r="J145" s="67"/>
      <c r="K145" s="47"/>
      <c r="L145" s="61"/>
      <c r="M145" s="61"/>
      <c r="N145" s="61"/>
      <c r="O145" s="61"/>
      <c r="P145" s="61"/>
      <c r="Q145" s="61"/>
      <c r="R145" s="61"/>
      <c r="S145" s="61"/>
      <c r="T145" s="61"/>
      <c r="U145" s="61"/>
      <c r="V145" s="61"/>
      <c r="W145" s="61"/>
      <c r="X145" s="61"/>
      <c r="Y145" s="61"/>
      <c r="Z145" s="61"/>
      <c r="AA145" s="61"/>
      <c r="AB145" s="61"/>
      <c r="AC145" s="61"/>
    </row>
    <row r="146" spans="1:29" ht="15.75" customHeight="1" x14ac:dyDescent="0.25">
      <c r="A146" s="61"/>
      <c r="B146" s="344"/>
      <c r="C146" s="37" t="s">
        <v>570</v>
      </c>
      <c r="D146" s="332">
        <v>115</v>
      </c>
      <c r="E146" s="38" t="s">
        <v>570</v>
      </c>
      <c r="F146" s="38" t="s">
        <v>482</v>
      </c>
      <c r="G146" s="38"/>
      <c r="H146" s="67"/>
      <c r="I146" s="67"/>
      <c r="J146" s="67"/>
      <c r="K146" s="47"/>
      <c r="L146" s="61"/>
      <c r="M146" s="61"/>
      <c r="N146" s="61"/>
      <c r="O146" s="61"/>
      <c r="P146" s="61"/>
      <c r="Q146" s="61"/>
      <c r="R146" s="61"/>
      <c r="S146" s="61"/>
      <c r="T146" s="61"/>
      <c r="U146" s="61"/>
      <c r="V146" s="61"/>
      <c r="W146" s="61"/>
      <c r="X146" s="61"/>
      <c r="Y146" s="61"/>
      <c r="Z146" s="61"/>
      <c r="AA146" s="61"/>
      <c r="AB146" s="61"/>
      <c r="AC146" s="61"/>
    </row>
    <row r="147" spans="1:29" ht="15.75" customHeight="1" x14ac:dyDescent="0.25">
      <c r="A147" s="61"/>
      <c r="B147" s="344"/>
      <c r="C147" s="37" t="s">
        <v>571</v>
      </c>
      <c r="D147" s="332">
        <v>116</v>
      </c>
      <c r="E147" s="38" t="s">
        <v>571</v>
      </c>
      <c r="F147" s="38" t="s">
        <v>482</v>
      </c>
      <c r="G147" s="38"/>
      <c r="H147" s="67"/>
      <c r="I147" s="67"/>
      <c r="J147" s="67"/>
      <c r="K147" s="47"/>
      <c r="L147" s="61"/>
      <c r="M147" s="61"/>
      <c r="N147" s="61"/>
      <c r="O147" s="61"/>
      <c r="P147" s="61"/>
      <c r="Q147" s="61"/>
      <c r="R147" s="61"/>
      <c r="S147" s="61"/>
      <c r="T147" s="61"/>
      <c r="U147" s="61"/>
      <c r="V147" s="61"/>
      <c r="W147" s="61"/>
      <c r="X147" s="61"/>
      <c r="Y147" s="61"/>
      <c r="Z147" s="61"/>
      <c r="AA147" s="61"/>
      <c r="AB147" s="61"/>
      <c r="AC147" s="61"/>
    </row>
    <row r="148" spans="1:29" ht="15.75" customHeight="1" x14ac:dyDescent="0.25">
      <c r="A148" s="61"/>
      <c r="B148" s="344"/>
      <c r="C148" s="37" t="s">
        <v>572</v>
      </c>
      <c r="D148" s="332">
        <v>117</v>
      </c>
      <c r="E148" s="38" t="s">
        <v>572</v>
      </c>
      <c r="F148" s="38" t="s">
        <v>483</v>
      </c>
      <c r="G148" s="38"/>
      <c r="H148" s="67"/>
      <c r="I148" s="67"/>
      <c r="J148" s="67"/>
      <c r="K148" s="47"/>
      <c r="L148" s="61"/>
      <c r="M148" s="61"/>
      <c r="N148" s="61"/>
      <c r="O148" s="61"/>
      <c r="P148" s="61"/>
      <c r="Q148" s="61"/>
      <c r="R148" s="61"/>
      <c r="S148" s="61"/>
      <c r="T148" s="61"/>
      <c r="U148" s="61"/>
      <c r="V148" s="61"/>
      <c r="W148" s="61"/>
      <c r="X148" s="61"/>
      <c r="Y148" s="61"/>
      <c r="Z148" s="61"/>
      <c r="AA148" s="61"/>
      <c r="AB148" s="61"/>
      <c r="AC148" s="61"/>
    </row>
    <row r="149" spans="1:29" ht="15.75" customHeight="1" x14ac:dyDescent="0.25">
      <c r="A149" s="61"/>
      <c r="B149" s="344"/>
      <c r="C149" s="37" t="s">
        <v>573</v>
      </c>
      <c r="D149" s="332">
        <v>118</v>
      </c>
      <c r="E149" s="38" t="s">
        <v>573</v>
      </c>
      <c r="F149" s="38" t="s">
        <v>483</v>
      </c>
      <c r="G149" s="38"/>
      <c r="H149" s="67"/>
      <c r="I149" s="67"/>
      <c r="J149" s="67"/>
      <c r="K149" s="47"/>
      <c r="L149" s="61"/>
      <c r="M149" s="61"/>
      <c r="N149" s="61"/>
      <c r="O149" s="61"/>
      <c r="P149" s="61"/>
      <c r="Q149" s="61"/>
      <c r="R149" s="61"/>
      <c r="S149" s="61"/>
      <c r="T149" s="61"/>
      <c r="U149" s="61"/>
      <c r="V149" s="61"/>
      <c r="W149" s="61"/>
      <c r="X149" s="61"/>
      <c r="Y149" s="61"/>
      <c r="Z149" s="61"/>
      <c r="AA149" s="61"/>
      <c r="AB149" s="61"/>
      <c r="AC149" s="61"/>
    </row>
    <row r="150" spans="1:29" ht="15.75" customHeight="1" x14ac:dyDescent="0.25">
      <c r="A150" s="61"/>
      <c r="B150" s="344"/>
      <c r="C150" s="37" t="s">
        <v>574</v>
      </c>
      <c r="D150" s="332">
        <v>119</v>
      </c>
      <c r="E150" s="38" t="s">
        <v>574</v>
      </c>
      <c r="F150" s="38" t="s">
        <v>483</v>
      </c>
      <c r="G150" s="38"/>
      <c r="H150" s="67"/>
      <c r="I150" s="67"/>
      <c r="J150" s="67"/>
      <c r="K150" s="47"/>
      <c r="L150" s="61"/>
      <c r="M150" s="61"/>
      <c r="N150" s="61"/>
      <c r="O150" s="61"/>
      <c r="P150" s="61"/>
      <c r="Q150" s="61"/>
      <c r="R150" s="61"/>
      <c r="S150" s="61"/>
      <c r="T150" s="61"/>
      <c r="U150" s="61"/>
      <c r="V150" s="61"/>
      <c r="W150" s="61"/>
      <c r="X150" s="61"/>
      <c r="Y150" s="61"/>
      <c r="Z150" s="61"/>
      <c r="AA150" s="61"/>
      <c r="AB150" s="61"/>
      <c r="AC150" s="61"/>
    </row>
    <row r="151" spans="1:29" ht="15.75" customHeight="1" x14ac:dyDescent="0.25">
      <c r="A151" s="61"/>
      <c r="B151" s="344"/>
      <c r="C151" s="37" t="s">
        <v>575</v>
      </c>
      <c r="D151" s="332">
        <v>120</v>
      </c>
      <c r="E151" s="38" t="s">
        <v>575</v>
      </c>
      <c r="F151" s="38" t="s">
        <v>483</v>
      </c>
      <c r="G151" s="38"/>
      <c r="H151" s="67"/>
      <c r="I151" s="67"/>
      <c r="J151" s="67"/>
      <c r="K151" s="47"/>
      <c r="L151" s="61"/>
      <c r="M151" s="61"/>
      <c r="N151" s="61"/>
      <c r="O151" s="61"/>
      <c r="P151" s="61"/>
      <c r="Q151" s="61"/>
      <c r="R151" s="61"/>
      <c r="S151" s="61"/>
      <c r="T151" s="61"/>
      <c r="U151" s="61"/>
      <c r="V151" s="61"/>
      <c r="W151" s="61"/>
      <c r="X151" s="61"/>
      <c r="Y151" s="61"/>
      <c r="Z151" s="61"/>
      <c r="AA151" s="61"/>
      <c r="AB151" s="61"/>
      <c r="AC151" s="61"/>
    </row>
    <row r="152" spans="1:29" ht="15.75" customHeight="1" x14ac:dyDescent="0.25">
      <c r="A152" s="61"/>
      <c r="B152" s="344"/>
      <c r="C152" s="37" t="s">
        <v>576</v>
      </c>
      <c r="D152" s="332">
        <v>121</v>
      </c>
      <c r="E152" s="38" t="s">
        <v>576</v>
      </c>
      <c r="F152" s="38" t="s">
        <v>484</v>
      </c>
      <c r="G152" s="38"/>
      <c r="H152" s="67"/>
      <c r="I152" s="67"/>
      <c r="J152" s="67"/>
      <c r="K152" s="47"/>
      <c r="L152" s="61"/>
      <c r="M152" s="61"/>
      <c r="N152" s="61"/>
      <c r="O152" s="61"/>
      <c r="P152" s="61"/>
      <c r="Q152" s="61"/>
      <c r="R152" s="61"/>
      <c r="S152" s="61"/>
      <c r="T152" s="61"/>
      <c r="U152" s="61"/>
      <c r="V152" s="61"/>
      <c r="W152" s="61"/>
      <c r="X152" s="61"/>
      <c r="Y152" s="61"/>
      <c r="Z152" s="61"/>
      <c r="AA152" s="61"/>
      <c r="AB152" s="61"/>
      <c r="AC152" s="61"/>
    </row>
    <row r="153" spans="1:29" ht="15.75" customHeight="1" x14ac:dyDescent="0.25">
      <c r="A153" s="61"/>
      <c r="B153" s="344"/>
      <c r="C153" s="37" t="s">
        <v>577</v>
      </c>
      <c r="D153" s="332">
        <v>122</v>
      </c>
      <c r="E153" s="38" t="s">
        <v>577</v>
      </c>
      <c r="F153" s="38" t="s">
        <v>484</v>
      </c>
      <c r="G153" s="38"/>
      <c r="H153" s="67"/>
      <c r="I153" s="67"/>
      <c r="J153" s="67"/>
      <c r="K153" s="47"/>
      <c r="L153" s="61"/>
      <c r="M153" s="61"/>
      <c r="N153" s="61"/>
      <c r="O153" s="61"/>
      <c r="P153" s="61"/>
      <c r="Q153" s="61"/>
      <c r="R153" s="61"/>
      <c r="S153" s="61"/>
      <c r="T153" s="61"/>
      <c r="U153" s="61"/>
      <c r="V153" s="61"/>
      <c r="W153" s="61"/>
      <c r="X153" s="61"/>
      <c r="Y153" s="61"/>
      <c r="Z153" s="61"/>
      <c r="AA153" s="61"/>
      <c r="AB153" s="61"/>
      <c r="AC153" s="61"/>
    </row>
    <row r="154" spans="1:29" ht="15.75" customHeight="1" x14ac:dyDescent="0.25">
      <c r="A154" s="61"/>
      <c r="B154" s="344"/>
      <c r="C154" s="37" t="s">
        <v>578</v>
      </c>
      <c r="D154" s="332">
        <v>123</v>
      </c>
      <c r="E154" s="38" t="s">
        <v>578</v>
      </c>
      <c r="F154" s="38" t="s">
        <v>484</v>
      </c>
      <c r="G154" s="38"/>
      <c r="H154" s="67"/>
      <c r="I154" s="67"/>
      <c r="J154" s="67"/>
      <c r="K154" s="47"/>
      <c r="L154" s="61"/>
      <c r="M154" s="61"/>
      <c r="N154" s="61"/>
      <c r="O154" s="61"/>
      <c r="P154" s="61"/>
      <c r="Q154" s="61"/>
      <c r="R154" s="61"/>
      <c r="S154" s="61"/>
      <c r="T154" s="61"/>
      <c r="U154" s="61"/>
      <c r="V154" s="61"/>
      <c r="W154" s="61"/>
      <c r="X154" s="61"/>
      <c r="Y154" s="61"/>
      <c r="Z154" s="61"/>
      <c r="AA154" s="61"/>
      <c r="AB154" s="61"/>
      <c r="AC154" s="61"/>
    </row>
    <row r="155" spans="1:29" ht="15.75" customHeight="1" x14ac:dyDescent="0.25">
      <c r="A155" s="61"/>
      <c r="B155" s="344"/>
      <c r="C155" s="37" t="s">
        <v>579</v>
      </c>
      <c r="D155" s="332">
        <v>124</v>
      </c>
      <c r="E155" s="38" t="s">
        <v>579</v>
      </c>
      <c r="F155" s="38" t="s">
        <v>484</v>
      </c>
      <c r="G155" s="38"/>
      <c r="H155" s="67"/>
      <c r="I155" s="67"/>
      <c r="J155" s="67"/>
      <c r="K155" s="47"/>
      <c r="L155" s="61"/>
      <c r="M155" s="61"/>
      <c r="N155" s="61"/>
      <c r="O155" s="61"/>
      <c r="P155" s="61"/>
      <c r="Q155" s="61"/>
      <c r="R155" s="61"/>
      <c r="S155" s="61"/>
      <c r="T155" s="61"/>
      <c r="U155" s="61"/>
      <c r="V155" s="61"/>
      <c r="W155" s="61"/>
      <c r="X155" s="61"/>
      <c r="Y155" s="61"/>
      <c r="Z155" s="61"/>
      <c r="AA155" s="61"/>
      <c r="AB155" s="61"/>
      <c r="AC155" s="61"/>
    </row>
    <row r="156" spans="1:29" ht="15.75" customHeight="1" x14ac:dyDescent="0.25">
      <c r="A156" s="61"/>
      <c r="B156" s="344"/>
      <c r="C156" s="37" t="s">
        <v>580</v>
      </c>
      <c r="D156" s="332">
        <v>125</v>
      </c>
      <c r="E156" s="38" t="s">
        <v>580</v>
      </c>
      <c r="F156" s="38" t="s">
        <v>485</v>
      </c>
      <c r="G156" s="38"/>
      <c r="H156" s="67"/>
      <c r="I156" s="67"/>
      <c r="J156" s="67"/>
      <c r="K156" s="47"/>
      <c r="L156" s="61"/>
      <c r="M156" s="61"/>
      <c r="N156" s="61"/>
      <c r="O156" s="61"/>
      <c r="P156" s="61"/>
      <c r="Q156" s="61"/>
      <c r="R156" s="61"/>
      <c r="S156" s="61"/>
      <c r="T156" s="61"/>
      <c r="U156" s="61"/>
      <c r="V156" s="61"/>
      <c r="W156" s="61"/>
      <c r="X156" s="61"/>
      <c r="Y156" s="61"/>
      <c r="Z156" s="61"/>
      <c r="AA156" s="61"/>
      <c r="AB156" s="61"/>
      <c r="AC156" s="61"/>
    </row>
    <row r="157" spans="1:29" ht="15.75" customHeight="1" x14ac:dyDescent="0.25">
      <c r="A157" s="61"/>
      <c r="B157" s="344"/>
      <c r="C157" s="37" t="s">
        <v>581</v>
      </c>
      <c r="D157" s="332">
        <v>126</v>
      </c>
      <c r="E157" s="38" t="s">
        <v>581</v>
      </c>
      <c r="F157" s="38" t="s">
        <v>485</v>
      </c>
      <c r="G157" s="38"/>
      <c r="H157" s="67"/>
      <c r="I157" s="67"/>
      <c r="J157" s="67"/>
      <c r="K157" s="47"/>
      <c r="L157" s="61"/>
      <c r="M157" s="61"/>
      <c r="N157" s="61"/>
      <c r="O157" s="61"/>
      <c r="P157" s="61"/>
      <c r="Q157" s="61"/>
      <c r="R157" s="61"/>
      <c r="S157" s="61"/>
      <c r="T157" s="61"/>
      <c r="U157" s="61"/>
      <c r="V157" s="61"/>
      <c r="W157" s="61"/>
      <c r="X157" s="61"/>
      <c r="Y157" s="61"/>
      <c r="Z157" s="61"/>
      <c r="AA157" s="61"/>
      <c r="AB157" s="61"/>
      <c r="AC157" s="61"/>
    </row>
    <row r="158" spans="1:29" ht="15.75" customHeight="1" x14ac:dyDescent="0.25">
      <c r="A158" s="61"/>
      <c r="B158" s="344"/>
      <c r="C158" s="37" t="s">
        <v>582</v>
      </c>
      <c r="D158" s="332">
        <v>127</v>
      </c>
      <c r="E158" s="38" t="s">
        <v>582</v>
      </c>
      <c r="F158" s="38" t="s">
        <v>485</v>
      </c>
      <c r="G158" s="38"/>
      <c r="H158" s="67"/>
      <c r="I158" s="67"/>
      <c r="J158" s="67"/>
      <c r="K158" s="47"/>
      <c r="L158" s="61"/>
      <c r="M158" s="61"/>
      <c r="N158" s="61"/>
      <c r="O158" s="61"/>
      <c r="P158" s="61"/>
      <c r="Q158" s="61"/>
      <c r="R158" s="61"/>
      <c r="S158" s="61"/>
      <c r="T158" s="61"/>
      <c r="U158" s="61"/>
      <c r="V158" s="61"/>
      <c r="W158" s="61"/>
      <c r="X158" s="61"/>
      <c r="Y158" s="61"/>
      <c r="Z158" s="61"/>
      <c r="AA158" s="61"/>
      <c r="AB158" s="61"/>
      <c r="AC158" s="61"/>
    </row>
    <row r="159" spans="1:29" ht="15.75" customHeight="1" x14ac:dyDescent="0.25">
      <c r="A159" s="61"/>
      <c r="B159" s="344"/>
      <c r="C159" s="37" t="s">
        <v>583</v>
      </c>
      <c r="D159" s="332">
        <v>128</v>
      </c>
      <c r="E159" s="38" t="s">
        <v>583</v>
      </c>
      <c r="F159" s="38" t="s">
        <v>485</v>
      </c>
      <c r="G159" s="38"/>
      <c r="H159" s="67"/>
      <c r="I159" s="67"/>
      <c r="J159" s="67"/>
      <c r="K159" s="47"/>
      <c r="L159" s="61"/>
      <c r="M159" s="61"/>
      <c r="N159" s="61"/>
      <c r="O159" s="61"/>
      <c r="P159" s="61"/>
      <c r="Q159" s="61"/>
      <c r="R159" s="61"/>
      <c r="S159" s="61"/>
      <c r="T159" s="61"/>
      <c r="U159" s="61"/>
      <c r="V159" s="61"/>
      <c r="W159" s="61"/>
      <c r="X159" s="61"/>
      <c r="Y159" s="61"/>
      <c r="Z159" s="61"/>
      <c r="AA159" s="61"/>
      <c r="AB159" s="61"/>
      <c r="AC159" s="61"/>
    </row>
    <row r="160" spans="1:29" ht="15.75" customHeight="1" x14ac:dyDescent="0.25">
      <c r="A160" s="61"/>
      <c r="B160" s="344"/>
      <c r="C160" s="37" t="s">
        <v>584</v>
      </c>
      <c r="D160" s="332">
        <v>129</v>
      </c>
      <c r="E160" s="38" t="s">
        <v>584</v>
      </c>
      <c r="F160" s="38" t="s">
        <v>485</v>
      </c>
      <c r="G160" s="38"/>
      <c r="H160" s="67"/>
      <c r="I160" s="67"/>
      <c r="J160" s="67"/>
      <c r="K160" s="47"/>
      <c r="L160" s="61"/>
      <c r="M160" s="61"/>
      <c r="N160" s="61"/>
      <c r="O160" s="61"/>
      <c r="P160" s="61"/>
      <c r="Q160" s="61"/>
      <c r="R160" s="61"/>
      <c r="S160" s="61"/>
      <c r="T160" s="61"/>
      <c r="U160" s="61"/>
      <c r="V160" s="61"/>
      <c r="W160" s="61"/>
      <c r="X160" s="61"/>
      <c r="Y160" s="61"/>
      <c r="Z160" s="61"/>
      <c r="AA160" s="61"/>
      <c r="AB160" s="61"/>
      <c r="AC160" s="61"/>
    </row>
    <row r="161" spans="1:29" ht="15.75" customHeight="1" x14ac:dyDescent="0.25">
      <c r="A161" s="61"/>
      <c r="B161" s="344"/>
      <c r="C161" s="37" t="s">
        <v>585</v>
      </c>
      <c r="D161" s="332">
        <v>130</v>
      </c>
      <c r="E161" s="38" t="s">
        <v>585</v>
      </c>
      <c r="F161" s="38" t="s">
        <v>486</v>
      </c>
      <c r="G161" s="38"/>
      <c r="H161" s="67"/>
      <c r="I161" s="67"/>
      <c r="J161" s="67"/>
      <c r="K161" s="47"/>
      <c r="L161" s="61"/>
      <c r="M161" s="61"/>
      <c r="N161" s="61"/>
      <c r="O161" s="61"/>
      <c r="P161" s="61"/>
      <c r="Q161" s="61"/>
      <c r="R161" s="61"/>
      <c r="S161" s="61"/>
      <c r="T161" s="61"/>
      <c r="U161" s="61"/>
      <c r="V161" s="61"/>
      <c r="W161" s="61"/>
      <c r="X161" s="61"/>
      <c r="Y161" s="61"/>
      <c r="Z161" s="61"/>
      <c r="AA161" s="61"/>
      <c r="AB161" s="61"/>
      <c r="AC161" s="61"/>
    </row>
    <row r="162" spans="1:29" ht="15.75" customHeight="1" x14ac:dyDescent="0.25">
      <c r="A162" s="61"/>
      <c r="B162" s="344"/>
      <c r="C162" s="37" t="s">
        <v>586</v>
      </c>
      <c r="D162" s="332">
        <v>131</v>
      </c>
      <c r="E162" s="38" t="s">
        <v>586</v>
      </c>
      <c r="F162" s="38" t="s">
        <v>486</v>
      </c>
      <c r="G162" s="38"/>
      <c r="H162" s="67"/>
      <c r="I162" s="67"/>
      <c r="J162" s="67"/>
      <c r="K162" s="47"/>
      <c r="L162" s="61"/>
      <c r="M162" s="61"/>
      <c r="N162" s="61"/>
      <c r="O162" s="61"/>
      <c r="P162" s="61"/>
      <c r="Q162" s="61"/>
      <c r="R162" s="61"/>
      <c r="S162" s="61"/>
      <c r="T162" s="61"/>
      <c r="U162" s="61"/>
      <c r="V162" s="61"/>
      <c r="W162" s="61"/>
      <c r="X162" s="61"/>
      <c r="Y162" s="61"/>
      <c r="Z162" s="61"/>
      <c r="AA162" s="61"/>
      <c r="AB162" s="61"/>
      <c r="AC162" s="61"/>
    </row>
    <row r="163" spans="1:29" ht="15.75" customHeight="1" x14ac:dyDescent="0.25">
      <c r="A163" s="61"/>
      <c r="B163" s="344"/>
      <c r="C163" s="37" t="s">
        <v>587</v>
      </c>
      <c r="D163" s="332">
        <v>132</v>
      </c>
      <c r="E163" s="38" t="s">
        <v>587</v>
      </c>
      <c r="F163" s="38" t="s">
        <v>486</v>
      </c>
      <c r="G163" s="38"/>
      <c r="H163" s="67"/>
      <c r="I163" s="67"/>
      <c r="J163" s="67"/>
      <c r="K163" s="47"/>
      <c r="L163" s="61"/>
      <c r="M163" s="61"/>
      <c r="N163" s="61"/>
      <c r="O163" s="61"/>
      <c r="P163" s="61"/>
      <c r="Q163" s="61"/>
      <c r="R163" s="61"/>
      <c r="S163" s="61"/>
      <c r="T163" s="61"/>
      <c r="U163" s="61"/>
      <c r="V163" s="61"/>
      <c r="W163" s="61"/>
      <c r="X163" s="61"/>
      <c r="Y163" s="61"/>
      <c r="Z163" s="61"/>
      <c r="AA163" s="61"/>
      <c r="AB163" s="61"/>
      <c r="AC163" s="61"/>
    </row>
    <row r="164" spans="1:29" ht="15.75" customHeight="1" x14ac:dyDescent="0.25">
      <c r="A164" s="61"/>
      <c r="B164" s="344"/>
      <c r="C164" s="37" t="s">
        <v>588</v>
      </c>
      <c r="D164" s="332">
        <v>133</v>
      </c>
      <c r="E164" s="38" t="s">
        <v>588</v>
      </c>
      <c r="F164" s="38" t="s">
        <v>486</v>
      </c>
      <c r="G164" s="38"/>
      <c r="H164" s="67"/>
      <c r="I164" s="67"/>
      <c r="J164" s="67"/>
      <c r="K164" s="47"/>
      <c r="L164" s="61"/>
      <c r="M164" s="61"/>
      <c r="N164" s="61"/>
      <c r="O164" s="61"/>
      <c r="P164" s="61"/>
      <c r="Q164" s="61"/>
      <c r="R164" s="61"/>
      <c r="S164" s="61"/>
      <c r="T164" s="61"/>
      <c r="U164" s="61"/>
      <c r="V164" s="61"/>
      <c r="W164" s="61"/>
      <c r="X164" s="61"/>
      <c r="Y164" s="61"/>
      <c r="Z164" s="61"/>
      <c r="AA164" s="61"/>
      <c r="AB164" s="61"/>
      <c r="AC164" s="61"/>
    </row>
    <row r="165" spans="1:29" ht="15.75" customHeight="1" x14ac:dyDescent="0.25">
      <c r="A165" s="61"/>
      <c r="B165" s="344"/>
      <c r="C165" s="37" t="s">
        <v>589</v>
      </c>
      <c r="D165" s="332" t="s">
        <v>450</v>
      </c>
      <c r="E165" s="48" t="s">
        <v>450</v>
      </c>
      <c r="F165" s="38" t="s">
        <v>450</v>
      </c>
      <c r="G165" s="38"/>
      <c r="H165" s="67"/>
      <c r="I165" s="67"/>
      <c r="J165" s="67"/>
      <c r="K165" s="40" t="s">
        <v>450</v>
      </c>
      <c r="L165" s="61"/>
      <c r="M165" s="61"/>
      <c r="N165" s="61"/>
      <c r="O165" s="61"/>
      <c r="P165" s="61"/>
      <c r="Q165" s="61"/>
      <c r="R165" s="61"/>
      <c r="S165" s="61"/>
      <c r="T165" s="61"/>
      <c r="U165" s="61"/>
      <c r="V165" s="61"/>
      <c r="W165" s="61"/>
      <c r="X165" s="61"/>
      <c r="Y165" s="61"/>
      <c r="Z165" s="61"/>
      <c r="AA165" s="61"/>
      <c r="AB165" s="61"/>
      <c r="AC165" s="61"/>
    </row>
    <row r="166" spans="1:29" ht="15.75" customHeight="1" x14ac:dyDescent="0.25">
      <c r="A166" s="61"/>
      <c r="B166" s="344"/>
      <c r="C166" s="37" t="s">
        <v>590</v>
      </c>
      <c r="D166" s="332" t="s">
        <v>450</v>
      </c>
      <c r="E166" s="48" t="s">
        <v>450</v>
      </c>
      <c r="F166" s="38" t="s">
        <v>450</v>
      </c>
      <c r="G166" s="38"/>
      <c r="H166" s="67"/>
      <c r="I166" s="67"/>
      <c r="J166" s="67"/>
      <c r="K166" s="40" t="s">
        <v>450</v>
      </c>
      <c r="L166" s="61"/>
      <c r="M166" s="61"/>
      <c r="N166" s="61"/>
      <c r="O166" s="61"/>
      <c r="P166" s="61"/>
      <c r="Q166" s="61"/>
      <c r="R166" s="61"/>
      <c r="S166" s="61"/>
      <c r="T166" s="61"/>
      <c r="U166" s="61"/>
      <c r="V166" s="61"/>
      <c r="W166" s="61"/>
      <c r="X166" s="61"/>
      <c r="Y166" s="61"/>
      <c r="Z166" s="61"/>
      <c r="AA166" s="61"/>
      <c r="AB166" s="61"/>
      <c r="AC166" s="61"/>
    </row>
    <row r="167" spans="1:29" ht="15.75" customHeight="1" x14ac:dyDescent="0.25">
      <c r="A167" s="61"/>
      <c r="B167" s="344"/>
      <c r="C167" s="37" t="s">
        <v>591</v>
      </c>
      <c r="D167" s="332" t="s">
        <v>450</v>
      </c>
      <c r="E167" s="48" t="s">
        <v>450</v>
      </c>
      <c r="F167" s="38" t="s">
        <v>450</v>
      </c>
      <c r="G167" s="38"/>
      <c r="H167" s="67"/>
      <c r="I167" s="67"/>
      <c r="J167" s="67"/>
      <c r="K167" s="40" t="s">
        <v>450</v>
      </c>
      <c r="L167" s="61"/>
      <c r="M167" s="61"/>
      <c r="N167" s="61"/>
      <c r="O167" s="61"/>
      <c r="P167" s="61"/>
      <c r="Q167" s="61"/>
      <c r="R167" s="61"/>
      <c r="S167" s="61"/>
      <c r="T167" s="61"/>
      <c r="U167" s="61"/>
      <c r="V167" s="61"/>
      <c r="W167" s="61"/>
      <c r="X167" s="61"/>
      <c r="Y167" s="61"/>
      <c r="Z167" s="61"/>
      <c r="AA167" s="61"/>
      <c r="AB167" s="61"/>
      <c r="AC167" s="61"/>
    </row>
    <row r="168" spans="1:29" ht="15.75" customHeight="1" x14ac:dyDescent="0.25">
      <c r="A168" s="61"/>
      <c r="B168" s="344"/>
      <c r="C168" s="37" t="s">
        <v>592</v>
      </c>
      <c r="D168" s="332" t="s">
        <v>450</v>
      </c>
      <c r="E168" s="48" t="s">
        <v>450</v>
      </c>
      <c r="F168" s="38" t="s">
        <v>450</v>
      </c>
      <c r="G168" s="38"/>
      <c r="H168" s="67"/>
      <c r="I168" s="67"/>
      <c r="J168" s="67"/>
      <c r="K168" s="40" t="s">
        <v>450</v>
      </c>
      <c r="L168" s="61"/>
      <c r="M168" s="61"/>
      <c r="N168" s="61"/>
      <c r="O168" s="61"/>
      <c r="P168" s="61"/>
      <c r="Q168" s="61"/>
      <c r="R168" s="61"/>
      <c r="S168" s="61"/>
      <c r="T168" s="61"/>
      <c r="U168" s="61"/>
      <c r="V168" s="61"/>
      <c r="W168" s="61"/>
      <c r="X168" s="61"/>
      <c r="Y168" s="61"/>
      <c r="Z168" s="61"/>
      <c r="AA168" s="61"/>
      <c r="AB168" s="61"/>
      <c r="AC168" s="61"/>
    </row>
    <row r="169" spans="1:29" ht="15.75" customHeight="1" x14ac:dyDescent="0.25">
      <c r="A169" s="61"/>
      <c r="B169" s="344"/>
      <c r="C169" s="37" t="s">
        <v>593</v>
      </c>
      <c r="D169" s="332" t="s">
        <v>450</v>
      </c>
      <c r="E169" s="48" t="s">
        <v>450</v>
      </c>
      <c r="F169" s="38" t="s">
        <v>450</v>
      </c>
      <c r="G169" s="38"/>
      <c r="H169" s="67"/>
      <c r="I169" s="67"/>
      <c r="J169" s="67"/>
      <c r="K169" s="40" t="s">
        <v>450</v>
      </c>
      <c r="L169" s="61"/>
      <c r="M169" s="61"/>
      <c r="N169" s="61"/>
      <c r="O169" s="61"/>
      <c r="P169" s="61"/>
      <c r="Q169" s="61"/>
      <c r="R169" s="61"/>
      <c r="S169" s="61"/>
      <c r="T169" s="61"/>
      <c r="U169" s="61"/>
      <c r="V169" s="61"/>
      <c r="W169" s="61"/>
      <c r="X169" s="61"/>
      <c r="Y169" s="61"/>
      <c r="Z169" s="61"/>
      <c r="AA169" s="61"/>
      <c r="AB169" s="61"/>
      <c r="AC169" s="61"/>
    </row>
    <row r="170" spans="1:29" ht="15.75" customHeight="1" x14ac:dyDescent="0.25">
      <c r="A170" s="61"/>
      <c r="B170" s="344"/>
      <c r="C170" s="37" t="s">
        <v>594</v>
      </c>
      <c r="D170" s="332" t="s">
        <v>450</v>
      </c>
      <c r="E170" s="48" t="s">
        <v>450</v>
      </c>
      <c r="F170" s="38" t="s">
        <v>450</v>
      </c>
      <c r="G170" s="38"/>
      <c r="H170" s="67"/>
      <c r="I170" s="67"/>
      <c r="J170" s="67"/>
      <c r="K170" s="40" t="s">
        <v>450</v>
      </c>
      <c r="L170" s="61"/>
      <c r="M170" s="61"/>
      <c r="N170" s="61"/>
      <c r="O170" s="61"/>
      <c r="P170" s="61"/>
      <c r="Q170" s="61"/>
      <c r="R170" s="61"/>
      <c r="S170" s="61"/>
      <c r="T170" s="61"/>
      <c r="U170" s="61"/>
      <c r="V170" s="61"/>
      <c r="W170" s="61"/>
      <c r="X170" s="61"/>
      <c r="Y170" s="61"/>
      <c r="Z170" s="61"/>
      <c r="AA170" s="61"/>
      <c r="AB170" s="61"/>
      <c r="AC170" s="61"/>
    </row>
    <row r="171" spans="1:29" ht="15.75" customHeight="1" x14ac:dyDescent="0.25">
      <c r="A171" s="61"/>
      <c r="B171" s="344"/>
      <c r="C171" s="37" t="s">
        <v>595</v>
      </c>
      <c r="D171" s="332" t="s">
        <v>450</v>
      </c>
      <c r="E171" s="48" t="s">
        <v>450</v>
      </c>
      <c r="F171" s="38" t="s">
        <v>450</v>
      </c>
      <c r="G171" s="38"/>
      <c r="H171" s="67"/>
      <c r="I171" s="67"/>
      <c r="J171" s="67"/>
      <c r="K171" s="40" t="s">
        <v>450</v>
      </c>
      <c r="L171" s="61"/>
      <c r="M171" s="61"/>
      <c r="N171" s="61"/>
      <c r="O171" s="61"/>
      <c r="P171" s="61"/>
      <c r="Q171" s="61"/>
      <c r="R171" s="61"/>
      <c r="S171" s="61"/>
      <c r="T171" s="61"/>
      <c r="U171" s="61"/>
      <c r="V171" s="61"/>
      <c r="W171" s="61"/>
      <c r="X171" s="61"/>
      <c r="Y171" s="61"/>
      <c r="Z171" s="61"/>
      <c r="AA171" s="61"/>
      <c r="AB171" s="61"/>
      <c r="AC171" s="61"/>
    </row>
    <row r="172" spans="1:29" ht="15.75" customHeight="1" x14ac:dyDescent="0.25">
      <c r="A172" s="61"/>
      <c r="B172" s="344"/>
      <c r="C172" s="37" t="s">
        <v>596</v>
      </c>
      <c r="D172" s="332" t="s">
        <v>450</v>
      </c>
      <c r="E172" s="48" t="s">
        <v>450</v>
      </c>
      <c r="F172" s="38" t="s">
        <v>450</v>
      </c>
      <c r="G172" s="38"/>
      <c r="H172" s="67"/>
      <c r="I172" s="67"/>
      <c r="J172" s="67"/>
      <c r="K172" s="40" t="s">
        <v>450</v>
      </c>
      <c r="L172" s="61"/>
      <c r="M172" s="61"/>
      <c r="N172" s="61"/>
      <c r="O172" s="61"/>
      <c r="P172" s="61"/>
      <c r="Q172" s="61"/>
      <c r="R172" s="61"/>
      <c r="S172" s="61"/>
      <c r="T172" s="61"/>
      <c r="U172" s="61"/>
      <c r="V172" s="61"/>
      <c r="W172" s="61"/>
      <c r="X172" s="61"/>
      <c r="Y172" s="61"/>
      <c r="Z172" s="61"/>
      <c r="AA172" s="61"/>
      <c r="AB172" s="61"/>
      <c r="AC172" s="61"/>
    </row>
    <row r="173" spans="1:29" ht="15.75" customHeight="1" x14ac:dyDescent="0.25">
      <c r="A173" s="61"/>
      <c r="B173" s="344"/>
      <c r="C173" s="37" t="s">
        <v>597</v>
      </c>
      <c r="D173" s="332" t="s">
        <v>450</v>
      </c>
      <c r="E173" s="48" t="s">
        <v>450</v>
      </c>
      <c r="F173" s="38" t="s">
        <v>450</v>
      </c>
      <c r="G173" s="38"/>
      <c r="H173" s="67"/>
      <c r="I173" s="67"/>
      <c r="J173" s="67"/>
      <c r="K173" s="40" t="s">
        <v>450</v>
      </c>
      <c r="L173" s="61"/>
      <c r="M173" s="61"/>
      <c r="N173" s="61"/>
      <c r="O173" s="61"/>
      <c r="P173" s="61"/>
      <c r="Q173" s="61"/>
      <c r="R173" s="61"/>
      <c r="S173" s="61"/>
      <c r="T173" s="61"/>
      <c r="U173" s="61"/>
      <c r="V173" s="61"/>
      <c r="W173" s="61"/>
      <c r="X173" s="61"/>
      <c r="Y173" s="61"/>
      <c r="Z173" s="61"/>
      <c r="AA173" s="61"/>
      <c r="AB173" s="61"/>
      <c r="AC173" s="61"/>
    </row>
    <row r="174" spans="1:29" ht="15.75" customHeight="1" x14ac:dyDescent="0.25">
      <c r="A174" s="61"/>
      <c r="B174" s="344"/>
      <c r="C174" s="37" t="s">
        <v>598</v>
      </c>
      <c r="D174" s="332" t="s">
        <v>450</v>
      </c>
      <c r="E174" s="48" t="s">
        <v>450</v>
      </c>
      <c r="F174" s="38" t="s">
        <v>450</v>
      </c>
      <c r="G174" s="38"/>
      <c r="H174" s="67"/>
      <c r="I174" s="67"/>
      <c r="J174" s="67"/>
      <c r="K174" s="40" t="s">
        <v>450</v>
      </c>
      <c r="L174" s="61"/>
      <c r="M174" s="61"/>
      <c r="N174" s="61"/>
      <c r="O174" s="61"/>
      <c r="P174" s="61"/>
      <c r="Q174" s="61"/>
      <c r="R174" s="61"/>
      <c r="S174" s="61"/>
      <c r="T174" s="61"/>
      <c r="U174" s="61"/>
      <c r="V174" s="61"/>
      <c r="W174" s="61"/>
      <c r="X174" s="61"/>
      <c r="Y174" s="61"/>
      <c r="Z174" s="61"/>
      <c r="AA174" s="61"/>
      <c r="AB174" s="61"/>
      <c r="AC174" s="61"/>
    </row>
    <row r="175" spans="1:29" ht="15.75" customHeight="1" x14ac:dyDescent="0.25">
      <c r="A175" s="61"/>
      <c r="B175" s="344"/>
      <c r="C175" s="37" t="s">
        <v>599</v>
      </c>
      <c r="D175" s="332" t="s">
        <v>450</v>
      </c>
      <c r="E175" s="48" t="s">
        <v>450</v>
      </c>
      <c r="F175" s="38" t="s">
        <v>450</v>
      </c>
      <c r="G175" s="38"/>
      <c r="H175" s="67"/>
      <c r="I175" s="67"/>
      <c r="J175" s="67"/>
      <c r="K175" s="40" t="s">
        <v>450</v>
      </c>
      <c r="L175" s="61"/>
      <c r="M175" s="61"/>
      <c r="N175" s="61"/>
      <c r="O175" s="61"/>
      <c r="P175" s="61"/>
      <c r="Q175" s="61"/>
      <c r="R175" s="61"/>
      <c r="S175" s="61"/>
      <c r="T175" s="61"/>
      <c r="U175" s="61"/>
      <c r="V175" s="61"/>
      <c r="W175" s="61"/>
      <c r="X175" s="61"/>
      <c r="Y175" s="61"/>
      <c r="Z175" s="61"/>
      <c r="AA175" s="61"/>
      <c r="AB175" s="61"/>
      <c r="AC175" s="61"/>
    </row>
    <row r="176" spans="1:29" ht="15.75" customHeight="1" x14ac:dyDescent="0.25">
      <c r="A176" s="61"/>
      <c r="B176" s="344"/>
      <c r="C176" s="37" t="s">
        <v>600</v>
      </c>
      <c r="D176" s="332" t="s">
        <v>450</v>
      </c>
      <c r="E176" s="48" t="s">
        <v>450</v>
      </c>
      <c r="F176" s="38" t="s">
        <v>450</v>
      </c>
      <c r="G176" s="38"/>
      <c r="H176" s="67"/>
      <c r="I176" s="67"/>
      <c r="J176" s="67"/>
      <c r="K176" s="40" t="s">
        <v>450</v>
      </c>
      <c r="L176" s="61"/>
      <c r="M176" s="61"/>
      <c r="N176" s="61"/>
      <c r="O176" s="61"/>
      <c r="P176" s="61"/>
      <c r="Q176" s="61"/>
      <c r="R176" s="61"/>
      <c r="S176" s="61"/>
      <c r="T176" s="61"/>
      <c r="U176" s="61"/>
      <c r="V176" s="61"/>
      <c r="W176" s="61"/>
      <c r="X176" s="61"/>
      <c r="Y176" s="61"/>
      <c r="Z176" s="61"/>
      <c r="AA176" s="61"/>
      <c r="AB176" s="61"/>
      <c r="AC176" s="61"/>
    </row>
    <row r="177" spans="1:29" ht="15.75" customHeight="1" x14ac:dyDescent="0.25">
      <c r="A177" s="61"/>
      <c r="B177" s="344"/>
      <c r="C177" s="37" t="s">
        <v>601</v>
      </c>
      <c r="D177" s="332" t="s">
        <v>450</v>
      </c>
      <c r="E177" s="48" t="s">
        <v>450</v>
      </c>
      <c r="F177" s="38" t="s">
        <v>450</v>
      </c>
      <c r="G177" s="38"/>
      <c r="H177" s="67"/>
      <c r="I177" s="67"/>
      <c r="J177" s="67"/>
      <c r="K177" s="40" t="s">
        <v>450</v>
      </c>
      <c r="L177" s="61"/>
      <c r="M177" s="61"/>
      <c r="N177" s="61"/>
      <c r="O177" s="61"/>
      <c r="P177" s="61"/>
      <c r="Q177" s="61"/>
      <c r="R177" s="61"/>
      <c r="S177" s="61"/>
      <c r="T177" s="61"/>
      <c r="U177" s="61"/>
      <c r="V177" s="61"/>
      <c r="W177" s="61"/>
      <c r="X177" s="61"/>
      <c r="Y177" s="61"/>
      <c r="Z177" s="61"/>
      <c r="AA177" s="61"/>
      <c r="AB177" s="61"/>
      <c r="AC177" s="61"/>
    </row>
    <row r="178" spans="1:29" ht="15.75" customHeight="1" x14ac:dyDescent="0.25">
      <c r="A178" s="61"/>
      <c r="B178" s="344"/>
      <c r="C178" s="37" t="s">
        <v>602</v>
      </c>
      <c r="D178" s="332" t="s">
        <v>450</v>
      </c>
      <c r="E178" s="48" t="s">
        <v>450</v>
      </c>
      <c r="F178" s="38" t="s">
        <v>450</v>
      </c>
      <c r="G178" s="38"/>
      <c r="H178" s="67"/>
      <c r="I178" s="67"/>
      <c r="J178" s="67"/>
      <c r="K178" s="40" t="s">
        <v>450</v>
      </c>
      <c r="L178" s="61"/>
      <c r="M178" s="61"/>
      <c r="N178" s="61"/>
      <c r="O178" s="61"/>
      <c r="P178" s="61"/>
      <c r="Q178" s="61"/>
      <c r="R178" s="61"/>
      <c r="S178" s="61"/>
      <c r="T178" s="61"/>
      <c r="U178" s="61"/>
      <c r="V178" s="61"/>
      <c r="W178" s="61"/>
      <c r="X178" s="61"/>
      <c r="Y178" s="61"/>
      <c r="Z178" s="61"/>
      <c r="AA178" s="61"/>
      <c r="AB178" s="61"/>
      <c r="AC178" s="61"/>
    </row>
    <row r="179" spans="1:29" ht="15.75" customHeight="1" x14ac:dyDescent="0.25">
      <c r="A179" s="61"/>
      <c r="B179" s="345"/>
      <c r="C179" s="49" t="s">
        <v>603</v>
      </c>
      <c r="D179" s="50" t="s">
        <v>450</v>
      </c>
      <c r="E179" s="51" t="s">
        <v>450</v>
      </c>
      <c r="F179" s="52" t="s">
        <v>450</v>
      </c>
      <c r="G179" s="52"/>
      <c r="H179" s="70"/>
      <c r="I179" s="70"/>
      <c r="J179" s="70"/>
      <c r="K179" s="53" t="s">
        <v>450</v>
      </c>
      <c r="L179" s="61"/>
      <c r="M179" s="61"/>
      <c r="N179" s="61"/>
      <c r="O179" s="61"/>
      <c r="P179" s="61"/>
      <c r="Q179" s="61"/>
      <c r="R179" s="61"/>
      <c r="S179" s="61"/>
      <c r="T179" s="61"/>
      <c r="U179" s="61"/>
      <c r="V179" s="61"/>
      <c r="W179" s="61"/>
      <c r="X179" s="61"/>
      <c r="Y179" s="61"/>
      <c r="Z179" s="61"/>
      <c r="AA179" s="61"/>
      <c r="AB179" s="61"/>
      <c r="AC179" s="61"/>
    </row>
    <row r="180" spans="1:29" ht="15.75" customHeight="1" x14ac:dyDescent="0.25">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row>
    <row r="181" spans="1:29" ht="15.75" customHeight="1" x14ac:dyDescent="0.25">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row>
    <row r="182" spans="1:29" ht="15.75" customHeight="1" x14ac:dyDescent="0.25">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row>
    <row r="183" spans="1:29" ht="15.75" customHeight="1" x14ac:dyDescent="0.25">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row>
    <row r="184" spans="1:29" ht="15.75" customHeight="1" x14ac:dyDescent="0.25">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row>
    <row r="185" spans="1:29" ht="15.75" customHeight="1" x14ac:dyDescent="0.2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row>
    <row r="186" spans="1:29" ht="15.75" customHeight="1" x14ac:dyDescent="0.25">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row>
    <row r="187" spans="1:29" ht="15.75" customHeight="1" x14ac:dyDescent="0.25">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row>
    <row r="188" spans="1:29" ht="15.75" customHeight="1" x14ac:dyDescent="0.25">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row>
    <row r="189" spans="1:29" ht="15.75" customHeight="1" x14ac:dyDescent="0.25">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row>
    <row r="190" spans="1:29" ht="15.75" customHeight="1" x14ac:dyDescent="0.25">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row>
    <row r="191" spans="1:29" ht="15.75" customHeight="1" x14ac:dyDescent="0.25">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row>
    <row r="192" spans="1:29" ht="15.75" customHeight="1" x14ac:dyDescent="0.25">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row>
    <row r="193" spans="1:29" ht="15.75" customHeight="1" x14ac:dyDescent="0.25">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row>
    <row r="194" spans="1:29" ht="15.75" customHeight="1" x14ac:dyDescent="0.25">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row>
    <row r="195" spans="1:29" ht="15.75" customHeight="1" x14ac:dyDescent="0.2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row>
    <row r="196" spans="1:29" ht="15.75" customHeight="1" x14ac:dyDescent="0.25">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row>
    <row r="197" spans="1:29" ht="15.75" customHeight="1" x14ac:dyDescent="0.25">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row>
    <row r="198" spans="1:29" ht="15.75" customHeight="1" x14ac:dyDescent="0.25">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row>
    <row r="199" spans="1:29" ht="15.75" customHeight="1" x14ac:dyDescent="0.25">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row>
    <row r="200" spans="1:29" ht="15.75" customHeight="1" x14ac:dyDescent="0.25">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row>
    <row r="201" spans="1:29" ht="15.75" customHeight="1" x14ac:dyDescent="0.25">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row>
    <row r="202" spans="1:29" ht="15.75" customHeight="1" x14ac:dyDescent="0.25">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row>
    <row r="203" spans="1:29" ht="15.75" customHeight="1" x14ac:dyDescent="0.25">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row>
    <row r="204" spans="1:29" ht="15.75" customHeight="1" x14ac:dyDescent="0.25">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row>
    <row r="205" spans="1:29" ht="15.75" customHeight="1" x14ac:dyDescent="0.2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row>
    <row r="206" spans="1:29" ht="15.75" customHeight="1" x14ac:dyDescent="0.25">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row>
    <row r="207" spans="1:29" ht="15.75" customHeight="1" x14ac:dyDescent="0.25">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row>
    <row r="208" spans="1:29" ht="15.75" customHeight="1" x14ac:dyDescent="0.25">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row>
    <row r="209" spans="1:29" ht="15.75" customHeight="1" x14ac:dyDescent="0.25">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row>
    <row r="210" spans="1:29" ht="15.75" customHeight="1" x14ac:dyDescent="0.25">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row>
    <row r="211" spans="1:29" ht="15.75" customHeight="1" x14ac:dyDescent="0.25">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row>
    <row r="212" spans="1:29" ht="15.75" customHeight="1" x14ac:dyDescent="0.25">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row>
    <row r="213" spans="1:29" ht="15.75" customHeight="1" x14ac:dyDescent="0.25">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row>
    <row r="214" spans="1:29" ht="15.75" customHeight="1" x14ac:dyDescent="0.25">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row>
    <row r="215" spans="1:29" ht="15.75" customHeight="1" x14ac:dyDescent="0.2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row>
    <row r="216" spans="1:29" ht="15.75" customHeight="1" x14ac:dyDescent="0.25">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row>
    <row r="217" spans="1:29" ht="15.75" customHeight="1" x14ac:dyDescent="0.25">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row>
    <row r="218" spans="1:29" ht="15.75" customHeight="1" x14ac:dyDescent="0.25">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row>
    <row r="219" spans="1:29" ht="15.75" customHeight="1" x14ac:dyDescent="0.25">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row>
    <row r="220" spans="1:29" ht="15.75" customHeight="1" x14ac:dyDescent="0.25">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row>
    <row r="221" spans="1:29" ht="15.75" customHeight="1" x14ac:dyDescent="0.25">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row>
    <row r="222" spans="1:29" ht="15.75" customHeight="1" x14ac:dyDescent="0.25">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row>
    <row r="223" spans="1:29" ht="15.75" customHeight="1" x14ac:dyDescent="0.25">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row>
    <row r="224" spans="1:29" ht="15.75" customHeight="1" x14ac:dyDescent="0.25">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row>
    <row r="225" spans="1:29" ht="15.75" customHeight="1" x14ac:dyDescent="0.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row>
    <row r="226" spans="1:29" ht="15.75" customHeight="1" x14ac:dyDescent="0.25">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row>
    <row r="227" spans="1:29" ht="15.75" customHeight="1" x14ac:dyDescent="0.25">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row>
    <row r="228" spans="1:29" ht="15.75" customHeight="1" x14ac:dyDescent="0.25">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row>
    <row r="229" spans="1:29" ht="15.75" customHeight="1" x14ac:dyDescent="0.25">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row>
    <row r="230" spans="1:29" ht="15.75" customHeight="1" x14ac:dyDescent="0.25">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row>
    <row r="231" spans="1:29" ht="15.75" customHeight="1" x14ac:dyDescent="0.25">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row>
    <row r="232" spans="1:29" ht="15.75" customHeight="1" x14ac:dyDescent="0.25">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row>
    <row r="233" spans="1:29" ht="15.75" customHeight="1" x14ac:dyDescent="0.25">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row>
    <row r="234" spans="1:29" ht="15.75" customHeight="1" x14ac:dyDescent="0.25">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row>
    <row r="235" spans="1:29" ht="15.75" customHeight="1" x14ac:dyDescent="0.2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row>
    <row r="236" spans="1:29" ht="15.75" customHeight="1" x14ac:dyDescent="0.25">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row>
    <row r="237" spans="1:29" ht="15.75" customHeight="1" x14ac:dyDescent="0.25">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row>
    <row r="238" spans="1:29" ht="15.75" customHeight="1" x14ac:dyDescent="0.25">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row>
    <row r="239" spans="1:29" ht="15.75" customHeight="1" x14ac:dyDescent="0.25">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row>
    <row r="240" spans="1:29" ht="15.75" customHeight="1" x14ac:dyDescent="0.25">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row>
    <row r="241" spans="1:29" ht="15.75" customHeight="1" x14ac:dyDescent="0.25">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row>
    <row r="242" spans="1:29" ht="15.75" customHeight="1" x14ac:dyDescent="0.25">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row>
    <row r="243" spans="1:29" ht="15.75" customHeight="1" x14ac:dyDescent="0.25">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row>
    <row r="244" spans="1:29" ht="15.75" customHeight="1" x14ac:dyDescent="0.25">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row>
    <row r="245" spans="1:29" ht="15.75" customHeight="1" x14ac:dyDescent="0.2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row>
    <row r="246" spans="1:29" ht="15.75" customHeight="1" x14ac:dyDescent="0.25">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row>
    <row r="247" spans="1:29" ht="15.75" customHeight="1" x14ac:dyDescent="0.25">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row>
    <row r="248" spans="1:29" ht="15.75" customHeight="1" x14ac:dyDescent="0.25">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row>
    <row r="249" spans="1:29" ht="15.75" customHeight="1" x14ac:dyDescent="0.25">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row>
    <row r="250" spans="1:29" ht="15.75" customHeight="1" x14ac:dyDescent="0.25">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row>
    <row r="251" spans="1:29" ht="15.75" customHeight="1" x14ac:dyDescent="0.25">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row>
    <row r="252" spans="1:29" ht="15.75" customHeight="1" x14ac:dyDescent="0.25">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row>
    <row r="253" spans="1:29" ht="15.75" customHeight="1" x14ac:dyDescent="0.25">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row>
    <row r="254" spans="1:29" ht="15.75" customHeight="1" x14ac:dyDescent="0.25">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row>
    <row r="255" spans="1:29" ht="15.75" customHeight="1" x14ac:dyDescent="0.2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row>
    <row r="256" spans="1:29" ht="15.75" customHeight="1" x14ac:dyDescent="0.25">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row>
    <row r="257" spans="1:29" ht="15.75" customHeight="1" x14ac:dyDescent="0.25">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row>
    <row r="258" spans="1:29" ht="15.75" customHeight="1" x14ac:dyDescent="0.25">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row>
    <row r="259" spans="1:29" ht="15.75" customHeight="1" x14ac:dyDescent="0.25">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row>
    <row r="260" spans="1:29" ht="15.75" customHeight="1" x14ac:dyDescent="0.25">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row>
    <row r="261" spans="1:29" ht="15.75" customHeight="1" x14ac:dyDescent="0.25">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row>
    <row r="262" spans="1:29" ht="15.75" customHeight="1" x14ac:dyDescent="0.25">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row>
    <row r="263" spans="1:29" ht="15.75" customHeight="1" x14ac:dyDescent="0.25">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row>
    <row r="264" spans="1:29" ht="15.75" customHeight="1" x14ac:dyDescent="0.25">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row>
    <row r="265" spans="1:29" ht="15.75" customHeight="1" x14ac:dyDescent="0.2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row>
    <row r="266" spans="1:29" ht="15.75" customHeight="1" x14ac:dyDescent="0.25">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row>
    <row r="267" spans="1:29" ht="15.75" customHeight="1" x14ac:dyDescent="0.25">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row>
    <row r="268" spans="1:29" ht="15.75" customHeight="1" x14ac:dyDescent="0.25">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row>
    <row r="269" spans="1:29" ht="15.75" customHeight="1" x14ac:dyDescent="0.25">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row>
    <row r="270" spans="1:29" ht="15.75" customHeight="1" x14ac:dyDescent="0.25">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row>
    <row r="271" spans="1:29" ht="15.75" customHeight="1" x14ac:dyDescent="0.25">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row>
    <row r="272" spans="1:29" ht="15.75" customHeight="1" x14ac:dyDescent="0.25">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row>
    <row r="273" spans="1:29" ht="15.75" customHeight="1" x14ac:dyDescent="0.25">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row>
    <row r="274" spans="1:29" ht="15.75" customHeight="1" x14ac:dyDescent="0.25">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row>
    <row r="275" spans="1:29" ht="15.75" customHeight="1" x14ac:dyDescent="0.2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row>
    <row r="276" spans="1:29" ht="15.75" customHeight="1" x14ac:dyDescent="0.25">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row>
    <row r="277" spans="1:29" ht="15.75" customHeight="1" x14ac:dyDescent="0.25">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row>
    <row r="278" spans="1:29" ht="15.75" customHeight="1" x14ac:dyDescent="0.25">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row>
    <row r="279" spans="1:29" ht="15.75" customHeight="1" x14ac:dyDescent="0.25">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row>
    <row r="280" spans="1:29" ht="15.75" customHeight="1" x14ac:dyDescent="0.25">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row>
    <row r="281" spans="1:29" ht="15.75" customHeight="1" x14ac:dyDescent="0.25">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row>
    <row r="282" spans="1:29" ht="15.75" customHeight="1" x14ac:dyDescent="0.25">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row>
    <row r="283" spans="1:29" ht="15.75" customHeight="1" x14ac:dyDescent="0.25">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row>
    <row r="284" spans="1:29" ht="15.75" customHeight="1" x14ac:dyDescent="0.25">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row>
    <row r="285" spans="1:29" ht="15.75" customHeight="1" x14ac:dyDescent="0.2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row>
    <row r="286" spans="1:29" ht="15.75" customHeight="1" x14ac:dyDescent="0.25">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row>
    <row r="287" spans="1:29" ht="15.75" customHeight="1" x14ac:dyDescent="0.25">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row>
    <row r="288" spans="1:29" ht="15.75" customHeight="1" x14ac:dyDescent="0.25">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row>
    <row r="289" spans="1:29" ht="15.75" customHeight="1" x14ac:dyDescent="0.25">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row>
    <row r="290" spans="1:29" ht="15.75" customHeight="1" x14ac:dyDescent="0.25">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row>
    <row r="291" spans="1:29" ht="15.75" customHeight="1" x14ac:dyDescent="0.25">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row>
    <row r="292" spans="1:29" ht="15.75" customHeight="1" x14ac:dyDescent="0.25">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row>
    <row r="293" spans="1:29" ht="15.75" customHeight="1" x14ac:dyDescent="0.25">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row>
    <row r="294" spans="1:29" ht="15.75" customHeight="1" x14ac:dyDescent="0.25">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row>
    <row r="295" spans="1:29" ht="15.75" customHeight="1" x14ac:dyDescent="0.2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row>
    <row r="296" spans="1:29" ht="15.75" customHeight="1" x14ac:dyDescent="0.25">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row>
    <row r="297" spans="1:29" ht="15.75" customHeight="1" x14ac:dyDescent="0.25">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row>
    <row r="298" spans="1:29" ht="15.75" customHeight="1" x14ac:dyDescent="0.25">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row>
    <row r="299" spans="1:29" ht="15.75" customHeight="1" x14ac:dyDescent="0.25">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row>
    <row r="300" spans="1:29" ht="15.75" customHeight="1" x14ac:dyDescent="0.25">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row>
    <row r="301" spans="1:29" ht="15.75" customHeight="1" x14ac:dyDescent="0.25">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row>
    <row r="302" spans="1:29" ht="15.75" customHeight="1" x14ac:dyDescent="0.25">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row>
    <row r="303" spans="1:29" ht="15.75" customHeight="1" x14ac:dyDescent="0.25">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row>
    <row r="304" spans="1:29" ht="15.75" customHeight="1" x14ac:dyDescent="0.25">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row>
    <row r="305" spans="1:29" ht="15.75" customHeight="1" x14ac:dyDescent="0.2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row>
    <row r="306" spans="1:29" ht="15.75" customHeight="1" x14ac:dyDescent="0.25">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row>
    <row r="307" spans="1:29" ht="15.75" customHeight="1" x14ac:dyDescent="0.25">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row>
    <row r="308" spans="1:29" ht="15.75" customHeight="1" x14ac:dyDescent="0.25">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row>
    <row r="309" spans="1:29" ht="15.75" customHeight="1" x14ac:dyDescent="0.25">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row>
    <row r="310" spans="1:29" ht="15.75" customHeight="1" x14ac:dyDescent="0.25">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row>
    <row r="311" spans="1:29" ht="15.75" customHeight="1" x14ac:dyDescent="0.25">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row>
    <row r="312" spans="1:29" ht="15.75" customHeight="1" x14ac:dyDescent="0.25">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row>
    <row r="313" spans="1:29" ht="15.75" customHeight="1" x14ac:dyDescent="0.25">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row>
    <row r="314" spans="1:29" ht="15.75" customHeight="1" x14ac:dyDescent="0.25">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row>
    <row r="315" spans="1:29" ht="15.75" customHeight="1" x14ac:dyDescent="0.2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row>
    <row r="316" spans="1:29" ht="15.75" customHeight="1" x14ac:dyDescent="0.25">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row>
    <row r="317" spans="1:29" ht="15.75" customHeight="1" x14ac:dyDescent="0.25">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row>
    <row r="318" spans="1:29" ht="15.75" customHeight="1" x14ac:dyDescent="0.25">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row>
    <row r="319" spans="1:29" ht="15.75" customHeight="1" x14ac:dyDescent="0.25">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row>
    <row r="320" spans="1:29" ht="15.75" customHeight="1" x14ac:dyDescent="0.25">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row>
    <row r="321" spans="1:29" ht="15.75" customHeight="1" x14ac:dyDescent="0.25">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row>
    <row r="322" spans="1:29" ht="15.75" customHeight="1" x14ac:dyDescent="0.25">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row>
    <row r="323" spans="1:29" ht="15.75" customHeight="1" x14ac:dyDescent="0.25">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row>
    <row r="324" spans="1:29" ht="15.75" customHeight="1" x14ac:dyDescent="0.25">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row>
    <row r="325" spans="1:29" ht="15.75" customHeight="1" x14ac:dyDescent="0.2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row>
    <row r="326" spans="1:29" ht="15.75" customHeight="1" x14ac:dyDescent="0.25">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row>
    <row r="327" spans="1:29" ht="15.75" customHeight="1" x14ac:dyDescent="0.25">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row>
    <row r="328" spans="1:29" ht="15.75" customHeight="1" x14ac:dyDescent="0.25">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row>
    <row r="329" spans="1:29" ht="15.75" customHeight="1" x14ac:dyDescent="0.25">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row>
    <row r="330" spans="1:29" ht="15.75" customHeight="1" x14ac:dyDescent="0.25">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row>
    <row r="331" spans="1:29" ht="15.75" customHeight="1" x14ac:dyDescent="0.25">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row>
    <row r="332" spans="1:29" ht="15.75" customHeight="1" x14ac:dyDescent="0.25">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row>
    <row r="333" spans="1:29" ht="15.75" customHeight="1" x14ac:dyDescent="0.25">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row>
    <row r="334" spans="1:29" ht="15.75" customHeight="1" x14ac:dyDescent="0.25">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row>
    <row r="335" spans="1:29" ht="15.75" customHeight="1" x14ac:dyDescent="0.2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row>
    <row r="336" spans="1:29" ht="15.75" customHeight="1" x14ac:dyDescent="0.25">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row>
    <row r="337" spans="1:29" ht="15.75" customHeight="1" x14ac:dyDescent="0.25">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row>
    <row r="338" spans="1:29" ht="15.75" customHeight="1" x14ac:dyDescent="0.25">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row>
    <row r="339" spans="1:29" ht="15.75" customHeight="1" x14ac:dyDescent="0.25">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row>
    <row r="340" spans="1:29" ht="15.75" customHeight="1" x14ac:dyDescent="0.25">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row>
    <row r="341" spans="1:29" ht="15.75" customHeight="1" x14ac:dyDescent="0.25">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row>
    <row r="342" spans="1:29" ht="15.75" customHeight="1" x14ac:dyDescent="0.25">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row>
    <row r="343" spans="1:29" ht="15.75" customHeight="1" x14ac:dyDescent="0.25">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row>
    <row r="344" spans="1:29" ht="15.75" customHeight="1" x14ac:dyDescent="0.25">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row>
    <row r="345" spans="1:29" ht="15.75" customHeight="1" x14ac:dyDescent="0.2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row>
    <row r="346" spans="1:29" ht="15.75" customHeight="1" x14ac:dyDescent="0.25">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row>
    <row r="347" spans="1:29" ht="15.75" customHeight="1" x14ac:dyDescent="0.25">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row>
    <row r="348" spans="1:29" ht="15.75" customHeight="1" x14ac:dyDescent="0.25">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row>
    <row r="349" spans="1:29" ht="15.75" customHeight="1" x14ac:dyDescent="0.25">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row>
    <row r="350" spans="1:29" ht="15.75" customHeight="1" x14ac:dyDescent="0.25">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row>
    <row r="351" spans="1:29" ht="15.75" customHeight="1" x14ac:dyDescent="0.25">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row>
    <row r="352" spans="1:29" ht="15.75" customHeight="1" x14ac:dyDescent="0.25">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row>
    <row r="353" spans="1:29" ht="15.75" customHeight="1" x14ac:dyDescent="0.25">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row>
    <row r="354" spans="1:29" ht="15.75" customHeight="1" x14ac:dyDescent="0.25">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row>
    <row r="355" spans="1:29" ht="15.75" customHeight="1" x14ac:dyDescent="0.2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row>
    <row r="356" spans="1:29" ht="15.75" customHeight="1" x14ac:dyDescent="0.25">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row>
    <row r="357" spans="1:29" ht="15.75" customHeight="1" x14ac:dyDescent="0.25">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row>
    <row r="358" spans="1:29" ht="15.75" customHeight="1" x14ac:dyDescent="0.25">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row>
    <row r="359" spans="1:29" ht="15.75" customHeight="1" x14ac:dyDescent="0.25">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row>
    <row r="360" spans="1:29" ht="15.75" customHeight="1" x14ac:dyDescent="0.25">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row>
    <row r="361" spans="1:29" ht="15.75" customHeight="1" x14ac:dyDescent="0.25">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row>
    <row r="362" spans="1:29" ht="15.75" customHeight="1" x14ac:dyDescent="0.25">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row>
    <row r="363" spans="1:29" ht="15.75" customHeight="1" x14ac:dyDescent="0.25">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row>
    <row r="364" spans="1:29" ht="15.75" customHeight="1" x14ac:dyDescent="0.25">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row>
    <row r="365" spans="1:29" ht="15.75" customHeight="1" x14ac:dyDescent="0.2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row>
    <row r="366" spans="1:29" ht="15.75" customHeight="1" x14ac:dyDescent="0.25">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row>
    <row r="367" spans="1:29" ht="15.75" customHeight="1" x14ac:dyDescent="0.25">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row>
    <row r="368" spans="1:29" ht="15.75" customHeight="1" x14ac:dyDescent="0.25">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row>
    <row r="369" spans="1:29" ht="15.75" customHeight="1" x14ac:dyDescent="0.25">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row>
    <row r="370" spans="1:29" ht="15.75" customHeight="1" x14ac:dyDescent="0.25">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row>
    <row r="371" spans="1:29" ht="15.75" customHeight="1" x14ac:dyDescent="0.25">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row>
    <row r="372" spans="1:29" ht="15.75" customHeight="1" x14ac:dyDescent="0.25">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row>
    <row r="373" spans="1:29" ht="15.75" customHeight="1" x14ac:dyDescent="0.25">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row>
    <row r="374" spans="1:29" ht="15.75" customHeight="1" x14ac:dyDescent="0.25">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row>
    <row r="375" spans="1:29" ht="15.75" customHeight="1" x14ac:dyDescent="0.2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row>
    <row r="376" spans="1:29" ht="15.75" customHeight="1" x14ac:dyDescent="0.25">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row>
    <row r="377" spans="1:29" ht="15.75" customHeight="1" x14ac:dyDescent="0.25">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row>
    <row r="378" spans="1:29" ht="15.75" customHeight="1" x14ac:dyDescent="0.25">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row>
    <row r="379" spans="1:29" ht="15.75" customHeight="1" x14ac:dyDescent="0.25">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row>
    <row r="380" spans="1:29" ht="15.75" customHeight="1" x14ac:dyDescent="0.25">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row>
    <row r="381" spans="1:29" ht="15.75" customHeight="1" x14ac:dyDescent="0.25">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row>
    <row r="382" spans="1:29" ht="15.75" customHeight="1" x14ac:dyDescent="0.25">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row>
    <row r="383" spans="1:29" ht="15.75" customHeight="1" x14ac:dyDescent="0.25">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row>
    <row r="384" spans="1:29" ht="15.75" customHeight="1" x14ac:dyDescent="0.25">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row>
    <row r="385" spans="1:29" ht="15.75" customHeight="1" x14ac:dyDescent="0.2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row>
    <row r="386" spans="1:29" ht="15.75" customHeight="1" x14ac:dyDescent="0.25">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row>
    <row r="387" spans="1:29" ht="15.75" customHeight="1" x14ac:dyDescent="0.25">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row>
    <row r="388" spans="1:29" ht="15.75" customHeight="1" x14ac:dyDescent="0.25">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row>
    <row r="389" spans="1:29" ht="15.75" customHeight="1" x14ac:dyDescent="0.25">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row>
    <row r="390" spans="1:29" ht="15.75" customHeight="1" x14ac:dyDescent="0.25">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row>
    <row r="391" spans="1:29" ht="15.75" customHeight="1" x14ac:dyDescent="0.25">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row>
    <row r="392" spans="1:29" ht="15.75" customHeight="1" x14ac:dyDescent="0.25">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row>
    <row r="393" spans="1:29" ht="15.75" customHeight="1" x14ac:dyDescent="0.25">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row>
    <row r="394" spans="1:29" ht="15.75" customHeight="1" x14ac:dyDescent="0.25">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row>
    <row r="395" spans="1:29" ht="15.75" customHeight="1" x14ac:dyDescent="0.2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row>
    <row r="396" spans="1:29" ht="15.75" customHeight="1" x14ac:dyDescent="0.25">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row>
    <row r="397" spans="1:29" ht="15.75" customHeight="1" x14ac:dyDescent="0.25">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row>
    <row r="398" spans="1:29" ht="15.75" customHeight="1" x14ac:dyDescent="0.25">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row>
    <row r="399" spans="1:29" ht="15.75" customHeight="1" x14ac:dyDescent="0.25">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row>
    <row r="400" spans="1:29" ht="15.75" customHeight="1" x14ac:dyDescent="0.25">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row>
    <row r="401" spans="1:29" ht="15.75" customHeight="1" x14ac:dyDescent="0.25">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row>
    <row r="402" spans="1:29" ht="15.75" customHeight="1" x14ac:dyDescent="0.25">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row>
    <row r="403" spans="1:29" ht="15.75" customHeight="1" x14ac:dyDescent="0.25">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row>
    <row r="404" spans="1:29" ht="15.75" customHeight="1" x14ac:dyDescent="0.25">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row>
    <row r="405" spans="1:29" ht="15.75" customHeight="1" x14ac:dyDescent="0.2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row>
    <row r="406" spans="1:29" ht="15.75" customHeight="1" x14ac:dyDescent="0.25">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row>
    <row r="407" spans="1:29" ht="15.75" customHeight="1" x14ac:dyDescent="0.25">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row>
    <row r="408" spans="1:29" ht="15.75" customHeight="1" x14ac:dyDescent="0.25">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row>
    <row r="409" spans="1:29" ht="15.75" customHeight="1" x14ac:dyDescent="0.25">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row>
    <row r="410" spans="1:29" ht="15.75" customHeight="1" x14ac:dyDescent="0.25">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row>
    <row r="411" spans="1:29" ht="15.75" customHeight="1" x14ac:dyDescent="0.25">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row>
    <row r="412" spans="1:29" ht="15.75" customHeight="1" x14ac:dyDescent="0.25">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row>
    <row r="413" spans="1:29" ht="15.75" customHeight="1" x14ac:dyDescent="0.25">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row>
    <row r="414" spans="1:29" ht="15.75" customHeight="1" x14ac:dyDescent="0.25">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row>
    <row r="415" spans="1:29" ht="15.75" customHeight="1" x14ac:dyDescent="0.2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row>
    <row r="416" spans="1:29" ht="15.75" customHeight="1" x14ac:dyDescent="0.25">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row>
    <row r="417" spans="1:29" ht="15.75" customHeight="1" x14ac:dyDescent="0.25">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row>
    <row r="418" spans="1:29" ht="15.75" customHeight="1" x14ac:dyDescent="0.25">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row>
    <row r="419" spans="1:29" ht="15.75" customHeight="1" x14ac:dyDescent="0.25">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row>
    <row r="420" spans="1:29" ht="15.75" customHeight="1" x14ac:dyDescent="0.25">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row>
    <row r="421" spans="1:29" ht="15.75" customHeight="1" x14ac:dyDescent="0.25">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row>
    <row r="422" spans="1:29" ht="15.75" customHeight="1" x14ac:dyDescent="0.25">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row>
    <row r="423" spans="1:29" ht="15.75" customHeight="1" x14ac:dyDescent="0.25">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row>
    <row r="424" spans="1:29" ht="15.75" customHeight="1" x14ac:dyDescent="0.25">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row>
    <row r="425" spans="1:29" ht="15.75" customHeight="1" x14ac:dyDescent="0.2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row>
    <row r="426" spans="1:29" ht="15.75" customHeight="1" x14ac:dyDescent="0.25">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row>
    <row r="427" spans="1:29" ht="15.75" customHeight="1" x14ac:dyDescent="0.25">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row>
    <row r="428" spans="1:29" ht="15.75" customHeight="1" x14ac:dyDescent="0.25">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row>
    <row r="429" spans="1:29" ht="15.75" customHeight="1" x14ac:dyDescent="0.25">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row>
    <row r="430" spans="1:29" ht="15.75" customHeight="1" x14ac:dyDescent="0.25">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row>
    <row r="431" spans="1:29" ht="15.75" customHeight="1" x14ac:dyDescent="0.25">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row>
    <row r="432" spans="1:29" ht="15.75" customHeight="1" x14ac:dyDescent="0.25">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row>
    <row r="433" spans="1:29" ht="15.75" customHeight="1" x14ac:dyDescent="0.25">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row>
    <row r="434" spans="1:29" ht="15.75" customHeight="1" x14ac:dyDescent="0.25">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row>
    <row r="435" spans="1:29" ht="15.75" customHeight="1" x14ac:dyDescent="0.2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row>
    <row r="436" spans="1:29" ht="15.75" customHeight="1" x14ac:dyDescent="0.25">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row>
    <row r="437" spans="1:29" ht="15.75" customHeight="1" x14ac:dyDescent="0.25">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row>
    <row r="438" spans="1:29" ht="15.75" customHeight="1" x14ac:dyDescent="0.25">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row>
    <row r="439" spans="1:29" ht="15.75" customHeight="1" x14ac:dyDescent="0.25">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row>
    <row r="440" spans="1:29" ht="15.75" customHeight="1" x14ac:dyDescent="0.25">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row>
    <row r="441" spans="1:29" ht="15.75" customHeight="1" x14ac:dyDescent="0.25">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row>
    <row r="442" spans="1:29" ht="15.75" customHeight="1" x14ac:dyDescent="0.25">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row>
    <row r="443" spans="1:29" ht="15.75" customHeight="1" x14ac:dyDescent="0.25">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row>
    <row r="444" spans="1:29" ht="15.75" customHeight="1" x14ac:dyDescent="0.25">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row>
    <row r="445" spans="1:29" ht="15.75" customHeight="1" x14ac:dyDescent="0.2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row>
    <row r="446" spans="1:29" ht="15.75" customHeight="1" x14ac:dyDescent="0.25">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row>
    <row r="447" spans="1:29" ht="15.75" customHeight="1" x14ac:dyDescent="0.25">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row>
    <row r="448" spans="1:29" ht="15.75" customHeight="1" x14ac:dyDescent="0.25">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row>
    <row r="449" spans="1:29" ht="15.75" customHeight="1" x14ac:dyDescent="0.25">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row>
    <row r="450" spans="1:29" ht="15.75" customHeight="1" x14ac:dyDescent="0.25">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row>
    <row r="451" spans="1:29" ht="15.75" customHeight="1" x14ac:dyDescent="0.25">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row>
    <row r="452" spans="1:29" ht="15.75" customHeight="1" x14ac:dyDescent="0.25">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row>
    <row r="453" spans="1:29" ht="15.75" customHeight="1" x14ac:dyDescent="0.25">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row>
    <row r="454" spans="1:29" ht="15.75" customHeight="1" x14ac:dyDescent="0.25">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row>
    <row r="455" spans="1:29" ht="15.75" customHeight="1" x14ac:dyDescent="0.2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row>
    <row r="456" spans="1:29" ht="15.75" customHeight="1" x14ac:dyDescent="0.25">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row>
    <row r="457" spans="1:29" ht="15.75" customHeight="1" x14ac:dyDescent="0.25">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row>
    <row r="458" spans="1:29" ht="15.75" customHeight="1" x14ac:dyDescent="0.25">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row>
    <row r="459" spans="1:29" ht="15.75" customHeight="1" x14ac:dyDescent="0.25">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row>
    <row r="460" spans="1:29" ht="15.75" customHeight="1" x14ac:dyDescent="0.25">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row>
    <row r="461" spans="1:29" ht="15.75" customHeight="1" x14ac:dyDescent="0.25">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row>
    <row r="462" spans="1:29" ht="15.75" customHeight="1" x14ac:dyDescent="0.25">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row>
    <row r="463" spans="1:29" ht="15.75" customHeight="1" x14ac:dyDescent="0.25">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row>
    <row r="464" spans="1:29" ht="15.75" customHeight="1" x14ac:dyDescent="0.25">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row>
    <row r="465" spans="1:29" ht="15.75" customHeight="1" x14ac:dyDescent="0.2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row>
    <row r="466" spans="1:29" ht="15.75" customHeight="1" x14ac:dyDescent="0.25">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row>
    <row r="467" spans="1:29" ht="15.75" customHeight="1" x14ac:dyDescent="0.25">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row>
    <row r="468" spans="1:29" ht="15.75" customHeight="1" x14ac:dyDescent="0.25">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row>
    <row r="469" spans="1:29" ht="15.75" customHeight="1" x14ac:dyDescent="0.25">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row>
    <row r="470" spans="1:29" ht="15.75" customHeight="1" x14ac:dyDescent="0.25">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row>
    <row r="471" spans="1:29" ht="15.75" customHeight="1" x14ac:dyDescent="0.25">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row>
    <row r="472" spans="1:29" ht="15.75" customHeight="1" x14ac:dyDescent="0.25">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row>
    <row r="473" spans="1:29" ht="15.75" customHeight="1" x14ac:dyDescent="0.25">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row>
    <row r="474" spans="1:29" ht="15.75" customHeight="1" x14ac:dyDescent="0.25">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row>
    <row r="475" spans="1:29" ht="15.75" customHeight="1" x14ac:dyDescent="0.2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row>
    <row r="476" spans="1:29" ht="15.75" customHeight="1" x14ac:dyDescent="0.25">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row>
    <row r="477" spans="1:29" ht="15.75" customHeight="1" x14ac:dyDescent="0.25">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row>
    <row r="478" spans="1:29" ht="15.75" customHeight="1" x14ac:dyDescent="0.25">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row>
    <row r="479" spans="1:29" ht="15.75" customHeight="1" x14ac:dyDescent="0.25">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row>
    <row r="480" spans="1:29" ht="15.75" customHeight="1" x14ac:dyDescent="0.25">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row>
    <row r="481" spans="1:29" ht="15.75" customHeight="1" x14ac:dyDescent="0.25">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row>
    <row r="482" spans="1:29" ht="15.75" customHeight="1" x14ac:dyDescent="0.25">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row>
    <row r="483" spans="1:29" ht="15.75" customHeight="1" x14ac:dyDescent="0.25">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row>
    <row r="484" spans="1:29" ht="15.75" customHeight="1" x14ac:dyDescent="0.25">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row>
    <row r="485" spans="1:29" ht="15.75" customHeight="1" x14ac:dyDescent="0.2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row>
    <row r="486" spans="1:29" ht="15.75" customHeight="1" x14ac:dyDescent="0.25">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row>
    <row r="487" spans="1:29" ht="15.75" customHeight="1" x14ac:dyDescent="0.25">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row>
    <row r="488" spans="1:29" ht="15.75" customHeight="1" x14ac:dyDescent="0.25">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row>
    <row r="489" spans="1:29" ht="15.75" customHeight="1" x14ac:dyDescent="0.25">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row>
    <row r="490" spans="1:29" ht="15.75" customHeight="1" x14ac:dyDescent="0.25">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row>
    <row r="491" spans="1:29" ht="15.75" customHeight="1" x14ac:dyDescent="0.25">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row>
    <row r="492" spans="1:29" ht="15.75" customHeight="1" x14ac:dyDescent="0.25">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row>
    <row r="493" spans="1:29" ht="15.75" customHeight="1" x14ac:dyDescent="0.25">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row>
    <row r="494" spans="1:29" ht="15.75" customHeight="1" x14ac:dyDescent="0.25">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row>
    <row r="495" spans="1:29" ht="15.75" customHeight="1" x14ac:dyDescent="0.2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row>
    <row r="496" spans="1:29" ht="15.75" customHeight="1" x14ac:dyDescent="0.25">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row>
    <row r="497" spans="1:29" ht="15.75" customHeight="1" x14ac:dyDescent="0.25">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row>
    <row r="498" spans="1:29" ht="15.75" customHeight="1" x14ac:dyDescent="0.25">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row>
    <row r="499" spans="1:29" ht="15.75" customHeight="1" x14ac:dyDescent="0.25">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row>
    <row r="500" spans="1:29" ht="15.75" customHeight="1" x14ac:dyDescent="0.25">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row>
    <row r="501" spans="1:29" ht="15.75" customHeight="1" x14ac:dyDescent="0.25">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row>
    <row r="502" spans="1:29" ht="15.75" customHeight="1" x14ac:dyDescent="0.25">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row>
    <row r="503" spans="1:29" ht="15.75" customHeight="1" x14ac:dyDescent="0.25">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row>
    <row r="504" spans="1:29" ht="15.75" customHeight="1" x14ac:dyDescent="0.25">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row>
    <row r="505" spans="1:29" ht="15.75" customHeight="1" x14ac:dyDescent="0.2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row>
    <row r="506" spans="1:29" ht="15.75" customHeight="1" x14ac:dyDescent="0.25">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row>
    <row r="507" spans="1:29" ht="15.75" customHeight="1" x14ac:dyDescent="0.25">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row>
    <row r="508" spans="1:29" ht="15.75" customHeight="1" x14ac:dyDescent="0.25">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row>
    <row r="509" spans="1:29" ht="15.75" customHeight="1" x14ac:dyDescent="0.25">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row>
    <row r="510" spans="1:29" ht="15.75" customHeight="1" x14ac:dyDescent="0.25">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row>
    <row r="511" spans="1:29" ht="15.75" customHeight="1" x14ac:dyDescent="0.25">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row>
    <row r="512" spans="1:29" ht="15.75" customHeight="1" x14ac:dyDescent="0.25">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row>
    <row r="513" spans="1:29" ht="15.75" customHeight="1" x14ac:dyDescent="0.25">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row>
    <row r="514" spans="1:29" ht="15.75" customHeight="1" x14ac:dyDescent="0.25">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row>
    <row r="515" spans="1:29" ht="15.75" customHeight="1" x14ac:dyDescent="0.2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row>
    <row r="516" spans="1:29" ht="15.75" customHeight="1" x14ac:dyDescent="0.25">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row>
    <row r="517" spans="1:29" ht="15.75" customHeight="1" x14ac:dyDescent="0.25">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row>
    <row r="518" spans="1:29" ht="15.75" customHeight="1" x14ac:dyDescent="0.25">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row>
    <row r="519" spans="1:29" ht="15.75" customHeight="1" x14ac:dyDescent="0.25">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row>
    <row r="520" spans="1:29" ht="15.75" customHeight="1" x14ac:dyDescent="0.25">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row>
    <row r="521" spans="1:29" ht="15.75" customHeight="1" x14ac:dyDescent="0.25">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row>
    <row r="522" spans="1:29" ht="15.75" customHeight="1" x14ac:dyDescent="0.25">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row>
    <row r="523" spans="1:29" ht="15.75" customHeight="1" x14ac:dyDescent="0.25">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row>
    <row r="524" spans="1:29" ht="15.75" customHeight="1" x14ac:dyDescent="0.25">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row>
    <row r="525" spans="1:29" ht="15.75" customHeight="1" x14ac:dyDescent="0.2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row>
    <row r="526" spans="1:29" ht="15.75" customHeight="1" x14ac:dyDescent="0.25">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row>
    <row r="527" spans="1:29" ht="15.75" customHeight="1" x14ac:dyDescent="0.25">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row>
    <row r="528" spans="1:29" ht="15.75" customHeight="1" x14ac:dyDescent="0.25">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row>
    <row r="529" spans="1:29" ht="15.75" customHeight="1" x14ac:dyDescent="0.25">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row>
    <row r="530" spans="1:29" ht="15.75" customHeight="1" x14ac:dyDescent="0.25">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row>
    <row r="531" spans="1:29" ht="15.75" customHeight="1" x14ac:dyDescent="0.25">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row>
    <row r="532" spans="1:29" ht="15.75" customHeight="1" x14ac:dyDescent="0.25">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row>
    <row r="533" spans="1:29" ht="15.75" customHeight="1" x14ac:dyDescent="0.25">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row>
    <row r="534" spans="1:29" ht="15.75" customHeight="1" x14ac:dyDescent="0.25">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row>
    <row r="535" spans="1:29" ht="15.75" customHeight="1" x14ac:dyDescent="0.2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row>
    <row r="536" spans="1:29" ht="15.75" customHeight="1" x14ac:dyDescent="0.25">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row>
    <row r="537" spans="1:29" ht="15.75" customHeight="1" x14ac:dyDescent="0.25">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row>
    <row r="538" spans="1:29" ht="15.75" customHeight="1" x14ac:dyDescent="0.25">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row>
    <row r="539" spans="1:29" ht="15.75" customHeight="1" x14ac:dyDescent="0.25">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row>
    <row r="540" spans="1:29" ht="15.75" customHeight="1" x14ac:dyDescent="0.25">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row>
    <row r="541" spans="1:29" ht="15.75" customHeight="1" x14ac:dyDescent="0.25">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row>
    <row r="542" spans="1:29" ht="15.75" customHeight="1" x14ac:dyDescent="0.25">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row>
    <row r="543" spans="1:29" ht="15.75" customHeight="1" x14ac:dyDescent="0.25">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row>
    <row r="544" spans="1:29" ht="15.75" customHeight="1" x14ac:dyDescent="0.25">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row>
    <row r="545" spans="1:29" ht="15.75" customHeight="1" x14ac:dyDescent="0.2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row>
    <row r="546" spans="1:29" ht="15.75" customHeight="1" x14ac:dyDescent="0.25">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row>
    <row r="547" spans="1:29" ht="15.75" customHeight="1" x14ac:dyDescent="0.25">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row>
    <row r="548" spans="1:29" ht="15.75" customHeight="1" x14ac:dyDescent="0.25">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row>
    <row r="549" spans="1:29" ht="15.75" customHeight="1" x14ac:dyDescent="0.25">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row>
    <row r="550" spans="1:29" ht="15.75" customHeight="1" x14ac:dyDescent="0.25">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row>
    <row r="551" spans="1:29" ht="15.75" customHeight="1" x14ac:dyDescent="0.25">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row>
    <row r="552" spans="1:29" ht="15.75" customHeight="1" x14ac:dyDescent="0.25">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row>
    <row r="553" spans="1:29" ht="15.75" customHeight="1" x14ac:dyDescent="0.25">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row>
    <row r="554" spans="1:29" ht="15.75" customHeight="1" x14ac:dyDescent="0.25">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row>
    <row r="555" spans="1:29" ht="15.75" customHeight="1" x14ac:dyDescent="0.2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row>
    <row r="556" spans="1:29" ht="15.75" customHeight="1" x14ac:dyDescent="0.25">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row>
    <row r="557" spans="1:29" ht="15.75" customHeight="1" x14ac:dyDescent="0.25">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row>
    <row r="558" spans="1:29" ht="15.75" customHeight="1" x14ac:dyDescent="0.25">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row>
    <row r="559" spans="1:29" ht="15.75" customHeight="1" x14ac:dyDescent="0.25">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row>
    <row r="560" spans="1:29" ht="15.75" customHeight="1" x14ac:dyDescent="0.25">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row>
    <row r="561" spans="1:29" ht="15.75" customHeight="1" x14ac:dyDescent="0.25">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row>
    <row r="562" spans="1:29" ht="15.75" customHeight="1" x14ac:dyDescent="0.25">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row>
    <row r="563" spans="1:29" ht="15.75" customHeight="1" x14ac:dyDescent="0.25">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row>
    <row r="564" spans="1:29" ht="15.75" customHeight="1" x14ac:dyDescent="0.25">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row>
    <row r="565" spans="1:29" ht="15.75" customHeight="1" x14ac:dyDescent="0.2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row>
    <row r="566" spans="1:29" ht="15.75" customHeight="1" x14ac:dyDescent="0.25">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row>
    <row r="567" spans="1:29" ht="15.75" customHeight="1" x14ac:dyDescent="0.25">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row>
    <row r="568" spans="1:29" ht="15.75" customHeight="1" x14ac:dyDescent="0.25">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row>
    <row r="569" spans="1:29" ht="15.75" customHeight="1" x14ac:dyDescent="0.25">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row>
    <row r="570" spans="1:29" ht="15.75" customHeight="1" x14ac:dyDescent="0.25">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row>
    <row r="571" spans="1:29" ht="15.75" customHeight="1" x14ac:dyDescent="0.25">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row>
    <row r="572" spans="1:29" ht="15.75" customHeight="1" x14ac:dyDescent="0.25">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row>
    <row r="573" spans="1:29" ht="15.75" customHeight="1" x14ac:dyDescent="0.25">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row>
    <row r="574" spans="1:29" ht="15.75" customHeight="1" x14ac:dyDescent="0.25">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row>
    <row r="575" spans="1:29" ht="15.75" customHeight="1" x14ac:dyDescent="0.2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row>
    <row r="576" spans="1:29" ht="15.75" customHeight="1" x14ac:dyDescent="0.25">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row>
    <row r="577" spans="1:29" ht="15.75" customHeight="1" x14ac:dyDescent="0.25">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row>
    <row r="578" spans="1:29" ht="15.75" customHeight="1" x14ac:dyDescent="0.25">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row>
    <row r="579" spans="1:29" ht="15.75" customHeight="1" x14ac:dyDescent="0.25">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row>
    <row r="580" spans="1:29" ht="15.75" customHeight="1" x14ac:dyDescent="0.25">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row>
    <row r="581" spans="1:29" ht="15.75" customHeight="1" x14ac:dyDescent="0.25">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row>
    <row r="582" spans="1:29" ht="15.75" customHeight="1" x14ac:dyDescent="0.25">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row>
    <row r="583" spans="1:29" ht="15.75" customHeight="1" x14ac:dyDescent="0.25">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row>
    <row r="584" spans="1:29" ht="15.75" customHeight="1" x14ac:dyDescent="0.25">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row>
    <row r="585" spans="1:29" ht="15.75" customHeight="1" x14ac:dyDescent="0.2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row>
    <row r="586" spans="1:29" ht="15.75" customHeight="1" x14ac:dyDescent="0.25">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row>
    <row r="587" spans="1:29" ht="15.75" customHeight="1" x14ac:dyDescent="0.25">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row>
    <row r="588" spans="1:29" ht="15.75" customHeight="1" x14ac:dyDescent="0.25">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row>
    <row r="589" spans="1:29" ht="15.75" customHeight="1" x14ac:dyDescent="0.25">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row>
    <row r="590" spans="1:29" ht="15.75" customHeight="1" x14ac:dyDescent="0.25">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row>
    <row r="591" spans="1:29" ht="15.75" customHeight="1" x14ac:dyDescent="0.25">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row>
    <row r="592" spans="1:29" ht="15.75" customHeight="1" x14ac:dyDescent="0.25">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row>
    <row r="593" spans="1:29" ht="15.75" customHeight="1" x14ac:dyDescent="0.25">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row>
    <row r="594" spans="1:29" ht="15.75" customHeight="1" x14ac:dyDescent="0.25">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row>
    <row r="595" spans="1:29" ht="15.75" customHeight="1" x14ac:dyDescent="0.2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row>
    <row r="596" spans="1:29" ht="15.75" customHeight="1" x14ac:dyDescent="0.25">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row>
    <row r="597" spans="1:29" ht="15.75" customHeight="1" x14ac:dyDescent="0.25">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row>
    <row r="598" spans="1:29" ht="15.75" customHeight="1" x14ac:dyDescent="0.25">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row>
    <row r="599" spans="1:29" ht="15.75" customHeight="1" x14ac:dyDescent="0.25">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row>
    <row r="600" spans="1:29" ht="15.75" customHeight="1" x14ac:dyDescent="0.25">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row>
    <row r="601" spans="1:29" ht="15.75" customHeight="1" x14ac:dyDescent="0.25">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row>
    <row r="602" spans="1:29" ht="15.75" customHeight="1" x14ac:dyDescent="0.25">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row>
    <row r="603" spans="1:29" ht="15.75" customHeight="1" x14ac:dyDescent="0.25">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row>
    <row r="604" spans="1:29" ht="15.75" customHeight="1" x14ac:dyDescent="0.25">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row>
    <row r="605" spans="1:29" ht="15.75" customHeight="1" x14ac:dyDescent="0.2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row>
    <row r="606" spans="1:29" ht="15.75" customHeight="1" x14ac:dyDescent="0.25">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row>
    <row r="607" spans="1:29" ht="15.75" customHeight="1" x14ac:dyDescent="0.25">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row>
    <row r="608" spans="1:29" ht="15.75" customHeight="1" x14ac:dyDescent="0.25">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row>
    <row r="609" spans="1:29" ht="15.75" customHeight="1" x14ac:dyDescent="0.25">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row>
    <row r="610" spans="1:29" ht="15.75" customHeight="1" x14ac:dyDescent="0.25">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row>
    <row r="611" spans="1:29" ht="15.75" customHeight="1" x14ac:dyDescent="0.25">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row>
    <row r="612" spans="1:29" ht="15.75" customHeight="1" x14ac:dyDescent="0.25">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row>
    <row r="613" spans="1:29" ht="15.75" customHeight="1" x14ac:dyDescent="0.25">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row>
    <row r="614" spans="1:29" ht="15.75" customHeight="1" x14ac:dyDescent="0.25">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row>
    <row r="615" spans="1:29" ht="15.75" customHeight="1" x14ac:dyDescent="0.2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row>
    <row r="616" spans="1:29" ht="15.75" customHeight="1" x14ac:dyDescent="0.25">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row>
    <row r="617" spans="1:29" ht="15.75" customHeight="1" x14ac:dyDescent="0.25">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row>
    <row r="618" spans="1:29" ht="15.75" customHeight="1" x14ac:dyDescent="0.25">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row>
    <row r="619" spans="1:29" ht="15.75" customHeight="1" x14ac:dyDescent="0.25">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row>
    <row r="620" spans="1:29" ht="15.75" customHeight="1" x14ac:dyDescent="0.25">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row>
    <row r="621" spans="1:29" ht="15.75" customHeight="1" x14ac:dyDescent="0.25">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row>
    <row r="622" spans="1:29" ht="15.75" customHeight="1" x14ac:dyDescent="0.25">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row>
    <row r="623" spans="1:29" ht="15.75" customHeight="1" x14ac:dyDescent="0.25">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row>
    <row r="624" spans="1:29" ht="15.75" customHeight="1" x14ac:dyDescent="0.25">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row>
    <row r="625" spans="1:29" ht="15.75" customHeight="1" x14ac:dyDescent="0.2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row>
    <row r="626" spans="1:29" ht="15.75" customHeight="1" x14ac:dyDescent="0.25">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row>
    <row r="627" spans="1:29" ht="15.75" customHeight="1" x14ac:dyDescent="0.25">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row>
    <row r="628" spans="1:29" ht="15.75" customHeight="1" x14ac:dyDescent="0.25">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row>
    <row r="629" spans="1:29" ht="15.75" customHeight="1" x14ac:dyDescent="0.25">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row>
    <row r="630" spans="1:29" ht="15.75" customHeight="1" x14ac:dyDescent="0.25">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row>
    <row r="631" spans="1:29" ht="15.75" customHeight="1" x14ac:dyDescent="0.25">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row>
    <row r="632" spans="1:29" ht="15.75" customHeight="1" x14ac:dyDescent="0.25">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row>
    <row r="633" spans="1:29" ht="15.75" customHeight="1" x14ac:dyDescent="0.25">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row>
    <row r="634" spans="1:29" ht="15.75" customHeight="1" x14ac:dyDescent="0.25">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row>
    <row r="635" spans="1:29" ht="15.75" customHeight="1" x14ac:dyDescent="0.2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row>
    <row r="636" spans="1:29" ht="15.75" customHeight="1" x14ac:dyDescent="0.25">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row>
    <row r="637" spans="1:29" ht="15.75" customHeight="1" x14ac:dyDescent="0.25">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row>
    <row r="638" spans="1:29" ht="15.75" customHeight="1" x14ac:dyDescent="0.25">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row>
    <row r="639" spans="1:29" ht="15.75" customHeight="1" x14ac:dyDescent="0.25">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row>
    <row r="640" spans="1:29" ht="15.75" customHeight="1" x14ac:dyDescent="0.25">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row>
    <row r="641" spans="1:29" ht="15.75" customHeight="1" x14ac:dyDescent="0.25">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row>
    <row r="642" spans="1:29" ht="15.75" customHeight="1" x14ac:dyDescent="0.25">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row>
    <row r="643" spans="1:29" ht="15.75" customHeight="1" x14ac:dyDescent="0.25">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row>
    <row r="644" spans="1:29" ht="15.75" customHeight="1" x14ac:dyDescent="0.25">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row>
    <row r="645" spans="1:29" ht="15.75" customHeight="1" x14ac:dyDescent="0.2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row>
    <row r="646" spans="1:29" ht="15.75" customHeight="1" x14ac:dyDescent="0.25">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row>
    <row r="647" spans="1:29" ht="15.75" customHeight="1" x14ac:dyDescent="0.25">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row>
    <row r="648" spans="1:29" ht="15.75" customHeight="1" x14ac:dyDescent="0.25">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row>
    <row r="649" spans="1:29" ht="15.75" customHeight="1" x14ac:dyDescent="0.25">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row>
    <row r="650" spans="1:29" ht="15.75" customHeight="1" x14ac:dyDescent="0.25">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row>
    <row r="651" spans="1:29" ht="15.75" customHeight="1" x14ac:dyDescent="0.25">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row>
    <row r="652" spans="1:29" ht="15.75" customHeight="1" x14ac:dyDescent="0.25">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row>
    <row r="653" spans="1:29" ht="15.75" customHeight="1" x14ac:dyDescent="0.25">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row>
    <row r="654" spans="1:29" ht="15.75" customHeight="1" x14ac:dyDescent="0.25">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row>
    <row r="655" spans="1:29" ht="15.75" customHeight="1" x14ac:dyDescent="0.2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row>
    <row r="656" spans="1:29" ht="15.75" customHeight="1" x14ac:dyDescent="0.25">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row>
    <row r="657" spans="1:29" ht="15.75" customHeight="1" x14ac:dyDescent="0.25">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row>
    <row r="658" spans="1:29" ht="15.75" customHeight="1" x14ac:dyDescent="0.25">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row>
    <row r="659" spans="1:29" ht="15.75" customHeight="1" x14ac:dyDescent="0.25">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row>
    <row r="660" spans="1:29" ht="15.75" customHeight="1" x14ac:dyDescent="0.25">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row>
    <row r="661" spans="1:29" ht="15.75" customHeight="1" x14ac:dyDescent="0.25">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row>
    <row r="662" spans="1:29" ht="15.75" customHeight="1" x14ac:dyDescent="0.25">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row>
    <row r="663" spans="1:29" ht="15.75" customHeight="1" x14ac:dyDescent="0.25">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row>
    <row r="664" spans="1:29" ht="15.75" customHeight="1" x14ac:dyDescent="0.25">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row>
    <row r="665" spans="1:29" ht="15.75" customHeight="1" x14ac:dyDescent="0.2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row>
    <row r="666" spans="1:29" ht="15.75" customHeight="1" x14ac:dyDescent="0.25">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row>
    <row r="667" spans="1:29" ht="15.75" customHeight="1" x14ac:dyDescent="0.25">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row>
    <row r="668" spans="1:29" ht="15.75" customHeight="1" x14ac:dyDescent="0.25">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row>
    <row r="669" spans="1:29" ht="15.75" customHeight="1" x14ac:dyDescent="0.25">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row>
    <row r="670" spans="1:29" ht="15.75" customHeight="1" x14ac:dyDescent="0.25">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row>
    <row r="671" spans="1:29" ht="15.75" customHeight="1" x14ac:dyDescent="0.25">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row>
    <row r="672" spans="1:29" ht="15.75" customHeight="1" x14ac:dyDescent="0.25">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row>
    <row r="673" spans="1:29" ht="15.75" customHeight="1" x14ac:dyDescent="0.25">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row>
    <row r="674" spans="1:29" ht="15.75" customHeight="1" x14ac:dyDescent="0.25">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row>
    <row r="675" spans="1:29" ht="15.75" customHeight="1" x14ac:dyDescent="0.2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row>
    <row r="676" spans="1:29" ht="15.75" customHeight="1" x14ac:dyDescent="0.25">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row>
    <row r="677" spans="1:29" ht="15.75" customHeight="1" x14ac:dyDescent="0.25">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row>
    <row r="678" spans="1:29" ht="15.75" customHeight="1" x14ac:dyDescent="0.25">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row>
    <row r="679" spans="1:29" ht="15.75" customHeight="1" x14ac:dyDescent="0.25">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row>
    <row r="680" spans="1:29" ht="15.75" customHeight="1" x14ac:dyDescent="0.25">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row>
    <row r="681" spans="1:29" ht="15.75" customHeight="1" x14ac:dyDescent="0.25">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row>
    <row r="682" spans="1:29" ht="15.75" customHeight="1" x14ac:dyDescent="0.25">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row>
    <row r="683" spans="1:29" ht="15.75" customHeight="1" x14ac:dyDescent="0.25">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row>
    <row r="684" spans="1:29" ht="15.75" customHeight="1" x14ac:dyDescent="0.25">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row>
    <row r="685" spans="1:29" ht="15.75" customHeight="1" x14ac:dyDescent="0.2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row>
    <row r="686" spans="1:29" ht="15.75" customHeight="1" x14ac:dyDescent="0.25">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row>
    <row r="687" spans="1:29" ht="15.75" customHeight="1" x14ac:dyDescent="0.25">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row>
    <row r="688" spans="1:29" ht="15.75" customHeight="1" x14ac:dyDescent="0.25">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row>
    <row r="689" spans="1:29" ht="15.75" customHeight="1" x14ac:dyDescent="0.25">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row>
    <row r="690" spans="1:29" ht="15.75" customHeight="1" x14ac:dyDescent="0.25">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row>
    <row r="691" spans="1:29" ht="15.75" customHeight="1" x14ac:dyDescent="0.25">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row>
    <row r="692" spans="1:29" ht="15.75" customHeight="1" x14ac:dyDescent="0.25">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row>
    <row r="693" spans="1:29" ht="15.75" customHeight="1" x14ac:dyDescent="0.25">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row>
    <row r="694" spans="1:29" ht="15.75" customHeight="1" x14ac:dyDescent="0.25">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row>
    <row r="695" spans="1:29" ht="15.75" customHeight="1" x14ac:dyDescent="0.2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row>
    <row r="696" spans="1:29" ht="15.75" customHeight="1" x14ac:dyDescent="0.25">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row>
    <row r="697" spans="1:29" ht="15.75" customHeight="1" x14ac:dyDescent="0.25">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row>
    <row r="698" spans="1:29" ht="15.75" customHeight="1" x14ac:dyDescent="0.25">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row>
    <row r="699" spans="1:29" ht="15.75" customHeight="1" x14ac:dyDescent="0.25">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row>
    <row r="700" spans="1:29" ht="15.75" customHeight="1" x14ac:dyDescent="0.25">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row>
    <row r="701" spans="1:29" ht="15.75" customHeight="1" x14ac:dyDescent="0.25">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row>
    <row r="702" spans="1:29" ht="15.75" customHeight="1" x14ac:dyDescent="0.25">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row>
    <row r="703" spans="1:29" ht="15.75" customHeight="1" x14ac:dyDescent="0.25">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row>
    <row r="704" spans="1:29" ht="15.75" customHeight="1" x14ac:dyDescent="0.25">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row>
    <row r="705" spans="1:29" ht="15.75" customHeight="1" x14ac:dyDescent="0.2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row>
    <row r="706" spans="1:29" ht="15.75" customHeight="1" x14ac:dyDescent="0.25">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row>
    <row r="707" spans="1:29" ht="15.75" customHeight="1" x14ac:dyDescent="0.25">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row>
    <row r="708" spans="1:29" ht="15.75" customHeight="1" x14ac:dyDescent="0.25">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row>
    <row r="709" spans="1:29" ht="15.75" customHeight="1" x14ac:dyDescent="0.25">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row>
    <row r="710" spans="1:29" ht="15.75" customHeight="1" x14ac:dyDescent="0.25">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row>
    <row r="711" spans="1:29" ht="15.75" customHeight="1" x14ac:dyDescent="0.25">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row>
    <row r="712" spans="1:29" ht="15.75" customHeight="1" x14ac:dyDescent="0.25">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row>
    <row r="713" spans="1:29" ht="15.75" customHeight="1" x14ac:dyDescent="0.25">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row>
    <row r="714" spans="1:29" ht="15.75" customHeight="1" x14ac:dyDescent="0.25">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row>
    <row r="715" spans="1:29" ht="15.75" customHeight="1" x14ac:dyDescent="0.2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row>
    <row r="716" spans="1:29" ht="15.75" customHeight="1" x14ac:dyDescent="0.25">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row>
    <row r="717" spans="1:29" ht="15.75" customHeight="1" x14ac:dyDescent="0.25">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row>
    <row r="718" spans="1:29" ht="15.75" customHeight="1" x14ac:dyDescent="0.25">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row>
    <row r="719" spans="1:29" ht="15.75" customHeight="1" x14ac:dyDescent="0.25">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row>
    <row r="720" spans="1:29" ht="15.75" customHeight="1" x14ac:dyDescent="0.25">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row>
    <row r="721" spans="1:29" ht="15.75" customHeight="1" x14ac:dyDescent="0.25">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row>
    <row r="722" spans="1:29" ht="15.75" customHeight="1" x14ac:dyDescent="0.25">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row>
    <row r="723" spans="1:29" ht="15.75" customHeight="1" x14ac:dyDescent="0.25">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row>
    <row r="724" spans="1:29" ht="15.75" customHeight="1" x14ac:dyDescent="0.25">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row>
    <row r="725" spans="1:29" ht="15.75" customHeight="1" x14ac:dyDescent="0.2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row>
    <row r="726" spans="1:29" ht="15.75" customHeight="1" x14ac:dyDescent="0.25">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row>
    <row r="727" spans="1:29" ht="15.75" customHeight="1" x14ac:dyDescent="0.25">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row>
    <row r="728" spans="1:29" ht="15.75" customHeight="1" x14ac:dyDescent="0.25">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row>
    <row r="729" spans="1:29" ht="15.75" customHeight="1" x14ac:dyDescent="0.25">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row>
    <row r="730" spans="1:29" ht="15.75" customHeight="1" x14ac:dyDescent="0.25">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row>
    <row r="731" spans="1:29" ht="15.75" customHeight="1" x14ac:dyDescent="0.25">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row>
    <row r="732" spans="1:29" ht="15.75" customHeight="1" x14ac:dyDescent="0.25">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row>
    <row r="733" spans="1:29" ht="15.75" customHeight="1" x14ac:dyDescent="0.25">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row>
    <row r="734" spans="1:29" ht="15.75" customHeight="1" x14ac:dyDescent="0.25">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row>
    <row r="735" spans="1:29" ht="15.75" customHeight="1" x14ac:dyDescent="0.2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row>
    <row r="736" spans="1:29" ht="15.75" customHeight="1" x14ac:dyDescent="0.25">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row>
    <row r="737" spans="1:29" ht="15.75" customHeight="1" x14ac:dyDescent="0.25">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row>
    <row r="738" spans="1:29" ht="15.75" customHeight="1" x14ac:dyDescent="0.25">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row>
    <row r="739" spans="1:29" ht="15.75" customHeight="1" x14ac:dyDescent="0.25">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row>
    <row r="740" spans="1:29" ht="15.75" customHeight="1" x14ac:dyDescent="0.25">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row>
    <row r="741" spans="1:29" ht="15.75" customHeight="1" x14ac:dyDescent="0.25">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row>
    <row r="742" spans="1:29" ht="15.75" customHeight="1" x14ac:dyDescent="0.25">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row>
    <row r="743" spans="1:29" ht="15.75" customHeight="1" x14ac:dyDescent="0.25">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row>
    <row r="744" spans="1:29" ht="15.75" customHeight="1" x14ac:dyDescent="0.25">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row>
    <row r="745" spans="1:29" ht="15.75" customHeight="1" x14ac:dyDescent="0.2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row>
    <row r="746" spans="1:29" ht="15.75" customHeight="1" x14ac:dyDescent="0.25">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row>
    <row r="747" spans="1:29" ht="15.75" customHeight="1" x14ac:dyDescent="0.25">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row>
    <row r="748" spans="1:29" ht="15.75" customHeight="1" x14ac:dyDescent="0.25">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row>
    <row r="749" spans="1:29" ht="15.75" customHeight="1" x14ac:dyDescent="0.25">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row>
    <row r="750" spans="1:29" ht="15.75" customHeight="1" x14ac:dyDescent="0.25">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row>
    <row r="751" spans="1:29" ht="15.75" customHeight="1" x14ac:dyDescent="0.25">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row>
    <row r="752" spans="1:29" ht="15.75" customHeight="1" x14ac:dyDescent="0.25">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row>
    <row r="753" spans="1:29" ht="15.75" customHeight="1" x14ac:dyDescent="0.25">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row>
    <row r="754" spans="1:29" ht="15.75" customHeight="1" x14ac:dyDescent="0.25">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row>
    <row r="755" spans="1:29" ht="15.75" customHeight="1" x14ac:dyDescent="0.2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row>
    <row r="756" spans="1:29" ht="15.75" customHeight="1" x14ac:dyDescent="0.25">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row>
    <row r="757" spans="1:29" ht="15.75" customHeight="1" x14ac:dyDescent="0.25">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row>
    <row r="758" spans="1:29" ht="15.75" customHeight="1" x14ac:dyDescent="0.25">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row>
    <row r="759" spans="1:29" ht="15.75" customHeight="1" x14ac:dyDescent="0.25">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row>
    <row r="760" spans="1:29" ht="15.75" customHeight="1" x14ac:dyDescent="0.25">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row>
    <row r="761" spans="1:29" ht="15.75" customHeight="1" x14ac:dyDescent="0.25">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row>
    <row r="762" spans="1:29" ht="15.75" customHeight="1" x14ac:dyDescent="0.25">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row>
    <row r="763" spans="1:29" ht="15.75" customHeight="1" x14ac:dyDescent="0.25">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row>
    <row r="764" spans="1:29" ht="15.75" customHeight="1" x14ac:dyDescent="0.25">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row>
    <row r="765" spans="1:29" ht="15.75" customHeight="1" x14ac:dyDescent="0.2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row>
    <row r="766" spans="1:29" ht="15.75" customHeight="1" x14ac:dyDescent="0.25">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row>
    <row r="767" spans="1:29" ht="15.75" customHeight="1" x14ac:dyDescent="0.25">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row>
    <row r="768" spans="1:29" ht="15.75" customHeight="1" x14ac:dyDescent="0.25">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row>
    <row r="769" spans="1:29" ht="15.75" customHeight="1" x14ac:dyDescent="0.25">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row>
    <row r="770" spans="1:29" ht="15.75" customHeight="1" x14ac:dyDescent="0.25">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row>
    <row r="771" spans="1:29" ht="15.75" customHeight="1" x14ac:dyDescent="0.25">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row>
    <row r="772" spans="1:29" ht="15.75" customHeight="1" x14ac:dyDescent="0.25">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row>
    <row r="773" spans="1:29" ht="15.75" customHeight="1" x14ac:dyDescent="0.25">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row>
    <row r="774" spans="1:29" ht="15.75" customHeight="1" x14ac:dyDescent="0.25">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row>
    <row r="775" spans="1:29" ht="15.75" customHeight="1" x14ac:dyDescent="0.2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row>
    <row r="776" spans="1:29" ht="15.75" customHeight="1" x14ac:dyDescent="0.25">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row>
    <row r="777" spans="1:29" ht="15.75" customHeight="1" x14ac:dyDescent="0.25">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row>
    <row r="778" spans="1:29" ht="15.75" customHeight="1" x14ac:dyDescent="0.25">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row>
    <row r="779" spans="1:29" ht="15.75" customHeight="1" x14ac:dyDescent="0.25">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row>
    <row r="780" spans="1:29" ht="15.75" customHeight="1" x14ac:dyDescent="0.25">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row>
    <row r="781" spans="1:29" ht="15.75" customHeight="1" x14ac:dyDescent="0.25">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row>
    <row r="782" spans="1:29" ht="15.75" customHeight="1" x14ac:dyDescent="0.25">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row>
    <row r="783" spans="1:29" ht="15.75" customHeight="1" x14ac:dyDescent="0.25">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row>
    <row r="784" spans="1:29" ht="15.75" customHeight="1" x14ac:dyDescent="0.25">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row>
    <row r="785" spans="1:29" ht="15.75" customHeight="1" x14ac:dyDescent="0.2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row>
    <row r="786" spans="1:29" ht="15.75" customHeight="1" x14ac:dyDescent="0.25">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row>
    <row r="787" spans="1:29" ht="15.75" customHeight="1" x14ac:dyDescent="0.25">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row>
    <row r="788" spans="1:29" ht="15.75" customHeight="1" x14ac:dyDescent="0.25">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row>
    <row r="789" spans="1:29" ht="15.75" customHeight="1" x14ac:dyDescent="0.25">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row>
    <row r="790" spans="1:29" ht="15.75" customHeight="1" x14ac:dyDescent="0.25">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row>
    <row r="791" spans="1:29" ht="15.75" customHeight="1" x14ac:dyDescent="0.25">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row>
    <row r="792" spans="1:29" ht="15.75" customHeight="1" x14ac:dyDescent="0.25">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row>
    <row r="793" spans="1:29" ht="15.75" customHeight="1" x14ac:dyDescent="0.25">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row>
    <row r="794" spans="1:29" ht="15.75" customHeight="1" x14ac:dyDescent="0.25">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row>
    <row r="795" spans="1:29" ht="15.75" customHeight="1" x14ac:dyDescent="0.2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row>
    <row r="796" spans="1:29" ht="15.75" customHeight="1" x14ac:dyDescent="0.25">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row>
    <row r="797" spans="1:29" ht="15.75" customHeight="1" x14ac:dyDescent="0.25">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row>
    <row r="798" spans="1:29" ht="15.75" customHeight="1" x14ac:dyDescent="0.25">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row>
    <row r="799" spans="1:29" ht="15.75" customHeight="1" x14ac:dyDescent="0.25">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row>
    <row r="800" spans="1:29" ht="15.75" customHeight="1" x14ac:dyDescent="0.25">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row>
    <row r="801" spans="1:29" ht="15.75" customHeight="1" x14ac:dyDescent="0.25">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row>
    <row r="802" spans="1:29" ht="15.75" customHeight="1" x14ac:dyDescent="0.25">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row>
    <row r="803" spans="1:29" ht="15.75" customHeight="1" x14ac:dyDescent="0.25">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row>
    <row r="804" spans="1:29" ht="15.75" customHeight="1" x14ac:dyDescent="0.25">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row>
    <row r="805" spans="1:29" ht="15.75" customHeight="1" x14ac:dyDescent="0.2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row>
    <row r="806" spans="1:29" ht="15.75" customHeight="1" x14ac:dyDescent="0.25">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row>
    <row r="807" spans="1:29" ht="15.75" customHeight="1" x14ac:dyDescent="0.25">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row>
    <row r="808" spans="1:29" ht="15.75" customHeight="1" x14ac:dyDescent="0.25">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row>
    <row r="809" spans="1:29" ht="15.75" customHeight="1" x14ac:dyDescent="0.25">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row>
    <row r="810" spans="1:29" ht="15.75" customHeight="1" x14ac:dyDescent="0.25">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row>
    <row r="811" spans="1:29" ht="15.75" customHeight="1" x14ac:dyDescent="0.25">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row>
    <row r="812" spans="1:29" ht="15.75" customHeight="1" x14ac:dyDescent="0.25">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row>
    <row r="813" spans="1:29" ht="15.75" customHeight="1" x14ac:dyDescent="0.25">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row>
    <row r="814" spans="1:29" ht="15.75" customHeight="1" x14ac:dyDescent="0.25">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row>
    <row r="815" spans="1:29" ht="15.75" customHeight="1" x14ac:dyDescent="0.2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row>
    <row r="816" spans="1:29" ht="15.75" customHeight="1" x14ac:dyDescent="0.25">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row>
    <row r="817" spans="1:29" ht="15.75" customHeight="1" x14ac:dyDescent="0.25">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row>
    <row r="818" spans="1:29" ht="15.75" customHeight="1" x14ac:dyDescent="0.25">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row>
    <row r="819" spans="1:29" ht="15.75" customHeight="1" x14ac:dyDescent="0.25">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row>
    <row r="820" spans="1:29" ht="15.75" customHeight="1" x14ac:dyDescent="0.25">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row>
    <row r="821" spans="1:29" ht="15.75" customHeight="1" x14ac:dyDescent="0.25">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row>
    <row r="822" spans="1:29" ht="15.75" customHeight="1" x14ac:dyDescent="0.25">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row>
    <row r="823" spans="1:29" ht="15.75" customHeight="1" x14ac:dyDescent="0.25">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row>
    <row r="824" spans="1:29" ht="15.75" customHeight="1" x14ac:dyDescent="0.25">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row>
    <row r="825" spans="1:29" ht="15.75" customHeight="1" x14ac:dyDescent="0.2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row>
    <row r="826" spans="1:29" ht="15.75" customHeight="1" x14ac:dyDescent="0.25">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row>
    <row r="827" spans="1:29" ht="15.75" customHeight="1" x14ac:dyDescent="0.25">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row>
    <row r="828" spans="1:29" ht="15.75" customHeight="1" x14ac:dyDescent="0.25">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row>
    <row r="829" spans="1:29" ht="15.75" customHeight="1" x14ac:dyDescent="0.25">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row>
    <row r="830" spans="1:29" ht="15.75" customHeight="1" x14ac:dyDescent="0.25">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row>
    <row r="831" spans="1:29" ht="15.75" customHeight="1" x14ac:dyDescent="0.25">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row>
    <row r="832" spans="1:29" ht="15.75" customHeight="1" x14ac:dyDescent="0.25">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row>
    <row r="833" spans="1:29" ht="15.75" customHeight="1" x14ac:dyDescent="0.25">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row>
    <row r="834" spans="1:29" ht="15.75" customHeight="1" x14ac:dyDescent="0.25">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row>
    <row r="835" spans="1:29" ht="15.75" customHeight="1" x14ac:dyDescent="0.25">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row>
    <row r="836" spans="1:29" ht="15.75" customHeight="1" x14ac:dyDescent="0.25">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row>
    <row r="837" spans="1:29" ht="15.75" customHeight="1" x14ac:dyDescent="0.25">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row>
    <row r="838" spans="1:29" ht="15.75" customHeight="1" x14ac:dyDescent="0.25">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row>
    <row r="839" spans="1:29" ht="15.75" customHeight="1" x14ac:dyDescent="0.25">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row>
    <row r="840" spans="1:29" ht="15.75" customHeight="1" x14ac:dyDescent="0.25">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row>
    <row r="841" spans="1:29" ht="15.75" customHeight="1" x14ac:dyDescent="0.25">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row>
    <row r="842" spans="1:29" ht="15.75" customHeight="1" x14ac:dyDescent="0.25">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row>
    <row r="843" spans="1:29" ht="15.75" customHeight="1" x14ac:dyDescent="0.25">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row>
    <row r="844" spans="1:29" ht="15.75" customHeight="1" x14ac:dyDescent="0.25">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row>
    <row r="845" spans="1:29" ht="15.75" customHeight="1" x14ac:dyDescent="0.25">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row>
    <row r="846" spans="1:29" ht="15.75" customHeight="1" x14ac:dyDescent="0.25">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row>
    <row r="847" spans="1:29" ht="15.75" customHeight="1" x14ac:dyDescent="0.25">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row>
    <row r="848" spans="1:29" ht="15.75" customHeight="1" x14ac:dyDescent="0.25">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row>
    <row r="849" spans="1:29" ht="15.75" customHeight="1" x14ac:dyDescent="0.25">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row>
    <row r="850" spans="1:29" ht="15.75" customHeight="1" x14ac:dyDescent="0.25">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row>
    <row r="851" spans="1:29" ht="15.75" customHeight="1" x14ac:dyDescent="0.25">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row>
    <row r="852" spans="1:29" ht="15.75" customHeight="1" x14ac:dyDescent="0.25">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row>
    <row r="853" spans="1:29" ht="15.75" customHeight="1" x14ac:dyDescent="0.25">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row>
    <row r="854" spans="1:29" ht="15.75" customHeight="1" x14ac:dyDescent="0.25">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row>
    <row r="855" spans="1:29" ht="15.75" customHeight="1" x14ac:dyDescent="0.25">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row>
    <row r="856" spans="1:29" ht="15.75" customHeight="1" x14ac:dyDescent="0.25">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row>
    <row r="857" spans="1:29" ht="15.75" customHeight="1" x14ac:dyDescent="0.25">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row>
    <row r="858" spans="1:29" ht="15.75" customHeight="1" x14ac:dyDescent="0.25">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row>
    <row r="859" spans="1:29" ht="15.75" customHeight="1" x14ac:dyDescent="0.25">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row>
    <row r="860" spans="1:29" ht="15.75" customHeight="1" x14ac:dyDescent="0.25">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row>
    <row r="861" spans="1:29" ht="15.75" customHeight="1" x14ac:dyDescent="0.25">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row>
    <row r="862" spans="1:29" ht="15.75" customHeight="1" x14ac:dyDescent="0.25">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row>
    <row r="863" spans="1:29" ht="15.75" customHeight="1" x14ac:dyDescent="0.25">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row>
    <row r="864" spans="1:29" ht="15.75" customHeight="1" x14ac:dyDescent="0.25">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row>
    <row r="865" spans="1:29" ht="15.75" customHeight="1" x14ac:dyDescent="0.25">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row>
    <row r="866" spans="1:29" ht="15.75" customHeight="1" x14ac:dyDescent="0.25">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row>
    <row r="867" spans="1:29" ht="15.75" customHeight="1" x14ac:dyDescent="0.25">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row>
    <row r="868" spans="1:29" ht="15.75" customHeight="1" x14ac:dyDescent="0.25">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row>
    <row r="869" spans="1:29" ht="15.75" customHeight="1" x14ac:dyDescent="0.25">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row>
    <row r="870" spans="1:29" ht="15.75" customHeight="1" x14ac:dyDescent="0.25">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row>
    <row r="871" spans="1:29" ht="15.75" customHeight="1" x14ac:dyDescent="0.25">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row>
    <row r="872" spans="1:29" ht="15.75" customHeight="1" x14ac:dyDescent="0.25">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row>
    <row r="873" spans="1:29" ht="15.75" customHeight="1" x14ac:dyDescent="0.25">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row>
    <row r="874" spans="1:29" ht="15.75" customHeight="1" x14ac:dyDescent="0.25">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row>
    <row r="875" spans="1:29" ht="15.75" customHeight="1" x14ac:dyDescent="0.25">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row>
    <row r="876" spans="1:29" ht="15.75" customHeight="1" x14ac:dyDescent="0.25">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row>
    <row r="877" spans="1:29" ht="15.75" customHeight="1" x14ac:dyDescent="0.25">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row>
    <row r="878" spans="1:29" ht="15.75" customHeight="1" x14ac:dyDescent="0.25">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row>
    <row r="879" spans="1:29" ht="15.75" customHeight="1" x14ac:dyDescent="0.25">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row>
    <row r="880" spans="1:29" ht="15.75" customHeight="1" x14ac:dyDescent="0.25">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row>
    <row r="881" spans="1:29" ht="15.75" customHeight="1" x14ac:dyDescent="0.25">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row>
    <row r="882" spans="1:29" ht="15.75" customHeight="1" x14ac:dyDescent="0.25">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row>
    <row r="883" spans="1:29" ht="15.75" customHeight="1" x14ac:dyDescent="0.25">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row>
    <row r="884" spans="1:29" ht="15.75" customHeight="1" x14ac:dyDescent="0.25">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row>
    <row r="885" spans="1:29" ht="15.75" customHeight="1" x14ac:dyDescent="0.25">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row>
    <row r="886" spans="1:29" ht="15.75" customHeight="1" x14ac:dyDescent="0.25">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row>
    <row r="887" spans="1:29" ht="15.75" customHeight="1" x14ac:dyDescent="0.25">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row>
    <row r="888" spans="1:29" ht="15.75" customHeight="1" x14ac:dyDescent="0.25">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row>
    <row r="889" spans="1:29" ht="15.75" customHeight="1" x14ac:dyDescent="0.25">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row>
    <row r="890" spans="1:29" ht="15.75" customHeight="1" x14ac:dyDescent="0.25">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row>
    <row r="891" spans="1:29" ht="15.75" customHeight="1" x14ac:dyDescent="0.25">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row>
    <row r="892" spans="1:29" ht="15.75" customHeight="1" x14ac:dyDescent="0.25">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row>
    <row r="893" spans="1:29" ht="15.75" customHeight="1" x14ac:dyDescent="0.25">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row>
    <row r="894" spans="1:29" ht="15.75" customHeight="1" x14ac:dyDescent="0.25">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row>
    <row r="895" spans="1:29" ht="15.75" customHeight="1" x14ac:dyDescent="0.25">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row>
    <row r="896" spans="1:29" ht="15.75" customHeight="1" x14ac:dyDescent="0.25">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row>
    <row r="897" spans="1:29" ht="15.75" customHeight="1" x14ac:dyDescent="0.25">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row>
    <row r="898" spans="1:29" ht="15.75" customHeight="1" x14ac:dyDescent="0.25">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row>
    <row r="899" spans="1:29" ht="15.75" customHeight="1" x14ac:dyDescent="0.25">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row>
    <row r="900" spans="1:29" ht="15.75" customHeight="1" x14ac:dyDescent="0.25">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row>
    <row r="901" spans="1:29" ht="15.75" customHeight="1" x14ac:dyDescent="0.25">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row>
    <row r="902" spans="1:29" ht="15.75" customHeight="1" x14ac:dyDescent="0.25">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row>
    <row r="903" spans="1:29" ht="15.75" customHeight="1" x14ac:dyDescent="0.25">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row>
    <row r="904" spans="1:29" ht="15.75" customHeight="1" x14ac:dyDescent="0.25">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row>
    <row r="905" spans="1:29" ht="15.75" customHeight="1" x14ac:dyDescent="0.25">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row>
    <row r="906" spans="1:29" ht="15.75" customHeight="1" x14ac:dyDescent="0.25">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row>
    <row r="907" spans="1:29" ht="15.75" customHeight="1" x14ac:dyDescent="0.25">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row>
    <row r="908" spans="1:29" ht="15.75" customHeight="1" x14ac:dyDescent="0.25">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row>
    <row r="909" spans="1:29" ht="15.75" customHeight="1" x14ac:dyDescent="0.25">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row>
    <row r="910" spans="1:29" ht="15.75" customHeight="1" x14ac:dyDescent="0.25">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row>
    <row r="911" spans="1:29" ht="15.75" customHeight="1" x14ac:dyDescent="0.25">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row>
    <row r="912" spans="1:29" ht="15.75" customHeight="1" x14ac:dyDescent="0.25">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row>
    <row r="913" spans="1:29" ht="15.75" customHeight="1" x14ac:dyDescent="0.25">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row>
    <row r="914" spans="1:29" ht="15.75" customHeight="1" x14ac:dyDescent="0.25">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row>
    <row r="915" spans="1:29" ht="15.75" customHeight="1" x14ac:dyDescent="0.25">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row>
    <row r="916" spans="1:29" ht="15.75" customHeight="1" x14ac:dyDescent="0.25">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row>
    <row r="917" spans="1:29" ht="15.75" customHeight="1" x14ac:dyDescent="0.25">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row>
    <row r="918" spans="1:29" ht="15.75" customHeight="1" x14ac:dyDescent="0.25">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row>
    <row r="919" spans="1:29" ht="15.75" customHeight="1" x14ac:dyDescent="0.25">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row>
    <row r="920" spans="1:29" ht="15.75" customHeight="1" x14ac:dyDescent="0.25">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row>
    <row r="921" spans="1:29" ht="15.75" customHeight="1" x14ac:dyDescent="0.25">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row>
    <row r="922" spans="1:29" ht="15.75" customHeight="1" x14ac:dyDescent="0.25">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row>
    <row r="923" spans="1:29" ht="15.75" customHeight="1" x14ac:dyDescent="0.25">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row>
    <row r="924" spans="1:29" ht="15.75" customHeight="1" x14ac:dyDescent="0.25">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row>
    <row r="925" spans="1:29" ht="15.75" customHeight="1" x14ac:dyDescent="0.25">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row>
    <row r="926" spans="1:29" ht="15.75" customHeight="1" x14ac:dyDescent="0.25">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row>
    <row r="927" spans="1:29" ht="15.75" customHeight="1" x14ac:dyDescent="0.25">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row>
    <row r="928" spans="1:29" ht="15.75" customHeight="1" x14ac:dyDescent="0.25">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row>
    <row r="929" spans="1:29" ht="15.75" customHeight="1" x14ac:dyDescent="0.25">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row>
    <row r="930" spans="1:29" ht="15.75" customHeight="1" x14ac:dyDescent="0.25">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row>
    <row r="931" spans="1:29" ht="15.75" customHeight="1" x14ac:dyDescent="0.25">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row>
    <row r="932" spans="1:29" ht="15.75" customHeight="1" x14ac:dyDescent="0.25">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row>
    <row r="933" spans="1:29" ht="15.75" customHeight="1" x14ac:dyDescent="0.25">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row>
    <row r="934" spans="1:29" ht="15.75" customHeight="1" x14ac:dyDescent="0.25">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row>
    <row r="935" spans="1:29" ht="15.75" customHeight="1" x14ac:dyDescent="0.25">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row>
    <row r="936" spans="1:29" ht="15.75" customHeight="1" x14ac:dyDescent="0.25">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row>
    <row r="937" spans="1:29" ht="15.75" customHeight="1" x14ac:dyDescent="0.25">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row>
    <row r="938" spans="1:29" ht="15.75" customHeight="1" x14ac:dyDescent="0.25">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row>
    <row r="939" spans="1:29" ht="15.75" customHeight="1" x14ac:dyDescent="0.25">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row>
    <row r="940" spans="1:29" ht="15.75" customHeight="1" x14ac:dyDescent="0.25">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row>
    <row r="941" spans="1:29" ht="15.75" customHeight="1" x14ac:dyDescent="0.25">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row>
    <row r="942" spans="1:29" ht="15.75" customHeight="1" x14ac:dyDescent="0.25">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row>
    <row r="943" spans="1:29" ht="15.75" customHeight="1" x14ac:dyDescent="0.25">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row>
    <row r="944" spans="1:29" ht="15.75" customHeight="1" x14ac:dyDescent="0.25">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row>
    <row r="945" spans="1:29" ht="15.75" customHeight="1" x14ac:dyDescent="0.25">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row>
    <row r="946" spans="1:29" ht="15.75" customHeight="1" x14ac:dyDescent="0.25">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row>
    <row r="947" spans="1:29" ht="15.75" customHeight="1" x14ac:dyDescent="0.25">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row>
    <row r="948" spans="1:29" ht="15.75" customHeight="1" x14ac:dyDescent="0.25">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row>
    <row r="949" spans="1:29" ht="15.75" customHeight="1" x14ac:dyDescent="0.25">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row>
    <row r="950" spans="1:29" ht="15.75" customHeight="1" x14ac:dyDescent="0.25">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row>
    <row r="951" spans="1:29" ht="15.75" customHeight="1" x14ac:dyDescent="0.25">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row>
    <row r="952" spans="1:29" ht="15.75" customHeight="1" x14ac:dyDescent="0.25">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row>
    <row r="953" spans="1:29" ht="15.75" customHeight="1" x14ac:dyDescent="0.25">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row>
    <row r="954" spans="1:29" ht="15.75" customHeight="1" x14ac:dyDescent="0.25">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row>
    <row r="955" spans="1:29" ht="15.75" customHeight="1" x14ac:dyDescent="0.25">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row>
    <row r="956" spans="1:29" ht="15.75" customHeight="1" x14ac:dyDescent="0.25">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row>
    <row r="957" spans="1:29" ht="15.75" customHeight="1" x14ac:dyDescent="0.25">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row>
    <row r="958" spans="1:29" ht="15.75" customHeight="1" x14ac:dyDescent="0.25">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row>
    <row r="959" spans="1:29" ht="15.75" customHeight="1" x14ac:dyDescent="0.25">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row>
    <row r="960" spans="1:29" ht="15.75" customHeight="1" x14ac:dyDescent="0.25">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row>
    <row r="961" spans="1:29" ht="15.75" customHeight="1" x14ac:dyDescent="0.25">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row>
    <row r="962" spans="1:29" ht="15.75" customHeight="1" x14ac:dyDescent="0.25">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row>
    <row r="963" spans="1:29" ht="15.75" customHeight="1" x14ac:dyDescent="0.25">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row>
    <row r="964" spans="1:29" ht="15.75" customHeight="1" x14ac:dyDescent="0.25">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row>
    <row r="965" spans="1:29" ht="15.75" customHeight="1" x14ac:dyDescent="0.25">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row>
    <row r="966" spans="1:29" ht="15.75" customHeight="1" x14ac:dyDescent="0.25">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row>
    <row r="967" spans="1:29" ht="15.75" customHeight="1" x14ac:dyDescent="0.25">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row>
    <row r="968" spans="1:29" ht="15.75" customHeight="1" x14ac:dyDescent="0.25">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row>
    <row r="969" spans="1:29" ht="15.75" customHeight="1" x14ac:dyDescent="0.25">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row>
    <row r="970" spans="1:29" ht="15.75" customHeight="1" x14ac:dyDescent="0.25">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row>
    <row r="971" spans="1:29" ht="15.75" customHeight="1" x14ac:dyDescent="0.25">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row>
    <row r="972" spans="1:29" ht="15.75" customHeight="1" x14ac:dyDescent="0.25">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row>
    <row r="973" spans="1:29" ht="15.75" customHeight="1" x14ac:dyDescent="0.25">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row>
    <row r="974" spans="1:29" ht="15.75" customHeight="1" x14ac:dyDescent="0.25">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row>
    <row r="975" spans="1:29" ht="15.75" customHeight="1" x14ac:dyDescent="0.25">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row>
    <row r="976" spans="1:29" ht="15.75" customHeight="1" x14ac:dyDescent="0.25">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row>
    <row r="977" spans="1:29" ht="15.75" customHeight="1" x14ac:dyDescent="0.25">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row>
    <row r="978" spans="1:29" ht="15.75" customHeight="1" x14ac:dyDescent="0.25">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row>
    <row r="979" spans="1:29" ht="15.75" customHeight="1" x14ac:dyDescent="0.25">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row>
    <row r="980" spans="1:29" ht="15.75" customHeight="1" x14ac:dyDescent="0.25">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row>
    <row r="981" spans="1:29" ht="15.75" customHeight="1" x14ac:dyDescent="0.25">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row>
    <row r="982" spans="1:29" ht="15.75" customHeight="1" x14ac:dyDescent="0.25">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row>
    <row r="983" spans="1:29" ht="15.75" customHeight="1" x14ac:dyDescent="0.25">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row>
    <row r="984" spans="1:29" ht="15.75" customHeight="1" x14ac:dyDescent="0.25">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row>
    <row r="985" spans="1:29" ht="15.75" customHeight="1" x14ac:dyDescent="0.25">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row>
    <row r="986" spans="1:29" ht="15.75" customHeight="1" x14ac:dyDescent="0.25">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row>
    <row r="987" spans="1:29" ht="15.75" customHeight="1" x14ac:dyDescent="0.25">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row>
    <row r="988" spans="1:29" ht="15.75" customHeight="1" x14ac:dyDescent="0.25">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row>
    <row r="989" spans="1:29" ht="15.75" customHeight="1" x14ac:dyDescent="0.25">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row>
    <row r="990" spans="1:29" ht="15.75" customHeight="1" x14ac:dyDescent="0.25">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row>
    <row r="991" spans="1:29" ht="15.75" customHeight="1" x14ac:dyDescent="0.25">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row>
    <row r="992" spans="1:29" ht="15.75" customHeight="1" x14ac:dyDescent="0.25">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row>
    <row r="993" spans="1:29" ht="15.75" customHeight="1" x14ac:dyDescent="0.25">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row>
    <row r="994" spans="1:29" ht="15.75" customHeight="1" x14ac:dyDescent="0.25">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row>
    <row r="995" spans="1:29" ht="15.75" customHeight="1" x14ac:dyDescent="0.25">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row>
    <row r="996" spans="1:29" ht="15.75" customHeight="1" x14ac:dyDescent="0.25">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row>
    <row r="997" spans="1:29" ht="15.75" customHeight="1" x14ac:dyDescent="0.25">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row>
    <row r="998" spans="1:29" ht="15.75" customHeight="1" x14ac:dyDescent="0.25">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row>
    <row r="999" spans="1:29" ht="15.75" customHeight="1" x14ac:dyDescent="0.25">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row>
    <row r="1000" spans="1:29" ht="15.75" customHeight="1" x14ac:dyDescent="0.25">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row>
  </sheetData>
  <mergeCells count="7">
    <mergeCell ref="B81:B179"/>
    <mergeCell ref="B48:B80"/>
    <mergeCell ref="B3:C3"/>
    <mergeCell ref="D3:K3"/>
    <mergeCell ref="B6:B8"/>
    <mergeCell ref="B9:B14"/>
    <mergeCell ref="B15:B47"/>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Q833"/>
  <sheetViews>
    <sheetView showGridLines="0" zoomScale="70" zoomScaleNormal="70" workbookViewId="0">
      <pane xSplit="3" ySplit="4" topLeftCell="D5" activePane="bottomRight" state="frozen"/>
      <selection pane="topRight" sqref="A1:AZ1"/>
      <selection pane="bottomLeft" sqref="A1:AZ1"/>
      <selection pane="bottomRight" activeCell="C2" sqref="A2:C2"/>
    </sheetView>
  </sheetViews>
  <sheetFormatPr defaultColWidth="14.42578125" defaultRowHeight="15" customHeight="1" x14ac:dyDescent="0.25"/>
  <cols>
    <col min="2" max="2" width="21.42578125" bestFit="1" customWidth="1"/>
    <col min="3" max="3" width="7" bestFit="1" customWidth="1"/>
    <col min="4" max="4" width="12.140625" style="58" customWidth="1"/>
    <col min="5" max="8" width="11.42578125" customWidth="1"/>
    <col min="9" max="9" width="10.5703125" bestFit="1" customWidth="1"/>
    <col min="10" max="10" width="18.140625" bestFit="1" customWidth="1"/>
    <col min="11" max="11" width="11.42578125" customWidth="1"/>
    <col min="12" max="12" width="14" bestFit="1" customWidth="1"/>
    <col min="13" max="22" width="11.42578125" customWidth="1"/>
    <col min="23" max="23" width="7.140625" customWidth="1"/>
    <col min="24" max="24" width="18.140625" bestFit="1" customWidth="1"/>
    <col min="25" max="39" width="11.42578125" customWidth="1"/>
    <col min="40" max="40" width="16.28515625" bestFit="1" customWidth="1"/>
    <col min="41" max="44" width="11.42578125" customWidth="1"/>
    <col min="45" max="45" width="20.140625" bestFit="1" customWidth="1"/>
    <col min="46" max="49" width="11.42578125" customWidth="1"/>
    <col min="50" max="50" width="19.42578125" bestFit="1" customWidth="1"/>
    <col min="51" max="52" width="11.42578125" customWidth="1"/>
    <col min="53" max="53" width="17.5703125" customWidth="1"/>
    <col min="54" max="54" width="13.85546875" customWidth="1"/>
    <col min="55" max="55" width="19.28515625" customWidth="1"/>
    <col min="56" max="56" width="15.7109375" customWidth="1"/>
    <col min="59" max="59" width="16.28515625" customWidth="1"/>
    <col min="60" max="60" width="16.42578125" customWidth="1"/>
    <col min="61" max="61" width="13" customWidth="1"/>
    <col min="62" max="62" width="13.140625" customWidth="1"/>
    <col min="63" max="63" width="12.28515625" customWidth="1"/>
    <col min="73" max="73" width="15.5703125" customWidth="1"/>
    <col min="74" max="74" width="18" customWidth="1"/>
    <col min="75" max="75" width="20.28515625" customWidth="1"/>
    <col min="78" max="78" width="26.140625" customWidth="1"/>
    <col min="80" max="80" width="14.28515625" bestFit="1" customWidth="1"/>
    <col min="82" max="82" width="16.28515625" customWidth="1"/>
    <col min="83" max="83" width="16.140625" customWidth="1"/>
  </cols>
  <sheetData>
    <row r="1" spans="1:95" x14ac:dyDescent="0.25">
      <c r="A1" s="296"/>
      <c r="B1" s="339"/>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c r="AK1" s="340"/>
      <c r="AL1" s="340"/>
      <c r="AM1" s="340"/>
      <c r="AN1" s="340"/>
      <c r="AO1" s="340"/>
      <c r="AP1" s="340"/>
      <c r="AQ1" s="340"/>
      <c r="AR1" s="340"/>
      <c r="AS1" s="340"/>
      <c r="AT1" s="340"/>
      <c r="AU1" s="340"/>
      <c r="AV1" s="340"/>
      <c r="AW1" s="340"/>
      <c r="AX1" s="340"/>
      <c r="AY1" s="340"/>
      <c r="AZ1" s="340"/>
      <c r="BA1" s="340"/>
      <c r="BB1" s="341"/>
      <c r="BC1" s="341"/>
      <c r="BD1" s="341"/>
      <c r="BE1" s="341"/>
      <c r="BF1" s="341"/>
      <c r="BG1" s="341"/>
      <c r="BH1" s="341"/>
      <c r="BI1" s="341"/>
      <c r="BJ1" s="341"/>
      <c r="BK1" s="341"/>
      <c r="BL1" s="341"/>
      <c r="BM1" s="341"/>
      <c r="BN1" s="341"/>
      <c r="BO1" s="341"/>
      <c r="BP1" s="341"/>
      <c r="BQ1" s="341"/>
      <c r="BR1" s="341"/>
      <c r="BS1" s="341"/>
      <c r="BT1" s="341"/>
      <c r="BU1" s="341"/>
      <c r="BV1" s="341"/>
      <c r="BW1" s="341"/>
      <c r="BX1" s="341"/>
      <c r="BY1" s="341"/>
      <c r="BZ1" s="341"/>
      <c r="CA1" s="341"/>
      <c r="CB1" s="341"/>
      <c r="CC1" s="341"/>
      <c r="CD1" s="341"/>
      <c r="CE1" s="341"/>
      <c r="CF1" s="341"/>
      <c r="CG1" s="341"/>
      <c r="CH1" s="341"/>
      <c r="CI1" s="341"/>
      <c r="CJ1" s="341"/>
      <c r="CK1" s="341"/>
      <c r="CL1" s="341"/>
      <c r="CM1" s="341"/>
      <c r="CN1" s="341"/>
      <c r="CO1" s="341"/>
      <c r="CP1" s="341"/>
      <c r="CQ1" s="341"/>
    </row>
    <row r="2" spans="1:95" ht="120" customHeight="1" x14ac:dyDescent="0.25">
      <c r="A2" s="295" t="str">
        <f>'Indicator Data'!B2</f>
        <v>ADMIN LEVEL-1 (Division)</v>
      </c>
      <c r="B2" s="295" t="str">
        <f>'Indicator Data'!C2</f>
        <v xml:space="preserve">ADMIN LEVEL-2 (District) </v>
      </c>
      <c r="C2" s="295" t="str">
        <f>'Indicator Data'!D2</f>
        <v>P-Code</v>
      </c>
      <c r="D2" s="54" t="str">
        <f>'Indicator Data'!E2</f>
        <v>Physical Exposure to Earthquake MMI VI</v>
      </c>
      <c r="E2" s="54" t="str">
        <f>'Indicator Data'!F2</f>
        <v>Physical Exposure to Earthquake MMI VIII</v>
      </c>
      <c r="F2" s="54" t="str">
        <f>'Indicator Data'!G2</f>
        <v>Physical Exposure to Earthquake MMI VI (relative)</v>
      </c>
      <c r="G2" s="54" t="str">
        <f>'Indicator Data'!H2</f>
        <v>Physical Exposure to Earthquake MMI VIII (relative)</v>
      </c>
      <c r="H2" s="54" t="str">
        <f>'Indicator Data'!I2</f>
        <v>Physical Exposure to Extensive River flood  (relative)</v>
      </c>
      <c r="I2" s="54" t="str">
        <f>'Indicator Data'!J2</f>
        <v>Physical Extent of Intensive River Flood Inundation (absolute)</v>
      </c>
      <c r="J2" s="54" t="str">
        <f>'Indicator Data'!K2</f>
        <v>Physical Exposure to Extensive Flash Flood  (relative)</v>
      </c>
      <c r="K2" s="54" t="str">
        <f>'Indicator Data'!L2</f>
        <v>Intensive  Inundation (monsoon season)</v>
      </c>
      <c r="L2" s="54" t="str">
        <f>'Indicator Data'!M2</f>
        <v xml:space="preserve">Physical Extent to Extensive Storm Surge Area  (relative) </v>
      </c>
      <c r="M2" s="54" t="str">
        <f>'Indicator Data'!N2</f>
        <v xml:space="preserve">Physical Exposure to Intensive Storm Surge   (absolute)  </v>
      </c>
      <c r="N2" s="54" t="str">
        <f>'Indicator Data'!O2</f>
        <v>Physical Exposure to Intensive Landslide (relative)</v>
      </c>
      <c r="O2" s="54" t="str">
        <f>'Indicator Data'!P2</f>
        <v>Physical Exposure to Extensive Landslide (relative)</v>
      </c>
      <c r="P2" s="54" t="str">
        <f>'Indicator Data'!Q2</f>
        <v>Physical Exposure to Extensive Salinity (relative)</v>
      </c>
      <c r="Q2" s="54" t="str">
        <f>'Indicator Data'!R2</f>
        <v>Physical Exposure to Intensive Lightning  (absolute)</v>
      </c>
      <c r="R2" s="54" t="str">
        <f>'Indicator Data'!S2</f>
        <v xml:space="preserve">Physical Exposure to Intensive Riverbank Erosion (absolute) </v>
      </c>
      <c r="S2" s="54" t="str">
        <f>'Indicator Data'!T2</f>
        <v>Physical Exposure to Extensive Drought- Kharip (relative)</v>
      </c>
      <c r="T2" s="54" t="str">
        <f>'Indicator Data'!U2</f>
        <v>Physical Exposure to Extensive Drought-Rabi  (relative)</v>
      </c>
      <c r="U2" s="54" t="str">
        <f>'Indicator Data'!V2</f>
        <v>Incidents of COVID-19 Infections</v>
      </c>
      <c r="V2" s="54" t="str">
        <f>'Indicator Data'!W2</f>
        <v>Population Exposed to Dengue (vector borne)</v>
      </c>
      <c r="W2" s="54" t="str">
        <f>'Indicator Data'!X2</f>
        <v>Population Density</v>
      </c>
      <c r="X2" s="54" t="str">
        <f>'Indicator Data'!Y2</f>
        <v>Average Household Size</v>
      </c>
      <c r="Y2" s="54" t="str">
        <f>'Indicator Data'!Z2</f>
        <v>Urban Population Growth</v>
      </c>
      <c r="Z2" s="54" t="str">
        <f>'Indicator Data'!AA2</f>
        <v>Population Living in Urban Areas</v>
      </c>
      <c r="AA2" s="54" t="str">
        <f>'Indicator Data'!AB2</f>
        <v xml:space="preserve">Population Living in Slums </v>
      </c>
      <c r="AB2" s="54" t="str">
        <f>'Indicator Data'!AC2</f>
        <v>Open Defecation</v>
      </c>
      <c r="AC2" s="54" t="str">
        <f>'Indicator Data'!AD2</f>
        <v>Children Under 5 (% of population)</v>
      </c>
      <c r="AD2" s="54" t="str">
        <f>'Indicator Data'!AE2</f>
        <v>IHR Capacity Score: Food Safety</v>
      </c>
      <c r="AE2" s="54" t="str">
        <f>'Indicator Data'!AF2</f>
        <v>Violent Conflict Probability</v>
      </c>
      <c r="AF2" s="54" t="str">
        <f>'Indicator Data'!AG2</f>
        <v>Highly Violent Conflict Probability</v>
      </c>
      <c r="AG2" s="54" t="str">
        <f>'Indicator Data'!AH2</f>
        <v>National Power Conflict Intensity (Highly Violent)</v>
      </c>
      <c r="AH2" s="54" t="str">
        <f>'Indicator Data'!AI2</f>
        <v>Subnational Conflict Intensity (Highly Violent)</v>
      </c>
      <c r="AI2" s="54" t="str">
        <f>'Indicator Data'!AJ2</f>
        <v>Human Development Index</v>
      </c>
      <c r="AJ2" s="54" t="str">
        <f>'Indicator Data'!AK2</f>
        <v>Poor People</v>
      </c>
      <c r="AK2" s="54" t="str">
        <f>'Indicator Data'!AL2</f>
        <v>Extremely Poor People</v>
      </c>
      <c r="AL2" s="54" t="str">
        <f>'Indicator Data'!AM2</f>
        <v>Unsustainable Livelihood Household (% of Agri and non-Agri day labor)</v>
      </c>
      <c r="AM2" s="54" t="str">
        <f>'Indicator Data'!AN2</f>
        <v>Income GINI Coefficient</v>
      </c>
      <c r="AN2" s="54" t="str">
        <f>'Indicator Data'!AO2</f>
        <v>Gender Parity Index (GPI) for Primary School</v>
      </c>
      <c r="AO2" s="54" t="str">
        <f>'Indicator Data'!AP2</f>
        <v xml:space="preserve">Gender Parity Index (GPI) for Lower Secondary School </v>
      </c>
      <c r="AP2" s="54" t="str">
        <f>'Indicator Data'!AQ2</f>
        <v>Gender Parity Index (GPI) for Upper Secondary School</v>
      </c>
      <c r="AQ2" s="54" t="str">
        <f>'Indicator Data'!AR2</f>
        <v>Unemployment Rate</v>
      </c>
      <c r="AR2" s="54" t="str">
        <f>'Indicator Data'!AS2</f>
        <v>Percentages of EGPP Coverage</v>
      </c>
      <c r="AS2" s="54" t="str">
        <f>'Indicator Data'!AT2</f>
        <v>Public Aid Per Capita (humanitarian and development)</v>
      </c>
      <c r="AT2" s="54" t="str">
        <f>'Indicator Data'!AU2</f>
        <v>Net ODA Received (% of GNI)</v>
      </c>
      <c r="AU2" s="54" t="str">
        <f>'Indicator Data'!AV2</f>
        <v>Volume of Remittances (in USD) as a proportion of total GDP (%)</v>
      </c>
      <c r="AV2" s="54" t="str">
        <f>'Indicator Data'!AW2</f>
        <v>Floating Population</v>
      </c>
      <c r="AW2" s="54" t="str">
        <f>'Indicator Data'!AX2</f>
        <v xml:space="preserve">Disaster Induced IDP </v>
      </c>
      <c r="AX2" s="54" t="str">
        <f>'Indicator Data'!AY2</f>
        <v>Asylum Seeker/ Refugee</v>
      </c>
      <c r="AY2" s="54" t="str">
        <f>'Indicator Data'!AZ2</f>
        <v xml:space="preserve">Under Five Mortality Rate </v>
      </c>
      <c r="AZ2" s="54" t="str">
        <f>'Indicator Data'!BA2</f>
        <v>Underweight Prevalence (severe) &lt;-3 SD</v>
      </c>
      <c r="BA2" s="54" t="str">
        <f>'Indicator Data'!BB2</f>
        <v>Stunting Prevalence (severe)&lt;-3 SD</v>
      </c>
      <c r="BB2" s="54" t="str">
        <f>'Indicator Data'!BC2</f>
        <v>Insufficient Early Child Development Index (% of 36-59 months child)</v>
      </c>
      <c r="BC2" s="54" t="str">
        <f>'Indicator Data'!BD2</f>
        <v>Annual Average  Affected  by Major Disaster (cyclone and flood)</v>
      </c>
      <c r="BD2" s="54" t="str">
        <f>'Indicator Data'!BE2</f>
        <v>Destroyed Houses by Major Disaster (cyclone and flood)</v>
      </c>
      <c r="BE2" s="54" t="str">
        <f>'Indicator Data'!BF2</f>
        <v xml:space="preserve"> Damaged Houses by Major Disaster (cyclone and flood )</v>
      </c>
      <c r="BF2" s="54" t="str">
        <f>'Indicator Data'!BG2</f>
        <v>Households with Poor Dietary Diversity (food group &lt;=4)</v>
      </c>
      <c r="BG2" s="54" t="str">
        <f>'Indicator Data'!BH2</f>
        <v>% of Population IPC Level 4 (food insecurity)</v>
      </c>
      <c r="BH2" s="54" t="str">
        <f>'Indicator Data'!BI2</f>
        <v>Child Labour (children aged 5-17)</v>
      </c>
      <c r="BI2" s="54" t="str">
        <f>'Indicator Data'!BJ2</f>
        <v>Women (age 15-49 years)
Attitudes Towards Domestic Violence</v>
      </c>
      <c r="BJ2" s="54" t="str">
        <f>'Indicator Data'!BK2</f>
        <v>Women Headed Households</v>
      </c>
      <c r="BK2" s="54" t="str">
        <f>'Indicator Data'!BL2</f>
        <v>Population with Disability</v>
      </c>
      <c r="BL2" s="54" t="str">
        <f>'Indicator Data'!BM2</f>
        <v>Elderly Population (age &gt;65)</v>
      </c>
      <c r="BM2" s="54" t="str">
        <f>'Indicator Data'!BN2</f>
        <v>Tribal Population</v>
      </c>
      <c r="BN2" s="54" t="str">
        <f>'Indicator Data'!BO2</f>
        <v>Housing Structure (jhupri+kutcha)</v>
      </c>
      <c r="BO2" s="54" t="str">
        <f>'Indicator Data'!BP2</f>
        <v>Government Effectiveness</v>
      </c>
      <c r="BP2" s="54" t="str">
        <f>'Indicator Data'!BQ2</f>
        <v>Corruption Perception Index</v>
      </c>
      <c r="BQ2" s="54" t="str">
        <f>'Indicator Data'!BR2</f>
        <v>HFA Scores Last Recent</v>
      </c>
      <c r="BR2" s="54" t="str">
        <f>'Indicator Data'!BS2</f>
        <v xml:space="preserve">Cyclone Shelter </v>
      </c>
      <c r="BS2" s="54" t="str">
        <f>'Indicator Data'!BT2</f>
        <v>Financial Support to Disaster Affected Population</v>
      </c>
      <c r="BT2" s="54" t="str">
        <f>'Indicator Data'!BU2</f>
        <v>Disaster Prone HH Received Early Warning</v>
      </c>
      <c r="BU2" s="54" t="str">
        <f>'Indicator Data'!BV2</f>
        <v>Percentages of Disaster Preparedness HH</v>
      </c>
      <c r="BV2" s="54" t="str">
        <f>'Indicator Data'!BW2</f>
        <v>RCRC volunteer</v>
      </c>
      <c r="BW2" s="54" t="str">
        <f>'Indicator Data'!BX2</f>
        <v>CPP volunteer</v>
      </c>
      <c r="BX2" s="54" t="str">
        <f>'Indicator Data'!BY2</f>
        <v>Road density</v>
      </c>
      <c r="BY2" s="54" t="str">
        <f>'Indicator Data'!BZ2</f>
        <v xml:space="preserve">Union with Effective Accessibility </v>
      </c>
      <c r="BZ2" s="54" t="str">
        <f>'Indicator Data'!CA2</f>
        <v>Basic Sanitation Services</v>
      </c>
      <c r="CA2" s="54" t="str">
        <f>'Indicator Data'!CB2</f>
        <v>People Using at Least Basic Drinking Water Services</v>
      </c>
      <c r="CB2" s="54" t="str">
        <f>'Indicator Data'!CC2</f>
        <v>People with Basic Handwashing Facilities Including Soap and Water</v>
      </c>
      <c r="CC2" s="54" t="str">
        <f>'Indicator Data'!CD2</f>
        <v xml:space="preserve"> Menstrual Hygiene
Management</v>
      </c>
      <c r="CD2" s="54" t="str">
        <f>'Indicator Data'!CE2</f>
        <v>Skilled Attendant at Delivery</v>
      </c>
      <c r="CE2" s="54" t="str">
        <f>'Indicator Data'!CF2</f>
        <v>Antenatal Care (anc-4)</v>
      </c>
      <c r="CF2" s="54" t="str">
        <f>'Indicator Data'!CG2</f>
        <v>Post Natal Care (pnc)</v>
      </c>
      <c r="CG2" s="54" t="str">
        <f>'Indicator Data'!CH2</f>
        <v xml:space="preserve">Measles-Rubella Vaccination Coverage </v>
      </c>
      <c r="CH2" s="54" t="str">
        <f>'Indicator Data'!CI2</f>
        <v>Physicians Density</v>
      </c>
      <c r="CI2" s="54" t="str">
        <f>'Indicator Data'!CJ2</f>
        <v>Community Clinic Density</v>
      </c>
      <c r="CJ2" s="54" t="str">
        <f>'Indicator Data'!CK2</f>
        <v>Health Center Density</v>
      </c>
      <c r="CK2" s="54" t="str">
        <f>'Indicator Data'!CL2</f>
        <v xml:space="preserve">Adult Literacy Rate </v>
      </c>
      <c r="CL2" s="54" t="str">
        <f>'Indicator Data'!CM2</f>
        <v>Internet Users</v>
      </c>
      <c r="CM2" s="54" t="str">
        <f>'Indicator Data'!CN2</f>
        <v>Mobile Phone Users</v>
      </c>
      <c r="CN2" s="54" t="str">
        <f>'Indicator Data'!CO2</f>
        <v xml:space="preserve">Fiber Optic Network Connected Unions </v>
      </c>
      <c r="CO2" s="54" t="str">
        <f>'Indicator Data'!CP2</f>
        <v>Population</v>
      </c>
      <c r="CP2" s="54" t="str">
        <f>'Indicator Data'!CQ2</f>
        <v>Density</v>
      </c>
      <c r="CQ2" s="54" t="str">
        <f>'Indicator Data'!CR2</f>
        <v>Area in Sq Km</v>
      </c>
    </row>
    <row r="3" spans="1:95" x14ac:dyDescent="0.25">
      <c r="B3" s="20" t="s">
        <v>252</v>
      </c>
      <c r="C3" s="19"/>
      <c r="D3" s="55">
        <f>'Indicator Data'!E3</f>
        <v>2019</v>
      </c>
      <c r="E3" s="55">
        <f>'Indicator Data'!F3</f>
        <v>2019</v>
      </c>
      <c r="F3" s="55">
        <f>'Indicator Data'!G3</f>
        <v>2019</v>
      </c>
      <c r="G3" s="55">
        <f>'Indicator Data'!H3</f>
        <v>2019</v>
      </c>
      <c r="H3" s="55">
        <f>'Indicator Data'!I3</f>
        <v>2022</v>
      </c>
      <c r="I3" s="55" t="str">
        <f>'Indicator Data'!J3</f>
        <v>2016-2020</v>
      </c>
      <c r="J3" s="55">
        <f>'Indicator Data'!K3</f>
        <v>2022</v>
      </c>
      <c r="K3" s="55">
        <f>'Indicator Data'!L3</f>
        <v>2022</v>
      </c>
      <c r="L3" s="55">
        <f>'Indicator Data'!M3</f>
        <v>2022</v>
      </c>
      <c r="M3" s="55" t="str">
        <f>'Indicator Data'!N3</f>
        <v>2016-2020</v>
      </c>
      <c r="N3" s="55">
        <f>'Indicator Data'!O3</f>
        <v>2020</v>
      </c>
      <c r="O3" s="55">
        <f>'Indicator Data'!P3</f>
        <v>2020</v>
      </c>
      <c r="P3" s="55">
        <f>'Indicator Data'!Q3</f>
        <v>2022</v>
      </c>
      <c r="Q3" s="55" t="str">
        <f>'Indicator Data'!R3</f>
        <v>2018-2020</v>
      </c>
      <c r="R3" s="55" t="str">
        <f>'Indicator Data'!S3</f>
        <v>2018-2020</v>
      </c>
      <c r="S3" s="55">
        <f>'Indicator Data'!T3</f>
        <v>2022</v>
      </c>
      <c r="T3" s="55">
        <f>'Indicator Data'!U3</f>
        <v>2022</v>
      </c>
      <c r="U3" s="55" t="str">
        <f>'Indicator Data'!V3</f>
        <v>2020-2021</v>
      </c>
      <c r="V3" s="55">
        <f>'Indicator Data'!W3</f>
        <v>2021</v>
      </c>
      <c r="W3" s="55">
        <f>'Indicator Data'!X3</f>
        <v>2021</v>
      </c>
      <c r="X3" s="55">
        <f>'Indicator Data'!Y3</f>
        <v>2021</v>
      </c>
      <c r="Y3" s="55" t="str">
        <f>'Indicator Data'!Z3</f>
        <v>2011-2021</v>
      </c>
      <c r="Z3" s="55">
        <f>'Indicator Data'!AA3</f>
        <v>2021</v>
      </c>
      <c r="AA3" s="55">
        <f>'Indicator Data'!AB3</f>
        <v>2014</v>
      </c>
      <c r="AB3" s="55">
        <f>'Indicator Data'!AC3</f>
        <v>2021</v>
      </c>
      <c r="AC3" s="55">
        <f>'Indicator Data'!AD3</f>
        <v>2021</v>
      </c>
      <c r="AD3" s="55">
        <f>'Indicator Data'!AE3</f>
        <v>2020</v>
      </c>
      <c r="AE3" s="55">
        <f>'Indicator Data'!AF3</f>
        <v>2021</v>
      </c>
      <c r="AF3" s="55">
        <f>'Indicator Data'!AG3</f>
        <v>2021</v>
      </c>
      <c r="AG3" s="55">
        <f>'Indicator Data'!AH3</f>
        <v>2021</v>
      </c>
      <c r="AH3" s="55">
        <f>'Indicator Data'!AI3</f>
        <v>2021</v>
      </c>
      <c r="AI3" s="55">
        <f>'Indicator Data'!AJ3</f>
        <v>2016</v>
      </c>
      <c r="AJ3" s="55">
        <f>'Indicator Data'!AK3</f>
        <v>2019</v>
      </c>
      <c r="AK3" s="55">
        <f>'Indicator Data'!AL3</f>
        <v>2019</v>
      </c>
      <c r="AL3" s="55">
        <f>'Indicator Data'!AM3</f>
        <v>2019</v>
      </c>
      <c r="AM3" s="55">
        <f>'Indicator Data'!AN3</f>
        <v>2020</v>
      </c>
      <c r="AN3" s="55">
        <f>'Indicator Data'!AO3</f>
        <v>2019</v>
      </c>
      <c r="AO3" s="55">
        <f>'Indicator Data'!AP3</f>
        <v>2019</v>
      </c>
      <c r="AP3" s="55">
        <f>'Indicator Data'!AQ3</f>
        <v>2020</v>
      </c>
      <c r="AQ3" s="55">
        <f>'Indicator Data'!AR3</f>
        <v>2016</v>
      </c>
      <c r="AR3" s="55">
        <f>'Indicator Data'!AS3</f>
        <v>2019</v>
      </c>
      <c r="AS3" s="55">
        <f>'Indicator Data'!AT3</f>
        <v>2020</v>
      </c>
      <c r="AT3" s="55">
        <f>'Indicator Data'!AU3</f>
        <v>2020</v>
      </c>
      <c r="AU3" s="55" t="str">
        <f>'Indicator Data'!AV3</f>
        <v>2016-2020</v>
      </c>
      <c r="AV3" s="55">
        <f>'Indicator Data'!AW3</f>
        <v>2021</v>
      </c>
      <c r="AW3" s="55" t="str">
        <f>'Indicator Data'!AX3</f>
        <v>2014-2020</v>
      </c>
      <c r="AX3" s="55">
        <f>'Indicator Data'!AY3</f>
        <v>2022</v>
      </c>
      <c r="AY3" s="55">
        <f>'Indicator Data'!AZ3</f>
        <v>2020</v>
      </c>
      <c r="AZ3" s="55">
        <f>'Indicator Data'!BA3</f>
        <v>2019</v>
      </c>
      <c r="BA3" s="55">
        <f>'Indicator Data'!BB3</f>
        <v>2019</v>
      </c>
      <c r="BB3" s="55">
        <f>'Indicator Data'!BC3</f>
        <v>2019</v>
      </c>
      <c r="BC3" s="55" t="str">
        <f>'Indicator Data'!BD3</f>
        <v>2014-2020</v>
      </c>
      <c r="BD3" s="55" t="str">
        <f>'Indicator Data'!BE3</f>
        <v>2014-2020</v>
      </c>
      <c r="BE3" s="55" t="str">
        <f>'Indicator Data'!BF3</f>
        <v>2014-2020</v>
      </c>
      <c r="BF3" s="55">
        <f>'Indicator Data'!BG3</f>
        <v>2021</v>
      </c>
      <c r="BG3" s="55">
        <f>'Indicator Data'!BH3</f>
        <v>2021</v>
      </c>
      <c r="BH3" s="55">
        <f>'Indicator Data'!BI3</f>
        <v>2019</v>
      </c>
      <c r="BI3" s="55">
        <f>'Indicator Data'!BJ3</f>
        <v>2019</v>
      </c>
      <c r="BJ3" s="55">
        <f>'Indicator Data'!BK3</f>
        <v>2021</v>
      </c>
      <c r="BK3" s="55">
        <f>'Indicator Data'!BL3</f>
        <v>2021</v>
      </c>
      <c r="BL3" s="55">
        <f>'Indicator Data'!BM3</f>
        <v>2021</v>
      </c>
      <c r="BM3" s="55">
        <f>'Indicator Data'!BN3</f>
        <v>2021</v>
      </c>
      <c r="BN3" s="55">
        <f>'Indicator Data'!BO3</f>
        <v>2021</v>
      </c>
      <c r="BO3" s="55">
        <f>'Indicator Data'!BP3</f>
        <v>2020</v>
      </c>
      <c r="BP3" s="55">
        <f>'Indicator Data'!BQ3</f>
        <v>2020</v>
      </c>
      <c r="BQ3" s="55" t="str">
        <f>'Indicator Data'!BR3</f>
        <v>2007-2015</v>
      </c>
      <c r="BR3" s="55">
        <f>'Indicator Data'!BS3</f>
        <v>2022</v>
      </c>
      <c r="BS3" s="55" t="str">
        <f>'Indicator Data'!BT3</f>
        <v>2009-2014</v>
      </c>
      <c r="BT3" s="55" t="str">
        <f>'Indicator Data'!BU3</f>
        <v>2009-2014</v>
      </c>
      <c r="BU3" s="55" t="str">
        <f>'Indicator Data'!BV3</f>
        <v>2009-2014</v>
      </c>
      <c r="BV3" s="55">
        <f>'Indicator Data'!BW3</f>
        <v>2022</v>
      </c>
      <c r="BW3" s="55">
        <f>'Indicator Data'!BX3</f>
        <v>2022</v>
      </c>
      <c r="BX3" s="55">
        <f>'Indicator Data'!BY3</f>
        <v>2022</v>
      </c>
      <c r="BY3" s="55">
        <f>'Indicator Data'!BZ3</f>
        <v>2014</v>
      </c>
      <c r="BZ3" s="55">
        <f>'Indicator Data'!CA3</f>
        <v>2019</v>
      </c>
      <c r="CA3" s="55">
        <f>'Indicator Data'!CB3</f>
        <v>2019</v>
      </c>
      <c r="CB3" s="55">
        <f>'Indicator Data'!CC3</f>
        <v>2019</v>
      </c>
      <c r="CC3" s="55">
        <f>'Indicator Data'!CD3</f>
        <v>2019</v>
      </c>
      <c r="CD3" s="55">
        <f>'Indicator Data'!CE3</f>
        <v>2019</v>
      </c>
      <c r="CE3" s="55">
        <f>'Indicator Data'!CF3</f>
        <v>2019</v>
      </c>
      <c r="CF3" s="55">
        <f>'Indicator Data'!CG3</f>
        <v>2019</v>
      </c>
      <c r="CG3" s="55">
        <f>'Indicator Data'!CH3</f>
        <v>2021</v>
      </c>
      <c r="CH3" s="55">
        <f>'Indicator Data'!CI3</f>
        <v>2022</v>
      </c>
      <c r="CI3" s="55">
        <f>'Indicator Data'!CJ3</f>
        <v>2022</v>
      </c>
      <c r="CJ3" s="55">
        <f>'Indicator Data'!CK3</f>
        <v>2022</v>
      </c>
      <c r="CK3" s="55">
        <f>'Indicator Data'!CL3</f>
        <v>2021</v>
      </c>
      <c r="CL3" s="55">
        <f>'Indicator Data'!CM3</f>
        <v>2020</v>
      </c>
      <c r="CM3" s="55">
        <f>'Indicator Data'!CN3</f>
        <v>2020</v>
      </c>
      <c r="CN3" s="55">
        <f>'Indicator Data'!CO3</f>
        <v>2014</v>
      </c>
      <c r="CO3" s="55">
        <f>'Indicator Data'!CP3</f>
        <v>2021</v>
      </c>
      <c r="CP3" s="55">
        <f>'Indicator Data'!CQ3</f>
        <v>2021</v>
      </c>
      <c r="CQ3" s="55">
        <f>'Indicator Data'!CR3</f>
        <v>2021</v>
      </c>
    </row>
    <row r="4" spans="1:95" ht="25.5" x14ac:dyDescent="0.25">
      <c r="B4" s="21" t="s">
        <v>353</v>
      </c>
      <c r="C4" s="19"/>
      <c r="D4" s="55" t="str">
        <f>'Indicator Data'!E6</f>
        <v>Number / Year</v>
      </c>
      <c r="E4" s="55" t="str">
        <f>'Indicator Data'!F6</f>
        <v>Number / Year</v>
      </c>
      <c r="F4" s="55" t="str">
        <f>'Indicator Data'!G6</f>
        <v>% / Year</v>
      </c>
      <c r="G4" s="55" t="str">
        <f>'Indicator Data'!H6</f>
        <v>% / Year</v>
      </c>
      <c r="H4" s="55" t="str">
        <f>'Indicator Data'!I6</f>
        <v>Area (%)</v>
      </c>
      <c r="I4" s="55" t="str">
        <f>'Indicator Data'!J6</f>
        <v>Area (%)</v>
      </c>
      <c r="J4" s="55" t="str">
        <f>'Indicator Data'!K6</f>
        <v>Area (%)</v>
      </c>
      <c r="K4" s="55" t="str">
        <f>'Indicator Data'!L6</f>
        <v>Area (%)</v>
      </c>
      <c r="L4" s="55" t="str">
        <f>'Indicator Data'!M6</f>
        <v>Area (%)</v>
      </c>
      <c r="M4" s="55" t="str">
        <f>'Indicator Data'!N6</f>
        <v>Area (%)</v>
      </c>
      <c r="N4" s="55" t="str">
        <f>'Indicator Data'!O6</f>
        <v>Area (%)</v>
      </c>
      <c r="O4" s="55" t="str">
        <f>'Indicator Data'!P6</f>
        <v>Area (%)</v>
      </c>
      <c r="P4" s="55" t="str">
        <f>'Indicator Data'!Q6</f>
        <v>Area (%)</v>
      </c>
      <c r="Q4" s="55" t="str">
        <f>'Indicator Data'!R6</f>
        <v>Number of Pop</v>
      </c>
      <c r="R4" s="55" t="str">
        <f>'Indicator Data'!S6</f>
        <v>Area (Hectare)</v>
      </c>
      <c r="S4" s="55" t="str">
        <f>'Indicator Data'!T6</f>
        <v>Area (%)</v>
      </c>
      <c r="T4" s="55" t="str">
        <f>'Indicator Data'!U6</f>
        <v>Area (%)</v>
      </c>
      <c r="U4" s="55" t="str">
        <f>'Indicator Data'!V6</f>
        <v>per 1000000</v>
      </c>
      <c r="V4" s="55" t="str">
        <f>'Indicator Data'!W6</f>
        <v>per 100000</v>
      </c>
      <c r="W4" s="55" t="str">
        <f>'Indicator Data'!X6</f>
        <v>pop/sq km</v>
      </c>
      <c r="X4" s="55" t="str">
        <f>'Indicator Data'!Y6</f>
        <v>Number</v>
      </c>
      <c r="Y4" s="55" t="str">
        <f>'Indicator Data'!Z6</f>
        <v>Pop(%)</v>
      </c>
      <c r="Z4" s="55" t="str">
        <f>'Indicator Data'!AA6</f>
        <v>Pop(%)</v>
      </c>
      <c r="AA4" s="55" t="str">
        <f>'Indicator Data'!AB6</f>
        <v>Pop(%)</v>
      </c>
      <c r="AB4" s="55" t="str">
        <f>'Indicator Data'!AC6</f>
        <v>Pop(%)</v>
      </c>
      <c r="AC4" s="55" t="str">
        <f>'Indicator Data'!AD6</f>
        <v>Pop(%)</v>
      </c>
      <c r="AD4" s="55" t="str">
        <f>'Indicator Data'!AE6</f>
        <v>%</v>
      </c>
      <c r="AE4" s="55" t="str">
        <f>'Indicator Data'!AF6</f>
        <v>%</v>
      </c>
      <c r="AF4" s="55" t="str">
        <f>'Indicator Data'!AG6</f>
        <v>%</v>
      </c>
      <c r="AG4" s="55" t="str">
        <f>'Indicator Data'!AH6</f>
        <v>Index</v>
      </c>
      <c r="AH4" s="55" t="str">
        <f>'Indicator Data'!AI6</f>
        <v>Index</v>
      </c>
      <c r="AI4" s="55" t="str">
        <f>'Indicator Data'!AJ6</f>
        <v>Index</v>
      </c>
      <c r="AJ4" s="55" t="str">
        <f>'Indicator Data'!AK6</f>
        <v>%</v>
      </c>
      <c r="AK4" s="55" t="str">
        <f>'Indicator Data'!AL6</f>
        <v>%</v>
      </c>
      <c r="AL4" s="55" t="str">
        <f>'Indicator Data'!AM6</f>
        <v>%</v>
      </c>
      <c r="AM4" s="55" t="str">
        <f>'Indicator Data'!AN6</f>
        <v>index</v>
      </c>
      <c r="AN4" s="55" t="str">
        <f>'Indicator Data'!AO6</f>
        <v>index</v>
      </c>
      <c r="AO4" s="55" t="str">
        <f>'Indicator Data'!AP6</f>
        <v>index</v>
      </c>
      <c r="AP4" s="55" t="str">
        <f>'Indicator Data'!AQ6</f>
        <v>index</v>
      </c>
      <c r="AQ4" s="55" t="str">
        <f>'Indicator Data'!AR6</f>
        <v>%</v>
      </c>
      <c r="AR4" s="55" t="str">
        <f>'Indicator Data'!AS6</f>
        <v>%</v>
      </c>
      <c r="AS4" s="55" t="str">
        <f>'Indicator Data'!AT6</f>
        <v>USD</v>
      </c>
      <c r="AT4" s="55" t="str">
        <f>'Indicator Data'!AU6</f>
        <v>% of GBI</v>
      </c>
      <c r="AU4" s="55" t="str">
        <f>'Indicator Data'!AV6</f>
        <v>%</v>
      </c>
      <c r="AV4" s="55" t="str">
        <f>'Indicator Data'!AW6</f>
        <v>Per 10000 pop</v>
      </c>
      <c r="AW4" s="55" t="str">
        <f>'Indicator Data'!AX6</f>
        <v>annual avg per 100000</v>
      </c>
      <c r="AX4" s="55" t="str">
        <f>'Indicator Data'!AY6</f>
        <v>%</v>
      </c>
      <c r="AY4" s="55" t="str">
        <f>'Indicator Data'!AZ6</f>
        <v>per 1,000 live births</v>
      </c>
      <c r="AZ4" s="55" t="str">
        <f>'Indicator Data'!BA6</f>
        <v>%</v>
      </c>
      <c r="BA4" s="55" t="str">
        <f>'Indicator Data'!BB6</f>
        <v>%</v>
      </c>
      <c r="BB4" s="55" t="str">
        <f>'Indicator Data'!BC6</f>
        <v>%</v>
      </c>
      <c r="BC4" s="55" t="str">
        <f>'Indicator Data'!BD6</f>
        <v xml:space="preserve"> Per 10000 pop</v>
      </c>
      <c r="BD4" s="55" t="str">
        <f>'Indicator Data'!BE6</f>
        <v xml:space="preserve"> Per 10000 hh</v>
      </c>
      <c r="BE4" s="55" t="str">
        <f>'Indicator Data'!BF6</f>
        <v xml:space="preserve"> Per 10000 hh</v>
      </c>
      <c r="BF4" s="55" t="str">
        <f>'Indicator Data'!BG6</f>
        <v>%</v>
      </c>
      <c r="BG4" s="55" t="str">
        <f>'Indicator Data'!BH6</f>
        <v>%</v>
      </c>
      <c r="BH4" s="55" t="str">
        <f>'Indicator Data'!BI6</f>
        <v>% of Pop</v>
      </c>
      <c r="BI4" s="55" t="str">
        <f>'Indicator Data'!BJ6</f>
        <v>% of Pop</v>
      </c>
      <c r="BJ4" s="55" t="str">
        <f>'Indicator Data'!BK6</f>
        <v>% of Pop</v>
      </c>
      <c r="BK4" s="55" t="str">
        <f>'Indicator Data'!BL6</f>
        <v>% of Pop</v>
      </c>
      <c r="BL4" s="55" t="str">
        <f>'Indicator Data'!BM6</f>
        <v>% of Pop</v>
      </c>
      <c r="BM4" s="55" t="str">
        <f>'Indicator Data'!BN6</f>
        <v>%</v>
      </c>
      <c r="BN4" s="55" t="str">
        <f>'Indicator Data'!BO6</f>
        <v>%</v>
      </c>
      <c r="BO4" s="55" t="str">
        <f>'Indicator Data'!BP6</f>
        <v>Index</v>
      </c>
      <c r="BP4" s="55" t="str">
        <f>'Indicator Data'!BQ6</f>
        <v>Index</v>
      </c>
      <c r="BQ4" s="55" t="str">
        <f>'Indicator Data'!BR6</f>
        <v>Index</v>
      </c>
      <c r="BR4" s="55" t="str">
        <f>'Indicator Data'!BS6</f>
        <v>per 100000 pop</v>
      </c>
      <c r="BS4" s="55" t="str">
        <f>'Indicator Data'!BT6</f>
        <v>%</v>
      </c>
      <c r="BT4" s="55" t="str">
        <f>'Indicator Data'!BU6</f>
        <v>%</v>
      </c>
      <c r="BU4" s="55" t="str">
        <f>'Indicator Data'!BV6</f>
        <v>%</v>
      </c>
      <c r="BV4" s="55" t="str">
        <f>'Indicator Data'!BW6</f>
        <v>per 100000 pop</v>
      </c>
      <c r="BW4" s="55" t="str">
        <f>'Indicator Data'!BX6</f>
        <v>per 100000 pop</v>
      </c>
      <c r="BX4" s="55" t="str">
        <f>'Indicator Data'!BY6</f>
        <v>per Square KM</v>
      </c>
      <c r="BY4" s="55" t="str">
        <f>'Indicator Data'!BZ6</f>
        <v>% of union</v>
      </c>
      <c r="BZ4" s="55" t="str">
        <f>'Indicator Data'!CA6</f>
        <v>%</v>
      </c>
      <c r="CA4" s="55" t="str">
        <f>'Indicator Data'!CB6</f>
        <v>%</v>
      </c>
      <c r="CB4" s="55" t="str">
        <f>'Indicator Data'!CC6</f>
        <v>%</v>
      </c>
      <c r="CC4" s="55" t="str">
        <f>'Indicator Data'!CD6</f>
        <v>%</v>
      </c>
      <c r="CD4" s="55" t="str">
        <f>'Indicator Data'!CE6</f>
        <v>%</v>
      </c>
      <c r="CE4" s="55" t="str">
        <f>'Indicator Data'!CF6</f>
        <v>%</v>
      </c>
      <c r="CF4" s="55" t="str">
        <f>'Indicator Data'!CG6</f>
        <v>%</v>
      </c>
      <c r="CG4" s="55" t="str">
        <f>'Indicator Data'!CH6</f>
        <v>%</v>
      </c>
      <c r="CH4" s="55" t="str">
        <f>'Indicator Data'!CI6</f>
        <v xml:space="preserve"> Per 10000 pop</v>
      </c>
      <c r="CI4" s="55" t="str">
        <f>'Indicator Data'!CJ6</f>
        <v xml:space="preserve"> Per 10000 pop</v>
      </c>
      <c r="CJ4" s="55" t="str">
        <f>'Indicator Data'!CK6</f>
        <v xml:space="preserve"> Per 10000 pop</v>
      </c>
      <c r="CK4" s="55" t="str">
        <f>'Indicator Data'!CL6</f>
        <v>%</v>
      </c>
      <c r="CL4" s="55" t="str">
        <f>'Indicator Data'!CM6</f>
        <v>%</v>
      </c>
      <c r="CM4" s="55" t="str">
        <f>'Indicator Data'!CN6</f>
        <v>%</v>
      </c>
      <c r="CN4" s="55" t="str">
        <f>'Indicator Data'!CO6</f>
        <v>%</v>
      </c>
      <c r="CO4" s="55" t="str">
        <f>'Indicator Data'!CP6</f>
        <v>per sq km</v>
      </c>
      <c r="CP4" s="55" t="str">
        <f>'Indicator Data'!CQ6</f>
        <v>Population</v>
      </c>
      <c r="CQ4" s="55" t="str">
        <f>'Indicator Data'!CR6</f>
        <v>Area in Sq Km</v>
      </c>
    </row>
    <row r="5" spans="1:95" x14ac:dyDescent="0.25">
      <c r="A5" s="78" t="str">
        <f>'Indicator Data'!B14</f>
        <v>Barishal</v>
      </c>
      <c r="B5" s="78" t="str">
        <f>'Indicator Data'!C14</f>
        <v>Barguna</v>
      </c>
      <c r="C5" s="19">
        <f>'Indicator Data'!D14</f>
        <v>1004</v>
      </c>
      <c r="D5" s="227" t="s">
        <v>604</v>
      </c>
      <c r="E5" s="227" t="s">
        <v>604</v>
      </c>
      <c r="F5" s="227" t="s">
        <v>604</v>
      </c>
      <c r="G5" s="227" t="s">
        <v>604</v>
      </c>
      <c r="H5" s="227" t="s">
        <v>605</v>
      </c>
      <c r="I5" s="227" t="s">
        <v>606</v>
      </c>
      <c r="J5" s="333" t="s">
        <v>607</v>
      </c>
      <c r="K5" s="333" t="s">
        <v>607</v>
      </c>
      <c r="L5" s="333" t="s">
        <v>607</v>
      </c>
      <c r="M5" s="227" t="s">
        <v>606</v>
      </c>
      <c r="N5" s="227" t="s">
        <v>608</v>
      </c>
      <c r="O5" s="227" t="s">
        <v>608</v>
      </c>
      <c r="P5" s="227" t="s">
        <v>605</v>
      </c>
      <c r="Q5" s="227" t="s">
        <v>609</v>
      </c>
      <c r="R5" s="227" t="s">
        <v>610</v>
      </c>
      <c r="S5" s="333" t="s">
        <v>611</v>
      </c>
      <c r="T5" s="333" t="s">
        <v>611</v>
      </c>
      <c r="U5" s="227" t="s">
        <v>612</v>
      </c>
      <c r="V5" s="227" t="s">
        <v>612</v>
      </c>
      <c r="W5" s="227" t="s">
        <v>613</v>
      </c>
      <c r="X5" s="227" t="s">
        <v>613</v>
      </c>
      <c r="Y5" s="227" t="s">
        <v>613</v>
      </c>
      <c r="Z5" s="227" t="s">
        <v>613</v>
      </c>
      <c r="AA5" s="227" t="s">
        <v>613</v>
      </c>
      <c r="AB5" s="227" t="s">
        <v>613</v>
      </c>
      <c r="AC5" s="227" t="s">
        <v>613</v>
      </c>
      <c r="AD5" s="227" t="s">
        <v>614</v>
      </c>
      <c r="AE5" s="227" t="s">
        <v>615</v>
      </c>
      <c r="AF5" s="227" t="s">
        <v>615</v>
      </c>
      <c r="AG5" s="227" t="s">
        <v>616</v>
      </c>
      <c r="AH5" s="227" t="s">
        <v>616</v>
      </c>
      <c r="AI5" s="227" t="s">
        <v>617</v>
      </c>
      <c r="AJ5" s="227" t="s">
        <v>618</v>
      </c>
      <c r="AK5" s="227" t="s">
        <v>618</v>
      </c>
      <c r="AL5" s="227" t="s">
        <v>619</v>
      </c>
      <c r="AM5" s="227" t="s">
        <v>619</v>
      </c>
      <c r="AN5" s="227" t="s">
        <v>620</v>
      </c>
      <c r="AO5" s="227" t="s">
        <v>620</v>
      </c>
      <c r="AP5" s="227" t="s">
        <v>620</v>
      </c>
      <c r="AQ5" s="227" t="s">
        <v>621</v>
      </c>
      <c r="AR5" s="227" t="s">
        <v>622</v>
      </c>
      <c r="AS5" s="227" t="s">
        <v>623</v>
      </c>
      <c r="AT5" s="227" t="s">
        <v>624</v>
      </c>
      <c r="AU5" s="227" t="s">
        <v>624</v>
      </c>
      <c r="AV5" s="227" t="s">
        <v>613</v>
      </c>
      <c r="AW5" s="227" t="s">
        <v>625</v>
      </c>
      <c r="AX5" s="227" t="s">
        <v>626</v>
      </c>
      <c r="AY5" s="227" t="s">
        <v>627</v>
      </c>
      <c r="AZ5" s="227" t="s">
        <v>620</v>
      </c>
      <c r="BA5" s="227" t="s">
        <v>620</v>
      </c>
      <c r="BB5" s="227" t="s">
        <v>620</v>
      </c>
      <c r="BC5" s="227" t="s">
        <v>609</v>
      </c>
      <c r="BD5" s="227" t="s">
        <v>609</v>
      </c>
      <c r="BE5" s="227" t="s">
        <v>625</v>
      </c>
      <c r="BF5" s="227" t="s">
        <v>628</v>
      </c>
      <c r="BG5" s="227" t="s">
        <v>629</v>
      </c>
      <c r="BH5" s="227" t="s">
        <v>620</v>
      </c>
      <c r="BI5" s="227" t="s">
        <v>613</v>
      </c>
      <c r="BJ5" s="227" t="s">
        <v>613</v>
      </c>
      <c r="BK5" s="227" t="s">
        <v>613</v>
      </c>
      <c r="BL5" s="227" t="s">
        <v>613</v>
      </c>
      <c r="BM5" s="227" t="s">
        <v>613</v>
      </c>
      <c r="BN5" s="227" t="s">
        <v>613</v>
      </c>
      <c r="BO5" s="227" t="s">
        <v>630</v>
      </c>
      <c r="BP5" s="227" t="s">
        <v>631</v>
      </c>
      <c r="BQ5" s="227" t="s">
        <v>632</v>
      </c>
      <c r="BR5" s="227" t="s">
        <v>622</v>
      </c>
      <c r="BS5" s="333" t="s">
        <v>613</v>
      </c>
      <c r="BT5" s="333" t="s">
        <v>613</v>
      </c>
      <c r="BU5" s="227" t="s">
        <v>613</v>
      </c>
      <c r="BV5" s="227" t="s">
        <v>633</v>
      </c>
      <c r="BW5" s="227" t="s">
        <v>633</v>
      </c>
      <c r="BX5" s="227" t="s">
        <v>634</v>
      </c>
      <c r="BY5" s="227" t="s">
        <v>624</v>
      </c>
      <c r="BZ5" s="333" t="s">
        <v>635</v>
      </c>
      <c r="CA5" s="333" t="s">
        <v>635</v>
      </c>
      <c r="CB5" s="333" t="s">
        <v>635</v>
      </c>
      <c r="CC5" s="333" t="s">
        <v>635</v>
      </c>
      <c r="CD5" s="333" t="s">
        <v>635</v>
      </c>
      <c r="CE5" s="333" t="s">
        <v>635</v>
      </c>
      <c r="CF5" s="333" t="s">
        <v>635</v>
      </c>
      <c r="CG5" s="227" t="s">
        <v>612</v>
      </c>
      <c r="CH5" s="227" t="s">
        <v>612</v>
      </c>
      <c r="CI5" s="227" t="s">
        <v>612</v>
      </c>
      <c r="CJ5" s="227" t="s">
        <v>612</v>
      </c>
      <c r="CK5" s="227" t="s">
        <v>613</v>
      </c>
      <c r="CL5" s="227" t="s">
        <v>613</v>
      </c>
      <c r="CM5" s="227" t="s">
        <v>613</v>
      </c>
      <c r="CN5" s="227" t="s">
        <v>624</v>
      </c>
      <c r="CO5" s="227" t="s">
        <v>613</v>
      </c>
      <c r="CP5" s="227" t="s">
        <v>613</v>
      </c>
      <c r="CQ5" s="227" t="s">
        <v>613</v>
      </c>
    </row>
    <row r="6" spans="1:95" x14ac:dyDescent="0.25">
      <c r="A6" s="78" t="str">
        <f>'Indicator Data'!B15</f>
        <v>Barishal</v>
      </c>
      <c r="B6" s="78" t="str">
        <f>'Indicator Data'!C15</f>
        <v>Barishal</v>
      </c>
      <c r="C6" s="19">
        <f>'Indicator Data'!D15</f>
        <v>1006</v>
      </c>
      <c r="D6" s="227" t="s">
        <v>604</v>
      </c>
      <c r="E6" s="227" t="s">
        <v>604</v>
      </c>
      <c r="F6" s="227" t="s">
        <v>604</v>
      </c>
      <c r="G6" s="227" t="s">
        <v>604</v>
      </c>
      <c r="H6" s="227" t="s">
        <v>605</v>
      </c>
      <c r="I6" s="227" t="s">
        <v>606</v>
      </c>
      <c r="J6" s="333" t="s">
        <v>607</v>
      </c>
      <c r="K6" s="333" t="s">
        <v>607</v>
      </c>
      <c r="L6" s="333" t="s">
        <v>607</v>
      </c>
      <c r="M6" s="227" t="s">
        <v>606</v>
      </c>
      <c r="N6" s="227" t="s">
        <v>608</v>
      </c>
      <c r="O6" s="227" t="s">
        <v>608</v>
      </c>
      <c r="P6" s="227" t="s">
        <v>605</v>
      </c>
      <c r="Q6" s="227" t="s">
        <v>609</v>
      </c>
      <c r="R6" s="227" t="s">
        <v>610</v>
      </c>
      <c r="S6" s="333" t="s">
        <v>611</v>
      </c>
      <c r="T6" s="333" t="s">
        <v>611</v>
      </c>
      <c r="U6" s="227" t="s">
        <v>612</v>
      </c>
      <c r="V6" s="227" t="s">
        <v>612</v>
      </c>
      <c r="W6" s="227" t="s">
        <v>613</v>
      </c>
      <c r="X6" s="227" t="s">
        <v>613</v>
      </c>
      <c r="Y6" s="227" t="s">
        <v>613</v>
      </c>
      <c r="Z6" s="227" t="s">
        <v>613</v>
      </c>
      <c r="AA6" s="227" t="s">
        <v>613</v>
      </c>
      <c r="AB6" s="227" t="s">
        <v>613</v>
      </c>
      <c r="AC6" s="227" t="s">
        <v>613</v>
      </c>
      <c r="AD6" s="227" t="s">
        <v>614</v>
      </c>
      <c r="AE6" s="227" t="s">
        <v>615</v>
      </c>
      <c r="AF6" s="227" t="s">
        <v>615</v>
      </c>
      <c r="AG6" s="227" t="s">
        <v>616</v>
      </c>
      <c r="AH6" s="227" t="s">
        <v>616</v>
      </c>
      <c r="AI6" s="227" t="s">
        <v>617</v>
      </c>
      <c r="AJ6" s="227" t="s">
        <v>618</v>
      </c>
      <c r="AK6" s="227" t="s">
        <v>618</v>
      </c>
      <c r="AL6" s="227" t="s">
        <v>619</v>
      </c>
      <c r="AM6" s="227" t="s">
        <v>619</v>
      </c>
      <c r="AN6" s="227" t="s">
        <v>620</v>
      </c>
      <c r="AO6" s="227" t="s">
        <v>620</v>
      </c>
      <c r="AP6" s="227" t="s">
        <v>620</v>
      </c>
      <c r="AQ6" s="227" t="s">
        <v>621</v>
      </c>
      <c r="AR6" s="227" t="s">
        <v>622</v>
      </c>
      <c r="AS6" s="227" t="s">
        <v>623</v>
      </c>
      <c r="AT6" s="227" t="s">
        <v>624</v>
      </c>
      <c r="AU6" s="227" t="s">
        <v>624</v>
      </c>
      <c r="AV6" s="227" t="s">
        <v>613</v>
      </c>
      <c r="AW6" s="227" t="s">
        <v>625</v>
      </c>
      <c r="AX6" s="227" t="s">
        <v>626</v>
      </c>
      <c r="AY6" s="227" t="s">
        <v>627</v>
      </c>
      <c r="AZ6" s="227" t="s">
        <v>620</v>
      </c>
      <c r="BA6" s="227" t="s">
        <v>620</v>
      </c>
      <c r="BB6" s="227" t="s">
        <v>620</v>
      </c>
      <c r="BC6" s="227" t="s">
        <v>609</v>
      </c>
      <c r="BD6" s="227" t="s">
        <v>609</v>
      </c>
      <c r="BE6" s="227" t="s">
        <v>625</v>
      </c>
      <c r="BF6" s="227" t="s">
        <v>628</v>
      </c>
      <c r="BG6" s="227" t="s">
        <v>629</v>
      </c>
      <c r="BH6" s="227" t="s">
        <v>620</v>
      </c>
      <c r="BI6" s="227" t="s">
        <v>613</v>
      </c>
      <c r="BJ6" s="227" t="s">
        <v>613</v>
      </c>
      <c r="BK6" s="227" t="s">
        <v>613</v>
      </c>
      <c r="BL6" s="227" t="s">
        <v>613</v>
      </c>
      <c r="BM6" s="227" t="s">
        <v>613</v>
      </c>
      <c r="BN6" s="227" t="s">
        <v>613</v>
      </c>
      <c r="BO6" s="227" t="s">
        <v>630</v>
      </c>
      <c r="BP6" s="227" t="s">
        <v>631</v>
      </c>
      <c r="BQ6" s="227" t="s">
        <v>632</v>
      </c>
      <c r="BR6" s="227" t="s">
        <v>622</v>
      </c>
      <c r="BS6" s="333" t="s">
        <v>613</v>
      </c>
      <c r="BT6" s="333" t="s">
        <v>613</v>
      </c>
      <c r="BU6" s="227" t="s">
        <v>613</v>
      </c>
      <c r="BV6" s="227" t="s">
        <v>633</v>
      </c>
      <c r="BW6" s="227" t="s">
        <v>633</v>
      </c>
      <c r="BX6" s="227" t="s">
        <v>634</v>
      </c>
      <c r="BY6" s="227" t="s">
        <v>624</v>
      </c>
      <c r="BZ6" s="333" t="s">
        <v>635</v>
      </c>
      <c r="CA6" s="333" t="s">
        <v>635</v>
      </c>
      <c r="CB6" s="333" t="s">
        <v>635</v>
      </c>
      <c r="CC6" s="333" t="s">
        <v>635</v>
      </c>
      <c r="CD6" s="333" t="s">
        <v>635</v>
      </c>
      <c r="CE6" s="333" t="s">
        <v>635</v>
      </c>
      <c r="CF6" s="333" t="s">
        <v>635</v>
      </c>
      <c r="CG6" s="227" t="s">
        <v>612</v>
      </c>
      <c r="CH6" s="227" t="s">
        <v>612</v>
      </c>
      <c r="CI6" s="227" t="s">
        <v>612</v>
      </c>
      <c r="CJ6" s="227" t="s">
        <v>612</v>
      </c>
      <c r="CK6" s="227" t="s">
        <v>613</v>
      </c>
      <c r="CL6" s="227" t="s">
        <v>613</v>
      </c>
      <c r="CM6" s="227" t="s">
        <v>613</v>
      </c>
      <c r="CN6" s="227" t="s">
        <v>624</v>
      </c>
      <c r="CO6" s="227" t="s">
        <v>613</v>
      </c>
      <c r="CP6" s="227" t="s">
        <v>613</v>
      </c>
      <c r="CQ6" s="227" t="s">
        <v>613</v>
      </c>
    </row>
    <row r="7" spans="1:95" x14ac:dyDescent="0.25">
      <c r="A7" s="78" t="str">
        <f>'Indicator Data'!B16</f>
        <v>Barishal</v>
      </c>
      <c r="B7" s="78" t="str">
        <f>'Indicator Data'!C16</f>
        <v>Bhola</v>
      </c>
      <c r="C7" s="19">
        <f>'Indicator Data'!D16</f>
        <v>1009</v>
      </c>
      <c r="D7" s="227" t="s">
        <v>604</v>
      </c>
      <c r="E7" s="227" t="s">
        <v>604</v>
      </c>
      <c r="F7" s="227" t="s">
        <v>604</v>
      </c>
      <c r="G7" s="227" t="s">
        <v>604</v>
      </c>
      <c r="H7" s="227" t="s">
        <v>605</v>
      </c>
      <c r="I7" s="227" t="s">
        <v>606</v>
      </c>
      <c r="J7" s="333" t="s">
        <v>607</v>
      </c>
      <c r="K7" s="333" t="s">
        <v>607</v>
      </c>
      <c r="L7" s="333" t="s">
        <v>607</v>
      </c>
      <c r="M7" s="227" t="s">
        <v>606</v>
      </c>
      <c r="N7" s="227" t="s">
        <v>608</v>
      </c>
      <c r="O7" s="227" t="s">
        <v>608</v>
      </c>
      <c r="P7" s="227" t="s">
        <v>605</v>
      </c>
      <c r="Q7" s="227" t="s">
        <v>609</v>
      </c>
      <c r="R7" s="227" t="s">
        <v>610</v>
      </c>
      <c r="S7" s="333" t="s">
        <v>611</v>
      </c>
      <c r="T7" s="333" t="s">
        <v>611</v>
      </c>
      <c r="U7" s="227" t="s">
        <v>612</v>
      </c>
      <c r="V7" s="227" t="s">
        <v>612</v>
      </c>
      <c r="W7" s="227" t="s">
        <v>613</v>
      </c>
      <c r="X7" s="227" t="s">
        <v>613</v>
      </c>
      <c r="Y7" s="227" t="s">
        <v>613</v>
      </c>
      <c r="Z7" s="227" t="s">
        <v>613</v>
      </c>
      <c r="AA7" s="227" t="s">
        <v>613</v>
      </c>
      <c r="AB7" s="227" t="s">
        <v>613</v>
      </c>
      <c r="AC7" s="227" t="s">
        <v>613</v>
      </c>
      <c r="AD7" s="227" t="s">
        <v>614</v>
      </c>
      <c r="AE7" s="227" t="s">
        <v>615</v>
      </c>
      <c r="AF7" s="227" t="s">
        <v>615</v>
      </c>
      <c r="AG7" s="227" t="s">
        <v>616</v>
      </c>
      <c r="AH7" s="227" t="s">
        <v>616</v>
      </c>
      <c r="AI7" s="227" t="s">
        <v>617</v>
      </c>
      <c r="AJ7" s="227" t="s">
        <v>618</v>
      </c>
      <c r="AK7" s="227" t="s">
        <v>618</v>
      </c>
      <c r="AL7" s="227" t="s">
        <v>619</v>
      </c>
      <c r="AM7" s="227" t="s">
        <v>619</v>
      </c>
      <c r="AN7" s="227" t="s">
        <v>620</v>
      </c>
      <c r="AO7" s="227" t="s">
        <v>620</v>
      </c>
      <c r="AP7" s="227" t="s">
        <v>620</v>
      </c>
      <c r="AQ7" s="227" t="s">
        <v>621</v>
      </c>
      <c r="AR7" s="227" t="s">
        <v>622</v>
      </c>
      <c r="AS7" s="227" t="s">
        <v>623</v>
      </c>
      <c r="AT7" s="227" t="s">
        <v>624</v>
      </c>
      <c r="AU7" s="227" t="s">
        <v>624</v>
      </c>
      <c r="AV7" s="227" t="s">
        <v>613</v>
      </c>
      <c r="AW7" s="227" t="s">
        <v>625</v>
      </c>
      <c r="AX7" s="227" t="s">
        <v>626</v>
      </c>
      <c r="AY7" s="227" t="s">
        <v>627</v>
      </c>
      <c r="AZ7" s="227" t="s">
        <v>620</v>
      </c>
      <c r="BA7" s="227" t="s">
        <v>620</v>
      </c>
      <c r="BB7" s="227" t="s">
        <v>620</v>
      </c>
      <c r="BC7" s="227" t="s">
        <v>609</v>
      </c>
      <c r="BD7" s="227" t="s">
        <v>609</v>
      </c>
      <c r="BE7" s="227" t="s">
        <v>625</v>
      </c>
      <c r="BF7" s="227" t="s">
        <v>628</v>
      </c>
      <c r="BG7" s="227" t="s">
        <v>629</v>
      </c>
      <c r="BH7" s="227" t="s">
        <v>620</v>
      </c>
      <c r="BI7" s="227" t="s">
        <v>613</v>
      </c>
      <c r="BJ7" s="227" t="s">
        <v>613</v>
      </c>
      <c r="BK7" s="227" t="s">
        <v>613</v>
      </c>
      <c r="BL7" s="227" t="s">
        <v>613</v>
      </c>
      <c r="BM7" s="227" t="s">
        <v>613</v>
      </c>
      <c r="BN7" s="227" t="s">
        <v>613</v>
      </c>
      <c r="BO7" s="227" t="s">
        <v>630</v>
      </c>
      <c r="BP7" s="227" t="s">
        <v>631</v>
      </c>
      <c r="BQ7" s="227" t="s">
        <v>632</v>
      </c>
      <c r="BR7" s="227" t="s">
        <v>622</v>
      </c>
      <c r="BS7" s="333" t="s">
        <v>613</v>
      </c>
      <c r="BT7" s="333" t="s">
        <v>613</v>
      </c>
      <c r="BU7" s="227" t="s">
        <v>613</v>
      </c>
      <c r="BV7" s="227" t="s">
        <v>633</v>
      </c>
      <c r="BW7" s="227" t="s">
        <v>633</v>
      </c>
      <c r="BX7" s="227" t="s">
        <v>634</v>
      </c>
      <c r="BY7" s="227" t="s">
        <v>624</v>
      </c>
      <c r="BZ7" s="333" t="s">
        <v>635</v>
      </c>
      <c r="CA7" s="333" t="s">
        <v>635</v>
      </c>
      <c r="CB7" s="333" t="s">
        <v>635</v>
      </c>
      <c r="CC7" s="333" t="s">
        <v>635</v>
      </c>
      <c r="CD7" s="333" t="s">
        <v>635</v>
      </c>
      <c r="CE7" s="333" t="s">
        <v>635</v>
      </c>
      <c r="CF7" s="333" t="s">
        <v>635</v>
      </c>
      <c r="CG7" s="227" t="s">
        <v>612</v>
      </c>
      <c r="CH7" s="227" t="s">
        <v>612</v>
      </c>
      <c r="CI7" s="227" t="s">
        <v>612</v>
      </c>
      <c r="CJ7" s="227" t="s">
        <v>612</v>
      </c>
      <c r="CK7" s="227" t="s">
        <v>613</v>
      </c>
      <c r="CL7" s="227" t="s">
        <v>613</v>
      </c>
      <c r="CM7" s="227" t="s">
        <v>613</v>
      </c>
      <c r="CN7" s="227" t="s">
        <v>624</v>
      </c>
      <c r="CO7" s="227" t="s">
        <v>613</v>
      </c>
      <c r="CP7" s="227" t="s">
        <v>613</v>
      </c>
      <c r="CQ7" s="227" t="s">
        <v>613</v>
      </c>
    </row>
    <row r="8" spans="1:95" x14ac:dyDescent="0.25">
      <c r="A8" s="78" t="str">
        <f>'Indicator Data'!B17</f>
        <v>Barishal</v>
      </c>
      <c r="B8" s="78" t="str">
        <f>'Indicator Data'!C17</f>
        <v>Jhalokati</v>
      </c>
      <c r="C8" s="19">
        <f>'Indicator Data'!D17</f>
        <v>1042</v>
      </c>
      <c r="D8" s="227" t="s">
        <v>604</v>
      </c>
      <c r="E8" s="227" t="s">
        <v>604</v>
      </c>
      <c r="F8" s="227" t="s">
        <v>604</v>
      </c>
      <c r="G8" s="227" t="s">
        <v>604</v>
      </c>
      <c r="H8" s="227" t="s">
        <v>605</v>
      </c>
      <c r="I8" s="227" t="s">
        <v>606</v>
      </c>
      <c r="J8" s="333" t="s">
        <v>607</v>
      </c>
      <c r="K8" s="333" t="s">
        <v>607</v>
      </c>
      <c r="L8" s="333" t="s">
        <v>607</v>
      </c>
      <c r="M8" s="227" t="s">
        <v>606</v>
      </c>
      <c r="N8" s="227" t="s">
        <v>608</v>
      </c>
      <c r="O8" s="227" t="s">
        <v>608</v>
      </c>
      <c r="P8" s="227" t="s">
        <v>605</v>
      </c>
      <c r="Q8" s="227" t="s">
        <v>609</v>
      </c>
      <c r="R8" s="227" t="s">
        <v>610</v>
      </c>
      <c r="S8" s="333" t="s">
        <v>611</v>
      </c>
      <c r="T8" s="333" t="s">
        <v>611</v>
      </c>
      <c r="U8" s="227" t="s">
        <v>612</v>
      </c>
      <c r="V8" s="227" t="s">
        <v>612</v>
      </c>
      <c r="W8" s="227" t="s">
        <v>613</v>
      </c>
      <c r="X8" s="227" t="s">
        <v>613</v>
      </c>
      <c r="Y8" s="227" t="s">
        <v>613</v>
      </c>
      <c r="Z8" s="227" t="s">
        <v>613</v>
      </c>
      <c r="AA8" s="227" t="s">
        <v>613</v>
      </c>
      <c r="AB8" s="227" t="s">
        <v>613</v>
      </c>
      <c r="AC8" s="227" t="s">
        <v>613</v>
      </c>
      <c r="AD8" s="227" t="s">
        <v>614</v>
      </c>
      <c r="AE8" s="227" t="s">
        <v>615</v>
      </c>
      <c r="AF8" s="227" t="s">
        <v>615</v>
      </c>
      <c r="AG8" s="227" t="s">
        <v>616</v>
      </c>
      <c r="AH8" s="227" t="s">
        <v>616</v>
      </c>
      <c r="AI8" s="227" t="s">
        <v>617</v>
      </c>
      <c r="AJ8" s="227" t="s">
        <v>618</v>
      </c>
      <c r="AK8" s="227" t="s">
        <v>618</v>
      </c>
      <c r="AL8" s="227" t="s">
        <v>619</v>
      </c>
      <c r="AM8" s="227" t="s">
        <v>619</v>
      </c>
      <c r="AN8" s="227" t="s">
        <v>620</v>
      </c>
      <c r="AO8" s="227" t="s">
        <v>620</v>
      </c>
      <c r="AP8" s="227" t="s">
        <v>620</v>
      </c>
      <c r="AQ8" s="227" t="s">
        <v>621</v>
      </c>
      <c r="AR8" s="227" t="s">
        <v>622</v>
      </c>
      <c r="AS8" s="227" t="s">
        <v>623</v>
      </c>
      <c r="AT8" s="227" t="s">
        <v>624</v>
      </c>
      <c r="AU8" s="227" t="s">
        <v>624</v>
      </c>
      <c r="AV8" s="227" t="s">
        <v>613</v>
      </c>
      <c r="AW8" s="227" t="s">
        <v>625</v>
      </c>
      <c r="AX8" s="227" t="s">
        <v>626</v>
      </c>
      <c r="AY8" s="227" t="s">
        <v>627</v>
      </c>
      <c r="AZ8" s="227" t="s">
        <v>620</v>
      </c>
      <c r="BA8" s="227" t="s">
        <v>620</v>
      </c>
      <c r="BB8" s="227" t="s">
        <v>620</v>
      </c>
      <c r="BC8" s="227" t="s">
        <v>609</v>
      </c>
      <c r="BD8" s="227" t="s">
        <v>609</v>
      </c>
      <c r="BE8" s="227" t="s">
        <v>625</v>
      </c>
      <c r="BF8" s="227" t="s">
        <v>628</v>
      </c>
      <c r="BG8" s="227" t="s">
        <v>629</v>
      </c>
      <c r="BH8" s="227" t="s">
        <v>620</v>
      </c>
      <c r="BI8" s="227" t="s">
        <v>613</v>
      </c>
      <c r="BJ8" s="227" t="s">
        <v>613</v>
      </c>
      <c r="BK8" s="227" t="s">
        <v>613</v>
      </c>
      <c r="BL8" s="227" t="s">
        <v>613</v>
      </c>
      <c r="BM8" s="227" t="s">
        <v>613</v>
      </c>
      <c r="BN8" s="227" t="s">
        <v>613</v>
      </c>
      <c r="BO8" s="227" t="s">
        <v>630</v>
      </c>
      <c r="BP8" s="227" t="s">
        <v>631</v>
      </c>
      <c r="BQ8" s="227" t="s">
        <v>632</v>
      </c>
      <c r="BR8" s="227" t="s">
        <v>622</v>
      </c>
      <c r="BS8" s="333" t="s">
        <v>613</v>
      </c>
      <c r="BT8" s="333" t="s">
        <v>613</v>
      </c>
      <c r="BU8" s="227" t="s">
        <v>613</v>
      </c>
      <c r="BV8" s="227" t="s">
        <v>633</v>
      </c>
      <c r="BW8" s="227" t="s">
        <v>633</v>
      </c>
      <c r="BX8" s="227" t="s">
        <v>634</v>
      </c>
      <c r="BY8" s="227" t="s">
        <v>624</v>
      </c>
      <c r="BZ8" s="333" t="s">
        <v>635</v>
      </c>
      <c r="CA8" s="333" t="s">
        <v>635</v>
      </c>
      <c r="CB8" s="333" t="s">
        <v>635</v>
      </c>
      <c r="CC8" s="333" t="s">
        <v>635</v>
      </c>
      <c r="CD8" s="333" t="s">
        <v>635</v>
      </c>
      <c r="CE8" s="333" t="s">
        <v>635</v>
      </c>
      <c r="CF8" s="333" t="s">
        <v>635</v>
      </c>
      <c r="CG8" s="227" t="s">
        <v>612</v>
      </c>
      <c r="CH8" s="227" t="s">
        <v>612</v>
      </c>
      <c r="CI8" s="227" t="s">
        <v>612</v>
      </c>
      <c r="CJ8" s="227" t="s">
        <v>612</v>
      </c>
      <c r="CK8" s="227" t="s">
        <v>613</v>
      </c>
      <c r="CL8" s="227" t="s">
        <v>613</v>
      </c>
      <c r="CM8" s="227" t="s">
        <v>613</v>
      </c>
      <c r="CN8" s="227" t="s">
        <v>624</v>
      </c>
      <c r="CO8" s="227" t="s">
        <v>613</v>
      </c>
      <c r="CP8" s="227" t="s">
        <v>613</v>
      </c>
      <c r="CQ8" s="227" t="s">
        <v>613</v>
      </c>
    </row>
    <row r="9" spans="1:95" x14ac:dyDescent="0.25">
      <c r="A9" s="78" t="str">
        <f>'Indicator Data'!B18</f>
        <v>Barishal</v>
      </c>
      <c r="B9" s="78" t="str">
        <f>'Indicator Data'!C18</f>
        <v>Patuakhali</v>
      </c>
      <c r="C9" s="19">
        <f>'Indicator Data'!D18</f>
        <v>1078</v>
      </c>
      <c r="D9" s="227" t="s">
        <v>604</v>
      </c>
      <c r="E9" s="227" t="s">
        <v>604</v>
      </c>
      <c r="F9" s="227" t="s">
        <v>604</v>
      </c>
      <c r="G9" s="227" t="s">
        <v>604</v>
      </c>
      <c r="H9" s="227" t="s">
        <v>605</v>
      </c>
      <c r="I9" s="227" t="s">
        <v>606</v>
      </c>
      <c r="J9" s="333" t="s">
        <v>607</v>
      </c>
      <c r="K9" s="333" t="s">
        <v>607</v>
      </c>
      <c r="L9" s="333" t="s">
        <v>607</v>
      </c>
      <c r="M9" s="227" t="s">
        <v>606</v>
      </c>
      <c r="N9" s="227" t="s">
        <v>608</v>
      </c>
      <c r="O9" s="227" t="s">
        <v>608</v>
      </c>
      <c r="P9" s="227" t="s">
        <v>605</v>
      </c>
      <c r="Q9" s="227" t="s">
        <v>609</v>
      </c>
      <c r="R9" s="227" t="s">
        <v>610</v>
      </c>
      <c r="S9" s="333" t="s">
        <v>611</v>
      </c>
      <c r="T9" s="333" t="s">
        <v>611</v>
      </c>
      <c r="U9" s="227" t="s">
        <v>612</v>
      </c>
      <c r="V9" s="227" t="s">
        <v>612</v>
      </c>
      <c r="W9" s="227" t="s">
        <v>613</v>
      </c>
      <c r="X9" s="227" t="s">
        <v>613</v>
      </c>
      <c r="Y9" s="227" t="s">
        <v>613</v>
      </c>
      <c r="Z9" s="227" t="s">
        <v>613</v>
      </c>
      <c r="AA9" s="227" t="s">
        <v>613</v>
      </c>
      <c r="AB9" s="227" t="s">
        <v>613</v>
      </c>
      <c r="AC9" s="227" t="s">
        <v>613</v>
      </c>
      <c r="AD9" s="227" t="s">
        <v>614</v>
      </c>
      <c r="AE9" s="227" t="s">
        <v>615</v>
      </c>
      <c r="AF9" s="227" t="s">
        <v>615</v>
      </c>
      <c r="AG9" s="227" t="s">
        <v>616</v>
      </c>
      <c r="AH9" s="227" t="s">
        <v>616</v>
      </c>
      <c r="AI9" s="227" t="s">
        <v>617</v>
      </c>
      <c r="AJ9" s="227" t="s">
        <v>618</v>
      </c>
      <c r="AK9" s="227" t="s">
        <v>618</v>
      </c>
      <c r="AL9" s="227" t="s">
        <v>619</v>
      </c>
      <c r="AM9" s="227" t="s">
        <v>619</v>
      </c>
      <c r="AN9" s="227" t="s">
        <v>620</v>
      </c>
      <c r="AO9" s="227" t="s">
        <v>620</v>
      </c>
      <c r="AP9" s="227" t="s">
        <v>620</v>
      </c>
      <c r="AQ9" s="227" t="s">
        <v>621</v>
      </c>
      <c r="AR9" s="227" t="s">
        <v>622</v>
      </c>
      <c r="AS9" s="227" t="s">
        <v>623</v>
      </c>
      <c r="AT9" s="227" t="s">
        <v>624</v>
      </c>
      <c r="AU9" s="227" t="s">
        <v>624</v>
      </c>
      <c r="AV9" s="227" t="s">
        <v>613</v>
      </c>
      <c r="AW9" s="227" t="s">
        <v>625</v>
      </c>
      <c r="AX9" s="227" t="s">
        <v>626</v>
      </c>
      <c r="AY9" s="227" t="s">
        <v>627</v>
      </c>
      <c r="AZ9" s="227" t="s">
        <v>620</v>
      </c>
      <c r="BA9" s="227" t="s">
        <v>620</v>
      </c>
      <c r="BB9" s="227" t="s">
        <v>620</v>
      </c>
      <c r="BC9" s="227" t="s">
        <v>609</v>
      </c>
      <c r="BD9" s="227" t="s">
        <v>609</v>
      </c>
      <c r="BE9" s="227" t="s">
        <v>625</v>
      </c>
      <c r="BF9" s="227" t="s">
        <v>628</v>
      </c>
      <c r="BG9" s="227" t="s">
        <v>629</v>
      </c>
      <c r="BH9" s="227" t="s">
        <v>620</v>
      </c>
      <c r="BI9" s="227" t="s">
        <v>613</v>
      </c>
      <c r="BJ9" s="227" t="s">
        <v>613</v>
      </c>
      <c r="BK9" s="227" t="s">
        <v>613</v>
      </c>
      <c r="BL9" s="227" t="s">
        <v>613</v>
      </c>
      <c r="BM9" s="227" t="s">
        <v>613</v>
      </c>
      <c r="BN9" s="227" t="s">
        <v>613</v>
      </c>
      <c r="BO9" s="227" t="s">
        <v>630</v>
      </c>
      <c r="BP9" s="227" t="s">
        <v>631</v>
      </c>
      <c r="BQ9" s="227" t="s">
        <v>632</v>
      </c>
      <c r="BR9" s="227" t="s">
        <v>622</v>
      </c>
      <c r="BS9" s="333" t="s">
        <v>613</v>
      </c>
      <c r="BT9" s="333" t="s">
        <v>613</v>
      </c>
      <c r="BU9" s="227" t="s">
        <v>613</v>
      </c>
      <c r="BV9" s="227" t="s">
        <v>633</v>
      </c>
      <c r="BW9" s="227" t="s">
        <v>633</v>
      </c>
      <c r="BX9" s="227" t="s">
        <v>634</v>
      </c>
      <c r="BY9" s="227" t="s">
        <v>624</v>
      </c>
      <c r="BZ9" s="333" t="s">
        <v>635</v>
      </c>
      <c r="CA9" s="333" t="s">
        <v>635</v>
      </c>
      <c r="CB9" s="333" t="s">
        <v>635</v>
      </c>
      <c r="CC9" s="333" t="s">
        <v>635</v>
      </c>
      <c r="CD9" s="333" t="s">
        <v>635</v>
      </c>
      <c r="CE9" s="333" t="s">
        <v>635</v>
      </c>
      <c r="CF9" s="333" t="s">
        <v>635</v>
      </c>
      <c r="CG9" s="227" t="s">
        <v>612</v>
      </c>
      <c r="CH9" s="227" t="s">
        <v>612</v>
      </c>
      <c r="CI9" s="227" t="s">
        <v>612</v>
      </c>
      <c r="CJ9" s="227" t="s">
        <v>612</v>
      </c>
      <c r="CK9" s="227" t="s">
        <v>613</v>
      </c>
      <c r="CL9" s="227" t="s">
        <v>613</v>
      </c>
      <c r="CM9" s="227" t="s">
        <v>613</v>
      </c>
      <c r="CN9" s="227" t="s">
        <v>624</v>
      </c>
      <c r="CO9" s="227" t="s">
        <v>613</v>
      </c>
      <c r="CP9" s="227" t="s">
        <v>613</v>
      </c>
      <c r="CQ9" s="227" t="s">
        <v>613</v>
      </c>
    </row>
    <row r="10" spans="1:95" x14ac:dyDescent="0.25">
      <c r="A10" s="78" t="str">
        <f>'Indicator Data'!B19</f>
        <v>Barishal</v>
      </c>
      <c r="B10" s="78" t="str">
        <f>'Indicator Data'!C19</f>
        <v>Pirojpur</v>
      </c>
      <c r="C10" s="19">
        <f>'Indicator Data'!D19</f>
        <v>1079</v>
      </c>
      <c r="D10" s="227" t="s">
        <v>604</v>
      </c>
      <c r="E10" s="227" t="s">
        <v>604</v>
      </c>
      <c r="F10" s="227" t="s">
        <v>604</v>
      </c>
      <c r="G10" s="227" t="s">
        <v>604</v>
      </c>
      <c r="H10" s="227" t="s">
        <v>605</v>
      </c>
      <c r="I10" s="227" t="s">
        <v>606</v>
      </c>
      <c r="J10" s="333" t="s">
        <v>607</v>
      </c>
      <c r="K10" s="333" t="s">
        <v>607</v>
      </c>
      <c r="L10" s="333" t="s">
        <v>607</v>
      </c>
      <c r="M10" s="227" t="s">
        <v>606</v>
      </c>
      <c r="N10" s="227" t="s">
        <v>608</v>
      </c>
      <c r="O10" s="227" t="s">
        <v>608</v>
      </c>
      <c r="P10" s="227" t="s">
        <v>605</v>
      </c>
      <c r="Q10" s="227" t="s">
        <v>609</v>
      </c>
      <c r="R10" s="227" t="s">
        <v>610</v>
      </c>
      <c r="S10" s="333" t="s">
        <v>611</v>
      </c>
      <c r="T10" s="333" t="s">
        <v>611</v>
      </c>
      <c r="U10" s="227" t="s">
        <v>612</v>
      </c>
      <c r="V10" s="227" t="s">
        <v>612</v>
      </c>
      <c r="W10" s="227" t="s">
        <v>613</v>
      </c>
      <c r="X10" s="227" t="s">
        <v>613</v>
      </c>
      <c r="Y10" s="227" t="s">
        <v>613</v>
      </c>
      <c r="Z10" s="227" t="s">
        <v>613</v>
      </c>
      <c r="AA10" s="227" t="s">
        <v>613</v>
      </c>
      <c r="AB10" s="227" t="s">
        <v>613</v>
      </c>
      <c r="AC10" s="227" t="s">
        <v>613</v>
      </c>
      <c r="AD10" s="227" t="s">
        <v>614</v>
      </c>
      <c r="AE10" s="227" t="s">
        <v>615</v>
      </c>
      <c r="AF10" s="227" t="s">
        <v>615</v>
      </c>
      <c r="AG10" s="227" t="s">
        <v>616</v>
      </c>
      <c r="AH10" s="227" t="s">
        <v>616</v>
      </c>
      <c r="AI10" s="227" t="s">
        <v>617</v>
      </c>
      <c r="AJ10" s="227" t="s">
        <v>618</v>
      </c>
      <c r="AK10" s="227" t="s">
        <v>618</v>
      </c>
      <c r="AL10" s="227" t="s">
        <v>619</v>
      </c>
      <c r="AM10" s="227" t="s">
        <v>619</v>
      </c>
      <c r="AN10" s="227" t="s">
        <v>620</v>
      </c>
      <c r="AO10" s="227" t="s">
        <v>620</v>
      </c>
      <c r="AP10" s="227" t="s">
        <v>620</v>
      </c>
      <c r="AQ10" s="227" t="s">
        <v>621</v>
      </c>
      <c r="AR10" s="227" t="s">
        <v>622</v>
      </c>
      <c r="AS10" s="227" t="s">
        <v>623</v>
      </c>
      <c r="AT10" s="227" t="s">
        <v>624</v>
      </c>
      <c r="AU10" s="227" t="s">
        <v>624</v>
      </c>
      <c r="AV10" s="227" t="s">
        <v>613</v>
      </c>
      <c r="AW10" s="227" t="s">
        <v>625</v>
      </c>
      <c r="AX10" s="227" t="s">
        <v>626</v>
      </c>
      <c r="AY10" s="227" t="s">
        <v>627</v>
      </c>
      <c r="AZ10" s="227" t="s">
        <v>620</v>
      </c>
      <c r="BA10" s="227" t="s">
        <v>620</v>
      </c>
      <c r="BB10" s="227" t="s">
        <v>620</v>
      </c>
      <c r="BC10" s="227" t="s">
        <v>609</v>
      </c>
      <c r="BD10" s="227" t="s">
        <v>609</v>
      </c>
      <c r="BE10" s="227" t="s">
        <v>625</v>
      </c>
      <c r="BF10" s="227" t="s">
        <v>628</v>
      </c>
      <c r="BG10" s="227" t="s">
        <v>629</v>
      </c>
      <c r="BH10" s="227" t="s">
        <v>620</v>
      </c>
      <c r="BI10" s="227" t="s">
        <v>613</v>
      </c>
      <c r="BJ10" s="227" t="s">
        <v>613</v>
      </c>
      <c r="BK10" s="227" t="s">
        <v>613</v>
      </c>
      <c r="BL10" s="227" t="s">
        <v>613</v>
      </c>
      <c r="BM10" s="227" t="s">
        <v>613</v>
      </c>
      <c r="BN10" s="227" t="s">
        <v>613</v>
      </c>
      <c r="BO10" s="227" t="s">
        <v>630</v>
      </c>
      <c r="BP10" s="227" t="s">
        <v>631</v>
      </c>
      <c r="BQ10" s="227" t="s">
        <v>632</v>
      </c>
      <c r="BR10" s="227" t="s">
        <v>622</v>
      </c>
      <c r="BS10" s="333" t="s">
        <v>613</v>
      </c>
      <c r="BT10" s="333" t="s">
        <v>613</v>
      </c>
      <c r="BU10" s="227" t="s">
        <v>613</v>
      </c>
      <c r="BV10" s="227" t="s">
        <v>633</v>
      </c>
      <c r="BW10" s="227" t="s">
        <v>633</v>
      </c>
      <c r="BX10" s="227" t="s">
        <v>634</v>
      </c>
      <c r="BY10" s="227" t="s">
        <v>624</v>
      </c>
      <c r="BZ10" s="333" t="s">
        <v>635</v>
      </c>
      <c r="CA10" s="333" t="s">
        <v>635</v>
      </c>
      <c r="CB10" s="333" t="s">
        <v>635</v>
      </c>
      <c r="CC10" s="333" t="s">
        <v>635</v>
      </c>
      <c r="CD10" s="333" t="s">
        <v>635</v>
      </c>
      <c r="CE10" s="333" t="s">
        <v>635</v>
      </c>
      <c r="CF10" s="333" t="s">
        <v>635</v>
      </c>
      <c r="CG10" s="227" t="s">
        <v>612</v>
      </c>
      <c r="CH10" s="227" t="s">
        <v>612</v>
      </c>
      <c r="CI10" s="227" t="s">
        <v>612</v>
      </c>
      <c r="CJ10" s="227" t="s">
        <v>612</v>
      </c>
      <c r="CK10" s="227" t="s">
        <v>613</v>
      </c>
      <c r="CL10" s="227" t="s">
        <v>613</v>
      </c>
      <c r="CM10" s="227" t="s">
        <v>613</v>
      </c>
      <c r="CN10" s="227" t="s">
        <v>624</v>
      </c>
      <c r="CO10" s="227" t="s">
        <v>613</v>
      </c>
      <c r="CP10" s="227" t="s">
        <v>613</v>
      </c>
      <c r="CQ10" s="227" t="s">
        <v>613</v>
      </c>
    </row>
    <row r="11" spans="1:95" x14ac:dyDescent="0.25">
      <c r="A11" s="78" t="str">
        <f>'Indicator Data'!B20</f>
        <v>Chattogram</v>
      </c>
      <c r="B11" s="78" t="str">
        <f>'Indicator Data'!C20</f>
        <v>Bandarban</v>
      </c>
      <c r="C11" s="19">
        <f>'Indicator Data'!D20</f>
        <v>2003</v>
      </c>
      <c r="D11" s="227" t="s">
        <v>604</v>
      </c>
      <c r="E11" s="227" t="s">
        <v>604</v>
      </c>
      <c r="F11" s="227" t="s">
        <v>604</v>
      </c>
      <c r="G11" s="227" t="s">
        <v>604</v>
      </c>
      <c r="H11" s="227" t="s">
        <v>605</v>
      </c>
      <c r="I11" s="227" t="s">
        <v>606</v>
      </c>
      <c r="J11" s="333" t="s">
        <v>607</v>
      </c>
      <c r="K11" s="333" t="s">
        <v>607</v>
      </c>
      <c r="L11" s="333" t="s">
        <v>607</v>
      </c>
      <c r="M11" s="227" t="s">
        <v>606</v>
      </c>
      <c r="N11" s="227" t="s">
        <v>608</v>
      </c>
      <c r="O11" s="227" t="s">
        <v>608</v>
      </c>
      <c r="P11" s="227" t="s">
        <v>605</v>
      </c>
      <c r="Q11" s="227" t="s">
        <v>609</v>
      </c>
      <c r="R11" s="227" t="s">
        <v>610</v>
      </c>
      <c r="S11" s="333" t="s">
        <v>611</v>
      </c>
      <c r="T11" s="333" t="s">
        <v>611</v>
      </c>
      <c r="U11" s="227" t="s">
        <v>612</v>
      </c>
      <c r="V11" s="227" t="s">
        <v>612</v>
      </c>
      <c r="W11" s="227" t="s">
        <v>613</v>
      </c>
      <c r="X11" s="227" t="s">
        <v>613</v>
      </c>
      <c r="Y11" s="227" t="s">
        <v>613</v>
      </c>
      <c r="Z11" s="227" t="s">
        <v>613</v>
      </c>
      <c r="AA11" s="227" t="s">
        <v>613</v>
      </c>
      <c r="AB11" s="227" t="s">
        <v>613</v>
      </c>
      <c r="AC11" s="227" t="s">
        <v>613</v>
      </c>
      <c r="AD11" s="227" t="s">
        <v>614</v>
      </c>
      <c r="AE11" s="227" t="s">
        <v>615</v>
      </c>
      <c r="AF11" s="227" t="s">
        <v>615</v>
      </c>
      <c r="AG11" s="227" t="s">
        <v>616</v>
      </c>
      <c r="AH11" s="227" t="s">
        <v>616</v>
      </c>
      <c r="AI11" s="227" t="s">
        <v>617</v>
      </c>
      <c r="AJ11" s="227" t="s">
        <v>618</v>
      </c>
      <c r="AK11" s="227" t="s">
        <v>618</v>
      </c>
      <c r="AL11" s="227" t="s">
        <v>619</v>
      </c>
      <c r="AM11" s="227" t="s">
        <v>619</v>
      </c>
      <c r="AN11" s="227" t="s">
        <v>620</v>
      </c>
      <c r="AO11" s="227" t="s">
        <v>620</v>
      </c>
      <c r="AP11" s="227" t="s">
        <v>620</v>
      </c>
      <c r="AQ11" s="227" t="s">
        <v>621</v>
      </c>
      <c r="AR11" s="227" t="s">
        <v>622</v>
      </c>
      <c r="AS11" s="227" t="s">
        <v>623</v>
      </c>
      <c r="AT11" s="227" t="s">
        <v>624</v>
      </c>
      <c r="AU11" s="227" t="s">
        <v>624</v>
      </c>
      <c r="AV11" s="227" t="s">
        <v>613</v>
      </c>
      <c r="AW11" s="227" t="s">
        <v>625</v>
      </c>
      <c r="AX11" s="227" t="s">
        <v>626</v>
      </c>
      <c r="AY11" s="227" t="s">
        <v>627</v>
      </c>
      <c r="AZ11" s="227" t="s">
        <v>620</v>
      </c>
      <c r="BA11" s="227" t="s">
        <v>620</v>
      </c>
      <c r="BB11" s="227" t="s">
        <v>620</v>
      </c>
      <c r="BC11" s="227" t="s">
        <v>609</v>
      </c>
      <c r="BD11" s="227" t="s">
        <v>609</v>
      </c>
      <c r="BE11" s="227" t="s">
        <v>625</v>
      </c>
      <c r="BF11" s="227" t="s">
        <v>628</v>
      </c>
      <c r="BG11" s="227" t="s">
        <v>629</v>
      </c>
      <c r="BH11" s="227" t="s">
        <v>620</v>
      </c>
      <c r="BI11" s="227" t="s">
        <v>613</v>
      </c>
      <c r="BJ11" s="227" t="s">
        <v>613</v>
      </c>
      <c r="BK11" s="227" t="s">
        <v>613</v>
      </c>
      <c r="BL11" s="227" t="s">
        <v>613</v>
      </c>
      <c r="BM11" s="227" t="s">
        <v>613</v>
      </c>
      <c r="BN11" s="227" t="s">
        <v>613</v>
      </c>
      <c r="BO11" s="227" t="s">
        <v>630</v>
      </c>
      <c r="BP11" s="227" t="s">
        <v>631</v>
      </c>
      <c r="BQ11" s="227" t="s">
        <v>632</v>
      </c>
      <c r="BR11" s="227" t="s">
        <v>622</v>
      </c>
      <c r="BS11" s="333" t="s">
        <v>613</v>
      </c>
      <c r="BT11" s="333" t="s">
        <v>613</v>
      </c>
      <c r="BU11" s="227" t="s">
        <v>613</v>
      </c>
      <c r="BV11" s="227" t="s">
        <v>633</v>
      </c>
      <c r="BW11" s="227" t="s">
        <v>633</v>
      </c>
      <c r="BX11" s="227" t="s">
        <v>634</v>
      </c>
      <c r="BY11" s="227" t="s">
        <v>624</v>
      </c>
      <c r="BZ11" s="333" t="s">
        <v>635</v>
      </c>
      <c r="CA11" s="333" t="s">
        <v>635</v>
      </c>
      <c r="CB11" s="333" t="s">
        <v>635</v>
      </c>
      <c r="CC11" s="333" t="s">
        <v>635</v>
      </c>
      <c r="CD11" s="333" t="s">
        <v>635</v>
      </c>
      <c r="CE11" s="333" t="s">
        <v>635</v>
      </c>
      <c r="CF11" s="333" t="s">
        <v>635</v>
      </c>
      <c r="CG11" s="227" t="s">
        <v>612</v>
      </c>
      <c r="CH11" s="227" t="s">
        <v>612</v>
      </c>
      <c r="CI11" s="227" t="s">
        <v>612</v>
      </c>
      <c r="CJ11" s="227" t="s">
        <v>612</v>
      </c>
      <c r="CK11" s="227" t="s">
        <v>613</v>
      </c>
      <c r="CL11" s="227" t="s">
        <v>613</v>
      </c>
      <c r="CM11" s="227" t="s">
        <v>613</v>
      </c>
      <c r="CN11" s="227" t="s">
        <v>624</v>
      </c>
      <c r="CO11" s="227" t="s">
        <v>613</v>
      </c>
      <c r="CP11" s="227" t="s">
        <v>613</v>
      </c>
      <c r="CQ11" s="227" t="s">
        <v>613</v>
      </c>
    </row>
    <row r="12" spans="1:95" x14ac:dyDescent="0.25">
      <c r="A12" s="78" t="str">
        <f>'Indicator Data'!B21</f>
        <v>Chattogram</v>
      </c>
      <c r="B12" s="78" t="str">
        <f>'Indicator Data'!C21</f>
        <v>Brahmanbaria</v>
      </c>
      <c r="C12" s="19">
        <f>'Indicator Data'!D21</f>
        <v>2012</v>
      </c>
      <c r="D12" s="227" t="s">
        <v>604</v>
      </c>
      <c r="E12" s="227" t="s">
        <v>604</v>
      </c>
      <c r="F12" s="227" t="s">
        <v>604</v>
      </c>
      <c r="G12" s="227" t="s">
        <v>604</v>
      </c>
      <c r="H12" s="227" t="s">
        <v>605</v>
      </c>
      <c r="I12" s="227" t="s">
        <v>606</v>
      </c>
      <c r="J12" s="333" t="s">
        <v>607</v>
      </c>
      <c r="K12" s="333" t="s">
        <v>607</v>
      </c>
      <c r="L12" s="333" t="s">
        <v>607</v>
      </c>
      <c r="M12" s="227" t="s">
        <v>606</v>
      </c>
      <c r="N12" s="227" t="s">
        <v>608</v>
      </c>
      <c r="O12" s="227" t="s">
        <v>608</v>
      </c>
      <c r="P12" s="227" t="s">
        <v>605</v>
      </c>
      <c r="Q12" s="227" t="s">
        <v>609</v>
      </c>
      <c r="R12" s="227" t="s">
        <v>610</v>
      </c>
      <c r="S12" s="333" t="s">
        <v>611</v>
      </c>
      <c r="T12" s="333" t="s">
        <v>611</v>
      </c>
      <c r="U12" s="227" t="s">
        <v>612</v>
      </c>
      <c r="V12" s="227" t="s">
        <v>612</v>
      </c>
      <c r="W12" s="227" t="s">
        <v>613</v>
      </c>
      <c r="X12" s="227" t="s">
        <v>613</v>
      </c>
      <c r="Y12" s="227" t="s">
        <v>613</v>
      </c>
      <c r="Z12" s="227" t="s">
        <v>613</v>
      </c>
      <c r="AA12" s="227" t="s">
        <v>613</v>
      </c>
      <c r="AB12" s="227" t="s">
        <v>613</v>
      </c>
      <c r="AC12" s="227" t="s">
        <v>613</v>
      </c>
      <c r="AD12" s="227" t="s">
        <v>614</v>
      </c>
      <c r="AE12" s="227" t="s">
        <v>615</v>
      </c>
      <c r="AF12" s="227" t="s">
        <v>615</v>
      </c>
      <c r="AG12" s="227" t="s">
        <v>616</v>
      </c>
      <c r="AH12" s="227" t="s">
        <v>616</v>
      </c>
      <c r="AI12" s="227" t="s">
        <v>617</v>
      </c>
      <c r="AJ12" s="227" t="s">
        <v>618</v>
      </c>
      <c r="AK12" s="227" t="s">
        <v>618</v>
      </c>
      <c r="AL12" s="227" t="s">
        <v>619</v>
      </c>
      <c r="AM12" s="227" t="s">
        <v>619</v>
      </c>
      <c r="AN12" s="227" t="s">
        <v>620</v>
      </c>
      <c r="AO12" s="227" t="s">
        <v>620</v>
      </c>
      <c r="AP12" s="227" t="s">
        <v>620</v>
      </c>
      <c r="AQ12" s="227" t="s">
        <v>621</v>
      </c>
      <c r="AR12" s="227" t="s">
        <v>622</v>
      </c>
      <c r="AS12" s="227" t="s">
        <v>623</v>
      </c>
      <c r="AT12" s="227" t="s">
        <v>624</v>
      </c>
      <c r="AU12" s="227" t="s">
        <v>624</v>
      </c>
      <c r="AV12" s="227" t="s">
        <v>613</v>
      </c>
      <c r="AW12" s="227" t="s">
        <v>625</v>
      </c>
      <c r="AX12" s="227" t="s">
        <v>626</v>
      </c>
      <c r="AY12" s="227" t="s">
        <v>627</v>
      </c>
      <c r="AZ12" s="227" t="s">
        <v>620</v>
      </c>
      <c r="BA12" s="227" t="s">
        <v>620</v>
      </c>
      <c r="BB12" s="227" t="s">
        <v>620</v>
      </c>
      <c r="BC12" s="227" t="s">
        <v>609</v>
      </c>
      <c r="BD12" s="227" t="s">
        <v>609</v>
      </c>
      <c r="BE12" s="227" t="s">
        <v>625</v>
      </c>
      <c r="BF12" s="227" t="s">
        <v>628</v>
      </c>
      <c r="BG12" s="227" t="s">
        <v>629</v>
      </c>
      <c r="BH12" s="227" t="s">
        <v>620</v>
      </c>
      <c r="BI12" s="227" t="s">
        <v>613</v>
      </c>
      <c r="BJ12" s="227" t="s">
        <v>613</v>
      </c>
      <c r="BK12" s="227" t="s">
        <v>613</v>
      </c>
      <c r="BL12" s="227" t="s">
        <v>613</v>
      </c>
      <c r="BM12" s="227" t="s">
        <v>613</v>
      </c>
      <c r="BN12" s="227" t="s">
        <v>613</v>
      </c>
      <c r="BO12" s="227" t="s">
        <v>630</v>
      </c>
      <c r="BP12" s="227" t="s">
        <v>631</v>
      </c>
      <c r="BQ12" s="227" t="s">
        <v>632</v>
      </c>
      <c r="BR12" s="227" t="s">
        <v>622</v>
      </c>
      <c r="BS12" s="333" t="s">
        <v>613</v>
      </c>
      <c r="BT12" s="333" t="s">
        <v>613</v>
      </c>
      <c r="BU12" s="227" t="s">
        <v>613</v>
      </c>
      <c r="BV12" s="227" t="s">
        <v>633</v>
      </c>
      <c r="BW12" s="227" t="s">
        <v>633</v>
      </c>
      <c r="BX12" s="227" t="s">
        <v>634</v>
      </c>
      <c r="BY12" s="227" t="s">
        <v>624</v>
      </c>
      <c r="BZ12" s="333" t="s">
        <v>635</v>
      </c>
      <c r="CA12" s="333" t="s">
        <v>635</v>
      </c>
      <c r="CB12" s="333" t="s">
        <v>635</v>
      </c>
      <c r="CC12" s="333" t="s">
        <v>635</v>
      </c>
      <c r="CD12" s="333" t="s">
        <v>635</v>
      </c>
      <c r="CE12" s="333" t="s">
        <v>635</v>
      </c>
      <c r="CF12" s="333" t="s">
        <v>635</v>
      </c>
      <c r="CG12" s="227" t="s">
        <v>612</v>
      </c>
      <c r="CH12" s="227" t="s">
        <v>612</v>
      </c>
      <c r="CI12" s="227" t="s">
        <v>612</v>
      </c>
      <c r="CJ12" s="227" t="s">
        <v>612</v>
      </c>
      <c r="CK12" s="227" t="s">
        <v>613</v>
      </c>
      <c r="CL12" s="227" t="s">
        <v>613</v>
      </c>
      <c r="CM12" s="227" t="s">
        <v>613</v>
      </c>
      <c r="CN12" s="227" t="s">
        <v>624</v>
      </c>
      <c r="CO12" s="227" t="s">
        <v>613</v>
      </c>
      <c r="CP12" s="227" t="s">
        <v>613</v>
      </c>
      <c r="CQ12" s="227" t="s">
        <v>613</v>
      </c>
    </row>
    <row r="13" spans="1:95" x14ac:dyDescent="0.25">
      <c r="A13" s="78" t="str">
        <f>'Indicator Data'!B22</f>
        <v>Chattogram</v>
      </c>
      <c r="B13" s="78" t="str">
        <f>'Indicator Data'!C22</f>
        <v>Chandpur</v>
      </c>
      <c r="C13" s="19">
        <f>'Indicator Data'!D22</f>
        <v>2013</v>
      </c>
      <c r="D13" s="227" t="s">
        <v>604</v>
      </c>
      <c r="E13" s="227" t="s">
        <v>604</v>
      </c>
      <c r="F13" s="227" t="s">
        <v>604</v>
      </c>
      <c r="G13" s="227" t="s">
        <v>604</v>
      </c>
      <c r="H13" s="227" t="s">
        <v>605</v>
      </c>
      <c r="I13" s="227" t="s">
        <v>606</v>
      </c>
      <c r="J13" s="333" t="s">
        <v>607</v>
      </c>
      <c r="K13" s="333" t="s">
        <v>607</v>
      </c>
      <c r="L13" s="333" t="s">
        <v>607</v>
      </c>
      <c r="M13" s="227" t="s">
        <v>606</v>
      </c>
      <c r="N13" s="227" t="s">
        <v>608</v>
      </c>
      <c r="O13" s="227" t="s">
        <v>608</v>
      </c>
      <c r="P13" s="227" t="s">
        <v>605</v>
      </c>
      <c r="Q13" s="227" t="s">
        <v>609</v>
      </c>
      <c r="R13" s="227" t="s">
        <v>610</v>
      </c>
      <c r="S13" s="333" t="s">
        <v>611</v>
      </c>
      <c r="T13" s="333" t="s">
        <v>611</v>
      </c>
      <c r="U13" s="227" t="s">
        <v>612</v>
      </c>
      <c r="V13" s="227" t="s">
        <v>612</v>
      </c>
      <c r="W13" s="227" t="s">
        <v>613</v>
      </c>
      <c r="X13" s="227" t="s">
        <v>613</v>
      </c>
      <c r="Y13" s="227" t="s">
        <v>613</v>
      </c>
      <c r="Z13" s="227" t="s">
        <v>613</v>
      </c>
      <c r="AA13" s="227" t="s">
        <v>613</v>
      </c>
      <c r="AB13" s="227" t="s">
        <v>613</v>
      </c>
      <c r="AC13" s="227" t="s">
        <v>613</v>
      </c>
      <c r="AD13" s="227" t="s">
        <v>614</v>
      </c>
      <c r="AE13" s="227" t="s">
        <v>615</v>
      </c>
      <c r="AF13" s="227" t="s">
        <v>615</v>
      </c>
      <c r="AG13" s="227" t="s">
        <v>616</v>
      </c>
      <c r="AH13" s="227" t="s">
        <v>616</v>
      </c>
      <c r="AI13" s="227" t="s">
        <v>617</v>
      </c>
      <c r="AJ13" s="227" t="s">
        <v>618</v>
      </c>
      <c r="AK13" s="227" t="s">
        <v>618</v>
      </c>
      <c r="AL13" s="227" t="s">
        <v>619</v>
      </c>
      <c r="AM13" s="227" t="s">
        <v>619</v>
      </c>
      <c r="AN13" s="227" t="s">
        <v>620</v>
      </c>
      <c r="AO13" s="227" t="s">
        <v>620</v>
      </c>
      <c r="AP13" s="227" t="s">
        <v>620</v>
      </c>
      <c r="AQ13" s="227" t="s">
        <v>621</v>
      </c>
      <c r="AR13" s="227" t="s">
        <v>622</v>
      </c>
      <c r="AS13" s="227" t="s">
        <v>623</v>
      </c>
      <c r="AT13" s="227" t="s">
        <v>624</v>
      </c>
      <c r="AU13" s="227" t="s">
        <v>624</v>
      </c>
      <c r="AV13" s="227" t="s">
        <v>613</v>
      </c>
      <c r="AW13" s="227" t="s">
        <v>625</v>
      </c>
      <c r="AX13" s="227" t="s">
        <v>626</v>
      </c>
      <c r="AY13" s="227" t="s">
        <v>627</v>
      </c>
      <c r="AZ13" s="227" t="s">
        <v>620</v>
      </c>
      <c r="BA13" s="227" t="s">
        <v>620</v>
      </c>
      <c r="BB13" s="227" t="s">
        <v>620</v>
      </c>
      <c r="BC13" s="227" t="s">
        <v>609</v>
      </c>
      <c r="BD13" s="227" t="s">
        <v>609</v>
      </c>
      <c r="BE13" s="227" t="s">
        <v>625</v>
      </c>
      <c r="BF13" s="227" t="s">
        <v>628</v>
      </c>
      <c r="BG13" s="227" t="s">
        <v>629</v>
      </c>
      <c r="BH13" s="227" t="s">
        <v>620</v>
      </c>
      <c r="BI13" s="227" t="s">
        <v>613</v>
      </c>
      <c r="BJ13" s="227" t="s">
        <v>613</v>
      </c>
      <c r="BK13" s="227" t="s">
        <v>613</v>
      </c>
      <c r="BL13" s="227" t="s">
        <v>613</v>
      </c>
      <c r="BM13" s="227" t="s">
        <v>613</v>
      </c>
      <c r="BN13" s="227" t="s">
        <v>613</v>
      </c>
      <c r="BO13" s="227" t="s">
        <v>630</v>
      </c>
      <c r="BP13" s="227" t="s">
        <v>631</v>
      </c>
      <c r="BQ13" s="227" t="s">
        <v>632</v>
      </c>
      <c r="BR13" s="227" t="s">
        <v>622</v>
      </c>
      <c r="BS13" s="333" t="s">
        <v>613</v>
      </c>
      <c r="BT13" s="333" t="s">
        <v>613</v>
      </c>
      <c r="BU13" s="227" t="s">
        <v>613</v>
      </c>
      <c r="BV13" s="227" t="s">
        <v>633</v>
      </c>
      <c r="BW13" s="227" t="s">
        <v>633</v>
      </c>
      <c r="BX13" s="227" t="s">
        <v>634</v>
      </c>
      <c r="BY13" s="227" t="s">
        <v>624</v>
      </c>
      <c r="BZ13" s="333" t="s">
        <v>635</v>
      </c>
      <c r="CA13" s="333" t="s">
        <v>635</v>
      </c>
      <c r="CB13" s="333" t="s">
        <v>635</v>
      </c>
      <c r="CC13" s="333" t="s">
        <v>635</v>
      </c>
      <c r="CD13" s="333" t="s">
        <v>635</v>
      </c>
      <c r="CE13" s="333" t="s">
        <v>635</v>
      </c>
      <c r="CF13" s="333" t="s">
        <v>635</v>
      </c>
      <c r="CG13" s="227" t="s">
        <v>612</v>
      </c>
      <c r="CH13" s="227" t="s">
        <v>612</v>
      </c>
      <c r="CI13" s="227" t="s">
        <v>612</v>
      </c>
      <c r="CJ13" s="227" t="s">
        <v>612</v>
      </c>
      <c r="CK13" s="227" t="s">
        <v>613</v>
      </c>
      <c r="CL13" s="227" t="s">
        <v>613</v>
      </c>
      <c r="CM13" s="227" t="s">
        <v>613</v>
      </c>
      <c r="CN13" s="227" t="s">
        <v>624</v>
      </c>
      <c r="CO13" s="227" t="s">
        <v>613</v>
      </c>
      <c r="CP13" s="227" t="s">
        <v>613</v>
      </c>
      <c r="CQ13" s="227" t="s">
        <v>613</v>
      </c>
    </row>
    <row r="14" spans="1:95" x14ac:dyDescent="0.25">
      <c r="A14" s="78" t="str">
        <f>'Indicator Data'!B23</f>
        <v>Chattogram</v>
      </c>
      <c r="B14" s="78" t="str">
        <f>'Indicator Data'!C23</f>
        <v>Chattogram</v>
      </c>
      <c r="C14" s="19">
        <f>'Indicator Data'!D23</f>
        <v>2015</v>
      </c>
      <c r="D14" s="227" t="s">
        <v>604</v>
      </c>
      <c r="E14" s="227" t="s">
        <v>604</v>
      </c>
      <c r="F14" s="227" t="s">
        <v>604</v>
      </c>
      <c r="G14" s="227" t="s">
        <v>604</v>
      </c>
      <c r="H14" s="227" t="s">
        <v>605</v>
      </c>
      <c r="I14" s="227" t="s">
        <v>606</v>
      </c>
      <c r="J14" s="333" t="s">
        <v>607</v>
      </c>
      <c r="K14" s="333" t="s">
        <v>607</v>
      </c>
      <c r="L14" s="333" t="s">
        <v>607</v>
      </c>
      <c r="M14" s="227" t="s">
        <v>606</v>
      </c>
      <c r="N14" s="227" t="s">
        <v>608</v>
      </c>
      <c r="O14" s="227" t="s">
        <v>608</v>
      </c>
      <c r="P14" s="227" t="s">
        <v>605</v>
      </c>
      <c r="Q14" s="227" t="s">
        <v>609</v>
      </c>
      <c r="R14" s="227" t="s">
        <v>610</v>
      </c>
      <c r="S14" s="333" t="s">
        <v>611</v>
      </c>
      <c r="T14" s="333" t="s">
        <v>611</v>
      </c>
      <c r="U14" s="227" t="s">
        <v>612</v>
      </c>
      <c r="V14" s="227" t="s">
        <v>612</v>
      </c>
      <c r="W14" s="227" t="s">
        <v>613</v>
      </c>
      <c r="X14" s="227" t="s">
        <v>613</v>
      </c>
      <c r="Y14" s="227" t="s">
        <v>613</v>
      </c>
      <c r="Z14" s="227" t="s">
        <v>613</v>
      </c>
      <c r="AA14" s="227" t="s">
        <v>613</v>
      </c>
      <c r="AB14" s="227" t="s">
        <v>613</v>
      </c>
      <c r="AC14" s="227" t="s">
        <v>613</v>
      </c>
      <c r="AD14" s="227" t="s">
        <v>614</v>
      </c>
      <c r="AE14" s="227" t="s">
        <v>615</v>
      </c>
      <c r="AF14" s="227" t="s">
        <v>615</v>
      </c>
      <c r="AG14" s="227" t="s">
        <v>616</v>
      </c>
      <c r="AH14" s="227" t="s">
        <v>616</v>
      </c>
      <c r="AI14" s="227" t="s">
        <v>617</v>
      </c>
      <c r="AJ14" s="227" t="s">
        <v>618</v>
      </c>
      <c r="AK14" s="227" t="s">
        <v>618</v>
      </c>
      <c r="AL14" s="227" t="s">
        <v>619</v>
      </c>
      <c r="AM14" s="227" t="s">
        <v>619</v>
      </c>
      <c r="AN14" s="227" t="s">
        <v>620</v>
      </c>
      <c r="AO14" s="227" t="s">
        <v>620</v>
      </c>
      <c r="AP14" s="227" t="s">
        <v>620</v>
      </c>
      <c r="AQ14" s="227" t="s">
        <v>621</v>
      </c>
      <c r="AR14" s="227" t="s">
        <v>622</v>
      </c>
      <c r="AS14" s="227" t="s">
        <v>623</v>
      </c>
      <c r="AT14" s="227" t="s">
        <v>624</v>
      </c>
      <c r="AU14" s="227" t="s">
        <v>624</v>
      </c>
      <c r="AV14" s="227" t="s">
        <v>613</v>
      </c>
      <c r="AW14" s="227" t="s">
        <v>625</v>
      </c>
      <c r="AX14" s="227" t="s">
        <v>626</v>
      </c>
      <c r="AY14" s="227" t="s">
        <v>627</v>
      </c>
      <c r="AZ14" s="227" t="s">
        <v>620</v>
      </c>
      <c r="BA14" s="227" t="s">
        <v>620</v>
      </c>
      <c r="BB14" s="227" t="s">
        <v>620</v>
      </c>
      <c r="BC14" s="227" t="s">
        <v>609</v>
      </c>
      <c r="BD14" s="227" t="s">
        <v>609</v>
      </c>
      <c r="BE14" s="227" t="s">
        <v>625</v>
      </c>
      <c r="BF14" s="227" t="s">
        <v>628</v>
      </c>
      <c r="BG14" s="227" t="s">
        <v>629</v>
      </c>
      <c r="BH14" s="227" t="s">
        <v>620</v>
      </c>
      <c r="BI14" s="227" t="s">
        <v>613</v>
      </c>
      <c r="BJ14" s="227" t="s">
        <v>613</v>
      </c>
      <c r="BK14" s="227" t="s">
        <v>613</v>
      </c>
      <c r="BL14" s="227" t="s">
        <v>613</v>
      </c>
      <c r="BM14" s="227" t="s">
        <v>613</v>
      </c>
      <c r="BN14" s="227" t="s">
        <v>613</v>
      </c>
      <c r="BO14" s="227" t="s">
        <v>630</v>
      </c>
      <c r="BP14" s="227" t="s">
        <v>631</v>
      </c>
      <c r="BQ14" s="227" t="s">
        <v>632</v>
      </c>
      <c r="BR14" s="227" t="s">
        <v>622</v>
      </c>
      <c r="BS14" s="333" t="s">
        <v>613</v>
      </c>
      <c r="BT14" s="333" t="s">
        <v>613</v>
      </c>
      <c r="BU14" s="227" t="s">
        <v>613</v>
      </c>
      <c r="BV14" s="227" t="s">
        <v>633</v>
      </c>
      <c r="BW14" s="227" t="s">
        <v>633</v>
      </c>
      <c r="BX14" s="227" t="s">
        <v>634</v>
      </c>
      <c r="BY14" s="227" t="s">
        <v>624</v>
      </c>
      <c r="BZ14" s="333" t="s">
        <v>635</v>
      </c>
      <c r="CA14" s="333" t="s">
        <v>635</v>
      </c>
      <c r="CB14" s="333" t="s">
        <v>635</v>
      </c>
      <c r="CC14" s="333" t="s">
        <v>635</v>
      </c>
      <c r="CD14" s="333" t="s">
        <v>635</v>
      </c>
      <c r="CE14" s="333" t="s">
        <v>635</v>
      </c>
      <c r="CF14" s="333" t="s">
        <v>635</v>
      </c>
      <c r="CG14" s="227" t="s">
        <v>612</v>
      </c>
      <c r="CH14" s="227" t="s">
        <v>612</v>
      </c>
      <c r="CI14" s="227" t="s">
        <v>612</v>
      </c>
      <c r="CJ14" s="227" t="s">
        <v>612</v>
      </c>
      <c r="CK14" s="227" t="s">
        <v>613</v>
      </c>
      <c r="CL14" s="227" t="s">
        <v>613</v>
      </c>
      <c r="CM14" s="227" t="s">
        <v>613</v>
      </c>
      <c r="CN14" s="227" t="s">
        <v>624</v>
      </c>
      <c r="CO14" s="227" t="s">
        <v>613</v>
      </c>
      <c r="CP14" s="227" t="s">
        <v>613</v>
      </c>
      <c r="CQ14" s="227" t="s">
        <v>613</v>
      </c>
    </row>
    <row r="15" spans="1:95" x14ac:dyDescent="0.25">
      <c r="A15" s="78" t="str">
        <f>'Indicator Data'!B24</f>
        <v>Chattogram</v>
      </c>
      <c r="B15" s="78" t="str">
        <f>'Indicator Data'!C24</f>
        <v>Cumilla</v>
      </c>
      <c r="C15" s="19">
        <f>'Indicator Data'!D24</f>
        <v>2019</v>
      </c>
      <c r="D15" s="227" t="s">
        <v>604</v>
      </c>
      <c r="E15" s="227" t="s">
        <v>604</v>
      </c>
      <c r="F15" s="227" t="s">
        <v>604</v>
      </c>
      <c r="G15" s="227" t="s">
        <v>604</v>
      </c>
      <c r="H15" s="227" t="s">
        <v>605</v>
      </c>
      <c r="I15" s="227" t="s">
        <v>606</v>
      </c>
      <c r="J15" s="333" t="s">
        <v>607</v>
      </c>
      <c r="K15" s="333" t="s">
        <v>607</v>
      </c>
      <c r="L15" s="333" t="s">
        <v>607</v>
      </c>
      <c r="M15" s="227" t="s">
        <v>606</v>
      </c>
      <c r="N15" s="227" t="s">
        <v>608</v>
      </c>
      <c r="O15" s="227" t="s">
        <v>608</v>
      </c>
      <c r="P15" s="227" t="s">
        <v>605</v>
      </c>
      <c r="Q15" s="227" t="s">
        <v>609</v>
      </c>
      <c r="R15" s="227" t="s">
        <v>610</v>
      </c>
      <c r="S15" s="333" t="s">
        <v>611</v>
      </c>
      <c r="T15" s="333" t="s">
        <v>611</v>
      </c>
      <c r="U15" s="227" t="s">
        <v>612</v>
      </c>
      <c r="V15" s="227" t="s">
        <v>612</v>
      </c>
      <c r="W15" s="227" t="s">
        <v>613</v>
      </c>
      <c r="X15" s="227" t="s">
        <v>613</v>
      </c>
      <c r="Y15" s="227" t="s">
        <v>613</v>
      </c>
      <c r="Z15" s="227" t="s">
        <v>613</v>
      </c>
      <c r="AA15" s="227" t="s">
        <v>613</v>
      </c>
      <c r="AB15" s="227" t="s">
        <v>613</v>
      </c>
      <c r="AC15" s="227" t="s">
        <v>613</v>
      </c>
      <c r="AD15" s="227" t="s">
        <v>614</v>
      </c>
      <c r="AE15" s="227" t="s">
        <v>615</v>
      </c>
      <c r="AF15" s="227" t="s">
        <v>615</v>
      </c>
      <c r="AG15" s="227" t="s">
        <v>616</v>
      </c>
      <c r="AH15" s="227" t="s">
        <v>616</v>
      </c>
      <c r="AI15" s="227" t="s">
        <v>617</v>
      </c>
      <c r="AJ15" s="227" t="s">
        <v>618</v>
      </c>
      <c r="AK15" s="227" t="s">
        <v>618</v>
      </c>
      <c r="AL15" s="227" t="s">
        <v>619</v>
      </c>
      <c r="AM15" s="227" t="s">
        <v>619</v>
      </c>
      <c r="AN15" s="227" t="s">
        <v>620</v>
      </c>
      <c r="AO15" s="227" t="s">
        <v>620</v>
      </c>
      <c r="AP15" s="227" t="s">
        <v>620</v>
      </c>
      <c r="AQ15" s="227" t="s">
        <v>621</v>
      </c>
      <c r="AR15" s="227" t="s">
        <v>622</v>
      </c>
      <c r="AS15" s="227" t="s">
        <v>623</v>
      </c>
      <c r="AT15" s="227" t="s">
        <v>624</v>
      </c>
      <c r="AU15" s="227" t="s">
        <v>624</v>
      </c>
      <c r="AV15" s="227" t="s">
        <v>613</v>
      </c>
      <c r="AW15" s="227" t="s">
        <v>625</v>
      </c>
      <c r="AX15" s="227" t="s">
        <v>626</v>
      </c>
      <c r="AY15" s="227" t="s">
        <v>627</v>
      </c>
      <c r="AZ15" s="227" t="s">
        <v>620</v>
      </c>
      <c r="BA15" s="227" t="s">
        <v>620</v>
      </c>
      <c r="BB15" s="227" t="s">
        <v>620</v>
      </c>
      <c r="BC15" s="227" t="s">
        <v>609</v>
      </c>
      <c r="BD15" s="227" t="s">
        <v>609</v>
      </c>
      <c r="BE15" s="227" t="s">
        <v>625</v>
      </c>
      <c r="BF15" s="227" t="s">
        <v>628</v>
      </c>
      <c r="BG15" s="227" t="s">
        <v>629</v>
      </c>
      <c r="BH15" s="227" t="s">
        <v>620</v>
      </c>
      <c r="BI15" s="227" t="s">
        <v>613</v>
      </c>
      <c r="BJ15" s="227" t="s">
        <v>613</v>
      </c>
      <c r="BK15" s="227" t="s">
        <v>613</v>
      </c>
      <c r="BL15" s="227" t="s">
        <v>613</v>
      </c>
      <c r="BM15" s="227" t="s">
        <v>613</v>
      </c>
      <c r="BN15" s="227" t="s">
        <v>613</v>
      </c>
      <c r="BO15" s="227" t="s">
        <v>630</v>
      </c>
      <c r="BP15" s="227" t="s">
        <v>631</v>
      </c>
      <c r="BQ15" s="227" t="s">
        <v>632</v>
      </c>
      <c r="BR15" s="227" t="s">
        <v>622</v>
      </c>
      <c r="BS15" s="333" t="s">
        <v>613</v>
      </c>
      <c r="BT15" s="333" t="s">
        <v>613</v>
      </c>
      <c r="BU15" s="227" t="s">
        <v>613</v>
      </c>
      <c r="BV15" s="227" t="s">
        <v>633</v>
      </c>
      <c r="BW15" s="227" t="s">
        <v>633</v>
      </c>
      <c r="BX15" s="227" t="s">
        <v>634</v>
      </c>
      <c r="BY15" s="227" t="s">
        <v>624</v>
      </c>
      <c r="BZ15" s="333" t="s">
        <v>635</v>
      </c>
      <c r="CA15" s="333" t="s">
        <v>635</v>
      </c>
      <c r="CB15" s="333" t="s">
        <v>635</v>
      </c>
      <c r="CC15" s="333" t="s">
        <v>635</v>
      </c>
      <c r="CD15" s="333" t="s">
        <v>635</v>
      </c>
      <c r="CE15" s="333" t="s">
        <v>635</v>
      </c>
      <c r="CF15" s="333" t="s">
        <v>635</v>
      </c>
      <c r="CG15" s="227" t="s">
        <v>612</v>
      </c>
      <c r="CH15" s="227" t="s">
        <v>612</v>
      </c>
      <c r="CI15" s="227" t="s">
        <v>612</v>
      </c>
      <c r="CJ15" s="227" t="s">
        <v>612</v>
      </c>
      <c r="CK15" s="227" t="s">
        <v>613</v>
      </c>
      <c r="CL15" s="227" t="s">
        <v>613</v>
      </c>
      <c r="CM15" s="227" t="s">
        <v>613</v>
      </c>
      <c r="CN15" s="227" t="s">
        <v>624</v>
      </c>
      <c r="CO15" s="227" t="s">
        <v>613</v>
      </c>
      <c r="CP15" s="227" t="s">
        <v>613</v>
      </c>
      <c r="CQ15" s="227" t="s">
        <v>613</v>
      </c>
    </row>
    <row r="16" spans="1:95" x14ac:dyDescent="0.25">
      <c r="A16" s="78" t="str">
        <f>'Indicator Data'!B25</f>
        <v>Chattogram</v>
      </c>
      <c r="B16" s="78" t="str">
        <f>'Indicator Data'!C25</f>
        <v>Cox's Bazar</v>
      </c>
      <c r="C16" s="19">
        <f>'Indicator Data'!D25</f>
        <v>2022</v>
      </c>
      <c r="D16" s="227" t="s">
        <v>604</v>
      </c>
      <c r="E16" s="227" t="s">
        <v>604</v>
      </c>
      <c r="F16" s="227" t="s">
        <v>604</v>
      </c>
      <c r="G16" s="227" t="s">
        <v>604</v>
      </c>
      <c r="H16" s="227" t="s">
        <v>605</v>
      </c>
      <c r="I16" s="227" t="s">
        <v>606</v>
      </c>
      <c r="J16" s="333" t="s">
        <v>607</v>
      </c>
      <c r="K16" s="333" t="s">
        <v>607</v>
      </c>
      <c r="L16" s="333" t="s">
        <v>607</v>
      </c>
      <c r="M16" s="227" t="s">
        <v>606</v>
      </c>
      <c r="N16" s="227" t="s">
        <v>608</v>
      </c>
      <c r="O16" s="227" t="s">
        <v>608</v>
      </c>
      <c r="P16" s="227" t="s">
        <v>605</v>
      </c>
      <c r="Q16" s="227" t="s">
        <v>609</v>
      </c>
      <c r="R16" s="227" t="s">
        <v>610</v>
      </c>
      <c r="S16" s="333" t="s">
        <v>611</v>
      </c>
      <c r="T16" s="333" t="s">
        <v>611</v>
      </c>
      <c r="U16" s="227" t="s">
        <v>612</v>
      </c>
      <c r="V16" s="227" t="s">
        <v>612</v>
      </c>
      <c r="W16" s="227" t="s">
        <v>613</v>
      </c>
      <c r="X16" s="227" t="s">
        <v>613</v>
      </c>
      <c r="Y16" s="227" t="s">
        <v>613</v>
      </c>
      <c r="Z16" s="227" t="s">
        <v>613</v>
      </c>
      <c r="AA16" s="227" t="s">
        <v>613</v>
      </c>
      <c r="AB16" s="227" t="s">
        <v>613</v>
      </c>
      <c r="AC16" s="227" t="s">
        <v>613</v>
      </c>
      <c r="AD16" s="227" t="s">
        <v>614</v>
      </c>
      <c r="AE16" s="227" t="s">
        <v>615</v>
      </c>
      <c r="AF16" s="227" t="s">
        <v>615</v>
      </c>
      <c r="AG16" s="227" t="s">
        <v>616</v>
      </c>
      <c r="AH16" s="227" t="s">
        <v>616</v>
      </c>
      <c r="AI16" s="227" t="s">
        <v>617</v>
      </c>
      <c r="AJ16" s="227" t="s">
        <v>618</v>
      </c>
      <c r="AK16" s="227" t="s">
        <v>618</v>
      </c>
      <c r="AL16" s="227" t="s">
        <v>619</v>
      </c>
      <c r="AM16" s="227" t="s">
        <v>619</v>
      </c>
      <c r="AN16" s="227" t="s">
        <v>620</v>
      </c>
      <c r="AO16" s="227" t="s">
        <v>620</v>
      </c>
      <c r="AP16" s="227" t="s">
        <v>620</v>
      </c>
      <c r="AQ16" s="227" t="s">
        <v>621</v>
      </c>
      <c r="AR16" s="227" t="s">
        <v>622</v>
      </c>
      <c r="AS16" s="227" t="s">
        <v>623</v>
      </c>
      <c r="AT16" s="227" t="s">
        <v>624</v>
      </c>
      <c r="AU16" s="227" t="s">
        <v>624</v>
      </c>
      <c r="AV16" s="227" t="s">
        <v>613</v>
      </c>
      <c r="AW16" s="227" t="s">
        <v>625</v>
      </c>
      <c r="AX16" s="227" t="s">
        <v>626</v>
      </c>
      <c r="AY16" s="227" t="s">
        <v>627</v>
      </c>
      <c r="AZ16" s="227" t="s">
        <v>620</v>
      </c>
      <c r="BA16" s="227" t="s">
        <v>620</v>
      </c>
      <c r="BB16" s="227" t="s">
        <v>620</v>
      </c>
      <c r="BC16" s="227" t="s">
        <v>609</v>
      </c>
      <c r="BD16" s="227" t="s">
        <v>609</v>
      </c>
      <c r="BE16" s="227" t="s">
        <v>625</v>
      </c>
      <c r="BF16" s="227" t="s">
        <v>628</v>
      </c>
      <c r="BG16" s="227" t="s">
        <v>629</v>
      </c>
      <c r="BH16" s="227" t="s">
        <v>620</v>
      </c>
      <c r="BI16" s="227" t="s">
        <v>613</v>
      </c>
      <c r="BJ16" s="227" t="s">
        <v>613</v>
      </c>
      <c r="BK16" s="227" t="s">
        <v>613</v>
      </c>
      <c r="BL16" s="227" t="s">
        <v>613</v>
      </c>
      <c r="BM16" s="227" t="s">
        <v>613</v>
      </c>
      <c r="BN16" s="227" t="s">
        <v>613</v>
      </c>
      <c r="BO16" s="227" t="s">
        <v>630</v>
      </c>
      <c r="BP16" s="227" t="s">
        <v>631</v>
      </c>
      <c r="BQ16" s="227" t="s">
        <v>632</v>
      </c>
      <c r="BR16" s="227" t="s">
        <v>622</v>
      </c>
      <c r="BS16" s="333" t="s">
        <v>613</v>
      </c>
      <c r="BT16" s="333" t="s">
        <v>613</v>
      </c>
      <c r="BU16" s="227" t="s">
        <v>613</v>
      </c>
      <c r="BV16" s="227" t="s">
        <v>633</v>
      </c>
      <c r="BW16" s="227" t="s">
        <v>633</v>
      </c>
      <c r="BX16" s="227" t="s">
        <v>634</v>
      </c>
      <c r="BY16" s="227" t="s">
        <v>624</v>
      </c>
      <c r="BZ16" s="333" t="s">
        <v>635</v>
      </c>
      <c r="CA16" s="333" t="s">
        <v>635</v>
      </c>
      <c r="CB16" s="333" t="s">
        <v>635</v>
      </c>
      <c r="CC16" s="333" t="s">
        <v>635</v>
      </c>
      <c r="CD16" s="333" t="s">
        <v>635</v>
      </c>
      <c r="CE16" s="333" t="s">
        <v>635</v>
      </c>
      <c r="CF16" s="333" t="s">
        <v>635</v>
      </c>
      <c r="CG16" s="227" t="s">
        <v>612</v>
      </c>
      <c r="CH16" s="227" t="s">
        <v>612</v>
      </c>
      <c r="CI16" s="227" t="s">
        <v>612</v>
      </c>
      <c r="CJ16" s="227" t="s">
        <v>612</v>
      </c>
      <c r="CK16" s="227" t="s">
        <v>613</v>
      </c>
      <c r="CL16" s="227" t="s">
        <v>613</v>
      </c>
      <c r="CM16" s="227" t="s">
        <v>613</v>
      </c>
      <c r="CN16" s="227" t="s">
        <v>624</v>
      </c>
      <c r="CO16" s="227" t="s">
        <v>613</v>
      </c>
      <c r="CP16" s="227" t="s">
        <v>613</v>
      </c>
      <c r="CQ16" s="227" t="s">
        <v>613</v>
      </c>
    </row>
    <row r="17" spans="1:95" x14ac:dyDescent="0.25">
      <c r="A17" s="78" t="str">
        <f>'Indicator Data'!B26</f>
        <v>Chattogram</v>
      </c>
      <c r="B17" s="78" t="str">
        <f>'Indicator Data'!C26</f>
        <v>Feni</v>
      </c>
      <c r="C17" s="19">
        <f>'Indicator Data'!D26</f>
        <v>2030</v>
      </c>
      <c r="D17" s="227" t="s">
        <v>604</v>
      </c>
      <c r="E17" s="227" t="s">
        <v>604</v>
      </c>
      <c r="F17" s="227" t="s">
        <v>604</v>
      </c>
      <c r="G17" s="227" t="s">
        <v>604</v>
      </c>
      <c r="H17" s="227" t="s">
        <v>605</v>
      </c>
      <c r="I17" s="227" t="s">
        <v>606</v>
      </c>
      <c r="J17" s="333" t="s">
        <v>607</v>
      </c>
      <c r="K17" s="333" t="s">
        <v>607</v>
      </c>
      <c r="L17" s="333" t="s">
        <v>607</v>
      </c>
      <c r="M17" s="227" t="s">
        <v>606</v>
      </c>
      <c r="N17" s="227" t="s">
        <v>608</v>
      </c>
      <c r="O17" s="227" t="s">
        <v>608</v>
      </c>
      <c r="P17" s="227" t="s">
        <v>605</v>
      </c>
      <c r="Q17" s="227" t="s">
        <v>609</v>
      </c>
      <c r="R17" s="227" t="s">
        <v>610</v>
      </c>
      <c r="S17" s="333" t="s">
        <v>611</v>
      </c>
      <c r="T17" s="333" t="s">
        <v>611</v>
      </c>
      <c r="U17" s="227" t="s">
        <v>612</v>
      </c>
      <c r="V17" s="227" t="s">
        <v>612</v>
      </c>
      <c r="W17" s="227" t="s">
        <v>613</v>
      </c>
      <c r="X17" s="227" t="s">
        <v>613</v>
      </c>
      <c r="Y17" s="227" t="s">
        <v>613</v>
      </c>
      <c r="Z17" s="227" t="s">
        <v>613</v>
      </c>
      <c r="AA17" s="227" t="s">
        <v>613</v>
      </c>
      <c r="AB17" s="227" t="s">
        <v>613</v>
      </c>
      <c r="AC17" s="227" t="s">
        <v>613</v>
      </c>
      <c r="AD17" s="227" t="s">
        <v>614</v>
      </c>
      <c r="AE17" s="227" t="s">
        <v>615</v>
      </c>
      <c r="AF17" s="227" t="s">
        <v>615</v>
      </c>
      <c r="AG17" s="227" t="s">
        <v>616</v>
      </c>
      <c r="AH17" s="227" t="s">
        <v>616</v>
      </c>
      <c r="AI17" s="227" t="s">
        <v>617</v>
      </c>
      <c r="AJ17" s="227" t="s">
        <v>618</v>
      </c>
      <c r="AK17" s="227" t="s">
        <v>618</v>
      </c>
      <c r="AL17" s="227" t="s">
        <v>619</v>
      </c>
      <c r="AM17" s="227" t="s">
        <v>619</v>
      </c>
      <c r="AN17" s="227" t="s">
        <v>620</v>
      </c>
      <c r="AO17" s="227" t="s">
        <v>620</v>
      </c>
      <c r="AP17" s="227" t="s">
        <v>620</v>
      </c>
      <c r="AQ17" s="227" t="s">
        <v>621</v>
      </c>
      <c r="AR17" s="227" t="s">
        <v>622</v>
      </c>
      <c r="AS17" s="227" t="s">
        <v>623</v>
      </c>
      <c r="AT17" s="227" t="s">
        <v>624</v>
      </c>
      <c r="AU17" s="227" t="s">
        <v>624</v>
      </c>
      <c r="AV17" s="227" t="s">
        <v>613</v>
      </c>
      <c r="AW17" s="227" t="s">
        <v>625</v>
      </c>
      <c r="AX17" s="227" t="s">
        <v>626</v>
      </c>
      <c r="AY17" s="227" t="s">
        <v>627</v>
      </c>
      <c r="AZ17" s="227" t="s">
        <v>620</v>
      </c>
      <c r="BA17" s="227" t="s">
        <v>620</v>
      </c>
      <c r="BB17" s="227" t="s">
        <v>620</v>
      </c>
      <c r="BC17" s="227" t="s">
        <v>609</v>
      </c>
      <c r="BD17" s="227" t="s">
        <v>609</v>
      </c>
      <c r="BE17" s="227" t="s">
        <v>625</v>
      </c>
      <c r="BF17" s="227" t="s">
        <v>628</v>
      </c>
      <c r="BG17" s="227" t="s">
        <v>629</v>
      </c>
      <c r="BH17" s="227" t="s">
        <v>620</v>
      </c>
      <c r="BI17" s="227" t="s">
        <v>613</v>
      </c>
      <c r="BJ17" s="227" t="s">
        <v>613</v>
      </c>
      <c r="BK17" s="227" t="s">
        <v>613</v>
      </c>
      <c r="BL17" s="227" t="s">
        <v>613</v>
      </c>
      <c r="BM17" s="227" t="s">
        <v>613</v>
      </c>
      <c r="BN17" s="227" t="s">
        <v>613</v>
      </c>
      <c r="BO17" s="227" t="s">
        <v>630</v>
      </c>
      <c r="BP17" s="227" t="s">
        <v>631</v>
      </c>
      <c r="BQ17" s="227" t="s">
        <v>632</v>
      </c>
      <c r="BR17" s="227" t="s">
        <v>622</v>
      </c>
      <c r="BS17" s="333" t="s">
        <v>613</v>
      </c>
      <c r="BT17" s="333" t="s">
        <v>613</v>
      </c>
      <c r="BU17" s="227" t="s">
        <v>613</v>
      </c>
      <c r="BV17" s="227" t="s">
        <v>633</v>
      </c>
      <c r="BW17" s="227" t="s">
        <v>633</v>
      </c>
      <c r="BX17" s="227" t="s">
        <v>634</v>
      </c>
      <c r="BY17" s="227" t="s">
        <v>624</v>
      </c>
      <c r="BZ17" s="333" t="s">
        <v>635</v>
      </c>
      <c r="CA17" s="333" t="s">
        <v>635</v>
      </c>
      <c r="CB17" s="333" t="s">
        <v>635</v>
      </c>
      <c r="CC17" s="333" t="s">
        <v>635</v>
      </c>
      <c r="CD17" s="333" t="s">
        <v>635</v>
      </c>
      <c r="CE17" s="333" t="s">
        <v>635</v>
      </c>
      <c r="CF17" s="333" t="s">
        <v>635</v>
      </c>
      <c r="CG17" s="227" t="s">
        <v>612</v>
      </c>
      <c r="CH17" s="227" t="s">
        <v>612</v>
      </c>
      <c r="CI17" s="227" t="s">
        <v>612</v>
      </c>
      <c r="CJ17" s="227" t="s">
        <v>612</v>
      </c>
      <c r="CK17" s="227" t="s">
        <v>613</v>
      </c>
      <c r="CL17" s="227" t="s">
        <v>613</v>
      </c>
      <c r="CM17" s="227" t="s">
        <v>613</v>
      </c>
      <c r="CN17" s="227" t="s">
        <v>624</v>
      </c>
      <c r="CO17" s="227" t="s">
        <v>613</v>
      </c>
      <c r="CP17" s="227" t="s">
        <v>613</v>
      </c>
      <c r="CQ17" s="227" t="s">
        <v>613</v>
      </c>
    </row>
    <row r="18" spans="1:95" x14ac:dyDescent="0.25">
      <c r="A18" s="78" t="str">
        <f>'Indicator Data'!B27</f>
        <v>Chattogram</v>
      </c>
      <c r="B18" s="78" t="str">
        <f>'Indicator Data'!C27</f>
        <v>Khagrachhari</v>
      </c>
      <c r="C18" s="19">
        <f>'Indicator Data'!D27</f>
        <v>2046</v>
      </c>
      <c r="D18" s="227" t="s">
        <v>604</v>
      </c>
      <c r="E18" s="227" t="s">
        <v>604</v>
      </c>
      <c r="F18" s="227" t="s">
        <v>604</v>
      </c>
      <c r="G18" s="227" t="s">
        <v>604</v>
      </c>
      <c r="H18" s="227" t="s">
        <v>605</v>
      </c>
      <c r="I18" s="227" t="s">
        <v>606</v>
      </c>
      <c r="J18" s="333" t="s">
        <v>607</v>
      </c>
      <c r="K18" s="333" t="s">
        <v>607</v>
      </c>
      <c r="L18" s="333" t="s">
        <v>607</v>
      </c>
      <c r="M18" s="227" t="s">
        <v>606</v>
      </c>
      <c r="N18" s="227" t="s">
        <v>608</v>
      </c>
      <c r="O18" s="227" t="s">
        <v>608</v>
      </c>
      <c r="P18" s="227" t="s">
        <v>605</v>
      </c>
      <c r="Q18" s="227" t="s">
        <v>609</v>
      </c>
      <c r="R18" s="227" t="s">
        <v>610</v>
      </c>
      <c r="S18" s="333" t="s">
        <v>611</v>
      </c>
      <c r="T18" s="333" t="s">
        <v>611</v>
      </c>
      <c r="U18" s="227" t="s">
        <v>612</v>
      </c>
      <c r="V18" s="227" t="s">
        <v>612</v>
      </c>
      <c r="W18" s="227" t="s">
        <v>613</v>
      </c>
      <c r="X18" s="227" t="s">
        <v>613</v>
      </c>
      <c r="Y18" s="227" t="s">
        <v>613</v>
      </c>
      <c r="Z18" s="227" t="s">
        <v>613</v>
      </c>
      <c r="AA18" s="227" t="s">
        <v>613</v>
      </c>
      <c r="AB18" s="227" t="s">
        <v>613</v>
      </c>
      <c r="AC18" s="227" t="s">
        <v>613</v>
      </c>
      <c r="AD18" s="227" t="s">
        <v>614</v>
      </c>
      <c r="AE18" s="227" t="s">
        <v>615</v>
      </c>
      <c r="AF18" s="227" t="s">
        <v>615</v>
      </c>
      <c r="AG18" s="227" t="s">
        <v>616</v>
      </c>
      <c r="AH18" s="227" t="s">
        <v>616</v>
      </c>
      <c r="AI18" s="227" t="s">
        <v>617</v>
      </c>
      <c r="AJ18" s="227" t="s">
        <v>618</v>
      </c>
      <c r="AK18" s="227" t="s">
        <v>618</v>
      </c>
      <c r="AL18" s="227" t="s">
        <v>619</v>
      </c>
      <c r="AM18" s="227" t="s">
        <v>619</v>
      </c>
      <c r="AN18" s="227" t="s">
        <v>620</v>
      </c>
      <c r="AO18" s="227" t="s">
        <v>620</v>
      </c>
      <c r="AP18" s="227" t="s">
        <v>620</v>
      </c>
      <c r="AQ18" s="227" t="s">
        <v>621</v>
      </c>
      <c r="AR18" s="227" t="s">
        <v>622</v>
      </c>
      <c r="AS18" s="227" t="s">
        <v>623</v>
      </c>
      <c r="AT18" s="227" t="s">
        <v>624</v>
      </c>
      <c r="AU18" s="227" t="s">
        <v>624</v>
      </c>
      <c r="AV18" s="227" t="s">
        <v>613</v>
      </c>
      <c r="AW18" s="227" t="s">
        <v>625</v>
      </c>
      <c r="AX18" s="227" t="s">
        <v>626</v>
      </c>
      <c r="AY18" s="227" t="s">
        <v>627</v>
      </c>
      <c r="AZ18" s="227" t="s">
        <v>620</v>
      </c>
      <c r="BA18" s="227" t="s">
        <v>620</v>
      </c>
      <c r="BB18" s="227" t="s">
        <v>620</v>
      </c>
      <c r="BC18" s="227" t="s">
        <v>609</v>
      </c>
      <c r="BD18" s="227" t="s">
        <v>609</v>
      </c>
      <c r="BE18" s="227" t="s">
        <v>625</v>
      </c>
      <c r="BF18" s="227" t="s">
        <v>628</v>
      </c>
      <c r="BG18" s="227" t="s">
        <v>629</v>
      </c>
      <c r="BH18" s="227" t="s">
        <v>620</v>
      </c>
      <c r="BI18" s="227" t="s">
        <v>613</v>
      </c>
      <c r="BJ18" s="227" t="s">
        <v>613</v>
      </c>
      <c r="BK18" s="227" t="s">
        <v>613</v>
      </c>
      <c r="BL18" s="227" t="s">
        <v>613</v>
      </c>
      <c r="BM18" s="227" t="s">
        <v>613</v>
      </c>
      <c r="BN18" s="227" t="s">
        <v>613</v>
      </c>
      <c r="BO18" s="227" t="s">
        <v>630</v>
      </c>
      <c r="BP18" s="227" t="s">
        <v>631</v>
      </c>
      <c r="BQ18" s="227" t="s">
        <v>632</v>
      </c>
      <c r="BR18" s="227" t="s">
        <v>622</v>
      </c>
      <c r="BS18" s="333" t="s">
        <v>613</v>
      </c>
      <c r="BT18" s="333" t="s">
        <v>613</v>
      </c>
      <c r="BU18" s="227" t="s">
        <v>613</v>
      </c>
      <c r="BV18" s="227" t="s">
        <v>633</v>
      </c>
      <c r="BW18" s="227" t="s">
        <v>633</v>
      </c>
      <c r="BX18" s="227" t="s">
        <v>634</v>
      </c>
      <c r="BY18" s="227" t="s">
        <v>624</v>
      </c>
      <c r="BZ18" s="333" t="s">
        <v>635</v>
      </c>
      <c r="CA18" s="333" t="s">
        <v>635</v>
      </c>
      <c r="CB18" s="333" t="s">
        <v>635</v>
      </c>
      <c r="CC18" s="333" t="s">
        <v>635</v>
      </c>
      <c r="CD18" s="333" t="s">
        <v>635</v>
      </c>
      <c r="CE18" s="333" t="s">
        <v>635</v>
      </c>
      <c r="CF18" s="333" t="s">
        <v>635</v>
      </c>
      <c r="CG18" s="227" t="s">
        <v>612</v>
      </c>
      <c r="CH18" s="227" t="s">
        <v>612</v>
      </c>
      <c r="CI18" s="227" t="s">
        <v>612</v>
      </c>
      <c r="CJ18" s="227" t="s">
        <v>612</v>
      </c>
      <c r="CK18" s="227" t="s">
        <v>613</v>
      </c>
      <c r="CL18" s="227" t="s">
        <v>613</v>
      </c>
      <c r="CM18" s="227" t="s">
        <v>613</v>
      </c>
      <c r="CN18" s="227" t="s">
        <v>624</v>
      </c>
      <c r="CO18" s="227" t="s">
        <v>613</v>
      </c>
      <c r="CP18" s="227" t="s">
        <v>613</v>
      </c>
      <c r="CQ18" s="227" t="s">
        <v>613</v>
      </c>
    </row>
    <row r="19" spans="1:95" x14ac:dyDescent="0.25">
      <c r="A19" s="78" t="str">
        <f>'Indicator Data'!B28</f>
        <v>Chattogram</v>
      </c>
      <c r="B19" s="78" t="str">
        <f>'Indicator Data'!C28</f>
        <v>Lakshmipur</v>
      </c>
      <c r="C19" s="19">
        <f>'Indicator Data'!D28</f>
        <v>2051</v>
      </c>
      <c r="D19" s="227" t="s">
        <v>604</v>
      </c>
      <c r="E19" s="227" t="s">
        <v>604</v>
      </c>
      <c r="F19" s="227" t="s">
        <v>604</v>
      </c>
      <c r="G19" s="227" t="s">
        <v>604</v>
      </c>
      <c r="H19" s="227" t="s">
        <v>605</v>
      </c>
      <c r="I19" s="227" t="s">
        <v>606</v>
      </c>
      <c r="J19" s="333" t="s">
        <v>607</v>
      </c>
      <c r="K19" s="333" t="s">
        <v>607</v>
      </c>
      <c r="L19" s="333" t="s">
        <v>607</v>
      </c>
      <c r="M19" s="227" t="s">
        <v>606</v>
      </c>
      <c r="N19" s="227" t="s">
        <v>608</v>
      </c>
      <c r="O19" s="227" t="s">
        <v>608</v>
      </c>
      <c r="P19" s="227" t="s">
        <v>605</v>
      </c>
      <c r="Q19" s="227" t="s">
        <v>609</v>
      </c>
      <c r="R19" s="227" t="s">
        <v>610</v>
      </c>
      <c r="S19" s="333" t="s">
        <v>611</v>
      </c>
      <c r="T19" s="333" t="s">
        <v>611</v>
      </c>
      <c r="U19" s="227" t="s">
        <v>612</v>
      </c>
      <c r="V19" s="227" t="s">
        <v>612</v>
      </c>
      <c r="W19" s="227" t="s">
        <v>613</v>
      </c>
      <c r="X19" s="227" t="s">
        <v>613</v>
      </c>
      <c r="Y19" s="227" t="s">
        <v>613</v>
      </c>
      <c r="Z19" s="227" t="s">
        <v>613</v>
      </c>
      <c r="AA19" s="227" t="s">
        <v>613</v>
      </c>
      <c r="AB19" s="227" t="s">
        <v>613</v>
      </c>
      <c r="AC19" s="227" t="s">
        <v>613</v>
      </c>
      <c r="AD19" s="227" t="s">
        <v>614</v>
      </c>
      <c r="AE19" s="227" t="s">
        <v>615</v>
      </c>
      <c r="AF19" s="227" t="s">
        <v>615</v>
      </c>
      <c r="AG19" s="227" t="s">
        <v>616</v>
      </c>
      <c r="AH19" s="227" t="s">
        <v>616</v>
      </c>
      <c r="AI19" s="227" t="s">
        <v>617</v>
      </c>
      <c r="AJ19" s="227" t="s">
        <v>618</v>
      </c>
      <c r="AK19" s="227" t="s">
        <v>618</v>
      </c>
      <c r="AL19" s="227" t="s">
        <v>619</v>
      </c>
      <c r="AM19" s="227" t="s">
        <v>619</v>
      </c>
      <c r="AN19" s="227" t="s">
        <v>620</v>
      </c>
      <c r="AO19" s="227" t="s">
        <v>620</v>
      </c>
      <c r="AP19" s="227" t="s">
        <v>620</v>
      </c>
      <c r="AQ19" s="227" t="s">
        <v>621</v>
      </c>
      <c r="AR19" s="227" t="s">
        <v>622</v>
      </c>
      <c r="AS19" s="227" t="s">
        <v>623</v>
      </c>
      <c r="AT19" s="227" t="s">
        <v>624</v>
      </c>
      <c r="AU19" s="227" t="s">
        <v>624</v>
      </c>
      <c r="AV19" s="227" t="s">
        <v>613</v>
      </c>
      <c r="AW19" s="227" t="s">
        <v>625</v>
      </c>
      <c r="AX19" s="227" t="s">
        <v>626</v>
      </c>
      <c r="AY19" s="227" t="s">
        <v>627</v>
      </c>
      <c r="AZ19" s="227" t="s">
        <v>620</v>
      </c>
      <c r="BA19" s="227" t="s">
        <v>620</v>
      </c>
      <c r="BB19" s="227" t="s">
        <v>620</v>
      </c>
      <c r="BC19" s="227" t="s">
        <v>609</v>
      </c>
      <c r="BD19" s="227" t="s">
        <v>609</v>
      </c>
      <c r="BE19" s="227" t="s">
        <v>625</v>
      </c>
      <c r="BF19" s="227" t="s">
        <v>628</v>
      </c>
      <c r="BG19" s="227" t="s">
        <v>629</v>
      </c>
      <c r="BH19" s="227" t="s">
        <v>620</v>
      </c>
      <c r="BI19" s="227" t="s">
        <v>613</v>
      </c>
      <c r="BJ19" s="227" t="s">
        <v>613</v>
      </c>
      <c r="BK19" s="227" t="s">
        <v>613</v>
      </c>
      <c r="BL19" s="227" t="s">
        <v>613</v>
      </c>
      <c r="BM19" s="227" t="s">
        <v>613</v>
      </c>
      <c r="BN19" s="227" t="s">
        <v>613</v>
      </c>
      <c r="BO19" s="227" t="s">
        <v>630</v>
      </c>
      <c r="BP19" s="227" t="s">
        <v>631</v>
      </c>
      <c r="BQ19" s="227" t="s">
        <v>632</v>
      </c>
      <c r="BR19" s="227" t="s">
        <v>622</v>
      </c>
      <c r="BS19" s="333" t="s">
        <v>613</v>
      </c>
      <c r="BT19" s="333" t="s">
        <v>613</v>
      </c>
      <c r="BU19" s="227" t="s">
        <v>613</v>
      </c>
      <c r="BV19" s="227" t="s">
        <v>633</v>
      </c>
      <c r="BW19" s="227" t="s">
        <v>633</v>
      </c>
      <c r="BX19" s="227" t="s">
        <v>634</v>
      </c>
      <c r="BY19" s="227" t="s">
        <v>624</v>
      </c>
      <c r="BZ19" s="333" t="s">
        <v>635</v>
      </c>
      <c r="CA19" s="333" t="s">
        <v>635</v>
      </c>
      <c r="CB19" s="333" t="s">
        <v>635</v>
      </c>
      <c r="CC19" s="333" t="s">
        <v>635</v>
      </c>
      <c r="CD19" s="333" t="s">
        <v>635</v>
      </c>
      <c r="CE19" s="333" t="s">
        <v>635</v>
      </c>
      <c r="CF19" s="333" t="s">
        <v>635</v>
      </c>
      <c r="CG19" s="227" t="s">
        <v>612</v>
      </c>
      <c r="CH19" s="227" t="s">
        <v>612</v>
      </c>
      <c r="CI19" s="227" t="s">
        <v>612</v>
      </c>
      <c r="CJ19" s="227" t="s">
        <v>612</v>
      </c>
      <c r="CK19" s="227" t="s">
        <v>613</v>
      </c>
      <c r="CL19" s="227" t="s">
        <v>613</v>
      </c>
      <c r="CM19" s="227" t="s">
        <v>613</v>
      </c>
      <c r="CN19" s="227" t="s">
        <v>624</v>
      </c>
      <c r="CO19" s="227" t="s">
        <v>613</v>
      </c>
      <c r="CP19" s="227" t="s">
        <v>613</v>
      </c>
      <c r="CQ19" s="227" t="s">
        <v>613</v>
      </c>
    </row>
    <row r="20" spans="1:95" x14ac:dyDescent="0.25">
      <c r="A20" s="78" t="str">
        <f>'Indicator Data'!B29</f>
        <v>Chattogram</v>
      </c>
      <c r="B20" s="78" t="str">
        <f>'Indicator Data'!C29</f>
        <v>Noakhali</v>
      </c>
      <c r="C20" s="19">
        <f>'Indicator Data'!D29</f>
        <v>2075</v>
      </c>
      <c r="D20" s="227" t="s">
        <v>604</v>
      </c>
      <c r="E20" s="227" t="s">
        <v>604</v>
      </c>
      <c r="F20" s="227" t="s">
        <v>604</v>
      </c>
      <c r="G20" s="227" t="s">
        <v>604</v>
      </c>
      <c r="H20" s="227" t="s">
        <v>605</v>
      </c>
      <c r="I20" s="227" t="s">
        <v>606</v>
      </c>
      <c r="J20" s="333" t="s">
        <v>607</v>
      </c>
      <c r="K20" s="333" t="s">
        <v>607</v>
      </c>
      <c r="L20" s="333" t="s">
        <v>607</v>
      </c>
      <c r="M20" s="227" t="s">
        <v>606</v>
      </c>
      <c r="N20" s="227" t="s">
        <v>608</v>
      </c>
      <c r="O20" s="227" t="s">
        <v>608</v>
      </c>
      <c r="P20" s="227" t="s">
        <v>605</v>
      </c>
      <c r="Q20" s="227" t="s">
        <v>609</v>
      </c>
      <c r="R20" s="227" t="s">
        <v>610</v>
      </c>
      <c r="S20" s="333" t="s">
        <v>611</v>
      </c>
      <c r="T20" s="333" t="s">
        <v>611</v>
      </c>
      <c r="U20" s="227" t="s">
        <v>612</v>
      </c>
      <c r="V20" s="227" t="s">
        <v>612</v>
      </c>
      <c r="W20" s="227" t="s">
        <v>613</v>
      </c>
      <c r="X20" s="227" t="s">
        <v>613</v>
      </c>
      <c r="Y20" s="227" t="s">
        <v>613</v>
      </c>
      <c r="Z20" s="227" t="s">
        <v>613</v>
      </c>
      <c r="AA20" s="227" t="s">
        <v>613</v>
      </c>
      <c r="AB20" s="227" t="s">
        <v>613</v>
      </c>
      <c r="AC20" s="227" t="s">
        <v>613</v>
      </c>
      <c r="AD20" s="227" t="s">
        <v>614</v>
      </c>
      <c r="AE20" s="227" t="s">
        <v>615</v>
      </c>
      <c r="AF20" s="227" t="s">
        <v>615</v>
      </c>
      <c r="AG20" s="227" t="s">
        <v>616</v>
      </c>
      <c r="AH20" s="227" t="s">
        <v>616</v>
      </c>
      <c r="AI20" s="227" t="s">
        <v>617</v>
      </c>
      <c r="AJ20" s="227" t="s">
        <v>618</v>
      </c>
      <c r="AK20" s="227" t="s">
        <v>618</v>
      </c>
      <c r="AL20" s="227" t="s">
        <v>619</v>
      </c>
      <c r="AM20" s="227" t="s">
        <v>619</v>
      </c>
      <c r="AN20" s="227" t="s">
        <v>620</v>
      </c>
      <c r="AO20" s="227" t="s">
        <v>620</v>
      </c>
      <c r="AP20" s="227" t="s">
        <v>620</v>
      </c>
      <c r="AQ20" s="227" t="s">
        <v>621</v>
      </c>
      <c r="AR20" s="227" t="s">
        <v>622</v>
      </c>
      <c r="AS20" s="227" t="s">
        <v>623</v>
      </c>
      <c r="AT20" s="227" t="s">
        <v>624</v>
      </c>
      <c r="AU20" s="227" t="s">
        <v>624</v>
      </c>
      <c r="AV20" s="227" t="s">
        <v>613</v>
      </c>
      <c r="AW20" s="227" t="s">
        <v>625</v>
      </c>
      <c r="AX20" s="227" t="s">
        <v>626</v>
      </c>
      <c r="AY20" s="227" t="s">
        <v>627</v>
      </c>
      <c r="AZ20" s="227" t="s">
        <v>620</v>
      </c>
      <c r="BA20" s="227" t="s">
        <v>620</v>
      </c>
      <c r="BB20" s="227" t="s">
        <v>620</v>
      </c>
      <c r="BC20" s="227" t="s">
        <v>609</v>
      </c>
      <c r="BD20" s="227" t="s">
        <v>609</v>
      </c>
      <c r="BE20" s="227" t="s">
        <v>625</v>
      </c>
      <c r="BF20" s="227" t="s">
        <v>628</v>
      </c>
      <c r="BG20" s="227" t="s">
        <v>629</v>
      </c>
      <c r="BH20" s="227" t="s">
        <v>620</v>
      </c>
      <c r="BI20" s="227" t="s">
        <v>613</v>
      </c>
      <c r="BJ20" s="227" t="s">
        <v>613</v>
      </c>
      <c r="BK20" s="227" t="s">
        <v>613</v>
      </c>
      <c r="BL20" s="227" t="s">
        <v>613</v>
      </c>
      <c r="BM20" s="227" t="s">
        <v>613</v>
      </c>
      <c r="BN20" s="227" t="s">
        <v>613</v>
      </c>
      <c r="BO20" s="227" t="s">
        <v>630</v>
      </c>
      <c r="BP20" s="227" t="s">
        <v>631</v>
      </c>
      <c r="BQ20" s="227" t="s">
        <v>632</v>
      </c>
      <c r="BR20" s="227" t="s">
        <v>622</v>
      </c>
      <c r="BS20" s="333" t="s">
        <v>613</v>
      </c>
      <c r="BT20" s="333" t="s">
        <v>613</v>
      </c>
      <c r="BU20" s="227" t="s">
        <v>613</v>
      </c>
      <c r="BV20" s="227" t="s">
        <v>633</v>
      </c>
      <c r="BW20" s="227" t="s">
        <v>633</v>
      </c>
      <c r="BX20" s="227" t="s">
        <v>634</v>
      </c>
      <c r="BY20" s="227" t="s">
        <v>624</v>
      </c>
      <c r="BZ20" s="333" t="s">
        <v>635</v>
      </c>
      <c r="CA20" s="333" t="s">
        <v>635</v>
      </c>
      <c r="CB20" s="333" t="s">
        <v>635</v>
      </c>
      <c r="CC20" s="333" t="s">
        <v>635</v>
      </c>
      <c r="CD20" s="333" t="s">
        <v>635</v>
      </c>
      <c r="CE20" s="333" t="s">
        <v>635</v>
      </c>
      <c r="CF20" s="333" t="s">
        <v>635</v>
      </c>
      <c r="CG20" s="227" t="s">
        <v>612</v>
      </c>
      <c r="CH20" s="227" t="s">
        <v>612</v>
      </c>
      <c r="CI20" s="227" t="s">
        <v>612</v>
      </c>
      <c r="CJ20" s="227" t="s">
        <v>612</v>
      </c>
      <c r="CK20" s="227" t="s">
        <v>613</v>
      </c>
      <c r="CL20" s="227" t="s">
        <v>613</v>
      </c>
      <c r="CM20" s="227" t="s">
        <v>613</v>
      </c>
      <c r="CN20" s="227" t="s">
        <v>624</v>
      </c>
      <c r="CO20" s="227" t="s">
        <v>613</v>
      </c>
      <c r="CP20" s="227" t="s">
        <v>613</v>
      </c>
      <c r="CQ20" s="227" t="s">
        <v>613</v>
      </c>
    </row>
    <row r="21" spans="1:95" ht="15.75" customHeight="1" x14ac:dyDescent="0.25">
      <c r="A21" s="78" t="str">
        <f>'Indicator Data'!B30</f>
        <v>Chattogram</v>
      </c>
      <c r="B21" s="78" t="str">
        <f>'Indicator Data'!C30</f>
        <v>Rangamati</v>
      </c>
      <c r="C21" s="19">
        <f>'Indicator Data'!D30</f>
        <v>2084</v>
      </c>
      <c r="D21" s="227" t="s">
        <v>604</v>
      </c>
      <c r="E21" s="227" t="s">
        <v>604</v>
      </c>
      <c r="F21" s="227" t="s">
        <v>604</v>
      </c>
      <c r="G21" s="227" t="s">
        <v>604</v>
      </c>
      <c r="H21" s="227" t="s">
        <v>605</v>
      </c>
      <c r="I21" s="227" t="s">
        <v>606</v>
      </c>
      <c r="J21" s="333" t="s">
        <v>607</v>
      </c>
      <c r="K21" s="333" t="s">
        <v>607</v>
      </c>
      <c r="L21" s="333" t="s">
        <v>607</v>
      </c>
      <c r="M21" s="227" t="s">
        <v>606</v>
      </c>
      <c r="N21" s="227" t="s">
        <v>608</v>
      </c>
      <c r="O21" s="227" t="s">
        <v>608</v>
      </c>
      <c r="P21" s="227" t="s">
        <v>605</v>
      </c>
      <c r="Q21" s="227" t="s">
        <v>609</v>
      </c>
      <c r="R21" s="227" t="s">
        <v>610</v>
      </c>
      <c r="S21" s="333" t="s">
        <v>611</v>
      </c>
      <c r="T21" s="333" t="s">
        <v>611</v>
      </c>
      <c r="U21" s="227" t="s">
        <v>612</v>
      </c>
      <c r="V21" s="227" t="s">
        <v>612</v>
      </c>
      <c r="W21" s="227" t="s">
        <v>613</v>
      </c>
      <c r="X21" s="227" t="s">
        <v>613</v>
      </c>
      <c r="Y21" s="227" t="s">
        <v>613</v>
      </c>
      <c r="Z21" s="227" t="s">
        <v>613</v>
      </c>
      <c r="AA21" s="227" t="s">
        <v>613</v>
      </c>
      <c r="AB21" s="227" t="s">
        <v>613</v>
      </c>
      <c r="AC21" s="227" t="s">
        <v>613</v>
      </c>
      <c r="AD21" s="227" t="s">
        <v>614</v>
      </c>
      <c r="AE21" s="227" t="s">
        <v>615</v>
      </c>
      <c r="AF21" s="227" t="s">
        <v>615</v>
      </c>
      <c r="AG21" s="227" t="s">
        <v>616</v>
      </c>
      <c r="AH21" s="227" t="s">
        <v>616</v>
      </c>
      <c r="AI21" s="227" t="s">
        <v>617</v>
      </c>
      <c r="AJ21" s="227" t="s">
        <v>618</v>
      </c>
      <c r="AK21" s="227" t="s">
        <v>618</v>
      </c>
      <c r="AL21" s="227" t="s">
        <v>619</v>
      </c>
      <c r="AM21" s="227" t="s">
        <v>619</v>
      </c>
      <c r="AN21" s="227" t="s">
        <v>620</v>
      </c>
      <c r="AO21" s="227" t="s">
        <v>620</v>
      </c>
      <c r="AP21" s="227" t="s">
        <v>620</v>
      </c>
      <c r="AQ21" s="227" t="s">
        <v>621</v>
      </c>
      <c r="AR21" s="227" t="s">
        <v>622</v>
      </c>
      <c r="AS21" s="227" t="s">
        <v>623</v>
      </c>
      <c r="AT21" s="227" t="s">
        <v>624</v>
      </c>
      <c r="AU21" s="227" t="s">
        <v>624</v>
      </c>
      <c r="AV21" s="227" t="s">
        <v>613</v>
      </c>
      <c r="AW21" s="227" t="s">
        <v>625</v>
      </c>
      <c r="AX21" s="227" t="s">
        <v>626</v>
      </c>
      <c r="AY21" s="227" t="s">
        <v>627</v>
      </c>
      <c r="AZ21" s="227" t="s">
        <v>620</v>
      </c>
      <c r="BA21" s="227" t="s">
        <v>620</v>
      </c>
      <c r="BB21" s="227" t="s">
        <v>620</v>
      </c>
      <c r="BC21" s="227" t="s">
        <v>609</v>
      </c>
      <c r="BD21" s="227" t="s">
        <v>609</v>
      </c>
      <c r="BE21" s="227" t="s">
        <v>625</v>
      </c>
      <c r="BF21" s="227" t="s">
        <v>628</v>
      </c>
      <c r="BG21" s="227" t="s">
        <v>629</v>
      </c>
      <c r="BH21" s="227" t="s">
        <v>620</v>
      </c>
      <c r="BI21" s="227" t="s">
        <v>613</v>
      </c>
      <c r="BJ21" s="227" t="s">
        <v>613</v>
      </c>
      <c r="BK21" s="227" t="s">
        <v>613</v>
      </c>
      <c r="BL21" s="227" t="s">
        <v>613</v>
      </c>
      <c r="BM21" s="227" t="s">
        <v>613</v>
      </c>
      <c r="BN21" s="227" t="s">
        <v>613</v>
      </c>
      <c r="BO21" s="227" t="s">
        <v>630</v>
      </c>
      <c r="BP21" s="227" t="s">
        <v>631</v>
      </c>
      <c r="BQ21" s="227" t="s">
        <v>632</v>
      </c>
      <c r="BR21" s="227" t="s">
        <v>622</v>
      </c>
      <c r="BS21" s="333" t="s">
        <v>613</v>
      </c>
      <c r="BT21" s="333" t="s">
        <v>613</v>
      </c>
      <c r="BU21" s="227" t="s">
        <v>613</v>
      </c>
      <c r="BV21" s="227" t="s">
        <v>633</v>
      </c>
      <c r="BW21" s="227" t="s">
        <v>633</v>
      </c>
      <c r="BX21" s="227" t="s">
        <v>634</v>
      </c>
      <c r="BY21" s="227" t="s">
        <v>624</v>
      </c>
      <c r="BZ21" s="333" t="s">
        <v>635</v>
      </c>
      <c r="CA21" s="333" t="s">
        <v>635</v>
      </c>
      <c r="CB21" s="333" t="s">
        <v>635</v>
      </c>
      <c r="CC21" s="333" t="s">
        <v>635</v>
      </c>
      <c r="CD21" s="333" t="s">
        <v>635</v>
      </c>
      <c r="CE21" s="333" t="s">
        <v>635</v>
      </c>
      <c r="CF21" s="333" t="s">
        <v>635</v>
      </c>
      <c r="CG21" s="227" t="s">
        <v>612</v>
      </c>
      <c r="CH21" s="227" t="s">
        <v>612</v>
      </c>
      <c r="CI21" s="227" t="s">
        <v>612</v>
      </c>
      <c r="CJ21" s="227" t="s">
        <v>612</v>
      </c>
      <c r="CK21" s="227" t="s">
        <v>613</v>
      </c>
      <c r="CL21" s="227" t="s">
        <v>613</v>
      </c>
      <c r="CM21" s="227" t="s">
        <v>613</v>
      </c>
      <c r="CN21" s="227" t="s">
        <v>624</v>
      </c>
      <c r="CO21" s="227" t="s">
        <v>613</v>
      </c>
      <c r="CP21" s="227" t="s">
        <v>613</v>
      </c>
      <c r="CQ21" s="227" t="s">
        <v>613</v>
      </c>
    </row>
    <row r="22" spans="1:95" ht="15.75" customHeight="1" x14ac:dyDescent="0.25">
      <c r="A22" s="78" t="str">
        <f>'Indicator Data'!B31</f>
        <v>Dhaka</v>
      </c>
      <c r="B22" s="78" t="str">
        <f>'Indicator Data'!C31</f>
        <v>Dhaka</v>
      </c>
      <c r="C22" s="19">
        <f>'Indicator Data'!D31</f>
        <v>3026</v>
      </c>
      <c r="D22" s="227" t="s">
        <v>604</v>
      </c>
      <c r="E22" s="227" t="s">
        <v>604</v>
      </c>
      <c r="F22" s="227" t="s">
        <v>604</v>
      </c>
      <c r="G22" s="227" t="s">
        <v>604</v>
      </c>
      <c r="H22" s="227" t="s">
        <v>605</v>
      </c>
      <c r="I22" s="227" t="s">
        <v>606</v>
      </c>
      <c r="J22" s="333" t="s">
        <v>607</v>
      </c>
      <c r="K22" s="333" t="s">
        <v>607</v>
      </c>
      <c r="L22" s="333" t="s">
        <v>607</v>
      </c>
      <c r="M22" s="227" t="s">
        <v>606</v>
      </c>
      <c r="N22" s="227" t="s">
        <v>608</v>
      </c>
      <c r="O22" s="227" t="s">
        <v>608</v>
      </c>
      <c r="P22" s="227" t="s">
        <v>605</v>
      </c>
      <c r="Q22" s="227" t="s">
        <v>609</v>
      </c>
      <c r="R22" s="227" t="s">
        <v>610</v>
      </c>
      <c r="S22" s="333" t="s">
        <v>611</v>
      </c>
      <c r="T22" s="333" t="s">
        <v>611</v>
      </c>
      <c r="U22" s="227" t="s">
        <v>612</v>
      </c>
      <c r="V22" s="227" t="s">
        <v>612</v>
      </c>
      <c r="W22" s="227" t="s">
        <v>613</v>
      </c>
      <c r="X22" s="227" t="s">
        <v>613</v>
      </c>
      <c r="Y22" s="227" t="s">
        <v>613</v>
      </c>
      <c r="Z22" s="227" t="s">
        <v>613</v>
      </c>
      <c r="AA22" s="227" t="s">
        <v>613</v>
      </c>
      <c r="AB22" s="227" t="s">
        <v>613</v>
      </c>
      <c r="AC22" s="227" t="s">
        <v>613</v>
      </c>
      <c r="AD22" s="227" t="s">
        <v>614</v>
      </c>
      <c r="AE22" s="227" t="s">
        <v>615</v>
      </c>
      <c r="AF22" s="227" t="s">
        <v>615</v>
      </c>
      <c r="AG22" s="227" t="s">
        <v>616</v>
      </c>
      <c r="AH22" s="227" t="s">
        <v>616</v>
      </c>
      <c r="AI22" s="227" t="s">
        <v>617</v>
      </c>
      <c r="AJ22" s="227" t="s">
        <v>618</v>
      </c>
      <c r="AK22" s="227" t="s">
        <v>618</v>
      </c>
      <c r="AL22" s="227" t="s">
        <v>619</v>
      </c>
      <c r="AM22" s="227" t="s">
        <v>619</v>
      </c>
      <c r="AN22" s="227" t="s">
        <v>620</v>
      </c>
      <c r="AO22" s="227" t="s">
        <v>620</v>
      </c>
      <c r="AP22" s="227" t="s">
        <v>620</v>
      </c>
      <c r="AQ22" s="227" t="s">
        <v>621</v>
      </c>
      <c r="AR22" s="227" t="s">
        <v>622</v>
      </c>
      <c r="AS22" s="227" t="s">
        <v>623</v>
      </c>
      <c r="AT22" s="227" t="s">
        <v>624</v>
      </c>
      <c r="AU22" s="227" t="s">
        <v>624</v>
      </c>
      <c r="AV22" s="227" t="s">
        <v>613</v>
      </c>
      <c r="AW22" s="227" t="s">
        <v>625</v>
      </c>
      <c r="AX22" s="227" t="s">
        <v>626</v>
      </c>
      <c r="AY22" s="227" t="s">
        <v>627</v>
      </c>
      <c r="AZ22" s="227" t="s">
        <v>620</v>
      </c>
      <c r="BA22" s="227" t="s">
        <v>620</v>
      </c>
      <c r="BB22" s="227" t="s">
        <v>620</v>
      </c>
      <c r="BC22" s="227" t="s">
        <v>609</v>
      </c>
      <c r="BD22" s="227" t="s">
        <v>609</v>
      </c>
      <c r="BE22" s="227" t="s">
        <v>625</v>
      </c>
      <c r="BF22" s="227" t="s">
        <v>628</v>
      </c>
      <c r="BG22" s="227" t="s">
        <v>629</v>
      </c>
      <c r="BH22" s="227" t="s">
        <v>620</v>
      </c>
      <c r="BI22" s="227" t="s">
        <v>613</v>
      </c>
      <c r="BJ22" s="227" t="s">
        <v>613</v>
      </c>
      <c r="BK22" s="227" t="s">
        <v>613</v>
      </c>
      <c r="BL22" s="227" t="s">
        <v>613</v>
      </c>
      <c r="BM22" s="227" t="s">
        <v>613</v>
      </c>
      <c r="BN22" s="227" t="s">
        <v>613</v>
      </c>
      <c r="BO22" s="227" t="s">
        <v>630</v>
      </c>
      <c r="BP22" s="227" t="s">
        <v>631</v>
      </c>
      <c r="BQ22" s="227" t="s">
        <v>632</v>
      </c>
      <c r="BR22" s="227" t="s">
        <v>622</v>
      </c>
      <c r="BS22" s="333" t="s">
        <v>613</v>
      </c>
      <c r="BT22" s="333" t="s">
        <v>613</v>
      </c>
      <c r="BU22" s="227" t="s">
        <v>613</v>
      </c>
      <c r="BV22" s="227" t="s">
        <v>633</v>
      </c>
      <c r="BW22" s="227" t="s">
        <v>633</v>
      </c>
      <c r="BX22" s="227" t="s">
        <v>634</v>
      </c>
      <c r="BY22" s="227" t="s">
        <v>624</v>
      </c>
      <c r="BZ22" s="333" t="s">
        <v>635</v>
      </c>
      <c r="CA22" s="333" t="s">
        <v>635</v>
      </c>
      <c r="CB22" s="333" t="s">
        <v>635</v>
      </c>
      <c r="CC22" s="333" t="s">
        <v>635</v>
      </c>
      <c r="CD22" s="333" t="s">
        <v>635</v>
      </c>
      <c r="CE22" s="333" t="s">
        <v>635</v>
      </c>
      <c r="CF22" s="333" t="s">
        <v>635</v>
      </c>
      <c r="CG22" s="227" t="s">
        <v>612</v>
      </c>
      <c r="CH22" s="227" t="s">
        <v>612</v>
      </c>
      <c r="CI22" s="227" t="s">
        <v>612</v>
      </c>
      <c r="CJ22" s="227" t="s">
        <v>612</v>
      </c>
      <c r="CK22" s="227" t="s">
        <v>613</v>
      </c>
      <c r="CL22" s="227" t="s">
        <v>613</v>
      </c>
      <c r="CM22" s="227" t="s">
        <v>613</v>
      </c>
      <c r="CN22" s="227" t="s">
        <v>624</v>
      </c>
      <c r="CO22" s="227" t="s">
        <v>613</v>
      </c>
      <c r="CP22" s="227" t="s">
        <v>613</v>
      </c>
      <c r="CQ22" s="227" t="s">
        <v>613</v>
      </c>
    </row>
    <row r="23" spans="1:95" ht="15.75" customHeight="1" x14ac:dyDescent="0.25">
      <c r="A23" s="78" t="str">
        <f>'Indicator Data'!B32</f>
        <v>Dhaka</v>
      </c>
      <c r="B23" s="78" t="str">
        <f>'Indicator Data'!C32</f>
        <v>Faridpur</v>
      </c>
      <c r="C23" s="19">
        <f>'Indicator Data'!D32</f>
        <v>3029</v>
      </c>
      <c r="D23" s="227" t="s">
        <v>604</v>
      </c>
      <c r="E23" s="227" t="s">
        <v>604</v>
      </c>
      <c r="F23" s="227" t="s">
        <v>604</v>
      </c>
      <c r="G23" s="227" t="s">
        <v>604</v>
      </c>
      <c r="H23" s="227" t="s">
        <v>605</v>
      </c>
      <c r="I23" s="227" t="s">
        <v>606</v>
      </c>
      <c r="J23" s="333" t="s">
        <v>607</v>
      </c>
      <c r="K23" s="333" t="s">
        <v>607</v>
      </c>
      <c r="L23" s="333" t="s">
        <v>607</v>
      </c>
      <c r="M23" s="227" t="s">
        <v>606</v>
      </c>
      <c r="N23" s="227" t="s">
        <v>608</v>
      </c>
      <c r="O23" s="227" t="s">
        <v>608</v>
      </c>
      <c r="P23" s="227" t="s">
        <v>605</v>
      </c>
      <c r="Q23" s="227" t="s">
        <v>609</v>
      </c>
      <c r="R23" s="227" t="s">
        <v>610</v>
      </c>
      <c r="S23" s="333" t="s">
        <v>611</v>
      </c>
      <c r="T23" s="333" t="s">
        <v>611</v>
      </c>
      <c r="U23" s="227" t="s">
        <v>612</v>
      </c>
      <c r="V23" s="227" t="s">
        <v>612</v>
      </c>
      <c r="W23" s="227" t="s">
        <v>613</v>
      </c>
      <c r="X23" s="227" t="s">
        <v>613</v>
      </c>
      <c r="Y23" s="227" t="s">
        <v>613</v>
      </c>
      <c r="Z23" s="227" t="s">
        <v>613</v>
      </c>
      <c r="AA23" s="227" t="s">
        <v>613</v>
      </c>
      <c r="AB23" s="227" t="s">
        <v>613</v>
      </c>
      <c r="AC23" s="227" t="s">
        <v>613</v>
      </c>
      <c r="AD23" s="227" t="s">
        <v>614</v>
      </c>
      <c r="AE23" s="227" t="s">
        <v>615</v>
      </c>
      <c r="AF23" s="227" t="s">
        <v>615</v>
      </c>
      <c r="AG23" s="227" t="s">
        <v>616</v>
      </c>
      <c r="AH23" s="227" t="s">
        <v>616</v>
      </c>
      <c r="AI23" s="227" t="s">
        <v>617</v>
      </c>
      <c r="AJ23" s="227" t="s">
        <v>618</v>
      </c>
      <c r="AK23" s="227" t="s">
        <v>618</v>
      </c>
      <c r="AL23" s="227" t="s">
        <v>619</v>
      </c>
      <c r="AM23" s="227" t="s">
        <v>619</v>
      </c>
      <c r="AN23" s="227" t="s">
        <v>620</v>
      </c>
      <c r="AO23" s="227" t="s">
        <v>620</v>
      </c>
      <c r="AP23" s="227" t="s">
        <v>620</v>
      </c>
      <c r="AQ23" s="227" t="s">
        <v>621</v>
      </c>
      <c r="AR23" s="227" t="s">
        <v>622</v>
      </c>
      <c r="AS23" s="227" t="s">
        <v>623</v>
      </c>
      <c r="AT23" s="227" t="s">
        <v>624</v>
      </c>
      <c r="AU23" s="227" t="s">
        <v>624</v>
      </c>
      <c r="AV23" s="227" t="s">
        <v>613</v>
      </c>
      <c r="AW23" s="227" t="s">
        <v>625</v>
      </c>
      <c r="AX23" s="227" t="s">
        <v>626</v>
      </c>
      <c r="AY23" s="227" t="s">
        <v>627</v>
      </c>
      <c r="AZ23" s="227" t="s">
        <v>620</v>
      </c>
      <c r="BA23" s="227" t="s">
        <v>620</v>
      </c>
      <c r="BB23" s="227" t="s">
        <v>620</v>
      </c>
      <c r="BC23" s="227" t="s">
        <v>609</v>
      </c>
      <c r="BD23" s="227" t="s">
        <v>609</v>
      </c>
      <c r="BE23" s="227" t="s">
        <v>625</v>
      </c>
      <c r="BF23" s="227" t="s">
        <v>628</v>
      </c>
      <c r="BG23" s="227" t="s">
        <v>629</v>
      </c>
      <c r="BH23" s="227" t="s">
        <v>620</v>
      </c>
      <c r="BI23" s="227" t="s">
        <v>613</v>
      </c>
      <c r="BJ23" s="227" t="s">
        <v>613</v>
      </c>
      <c r="BK23" s="227" t="s">
        <v>613</v>
      </c>
      <c r="BL23" s="227" t="s">
        <v>613</v>
      </c>
      <c r="BM23" s="227" t="s">
        <v>613</v>
      </c>
      <c r="BN23" s="227" t="s">
        <v>613</v>
      </c>
      <c r="BO23" s="227" t="s">
        <v>630</v>
      </c>
      <c r="BP23" s="227" t="s">
        <v>631</v>
      </c>
      <c r="BQ23" s="227" t="s">
        <v>632</v>
      </c>
      <c r="BR23" s="227" t="s">
        <v>622</v>
      </c>
      <c r="BS23" s="333" t="s">
        <v>613</v>
      </c>
      <c r="BT23" s="333" t="s">
        <v>613</v>
      </c>
      <c r="BU23" s="227" t="s">
        <v>613</v>
      </c>
      <c r="BV23" s="227" t="s">
        <v>633</v>
      </c>
      <c r="BW23" s="227" t="s">
        <v>633</v>
      </c>
      <c r="BX23" s="227" t="s">
        <v>634</v>
      </c>
      <c r="BY23" s="227" t="s">
        <v>624</v>
      </c>
      <c r="BZ23" s="333" t="s">
        <v>635</v>
      </c>
      <c r="CA23" s="333" t="s">
        <v>635</v>
      </c>
      <c r="CB23" s="333" t="s">
        <v>635</v>
      </c>
      <c r="CC23" s="333" t="s">
        <v>635</v>
      </c>
      <c r="CD23" s="333" t="s">
        <v>635</v>
      </c>
      <c r="CE23" s="333" t="s">
        <v>635</v>
      </c>
      <c r="CF23" s="333" t="s">
        <v>635</v>
      </c>
      <c r="CG23" s="227" t="s">
        <v>612</v>
      </c>
      <c r="CH23" s="227" t="s">
        <v>612</v>
      </c>
      <c r="CI23" s="227" t="s">
        <v>612</v>
      </c>
      <c r="CJ23" s="227" t="s">
        <v>612</v>
      </c>
      <c r="CK23" s="227" t="s">
        <v>613</v>
      </c>
      <c r="CL23" s="227" t="s">
        <v>613</v>
      </c>
      <c r="CM23" s="227" t="s">
        <v>613</v>
      </c>
      <c r="CN23" s="227" t="s">
        <v>624</v>
      </c>
      <c r="CO23" s="227" t="s">
        <v>613</v>
      </c>
      <c r="CP23" s="227" t="s">
        <v>613</v>
      </c>
      <c r="CQ23" s="227" t="s">
        <v>613</v>
      </c>
    </row>
    <row r="24" spans="1:95" ht="15.75" customHeight="1" x14ac:dyDescent="0.25">
      <c r="A24" s="78" t="str">
        <f>'Indicator Data'!B33</f>
        <v>Dhaka</v>
      </c>
      <c r="B24" s="78" t="str">
        <f>'Indicator Data'!C33</f>
        <v>Gazipur</v>
      </c>
      <c r="C24" s="19">
        <f>'Indicator Data'!D33</f>
        <v>3033</v>
      </c>
      <c r="D24" s="227" t="s">
        <v>604</v>
      </c>
      <c r="E24" s="227" t="s">
        <v>604</v>
      </c>
      <c r="F24" s="227" t="s">
        <v>604</v>
      </c>
      <c r="G24" s="227" t="s">
        <v>604</v>
      </c>
      <c r="H24" s="227" t="s">
        <v>605</v>
      </c>
      <c r="I24" s="227" t="s">
        <v>606</v>
      </c>
      <c r="J24" s="333" t="s">
        <v>607</v>
      </c>
      <c r="K24" s="333" t="s">
        <v>607</v>
      </c>
      <c r="L24" s="333" t="s">
        <v>607</v>
      </c>
      <c r="M24" s="227" t="s">
        <v>606</v>
      </c>
      <c r="N24" s="227" t="s">
        <v>608</v>
      </c>
      <c r="O24" s="227" t="s">
        <v>608</v>
      </c>
      <c r="P24" s="227" t="s">
        <v>605</v>
      </c>
      <c r="Q24" s="227" t="s">
        <v>609</v>
      </c>
      <c r="R24" s="227" t="s">
        <v>610</v>
      </c>
      <c r="S24" s="333" t="s">
        <v>611</v>
      </c>
      <c r="T24" s="333" t="s">
        <v>611</v>
      </c>
      <c r="U24" s="227" t="s">
        <v>612</v>
      </c>
      <c r="V24" s="227" t="s">
        <v>612</v>
      </c>
      <c r="W24" s="227" t="s">
        <v>613</v>
      </c>
      <c r="X24" s="227" t="s">
        <v>613</v>
      </c>
      <c r="Y24" s="227" t="s">
        <v>613</v>
      </c>
      <c r="Z24" s="227" t="s">
        <v>613</v>
      </c>
      <c r="AA24" s="227" t="s">
        <v>613</v>
      </c>
      <c r="AB24" s="227" t="s">
        <v>613</v>
      </c>
      <c r="AC24" s="227" t="s">
        <v>613</v>
      </c>
      <c r="AD24" s="227" t="s">
        <v>614</v>
      </c>
      <c r="AE24" s="227" t="s">
        <v>615</v>
      </c>
      <c r="AF24" s="227" t="s">
        <v>615</v>
      </c>
      <c r="AG24" s="227" t="s">
        <v>616</v>
      </c>
      <c r="AH24" s="227" t="s">
        <v>616</v>
      </c>
      <c r="AI24" s="227" t="s">
        <v>617</v>
      </c>
      <c r="AJ24" s="227" t="s">
        <v>618</v>
      </c>
      <c r="AK24" s="227" t="s">
        <v>618</v>
      </c>
      <c r="AL24" s="227" t="s">
        <v>619</v>
      </c>
      <c r="AM24" s="227" t="s">
        <v>619</v>
      </c>
      <c r="AN24" s="227" t="s">
        <v>620</v>
      </c>
      <c r="AO24" s="227" t="s">
        <v>620</v>
      </c>
      <c r="AP24" s="227" t="s">
        <v>620</v>
      </c>
      <c r="AQ24" s="227" t="s">
        <v>621</v>
      </c>
      <c r="AR24" s="227" t="s">
        <v>622</v>
      </c>
      <c r="AS24" s="227" t="s">
        <v>623</v>
      </c>
      <c r="AT24" s="227" t="s">
        <v>624</v>
      </c>
      <c r="AU24" s="227" t="s">
        <v>624</v>
      </c>
      <c r="AV24" s="227" t="s">
        <v>613</v>
      </c>
      <c r="AW24" s="227" t="s">
        <v>625</v>
      </c>
      <c r="AX24" s="227" t="s">
        <v>626</v>
      </c>
      <c r="AY24" s="227" t="s">
        <v>627</v>
      </c>
      <c r="AZ24" s="227" t="s">
        <v>620</v>
      </c>
      <c r="BA24" s="227" t="s">
        <v>620</v>
      </c>
      <c r="BB24" s="227" t="s">
        <v>620</v>
      </c>
      <c r="BC24" s="227" t="s">
        <v>609</v>
      </c>
      <c r="BD24" s="227" t="s">
        <v>609</v>
      </c>
      <c r="BE24" s="227" t="s">
        <v>625</v>
      </c>
      <c r="BF24" s="227" t="s">
        <v>628</v>
      </c>
      <c r="BG24" s="227" t="s">
        <v>629</v>
      </c>
      <c r="BH24" s="227" t="s">
        <v>620</v>
      </c>
      <c r="BI24" s="227" t="s">
        <v>613</v>
      </c>
      <c r="BJ24" s="227" t="s">
        <v>613</v>
      </c>
      <c r="BK24" s="227" t="s">
        <v>613</v>
      </c>
      <c r="BL24" s="227" t="s">
        <v>613</v>
      </c>
      <c r="BM24" s="227" t="s">
        <v>613</v>
      </c>
      <c r="BN24" s="227" t="s">
        <v>613</v>
      </c>
      <c r="BO24" s="227" t="s">
        <v>630</v>
      </c>
      <c r="BP24" s="227" t="s">
        <v>631</v>
      </c>
      <c r="BQ24" s="227" t="s">
        <v>632</v>
      </c>
      <c r="BR24" s="227" t="s">
        <v>622</v>
      </c>
      <c r="BS24" s="333" t="s">
        <v>613</v>
      </c>
      <c r="BT24" s="333" t="s">
        <v>613</v>
      </c>
      <c r="BU24" s="227" t="s">
        <v>613</v>
      </c>
      <c r="BV24" s="227" t="s">
        <v>633</v>
      </c>
      <c r="BW24" s="227" t="s">
        <v>633</v>
      </c>
      <c r="BX24" s="227" t="s">
        <v>634</v>
      </c>
      <c r="BY24" s="227" t="s">
        <v>624</v>
      </c>
      <c r="BZ24" s="333" t="s">
        <v>635</v>
      </c>
      <c r="CA24" s="333" t="s">
        <v>635</v>
      </c>
      <c r="CB24" s="333" t="s">
        <v>635</v>
      </c>
      <c r="CC24" s="333" t="s">
        <v>635</v>
      </c>
      <c r="CD24" s="333" t="s">
        <v>635</v>
      </c>
      <c r="CE24" s="333" t="s">
        <v>635</v>
      </c>
      <c r="CF24" s="333" t="s">
        <v>635</v>
      </c>
      <c r="CG24" s="227" t="s">
        <v>612</v>
      </c>
      <c r="CH24" s="227" t="s">
        <v>612</v>
      </c>
      <c r="CI24" s="227" t="s">
        <v>612</v>
      </c>
      <c r="CJ24" s="227" t="s">
        <v>612</v>
      </c>
      <c r="CK24" s="227" t="s">
        <v>613</v>
      </c>
      <c r="CL24" s="227" t="s">
        <v>613</v>
      </c>
      <c r="CM24" s="227" t="s">
        <v>613</v>
      </c>
      <c r="CN24" s="227" t="s">
        <v>624</v>
      </c>
      <c r="CO24" s="227" t="s">
        <v>613</v>
      </c>
      <c r="CP24" s="227" t="s">
        <v>613</v>
      </c>
      <c r="CQ24" s="227" t="s">
        <v>613</v>
      </c>
    </row>
    <row r="25" spans="1:95" ht="15.75" customHeight="1" x14ac:dyDescent="0.25">
      <c r="A25" s="78" t="str">
        <f>'Indicator Data'!B34</f>
        <v>Dhaka</v>
      </c>
      <c r="B25" s="78" t="str">
        <f>'Indicator Data'!C34</f>
        <v>Gopalganj</v>
      </c>
      <c r="C25" s="19">
        <f>'Indicator Data'!D34</f>
        <v>3035</v>
      </c>
      <c r="D25" s="227" t="s">
        <v>604</v>
      </c>
      <c r="E25" s="227" t="s">
        <v>604</v>
      </c>
      <c r="F25" s="227" t="s">
        <v>604</v>
      </c>
      <c r="G25" s="227" t="s">
        <v>604</v>
      </c>
      <c r="H25" s="227" t="s">
        <v>605</v>
      </c>
      <c r="I25" s="227" t="s">
        <v>606</v>
      </c>
      <c r="J25" s="333" t="s">
        <v>607</v>
      </c>
      <c r="K25" s="333" t="s">
        <v>607</v>
      </c>
      <c r="L25" s="333" t="s">
        <v>607</v>
      </c>
      <c r="M25" s="227" t="s">
        <v>606</v>
      </c>
      <c r="N25" s="227" t="s">
        <v>608</v>
      </c>
      <c r="O25" s="227" t="s">
        <v>608</v>
      </c>
      <c r="P25" s="227" t="s">
        <v>605</v>
      </c>
      <c r="Q25" s="227" t="s">
        <v>609</v>
      </c>
      <c r="R25" s="227" t="s">
        <v>610</v>
      </c>
      <c r="S25" s="333" t="s">
        <v>611</v>
      </c>
      <c r="T25" s="333" t="s">
        <v>611</v>
      </c>
      <c r="U25" s="227" t="s">
        <v>612</v>
      </c>
      <c r="V25" s="227" t="s">
        <v>612</v>
      </c>
      <c r="W25" s="227" t="s">
        <v>613</v>
      </c>
      <c r="X25" s="227" t="s">
        <v>613</v>
      </c>
      <c r="Y25" s="227" t="s">
        <v>613</v>
      </c>
      <c r="Z25" s="227" t="s">
        <v>613</v>
      </c>
      <c r="AA25" s="227" t="s">
        <v>613</v>
      </c>
      <c r="AB25" s="227" t="s">
        <v>613</v>
      </c>
      <c r="AC25" s="227" t="s">
        <v>613</v>
      </c>
      <c r="AD25" s="227" t="s">
        <v>614</v>
      </c>
      <c r="AE25" s="227" t="s">
        <v>615</v>
      </c>
      <c r="AF25" s="227" t="s">
        <v>615</v>
      </c>
      <c r="AG25" s="227" t="s">
        <v>616</v>
      </c>
      <c r="AH25" s="227" t="s">
        <v>616</v>
      </c>
      <c r="AI25" s="227" t="s">
        <v>617</v>
      </c>
      <c r="AJ25" s="227" t="s">
        <v>618</v>
      </c>
      <c r="AK25" s="227" t="s">
        <v>618</v>
      </c>
      <c r="AL25" s="227" t="s">
        <v>619</v>
      </c>
      <c r="AM25" s="227" t="s">
        <v>619</v>
      </c>
      <c r="AN25" s="227" t="s">
        <v>620</v>
      </c>
      <c r="AO25" s="227" t="s">
        <v>620</v>
      </c>
      <c r="AP25" s="227" t="s">
        <v>620</v>
      </c>
      <c r="AQ25" s="227" t="s">
        <v>621</v>
      </c>
      <c r="AR25" s="227" t="s">
        <v>622</v>
      </c>
      <c r="AS25" s="227" t="s">
        <v>623</v>
      </c>
      <c r="AT25" s="227" t="s">
        <v>624</v>
      </c>
      <c r="AU25" s="227" t="s">
        <v>624</v>
      </c>
      <c r="AV25" s="227" t="s">
        <v>613</v>
      </c>
      <c r="AW25" s="227" t="s">
        <v>625</v>
      </c>
      <c r="AX25" s="227" t="s">
        <v>626</v>
      </c>
      <c r="AY25" s="227" t="s">
        <v>627</v>
      </c>
      <c r="AZ25" s="227" t="s">
        <v>620</v>
      </c>
      <c r="BA25" s="227" t="s">
        <v>620</v>
      </c>
      <c r="BB25" s="227" t="s">
        <v>620</v>
      </c>
      <c r="BC25" s="227" t="s">
        <v>609</v>
      </c>
      <c r="BD25" s="227" t="s">
        <v>609</v>
      </c>
      <c r="BE25" s="227" t="s">
        <v>625</v>
      </c>
      <c r="BF25" s="227" t="s">
        <v>628</v>
      </c>
      <c r="BG25" s="227" t="s">
        <v>629</v>
      </c>
      <c r="BH25" s="227" t="s">
        <v>620</v>
      </c>
      <c r="BI25" s="227" t="s">
        <v>613</v>
      </c>
      <c r="BJ25" s="227" t="s">
        <v>613</v>
      </c>
      <c r="BK25" s="227" t="s">
        <v>613</v>
      </c>
      <c r="BL25" s="227" t="s">
        <v>613</v>
      </c>
      <c r="BM25" s="227" t="s">
        <v>613</v>
      </c>
      <c r="BN25" s="227" t="s">
        <v>613</v>
      </c>
      <c r="BO25" s="227" t="s">
        <v>630</v>
      </c>
      <c r="BP25" s="227" t="s">
        <v>631</v>
      </c>
      <c r="BQ25" s="227" t="s">
        <v>632</v>
      </c>
      <c r="BR25" s="227" t="s">
        <v>622</v>
      </c>
      <c r="BS25" s="333" t="s">
        <v>613</v>
      </c>
      <c r="BT25" s="333" t="s">
        <v>613</v>
      </c>
      <c r="BU25" s="227" t="s">
        <v>613</v>
      </c>
      <c r="BV25" s="227" t="s">
        <v>633</v>
      </c>
      <c r="BW25" s="227" t="s">
        <v>633</v>
      </c>
      <c r="BX25" s="227" t="s">
        <v>634</v>
      </c>
      <c r="BY25" s="227" t="s">
        <v>624</v>
      </c>
      <c r="BZ25" s="333" t="s">
        <v>635</v>
      </c>
      <c r="CA25" s="333" t="s">
        <v>635</v>
      </c>
      <c r="CB25" s="333" t="s">
        <v>635</v>
      </c>
      <c r="CC25" s="333" t="s">
        <v>635</v>
      </c>
      <c r="CD25" s="333" t="s">
        <v>635</v>
      </c>
      <c r="CE25" s="333" t="s">
        <v>635</v>
      </c>
      <c r="CF25" s="333" t="s">
        <v>635</v>
      </c>
      <c r="CG25" s="227" t="s">
        <v>612</v>
      </c>
      <c r="CH25" s="227" t="s">
        <v>612</v>
      </c>
      <c r="CI25" s="227" t="s">
        <v>612</v>
      </c>
      <c r="CJ25" s="227" t="s">
        <v>612</v>
      </c>
      <c r="CK25" s="227" t="s">
        <v>613</v>
      </c>
      <c r="CL25" s="227" t="s">
        <v>613</v>
      </c>
      <c r="CM25" s="227" t="s">
        <v>613</v>
      </c>
      <c r="CN25" s="227" t="s">
        <v>624</v>
      </c>
      <c r="CO25" s="227" t="s">
        <v>613</v>
      </c>
      <c r="CP25" s="227" t="s">
        <v>613</v>
      </c>
      <c r="CQ25" s="227" t="s">
        <v>613</v>
      </c>
    </row>
    <row r="26" spans="1:95" ht="15.75" customHeight="1" x14ac:dyDescent="0.25">
      <c r="A26" s="78" t="str">
        <f>'Indicator Data'!B35</f>
        <v>Dhaka</v>
      </c>
      <c r="B26" s="78" t="str">
        <f>'Indicator Data'!C35</f>
        <v>Kishoreganj</v>
      </c>
      <c r="C26" s="19">
        <f>'Indicator Data'!D35</f>
        <v>3048</v>
      </c>
      <c r="D26" s="227" t="s">
        <v>604</v>
      </c>
      <c r="E26" s="227" t="s">
        <v>604</v>
      </c>
      <c r="F26" s="227" t="s">
        <v>604</v>
      </c>
      <c r="G26" s="227" t="s">
        <v>604</v>
      </c>
      <c r="H26" s="227" t="s">
        <v>605</v>
      </c>
      <c r="I26" s="227" t="s">
        <v>606</v>
      </c>
      <c r="J26" s="333" t="s">
        <v>607</v>
      </c>
      <c r="K26" s="333" t="s">
        <v>607</v>
      </c>
      <c r="L26" s="333" t="s">
        <v>607</v>
      </c>
      <c r="M26" s="227" t="s">
        <v>606</v>
      </c>
      <c r="N26" s="227" t="s">
        <v>608</v>
      </c>
      <c r="O26" s="227" t="s">
        <v>608</v>
      </c>
      <c r="P26" s="227" t="s">
        <v>605</v>
      </c>
      <c r="Q26" s="227" t="s">
        <v>609</v>
      </c>
      <c r="R26" s="227" t="s">
        <v>610</v>
      </c>
      <c r="S26" s="333" t="s">
        <v>611</v>
      </c>
      <c r="T26" s="333" t="s">
        <v>611</v>
      </c>
      <c r="U26" s="227" t="s">
        <v>612</v>
      </c>
      <c r="V26" s="227" t="s">
        <v>612</v>
      </c>
      <c r="W26" s="227" t="s">
        <v>613</v>
      </c>
      <c r="X26" s="227" t="s">
        <v>613</v>
      </c>
      <c r="Y26" s="227" t="s">
        <v>613</v>
      </c>
      <c r="Z26" s="227" t="s">
        <v>613</v>
      </c>
      <c r="AA26" s="227" t="s">
        <v>613</v>
      </c>
      <c r="AB26" s="227" t="s">
        <v>613</v>
      </c>
      <c r="AC26" s="227" t="s">
        <v>613</v>
      </c>
      <c r="AD26" s="227" t="s">
        <v>614</v>
      </c>
      <c r="AE26" s="227" t="s">
        <v>615</v>
      </c>
      <c r="AF26" s="227" t="s">
        <v>615</v>
      </c>
      <c r="AG26" s="227" t="s">
        <v>616</v>
      </c>
      <c r="AH26" s="227" t="s">
        <v>616</v>
      </c>
      <c r="AI26" s="227" t="s">
        <v>617</v>
      </c>
      <c r="AJ26" s="227" t="s">
        <v>618</v>
      </c>
      <c r="AK26" s="227" t="s">
        <v>618</v>
      </c>
      <c r="AL26" s="227" t="s">
        <v>619</v>
      </c>
      <c r="AM26" s="227" t="s">
        <v>619</v>
      </c>
      <c r="AN26" s="227" t="s">
        <v>620</v>
      </c>
      <c r="AO26" s="227" t="s">
        <v>620</v>
      </c>
      <c r="AP26" s="227" t="s">
        <v>620</v>
      </c>
      <c r="AQ26" s="227" t="s">
        <v>621</v>
      </c>
      <c r="AR26" s="227" t="s">
        <v>622</v>
      </c>
      <c r="AS26" s="227" t="s">
        <v>623</v>
      </c>
      <c r="AT26" s="227" t="s">
        <v>624</v>
      </c>
      <c r="AU26" s="227" t="s">
        <v>624</v>
      </c>
      <c r="AV26" s="227" t="s">
        <v>613</v>
      </c>
      <c r="AW26" s="227" t="s">
        <v>625</v>
      </c>
      <c r="AX26" s="227" t="s">
        <v>626</v>
      </c>
      <c r="AY26" s="227" t="s">
        <v>627</v>
      </c>
      <c r="AZ26" s="227" t="s">
        <v>620</v>
      </c>
      <c r="BA26" s="227" t="s">
        <v>620</v>
      </c>
      <c r="BB26" s="227" t="s">
        <v>620</v>
      </c>
      <c r="BC26" s="227" t="s">
        <v>609</v>
      </c>
      <c r="BD26" s="227" t="s">
        <v>609</v>
      </c>
      <c r="BE26" s="227" t="s">
        <v>625</v>
      </c>
      <c r="BF26" s="227" t="s">
        <v>628</v>
      </c>
      <c r="BG26" s="227" t="s">
        <v>629</v>
      </c>
      <c r="BH26" s="227" t="s">
        <v>620</v>
      </c>
      <c r="BI26" s="227" t="s">
        <v>613</v>
      </c>
      <c r="BJ26" s="227" t="s">
        <v>613</v>
      </c>
      <c r="BK26" s="227" t="s">
        <v>613</v>
      </c>
      <c r="BL26" s="227" t="s">
        <v>613</v>
      </c>
      <c r="BM26" s="227" t="s">
        <v>613</v>
      </c>
      <c r="BN26" s="227" t="s">
        <v>613</v>
      </c>
      <c r="BO26" s="227" t="s">
        <v>630</v>
      </c>
      <c r="BP26" s="227" t="s">
        <v>631</v>
      </c>
      <c r="BQ26" s="227" t="s">
        <v>632</v>
      </c>
      <c r="BR26" s="227" t="s">
        <v>622</v>
      </c>
      <c r="BS26" s="333" t="s">
        <v>613</v>
      </c>
      <c r="BT26" s="333" t="s">
        <v>613</v>
      </c>
      <c r="BU26" s="227" t="s">
        <v>613</v>
      </c>
      <c r="BV26" s="227" t="s">
        <v>633</v>
      </c>
      <c r="BW26" s="227" t="s">
        <v>633</v>
      </c>
      <c r="BX26" s="227" t="s">
        <v>634</v>
      </c>
      <c r="BY26" s="227" t="s">
        <v>624</v>
      </c>
      <c r="BZ26" s="333" t="s">
        <v>635</v>
      </c>
      <c r="CA26" s="333" t="s">
        <v>635</v>
      </c>
      <c r="CB26" s="333" t="s">
        <v>635</v>
      </c>
      <c r="CC26" s="333" t="s">
        <v>635</v>
      </c>
      <c r="CD26" s="333" t="s">
        <v>635</v>
      </c>
      <c r="CE26" s="333" t="s">
        <v>635</v>
      </c>
      <c r="CF26" s="333" t="s">
        <v>635</v>
      </c>
      <c r="CG26" s="227" t="s">
        <v>612</v>
      </c>
      <c r="CH26" s="227" t="s">
        <v>612</v>
      </c>
      <c r="CI26" s="227" t="s">
        <v>612</v>
      </c>
      <c r="CJ26" s="227" t="s">
        <v>612</v>
      </c>
      <c r="CK26" s="227" t="s">
        <v>613</v>
      </c>
      <c r="CL26" s="227" t="s">
        <v>613</v>
      </c>
      <c r="CM26" s="227" t="s">
        <v>613</v>
      </c>
      <c r="CN26" s="227" t="s">
        <v>624</v>
      </c>
      <c r="CO26" s="227" t="s">
        <v>613</v>
      </c>
      <c r="CP26" s="227" t="s">
        <v>613</v>
      </c>
      <c r="CQ26" s="227" t="s">
        <v>613</v>
      </c>
    </row>
    <row r="27" spans="1:95" ht="15.75" customHeight="1" x14ac:dyDescent="0.25">
      <c r="A27" s="78" t="str">
        <f>'Indicator Data'!B36</f>
        <v>Dhaka</v>
      </c>
      <c r="B27" s="78" t="str">
        <f>'Indicator Data'!C36</f>
        <v>Madaripur</v>
      </c>
      <c r="C27" s="19">
        <f>'Indicator Data'!D36</f>
        <v>3054</v>
      </c>
      <c r="D27" s="227" t="s">
        <v>604</v>
      </c>
      <c r="E27" s="227" t="s">
        <v>604</v>
      </c>
      <c r="F27" s="227" t="s">
        <v>604</v>
      </c>
      <c r="G27" s="227" t="s">
        <v>604</v>
      </c>
      <c r="H27" s="227" t="s">
        <v>605</v>
      </c>
      <c r="I27" s="227" t="s">
        <v>606</v>
      </c>
      <c r="J27" s="333" t="s">
        <v>607</v>
      </c>
      <c r="K27" s="333" t="s">
        <v>607</v>
      </c>
      <c r="L27" s="333" t="s">
        <v>607</v>
      </c>
      <c r="M27" s="227" t="s">
        <v>606</v>
      </c>
      <c r="N27" s="227" t="s">
        <v>608</v>
      </c>
      <c r="O27" s="227" t="s">
        <v>608</v>
      </c>
      <c r="P27" s="227" t="s">
        <v>605</v>
      </c>
      <c r="Q27" s="227" t="s">
        <v>609</v>
      </c>
      <c r="R27" s="227" t="s">
        <v>610</v>
      </c>
      <c r="S27" s="333" t="s">
        <v>611</v>
      </c>
      <c r="T27" s="333" t="s">
        <v>611</v>
      </c>
      <c r="U27" s="227" t="s">
        <v>612</v>
      </c>
      <c r="V27" s="227" t="s">
        <v>612</v>
      </c>
      <c r="W27" s="227" t="s">
        <v>613</v>
      </c>
      <c r="X27" s="227" t="s">
        <v>613</v>
      </c>
      <c r="Y27" s="227" t="s">
        <v>613</v>
      </c>
      <c r="Z27" s="227" t="s">
        <v>613</v>
      </c>
      <c r="AA27" s="227" t="s">
        <v>613</v>
      </c>
      <c r="AB27" s="227" t="s">
        <v>613</v>
      </c>
      <c r="AC27" s="227" t="s">
        <v>613</v>
      </c>
      <c r="AD27" s="227" t="s">
        <v>614</v>
      </c>
      <c r="AE27" s="227" t="s">
        <v>615</v>
      </c>
      <c r="AF27" s="227" t="s">
        <v>615</v>
      </c>
      <c r="AG27" s="227" t="s">
        <v>616</v>
      </c>
      <c r="AH27" s="227" t="s">
        <v>616</v>
      </c>
      <c r="AI27" s="227" t="s">
        <v>617</v>
      </c>
      <c r="AJ27" s="227" t="s">
        <v>618</v>
      </c>
      <c r="AK27" s="227" t="s">
        <v>618</v>
      </c>
      <c r="AL27" s="227" t="s">
        <v>619</v>
      </c>
      <c r="AM27" s="227" t="s">
        <v>619</v>
      </c>
      <c r="AN27" s="227" t="s">
        <v>620</v>
      </c>
      <c r="AO27" s="227" t="s">
        <v>620</v>
      </c>
      <c r="AP27" s="227" t="s">
        <v>620</v>
      </c>
      <c r="AQ27" s="227" t="s">
        <v>621</v>
      </c>
      <c r="AR27" s="227" t="s">
        <v>622</v>
      </c>
      <c r="AS27" s="227" t="s">
        <v>623</v>
      </c>
      <c r="AT27" s="227" t="s">
        <v>624</v>
      </c>
      <c r="AU27" s="227" t="s">
        <v>624</v>
      </c>
      <c r="AV27" s="227" t="s">
        <v>613</v>
      </c>
      <c r="AW27" s="227" t="s">
        <v>625</v>
      </c>
      <c r="AX27" s="227" t="s">
        <v>626</v>
      </c>
      <c r="AY27" s="227" t="s">
        <v>627</v>
      </c>
      <c r="AZ27" s="227" t="s">
        <v>620</v>
      </c>
      <c r="BA27" s="227" t="s">
        <v>620</v>
      </c>
      <c r="BB27" s="227" t="s">
        <v>620</v>
      </c>
      <c r="BC27" s="227" t="s">
        <v>609</v>
      </c>
      <c r="BD27" s="227" t="s">
        <v>609</v>
      </c>
      <c r="BE27" s="227" t="s">
        <v>625</v>
      </c>
      <c r="BF27" s="227" t="s">
        <v>628</v>
      </c>
      <c r="BG27" s="227" t="s">
        <v>629</v>
      </c>
      <c r="BH27" s="227" t="s">
        <v>620</v>
      </c>
      <c r="BI27" s="227" t="s">
        <v>613</v>
      </c>
      <c r="BJ27" s="227" t="s">
        <v>613</v>
      </c>
      <c r="BK27" s="227" t="s">
        <v>613</v>
      </c>
      <c r="BL27" s="227" t="s">
        <v>613</v>
      </c>
      <c r="BM27" s="227" t="s">
        <v>613</v>
      </c>
      <c r="BN27" s="227" t="s">
        <v>613</v>
      </c>
      <c r="BO27" s="227" t="s">
        <v>630</v>
      </c>
      <c r="BP27" s="227" t="s">
        <v>631</v>
      </c>
      <c r="BQ27" s="227" t="s">
        <v>632</v>
      </c>
      <c r="BR27" s="227" t="s">
        <v>622</v>
      </c>
      <c r="BS27" s="333" t="s">
        <v>613</v>
      </c>
      <c r="BT27" s="333" t="s">
        <v>613</v>
      </c>
      <c r="BU27" s="227" t="s">
        <v>613</v>
      </c>
      <c r="BV27" s="227" t="s">
        <v>633</v>
      </c>
      <c r="BW27" s="227" t="s">
        <v>633</v>
      </c>
      <c r="BX27" s="227" t="s">
        <v>634</v>
      </c>
      <c r="BY27" s="227" t="s">
        <v>624</v>
      </c>
      <c r="BZ27" s="333" t="s">
        <v>635</v>
      </c>
      <c r="CA27" s="333" t="s">
        <v>635</v>
      </c>
      <c r="CB27" s="333" t="s">
        <v>635</v>
      </c>
      <c r="CC27" s="333" t="s">
        <v>635</v>
      </c>
      <c r="CD27" s="333" t="s">
        <v>635</v>
      </c>
      <c r="CE27" s="333" t="s">
        <v>635</v>
      </c>
      <c r="CF27" s="333" t="s">
        <v>635</v>
      </c>
      <c r="CG27" s="227" t="s">
        <v>612</v>
      </c>
      <c r="CH27" s="227" t="s">
        <v>612</v>
      </c>
      <c r="CI27" s="227" t="s">
        <v>612</v>
      </c>
      <c r="CJ27" s="227" t="s">
        <v>612</v>
      </c>
      <c r="CK27" s="227" t="s">
        <v>613</v>
      </c>
      <c r="CL27" s="227" t="s">
        <v>613</v>
      </c>
      <c r="CM27" s="227" t="s">
        <v>613</v>
      </c>
      <c r="CN27" s="227" t="s">
        <v>624</v>
      </c>
      <c r="CO27" s="227" t="s">
        <v>613</v>
      </c>
      <c r="CP27" s="227" t="s">
        <v>613</v>
      </c>
      <c r="CQ27" s="227" t="s">
        <v>613</v>
      </c>
    </row>
    <row r="28" spans="1:95" ht="15.75" customHeight="1" x14ac:dyDescent="0.25">
      <c r="A28" s="78" t="str">
        <f>'Indicator Data'!B37</f>
        <v>Dhaka</v>
      </c>
      <c r="B28" s="78" t="str">
        <f>'Indicator Data'!C37</f>
        <v>Manikganj</v>
      </c>
      <c r="C28" s="19">
        <f>'Indicator Data'!D37</f>
        <v>3056</v>
      </c>
      <c r="D28" s="227" t="s">
        <v>604</v>
      </c>
      <c r="E28" s="227" t="s">
        <v>604</v>
      </c>
      <c r="F28" s="227" t="s">
        <v>604</v>
      </c>
      <c r="G28" s="227" t="s">
        <v>604</v>
      </c>
      <c r="H28" s="227" t="s">
        <v>605</v>
      </c>
      <c r="I28" s="227" t="s">
        <v>606</v>
      </c>
      <c r="J28" s="333" t="s">
        <v>607</v>
      </c>
      <c r="K28" s="333" t="s">
        <v>607</v>
      </c>
      <c r="L28" s="333" t="s">
        <v>607</v>
      </c>
      <c r="M28" s="227" t="s">
        <v>606</v>
      </c>
      <c r="N28" s="227" t="s">
        <v>608</v>
      </c>
      <c r="O28" s="227" t="s">
        <v>608</v>
      </c>
      <c r="P28" s="227" t="s">
        <v>605</v>
      </c>
      <c r="Q28" s="227" t="s">
        <v>609</v>
      </c>
      <c r="R28" s="227" t="s">
        <v>610</v>
      </c>
      <c r="S28" s="333" t="s">
        <v>611</v>
      </c>
      <c r="T28" s="333" t="s">
        <v>611</v>
      </c>
      <c r="U28" s="227" t="s">
        <v>612</v>
      </c>
      <c r="V28" s="227" t="s">
        <v>612</v>
      </c>
      <c r="W28" s="227" t="s">
        <v>613</v>
      </c>
      <c r="X28" s="227" t="s">
        <v>613</v>
      </c>
      <c r="Y28" s="227" t="s">
        <v>613</v>
      </c>
      <c r="Z28" s="227" t="s">
        <v>613</v>
      </c>
      <c r="AA28" s="227" t="s">
        <v>613</v>
      </c>
      <c r="AB28" s="227" t="s">
        <v>613</v>
      </c>
      <c r="AC28" s="227" t="s">
        <v>613</v>
      </c>
      <c r="AD28" s="227" t="s">
        <v>614</v>
      </c>
      <c r="AE28" s="227" t="s">
        <v>615</v>
      </c>
      <c r="AF28" s="227" t="s">
        <v>615</v>
      </c>
      <c r="AG28" s="227" t="s">
        <v>616</v>
      </c>
      <c r="AH28" s="227" t="s">
        <v>616</v>
      </c>
      <c r="AI28" s="227" t="s">
        <v>617</v>
      </c>
      <c r="AJ28" s="227" t="s">
        <v>618</v>
      </c>
      <c r="AK28" s="227" t="s">
        <v>618</v>
      </c>
      <c r="AL28" s="227" t="s">
        <v>619</v>
      </c>
      <c r="AM28" s="227" t="s">
        <v>619</v>
      </c>
      <c r="AN28" s="227" t="s">
        <v>620</v>
      </c>
      <c r="AO28" s="227" t="s">
        <v>620</v>
      </c>
      <c r="AP28" s="227" t="s">
        <v>620</v>
      </c>
      <c r="AQ28" s="227" t="s">
        <v>621</v>
      </c>
      <c r="AR28" s="227" t="s">
        <v>622</v>
      </c>
      <c r="AS28" s="227" t="s">
        <v>623</v>
      </c>
      <c r="AT28" s="227" t="s">
        <v>624</v>
      </c>
      <c r="AU28" s="227" t="s">
        <v>624</v>
      </c>
      <c r="AV28" s="227" t="s">
        <v>613</v>
      </c>
      <c r="AW28" s="227" t="s">
        <v>625</v>
      </c>
      <c r="AX28" s="227" t="s">
        <v>626</v>
      </c>
      <c r="AY28" s="227" t="s">
        <v>627</v>
      </c>
      <c r="AZ28" s="227" t="s">
        <v>620</v>
      </c>
      <c r="BA28" s="227" t="s">
        <v>620</v>
      </c>
      <c r="BB28" s="227" t="s">
        <v>620</v>
      </c>
      <c r="BC28" s="227" t="s">
        <v>609</v>
      </c>
      <c r="BD28" s="227" t="s">
        <v>609</v>
      </c>
      <c r="BE28" s="227" t="s">
        <v>625</v>
      </c>
      <c r="BF28" s="227" t="s">
        <v>628</v>
      </c>
      <c r="BG28" s="227" t="s">
        <v>629</v>
      </c>
      <c r="BH28" s="227" t="s">
        <v>620</v>
      </c>
      <c r="BI28" s="227" t="s">
        <v>613</v>
      </c>
      <c r="BJ28" s="227" t="s">
        <v>613</v>
      </c>
      <c r="BK28" s="227" t="s">
        <v>613</v>
      </c>
      <c r="BL28" s="227" t="s">
        <v>613</v>
      </c>
      <c r="BM28" s="227" t="s">
        <v>613</v>
      </c>
      <c r="BN28" s="227" t="s">
        <v>613</v>
      </c>
      <c r="BO28" s="227" t="s">
        <v>630</v>
      </c>
      <c r="BP28" s="227" t="s">
        <v>631</v>
      </c>
      <c r="BQ28" s="227" t="s">
        <v>632</v>
      </c>
      <c r="BR28" s="227" t="s">
        <v>622</v>
      </c>
      <c r="BS28" s="333" t="s">
        <v>613</v>
      </c>
      <c r="BT28" s="333" t="s">
        <v>613</v>
      </c>
      <c r="BU28" s="227" t="s">
        <v>613</v>
      </c>
      <c r="BV28" s="227" t="s">
        <v>633</v>
      </c>
      <c r="BW28" s="227" t="s">
        <v>633</v>
      </c>
      <c r="BX28" s="227" t="s">
        <v>634</v>
      </c>
      <c r="BY28" s="227" t="s">
        <v>624</v>
      </c>
      <c r="BZ28" s="333" t="s">
        <v>635</v>
      </c>
      <c r="CA28" s="333" t="s">
        <v>635</v>
      </c>
      <c r="CB28" s="333" t="s">
        <v>635</v>
      </c>
      <c r="CC28" s="333" t="s">
        <v>635</v>
      </c>
      <c r="CD28" s="333" t="s">
        <v>635</v>
      </c>
      <c r="CE28" s="333" t="s">
        <v>635</v>
      </c>
      <c r="CF28" s="333" t="s">
        <v>635</v>
      </c>
      <c r="CG28" s="227" t="s">
        <v>612</v>
      </c>
      <c r="CH28" s="227" t="s">
        <v>612</v>
      </c>
      <c r="CI28" s="227" t="s">
        <v>612</v>
      </c>
      <c r="CJ28" s="227" t="s">
        <v>612</v>
      </c>
      <c r="CK28" s="227" t="s">
        <v>613</v>
      </c>
      <c r="CL28" s="227" t="s">
        <v>613</v>
      </c>
      <c r="CM28" s="227" t="s">
        <v>613</v>
      </c>
      <c r="CN28" s="227" t="s">
        <v>624</v>
      </c>
      <c r="CO28" s="227" t="s">
        <v>613</v>
      </c>
      <c r="CP28" s="227" t="s">
        <v>613</v>
      </c>
      <c r="CQ28" s="227" t="s">
        <v>613</v>
      </c>
    </row>
    <row r="29" spans="1:95" ht="15.75" customHeight="1" x14ac:dyDescent="0.25">
      <c r="A29" s="78" t="str">
        <f>'Indicator Data'!B38</f>
        <v>Dhaka</v>
      </c>
      <c r="B29" s="78" t="str">
        <f>'Indicator Data'!C38</f>
        <v>Munshiganj</v>
      </c>
      <c r="C29" s="19">
        <f>'Indicator Data'!D38</f>
        <v>3059</v>
      </c>
      <c r="D29" s="227" t="s">
        <v>604</v>
      </c>
      <c r="E29" s="227" t="s">
        <v>604</v>
      </c>
      <c r="F29" s="227" t="s">
        <v>604</v>
      </c>
      <c r="G29" s="227" t="s">
        <v>604</v>
      </c>
      <c r="H29" s="227" t="s">
        <v>605</v>
      </c>
      <c r="I29" s="227" t="s">
        <v>606</v>
      </c>
      <c r="J29" s="333" t="s">
        <v>607</v>
      </c>
      <c r="K29" s="333" t="s">
        <v>607</v>
      </c>
      <c r="L29" s="333" t="s">
        <v>607</v>
      </c>
      <c r="M29" s="227" t="s">
        <v>606</v>
      </c>
      <c r="N29" s="227" t="s">
        <v>608</v>
      </c>
      <c r="O29" s="227" t="s">
        <v>608</v>
      </c>
      <c r="P29" s="227" t="s">
        <v>605</v>
      </c>
      <c r="Q29" s="227" t="s">
        <v>609</v>
      </c>
      <c r="R29" s="227" t="s">
        <v>610</v>
      </c>
      <c r="S29" s="333" t="s">
        <v>611</v>
      </c>
      <c r="T29" s="333" t="s">
        <v>611</v>
      </c>
      <c r="U29" s="227" t="s">
        <v>612</v>
      </c>
      <c r="V29" s="227" t="s">
        <v>612</v>
      </c>
      <c r="W29" s="227" t="s">
        <v>613</v>
      </c>
      <c r="X29" s="227" t="s">
        <v>613</v>
      </c>
      <c r="Y29" s="227" t="s">
        <v>613</v>
      </c>
      <c r="Z29" s="227" t="s">
        <v>613</v>
      </c>
      <c r="AA29" s="227" t="s">
        <v>613</v>
      </c>
      <c r="AB29" s="227" t="s">
        <v>613</v>
      </c>
      <c r="AC29" s="227" t="s">
        <v>613</v>
      </c>
      <c r="AD29" s="227" t="s">
        <v>614</v>
      </c>
      <c r="AE29" s="227" t="s">
        <v>615</v>
      </c>
      <c r="AF29" s="227" t="s">
        <v>615</v>
      </c>
      <c r="AG29" s="227" t="s">
        <v>616</v>
      </c>
      <c r="AH29" s="227" t="s">
        <v>616</v>
      </c>
      <c r="AI29" s="227" t="s">
        <v>617</v>
      </c>
      <c r="AJ29" s="227" t="s">
        <v>618</v>
      </c>
      <c r="AK29" s="227" t="s">
        <v>618</v>
      </c>
      <c r="AL29" s="227" t="s">
        <v>619</v>
      </c>
      <c r="AM29" s="227" t="s">
        <v>619</v>
      </c>
      <c r="AN29" s="227" t="s">
        <v>620</v>
      </c>
      <c r="AO29" s="227" t="s">
        <v>620</v>
      </c>
      <c r="AP29" s="227" t="s">
        <v>620</v>
      </c>
      <c r="AQ29" s="227" t="s">
        <v>621</v>
      </c>
      <c r="AR29" s="227" t="s">
        <v>622</v>
      </c>
      <c r="AS29" s="227" t="s">
        <v>623</v>
      </c>
      <c r="AT29" s="227" t="s">
        <v>624</v>
      </c>
      <c r="AU29" s="227" t="s">
        <v>624</v>
      </c>
      <c r="AV29" s="227" t="s">
        <v>613</v>
      </c>
      <c r="AW29" s="227" t="s">
        <v>625</v>
      </c>
      <c r="AX29" s="227" t="s">
        <v>626</v>
      </c>
      <c r="AY29" s="227" t="s">
        <v>627</v>
      </c>
      <c r="AZ29" s="227" t="s">
        <v>620</v>
      </c>
      <c r="BA29" s="227" t="s">
        <v>620</v>
      </c>
      <c r="BB29" s="227" t="s">
        <v>620</v>
      </c>
      <c r="BC29" s="227" t="s">
        <v>609</v>
      </c>
      <c r="BD29" s="227" t="s">
        <v>609</v>
      </c>
      <c r="BE29" s="227" t="s">
        <v>625</v>
      </c>
      <c r="BF29" s="227" t="s">
        <v>628</v>
      </c>
      <c r="BG29" s="227" t="s">
        <v>629</v>
      </c>
      <c r="BH29" s="227" t="s">
        <v>620</v>
      </c>
      <c r="BI29" s="227" t="s">
        <v>613</v>
      </c>
      <c r="BJ29" s="227" t="s">
        <v>613</v>
      </c>
      <c r="BK29" s="227" t="s">
        <v>613</v>
      </c>
      <c r="BL29" s="227" t="s">
        <v>613</v>
      </c>
      <c r="BM29" s="227" t="s">
        <v>613</v>
      </c>
      <c r="BN29" s="227" t="s">
        <v>613</v>
      </c>
      <c r="BO29" s="227" t="s">
        <v>630</v>
      </c>
      <c r="BP29" s="227" t="s">
        <v>631</v>
      </c>
      <c r="BQ29" s="227" t="s">
        <v>632</v>
      </c>
      <c r="BR29" s="227" t="s">
        <v>622</v>
      </c>
      <c r="BS29" s="333" t="s">
        <v>613</v>
      </c>
      <c r="BT29" s="333" t="s">
        <v>613</v>
      </c>
      <c r="BU29" s="227" t="s">
        <v>613</v>
      </c>
      <c r="BV29" s="227" t="s">
        <v>633</v>
      </c>
      <c r="BW29" s="227" t="s">
        <v>633</v>
      </c>
      <c r="BX29" s="227" t="s">
        <v>634</v>
      </c>
      <c r="BY29" s="227" t="s">
        <v>624</v>
      </c>
      <c r="BZ29" s="333" t="s">
        <v>635</v>
      </c>
      <c r="CA29" s="333" t="s">
        <v>635</v>
      </c>
      <c r="CB29" s="333" t="s">
        <v>635</v>
      </c>
      <c r="CC29" s="333" t="s">
        <v>635</v>
      </c>
      <c r="CD29" s="333" t="s">
        <v>635</v>
      </c>
      <c r="CE29" s="333" t="s">
        <v>635</v>
      </c>
      <c r="CF29" s="333" t="s">
        <v>635</v>
      </c>
      <c r="CG29" s="227" t="s">
        <v>612</v>
      </c>
      <c r="CH29" s="227" t="s">
        <v>612</v>
      </c>
      <c r="CI29" s="227" t="s">
        <v>612</v>
      </c>
      <c r="CJ29" s="227" t="s">
        <v>612</v>
      </c>
      <c r="CK29" s="227" t="s">
        <v>613</v>
      </c>
      <c r="CL29" s="227" t="s">
        <v>613</v>
      </c>
      <c r="CM29" s="227" t="s">
        <v>613</v>
      </c>
      <c r="CN29" s="227" t="s">
        <v>624</v>
      </c>
      <c r="CO29" s="227" t="s">
        <v>613</v>
      </c>
      <c r="CP29" s="227" t="s">
        <v>613</v>
      </c>
      <c r="CQ29" s="227" t="s">
        <v>613</v>
      </c>
    </row>
    <row r="30" spans="1:95" ht="15.75" customHeight="1" x14ac:dyDescent="0.25">
      <c r="A30" s="78" t="str">
        <f>'Indicator Data'!B39</f>
        <v>Dhaka</v>
      </c>
      <c r="B30" s="78" t="str">
        <f>'Indicator Data'!C39</f>
        <v>Narayanganj</v>
      </c>
      <c r="C30" s="19">
        <f>'Indicator Data'!D39</f>
        <v>3067</v>
      </c>
      <c r="D30" s="227" t="s">
        <v>604</v>
      </c>
      <c r="E30" s="227" t="s">
        <v>604</v>
      </c>
      <c r="F30" s="227" t="s">
        <v>604</v>
      </c>
      <c r="G30" s="227" t="s">
        <v>604</v>
      </c>
      <c r="H30" s="227" t="s">
        <v>605</v>
      </c>
      <c r="I30" s="227" t="s">
        <v>606</v>
      </c>
      <c r="J30" s="333" t="s">
        <v>607</v>
      </c>
      <c r="K30" s="333" t="s">
        <v>607</v>
      </c>
      <c r="L30" s="333" t="s">
        <v>607</v>
      </c>
      <c r="M30" s="227" t="s">
        <v>606</v>
      </c>
      <c r="N30" s="227" t="s">
        <v>608</v>
      </c>
      <c r="O30" s="227" t="s">
        <v>608</v>
      </c>
      <c r="P30" s="227" t="s">
        <v>605</v>
      </c>
      <c r="Q30" s="227" t="s">
        <v>609</v>
      </c>
      <c r="R30" s="227" t="s">
        <v>610</v>
      </c>
      <c r="S30" s="333" t="s">
        <v>611</v>
      </c>
      <c r="T30" s="333" t="s">
        <v>611</v>
      </c>
      <c r="U30" s="227" t="s">
        <v>612</v>
      </c>
      <c r="V30" s="227" t="s">
        <v>612</v>
      </c>
      <c r="W30" s="227" t="s">
        <v>613</v>
      </c>
      <c r="X30" s="227" t="s">
        <v>613</v>
      </c>
      <c r="Y30" s="227" t="s">
        <v>613</v>
      </c>
      <c r="Z30" s="227" t="s">
        <v>613</v>
      </c>
      <c r="AA30" s="227" t="s">
        <v>613</v>
      </c>
      <c r="AB30" s="227" t="s">
        <v>613</v>
      </c>
      <c r="AC30" s="227" t="s">
        <v>613</v>
      </c>
      <c r="AD30" s="227" t="s">
        <v>614</v>
      </c>
      <c r="AE30" s="227" t="s">
        <v>615</v>
      </c>
      <c r="AF30" s="227" t="s">
        <v>615</v>
      </c>
      <c r="AG30" s="227" t="s">
        <v>616</v>
      </c>
      <c r="AH30" s="227" t="s">
        <v>616</v>
      </c>
      <c r="AI30" s="227" t="s">
        <v>617</v>
      </c>
      <c r="AJ30" s="227" t="s">
        <v>618</v>
      </c>
      <c r="AK30" s="227" t="s">
        <v>618</v>
      </c>
      <c r="AL30" s="227" t="s">
        <v>619</v>
      </c>
      <c r="AM30" s="227" t="s">
        <v>619</v>
      </c>
      <c r="AN30" s="227" t="s">
        <v>620</v>
      </c>
      <c r="AO30" s="227" t="s">
        <v>620</v>
      </c>
      <c r="AP30" s="227" t="s">
        <v>620</v>
      </c>
      <c r="AQ30" s="227" t="s">
        <v>621</v>
      </c>
      <c r="AR30" s="227" t="s">
        <v>622</v>
      </c>
      <c r="AS30" s="227" t="s">
        <v>623</v>
      </c>
      <c r="AT30" s="227" t="s">
        <v>624</v>
      </c>
      <c r="AU30" s="227" t="s">
        <v>624</v>
      </c>
      <c r="AV30" s="227" t="s">
        <v>613</v>
      </c>
      <c r="AW30" s="227" t="s">
        <v>625</v>
      </c>
      <c r="AX30" s="227" t="s">
        <v>626</v>
      </c>
      <c r="AY30" s="227" t="s">
        <v>627</v>
      </c>
      <c r="AZ30" s="227" t="s">
        <v>620</v>
      </c>
      <c r="BA30" s="227" t="s">
        <v>620</v>
      </c>
      <c r="BB30" s="227" t="s">
        <v>620</v>
      </c>
      <c r="BC30" s="227" t="s">
        <v>609</v>
      </c>
      <c r="BD30" s="227" t="s">
        <v>609</v>
      </c>
      <c r="BE30" s="227" t="s">
        <v>625</v>
      </c>
      <c r="BF30" s="227" t="s">
        <v>628</v>
      </c>
      <c r="BG30" s="227" t="s">
        <v>629</v>
      </c>
      <c r="BH30" s="227" t="s">
        <v>620</v>
      </c>
      <c r="BI30" s="227" t="s">
        <v>613</v>
      </c>
      <c r="BJ30" s="227" t="s">
        <v>613</v>
      </c>
      <c r="BK30" s="227" t="s">
        <v>613</v>
      </c>
      <c r="BL30" s="227" t="s">
        <v>613</v>
      </c>
      <c r="BM30" s="227" t="s">
        <v>613</v>
      </c>
      <c r="BN30" s="227" t="s">
        <v>613</v>
      </c>
      <c r="BO30" s="227" t="s">
        <v>630</v>
      </c>
      <c r="BP30" s="227" t="s">
        <v>631</v>
      </c>
      <c r="BQ30" s="227" t="s">
        <v>632</v>
      </c>
      <c r="BR30" s="227" t="s">
        <v>622</v>
      </c>
      <c r="BS30" s="333" t="s">
        <v>613</v>
      </c>
      <c r="BT30" s="333" t="s">
        <v>613</v>
      </c>
      <c r="BU30" s="227" t="s">
        <v>613</v>
      </c>
      <c r="BV30" s="227" t="s">
        <v>633</v>
      </c>
      <c r="BW30" s="227" t="s">
        <v>633</v>
      </c>
      <c r="BX30" s="227" t="s">
        <v>634</v>
      </c>
      <c r="BY30" s="227" t="s">
        <v>624</v>
      </c>
      <c r="BZ30" s="333" t="s">
        <v>635</v>
      </c>
      <c r="CA30" s="333" t="s">
        <v>635</v>
      </c>
      <c r="CB30" s="333" t="s">
        <v>635</v>
      </c>
      <c r="CC30" s="333" t="s">
        <v>635</v>
      </c>
      <c r="CD30" s="333" t="s">
        <v>635</v>
      </c>
      <c r="CE30" s="333" t="s">
        <v>635</v>
      </c>
      <c r="CF30" s="333" t="s">
        <v>635</v>
      </c>
      <c r="CG30" s="227" t="s">
        <v>612</v>
      </c>
      <c r="CH30" s="227" t="s">
        <v>612</v>
      </c>
      <c r="CI30" s="227" t="s">
        <v>612</v>
      </c>
      <c r="CJ30" s="227" t="s">
        <v>612</v>
      </c>
      <c r="CK30" s="227" t="s">
        <v>613</v>
      </c>
      <c r="CL30" s="227" t="s">
        <v>613</v>
      </c>
      <c r="CM30" s="227" t="s">
        <v>613</v>
      </c>
      <c r="CN30" s="227" t="s">
        <v>624</v>
      </c>
      <c r="CO30" s="227" t="s">
        <v>613</v>
      </c>
      <c r="CP30" s="227" t="s">
        <v>613</v>
      </c>
      <c r="CQ30" s="227" t="s">
        <v>613</v>
      </c>
    </row>
    <row r="31" spans="1:95" ht="15.75" customHeight="1" x14ac:dyDescent="0.25">
      <c r="A31" s="78" t="str">
        <f>'Indicator Data'!B40</f>
        <v>Dhaka</v>
      </c>
      <c r="B31" s="78" t="str">
        <f>'Indicator Data'!C40</f>
        <v>Narsingdi</v>
      </c>
      <c r="C31" s="19">
        <f>'Indicator Data'!D40</f>
        <v>3068</v>
      </c>
      <c r="D31" s="227" t="s">
        <v>604</v>
      </c>
      <c r="E31" s="227" t="s">
        <v>604</v>
      </c>
      <c r="F31" s="227" t="s">
        <v>604</v>
      </c>
      <c r="G31" s="227" t="s">
        <v>604</v>
      </c>
      <c r="H31" s="227" t="s">
        <v>605</v>
      </c>
      <c r="I31" s="227" t="s">
        <v>606</v>
      </c>
      <c r="J31" s="333" t="s">
        <v>607</v>
      </c>
      <c r="K31" s="333" t="s">
        <v>607</v>
      </c>
      <c r="L31" s="333" t="s">
        <v>607</v>
      </c>
      <c r="M31" s="227" t="s">
        <v>606</v>
      </c>
      <c r="N31" s="227" t="s">
        <v>608</v>
      </c>
      <c r="O31" s="227" t="s">
        <v>608</v>
      </c>
      <c r="P31" s="227" t="s">
        <v>605</v>
      </c>
      <c r="Q31" s="227" t="s">
        <v>609</v>
      </c>
      <c r="R31" s="227" t="s">
        <v>610</v>
      </c>
      <c r="S31" s="333" t="s">
        <v>611</v>
      </c>
      <c r="T31" s="333" t="s">
        <v>611</v>
      </c>
      <c r="U31" s="227" t="s">
        <v>612</v>
      </c>
      <c r="V31" s="227" t="s">
        <v>612</v>
      </c>
      <c r="W31" s="227" t="s">
        <v>613</v>
      </c>
      <c r="X31" s="227" t="s">
        <v>613</v>
      </c>
      <c r="Y31" s="227" t="s">
        <v>613</v>
      </c>
      <c r="Z31" s="227" t="s">
        <v>613</v>
      </c>
      <c r="AA31" s="227" t="s">
        <v>613</v>
      </c>
      <c r="AB31" s="227" t="s">
        <v>613</v>
      </c>
      <c r="AC31" s="227" t="s">
        <v>613</v>
      </c>
      <c r="AD31" s="227" t="s">
        <v>614</v>
      </c>
      <c r="AE31" s="227" t="s">
        <v>615</v>
      </c>
      <c r="AF31" s="227" t="s">
        <v>615</v>
      </c>
      <c r="AG31" s="227" t="s">
        <v>616</v>
      </c>
      <c r="AH31" s="227" t="s">
        <v>616</v>
      </c>
      <c r="AI31" s="227" t="s">
        <v>617</v>
      </c>
      <c r="AJ31" s="227" t="s">
        <v>618</v>
      </c>
      <c r="AK31" s="227" t="s">
        <v>618</v>
      </c>
      <c r="AL31" s="227" t="s">
        <v>619</v>
      </c>
      <c r="AM31" s="227" t="s">
        <v>619</v>
      </c>
      <c r="AN31" s="227" t="s">
        <v>620</v>
      </c>
      <c r="AO31" s="227" t="s">
        <v>620</v>
      </c>
      <c r="AP31" s="227" t="s">
        <v>620</v>
      </c>
      <c r="AQ31" s="227" t="s">
        <v>621</v>
      </c>
      <c r="AR31" s="227" t="s">
        <v>622</v>
      </c>
      <c r="AS31" s="227" t="s">
        <v>623</v>
      </c>
      <c r="AT31" s="227" t="s">
        <v>624</v>
      </c>
      <c r="AU31" s="227" t="s">
        <v>624</v>
      </c>
      <c r="AV31" s="227" t="s">
        <v>613</v>
      </c>
      <c r="AW31" s="227" t="s">
        <v>625</v>
      </c>
      <c r="AX31" s="227" t="s">
        <v>626</v>
      </c>
      <c r="AY31" s="227" t="s">
        <v>627</v>
      </c>
      <c r="AZ31" s="227" t="s">
        <v>620</v>
      </c>
      <c r="BA31" s="227" t="s">
        <v>620</v>
      </c>
      <c r="BB31" s="227" t="s">
        <v>620</v>
      </c>
      <c r="BC31" s="227" t="s">
        <v>609</v>
      </c>
      <c r="BD31" s="227" t="s">
        <v>609</v>
      </c>
      <c r="BE31" s="227" t="s">
        <v>625</v>
      </c>
      <c r="BF31" s="227" t="s">
        <v>628</v>
      </c>
      <c r="BG31" s="227" t="s">
        <v>629</v>
      </c>
      <c r="BH31" s="227" t="s">
        <v>620</v>
      </c>
      <c r="BI31" s="227" t="s">
        <v>613</v>
      </c>
      <c r="BJ31" s="227" t="s">
        <v>613</v>
      </c>
      <c r="BK31" s="227" t="s">
        <v>613</v>
      </c>
      <c r="BL31" s="227" t="s">
        <v>613</v>
      </c>
      <c r="BM31" s="227" t="s">
        <v>613</v>
      </c>
      <c r="BN31" s="227" t="s">
        <v>613</v>
      </c>
      <c r="BO31" s="227" t="s">
        <v>630</v>
      </c>
      <c r="BP31" s="227" t="s">
        <v>631</v>
      </c>
      <c r="BQ31" s="227" t="s">
        <v>632</v>
      </c>
      <c r="BR31" s="227" t="s">
        <v>622</v>
      </c>
      <c r="BS31" s="333" t="s">
        <v>613</v>
      </c>
      <c r="BT31" s="333" t="s">
        <v>613</v>
      </c>
      <c r="BU31" s="227" t="s">
        <v>613</v>
      </c>
      <c r="BV31" s="227" t="s">
        <v>633</v>
      </c>
      <c r="BW31" s="227" t="s">
        <v>633</v>
      </c>
      <c r="BX31" s="227" t="s">
        <v>634</v>
      </c>
      <c r="BY31" s="227" t="s">
        <v>624</v>
      </c>
      <c r="BZ31" s="333" t="s">
        <v>635</v>
      </c>
      <c r="CA31" s="333" t="s">
        <v>635</v>
      </c>
      <c r="CB31" s="333" t="s">
        <v>635</v>
      </c>
      <c r="CC31" s="333" t="s">
        <v>635</v>
      </c>
      <c r="CD31" s="333" t="s">
        <v>635</v>
      </c>
      <c r="CE31" s="333" t="s">
        <v>635</v>
      </c>
      <c r="CF31" s="333" t="s">
        <v>635</v>
      </c>
      <c r="CG31" s="227" t="s">
        <v>612</v>
      </c>
      <c r="CH31" s="227" t="s">
        <v>612</v>
      </c>
      <c r="CI31" s="227" t="s">
        <v>612</v>
      </c>
      <c r="CJ31" s="227" t="s">
        <v>612</v>
      </c>
      <c r="CK31" s="227" t="s">
        <v>613</v>
      </c>
      <c r="CL31" s="227" t="s">
        <v>613</v>
      </c>
      <c r="CM31" s="227" t="s">
        <v>613</v>
      </c>
      <c r="CN31" s="227" t="s">
        <v>624</v>
      </c>
      <c r="CO31" s="227" t="s">
        <v>613</v>
      </c>
      <c r="CP31" s="227" t="s">
        <v>613</v>
      </c>
      <c r="CQ31" s="227" t="s">
        <v>613</v>
      </c>
    </row>
    <row r="32" spans="1:95" ht="15.75" customHeight="1" x14ac:dyDescent="0.25">
      <c r="A32" s="78" t="str">
        <f>'Indicator Data'!B41</f>
        <v>Dhaka</v>
      </c>
      <c r="B32" s="78" t="str">
        <f>'Indicator Data'!C41</f>
        <v>Rajbari</v>
      </c>
      <c r="C32" s="19">
        <f>'Indicator Data'!D41</f>
        <v>3082</v>
      </c>
      <c r="D32" s="227" t="s">
        <v>604</v>
      </c>
      <c r="E32" s="227" t="s">
        <v>604</v>
      </c>
      <c r="F32" s="227" t="s">
        <v>604</v>
      </c>
      <c r="G32" s="227" t="s">
        <v>604</v>
      </c>
      <c r="H32" s="227" t="s">
        <v>605</v>
      </c>
      <c r="I32" s="227" t="s">
        <v>606</v>
      </c>
      <c r="J32" s="333" t="s">
        <v>607</v>
      </c>
      <c r="K32" s="333" t="s">
        <v>607</v>
      </c>
      <c r="L32" s="333" t="s">
        <v>607</v>
      </c>
      <c r="M32" s="227" t="s">
        <v>606</v>
      </c>
      <c r="N32" s="227" t="s">
        <v>608</v>
      </c>
      <c r="O32" s="227" t="s">
        <v>608</v>
      </c>
      <c r="P32" s="227" t="s">
        <v>605</v>
      </c>
      <c r="Q32" s="227" t="s">
        <v>609</v>
      </c>
      <c r="R32" s="227" t="s">
        <v>610</v>
      </c>
      <c r="S32" s="333" t="s">
        <v>611</v>
      </c>
      <c r="T32" s="333" t="s">
        <v>611</v>
      </c>
      <c r="U32" s="227" t="s">
        <v>612</v>
      </c>
      <c r="V32" s="227" t="s">
        <v>612</v>
      </c>
      <c r="W32" s="227" t="s">
        <v>613</v>
      </c>
      <c r="X32" s="227" t="s">
        <v>613</v>
      </c>
      <c r="Y32" s="227" t="s">
        <v>613</v>
      </c>
      <c r="Z32" s="227" t="s">
        <v>613</v>
      </c>
      <c r="AA32" s="227" t="s">
        <v>613</v>
      </c>
      <c r="AB32" s="227" t="s">
        <v>613</v>
      </c>
      <c r="AC32" s="227" t="s">
        <v>613</v>
      </c>
      <c r="AD32" s="227" t="s">
        <v>614</v>
      </c>
      <c r="AE32" s="227" t="s">
        <v>615</v>
      </c>
      <c r="AF32" s="227" t="s">
        <v>615</v>
      </c>
      <c r="AG32" s="227" t="s">
        <v>616</v>
      </c>
      <c r="AH32" s="227" t="s">
        <v>616</v>
      </c>
      <c r="AI32" s="227" t="s">
        <v>617</v>
      </c>
      <c r="AJ32" s="227" t="s">
        <v>618</v>
      </c>
      <c r="AK32" s="227" t="s">
        <v>618</v>
      </c>
      <c r="AL32" s="227" t="s">
        <v>619</v>
      </c>
      <c r="AM32" s="227" t="s">
        <v>619</v>
      </c>
      <c r="AN32" s="227" t="s">
        <v>620</v>
      </c>
      <c r="AO32" s="227" t="s">
        <v>620</v>
      </c>
      <c r="AP32" s="227" t="s">
        <v>620</v>
      </c>
      <c r="AQ32" s="227" t="s">
        <v>621</v>
      </c>
      <c r="AR32" s="227" t="s">
        <v>622</v>
      </c>
      <c r="AS32" s="227" t="s">
        <v>623</v>
      </c>
      <c r="AT32" s="227" t="s">
        <v>624</v>
      </c>
      <c r="AU32" s="227" t="s">
        <v>624</v>
      </c>
      <c r="AV32" s="227" t="s">
        <v>613</v>
      </c>
      <c r="AW32" s="227" t="s">
        <v>625</v>
      </c>
      <c r="AX32" s="227" t="s">
        <v>626</v>
      </c>
      <c r="AY32" s="227" t="s">
        <v>627</v>
      </c>
      <c r="AZ32" s="227" t="s">
        <v>620</v>
      </c>
      <c r="BA32" s="227" t="s">
        <v>620</v>
      </c>
      <c r="BB32" s="227" t="s">
        <v>620</v>
      </c>
      <c r="BC32" s="227" t="s">
        <v>609</v>
      </c>
      <c r="BD32" s="227" t="s">
        <v>609</v>
      </c>
      <c r="BE32" s="227" t="s">
        <v>625</v>
      </c>
      <c r="BF32" s="227" t="s">
        <v>628</v>
      </c>
      <c r="BG32" s="227" t="s">
        <v>629</v>
      </c>
      <c r="BH32" s="227" t="s">
        <v>620</v>
      </c>
      <c r="BI32" s="227" t="s">
        <v>613</v>
      </c>
      <c r="BJ32" s="227" t="s">
        <v>613</v>
      </c>
      <c r="BK32" s="227" t="s">
        <v>613</v>
      </c>
      <c r="BL32" s="227" t="s">
        <v>613</v>
      </c>
      <c r="BM32" s="227" t="s">
        <v>613</v>
      </c>
      <c r="BN32" s="227" t="s">
        <v>613</v>
      </c>
      <c r="BO32" s="227" t="s">
        <v>630</v>
      </c>
      <c r="BP32" s="227" t="s">
        <v>631</v>
      </c>
      <c r="BQ32" s="227" t="s">
        <v>632</v>
      </c>
      <c r="BR32" s="227" t="s">
        <v>622</v>
      </c>
      <c r="BS32" s="333" t="s">
        <v>613</v>
      </c>
      <c r="BT32" s="333" t="s">
        <v>613</v>
      </c>
      <c r="BU32" s="227" t="s">
        <v>613</v>
      </c>
      <c r="BV32" s="227" t="s">
        <v>633</v>
      </c>
      <c r="BW32" s="227" t="s">
        <v>633</v>
      </c>
      <c r="BX32" s="227" t="s">
        <v>634</v>
      </c>
      <c r="BY32" s="227" t="s">
        <v>624</v>
      </c>
      <c r="BZ32" s="333" t="s">
        <v>635</v>
      </c>
      <c r="CA32" s="333" t="s">
        <v>635</v>
      </c>
      <c r="CB32" s="333" t="s">
        <v>635</v>
      </c>
      <c r="CC32" s="333" t="s">
        <v>635</v>
      </c>
      <c r="CD32" s="333" t="s">
        <v>635</v>
      </c>
      <c r="CE32" s="333" t="s">
        <v>635</v>
      </c>
      <c r="CF32" s="333" t="s">
        <v>635</v>
      </c>
      <c r="CG32" s="227" t="s">
        <v>612</v>
      </c>
      <c r="CH32" s="227" t="s">
        <v>612</v>
      </c>
      <c r="CI32" s="227" t="s">
        <v>612</v>
      </c>
      <c r="CJ32" s="227" t="s">
        <v>612</v>
      </c>
      <c r="CK32" s="227" t="s">
        <v>613</v>
      </c>
      <c r="CL32" s="227" t="s">
        <v>613</v>
      </c>
      <c r="CM32" s="227" t="s">
        <v>613</v>
      </c>
      <c r="CN32" s="227" t="s">
        <v>624</v>
      </c>
      <c r="CO32" s="227" t="s">
        <v>613</v>
      </c>
      <c r="CP32" s="227" t="s">
        <v>613</v>
      </c>
      <c r="CQ32" s="227" t="s">
        <v>613</v>
      </c>
    </row>
    <row r="33" spans="1:95" ht="15.75" customHeight="1" x14ac:dyDescent="0.25">
      <c r="A33" s="78" t="str">
        <f>'Indicator Data'!B42</f>
        <v>Dhaka</v>
      </c>
      <c r="B33" s="78" t="str">
        <f>'Indicator Data'!C42</f>
        <v>Shariatpur</v>
      </c>
      <c r="C33" s="19">
        <f>'Indicator Data'!D42</f>
        <v>3086</v>
      </c>
      <c r="D33" s="227" t="s">
        <v>604</v>
      </c>
      <c r="E33" s="227" t="s">
        <v>604</v>
      </c>
      <c r="F33" s="227" t="s">
        <v>604</v>
      </c>
      <c r="G33" s="227" t="s">
        <v>604</v>
      </c>
      <c r="H33" s="227" t="s">
        <v>605</v>
      </c>
      <c r="I33" s="227" t="s">
        <v>606</v>
      </c>
      <c r="J33" s="333" t="s">
        <v>607</v>
      </c>
      <c r="K33" s="333" t="s">
        <v>607</v>
      </c>
      <c r="L33" s="333" t="s">
        <v>607</v>
      </c>
      <c r="M33" s="227" t="s">
        <v>606</v>
      </c>
      <c r="N33" s="227" t="s">
        <v>608</v>
      </c>
      <c r="O33" s="227" t="s">
        <v>608</v>
      </c>
      <c r="P33" s="227" t="s">
        <v>605</v>
      </c>
      <c r="Q33" s="227" t="s">
        <v>609</v>
      </c>
      <c r="R33" s="227" t="s">
        <v>610</v>
      </c>
      <c r="S33" s="333" t="s">
        <v>611</v>
      </c>
      <c r="T33" s="333" t="s">
        <v>611</v>
      </c>
      <c r="U33" s="227" t="s">
        <v>612</v>
      </c>
      <c r="V33" s="227" t="s">
        <v>612</v>
      </c>
      <c r="W33" s="227" t="s">
        <v>613</v>
      </c>
      <c r="X33" s="227" t="s">
        <v>613</v>
      </c>
      <c r="Y33" s="227" t="s">
        <v>613</v>
      </c>
      <c r="Z33" s="227" t="s">
        <v>613</v>
      </c>
      <c r="AA33" s="227" t="s">
        <v>613</v>
      </c>
      <c r="AB33" s="227" t="s">
        <v>613</v>
      </c>
      <c r="AC33" s="227" t="s">
        <v>613</v>
      </c>
      <c r="AD33" s="227" t="s">
        <v>614</v>
      </c>
      <c r="AE33" s="227" t="s">
        <v>615</v>
      </c>
      <c r="AF33" s="227" t="s">
        <v>615</v>
      </c>
      <c r="AG33" s="227" t="s">
        <v>616</v>
      </c>
      <c r="AH33" s="227" t="s">
        <v>616</v>
      </c>
      <c r="AI33" s="227" t="s">
        <v>617</v>
      </c>
      <c r="AJ33" s="227" t="s">
        <v>618</v>
      </c>
      <c r="AK33" s="227" t="s">
        <v>618</v>
      </c>
      <c r="AL33" s="227" t="s">
        <v>619</v>
      </c>
      <c r="AM33" s="227" t="s">
        <v>619</v>
      </c>
      <c r="AN33" s="227" t="s">
        <v>620</v>
      </c>
      <c r="AO33" s="227" t="s">
        <v>620</v>
      </c>
      <c r="AP33" s="227" t="s">
        <v>620</v>
      </c>
      <c r="AQ33" s="227" t="s">
        <v>621</v>
      </c>
      <c r="AR33" s="227" t="s">
        <v>622</v>
      </c>
      <c r="AS33" s="227" t="s">
        <v>623</v>
      </c>
      <c r="AT33" s="227" t="s">
        <v>624</v>
      </c>
      <c r="AU33" s="227" t="s">
        <v>624</v>
      </c>
      <c r="AV33" s="227" t="s">
        <v>613</v>
      </c>
      <c r="AW33" s="227" t="s">
        <v>625</v>
      </c>
      <c r="AX33" s="227" t="s">
        <v>626</v>
      </c>
      <c r="AY33" s="227" t="s">
        <v>627</v>
      </c>
      <c r="AZ33" s="227" t="s">
        <v>620</v>
      </c>
      <c r="BA33" s="227" t="s">
        <v>620</v>
      </c>
      <c r="BB33" s="227" t="s">
        <v>620</v>
      </c>
      <c r="BC33" s="227" t="s">
        <v>609</v>
      </c>
      <c r="BD33" s="227" t="s">
        <v>609</v>
      </c>
      <c r="BE33" s="227" t="s">
        <v>625</v>
      </c>
      <c r="BF33" s="227" t="s">
        <v>628</v>
      </c>
      <c r="BG33" s="227" t="s">
        <v>629</v>
      </c>
      <c r="BH33" s="227" t="s">
        <v>620</v>
      </c>
      <c r="BI33" s="227" t="s">
        <v>613</v>
      </c>
      <c r="BJ33" s="227" t="s">
        <v>613</v>
      </c>
      <c r="BK33" s="227" t="s">
        <v>613</v>
      </c>
      <c r="BL33" s="227" t="s">
        <v>613</v>
      </c>
      <c r="BM33" s="227" t="s">
        <v>613</v>
      </c>
      <c r="BN33" s="227" t="s">
        <v>613</v>
      </c>
      <c r="BO33" s="227" t="s">
        <v>630</v>
      </c>
      <c r="BP33" s="227" t="s">
        <v>631</v>
      </c>
      <c r="BQ33" s="227" t="s">
        <v>632</v>
      </c>
      <c r="BR33" s="227" t="s">
        <v>622</v>
      </c>
      <c r="BS33" s="333" t="s">
        <v>613</v>
      </c>
      <c r="BT33" s="333" t="s">
        <v>613</v>
      </c>
      <c r="BU33" s="227" t="s">
        <v>613</v>
      </c>
      <c r="BV33" s="227" t="s">
        <v>633</v>
      </c>
      <c r="BW33" s="227" t="s">
        <v>633</v>
      </c>
      <c r="BX33" s="227" t="s">
        <v>634</v>
      </c>
      <c r="BY33" s="227" t="s">
        <v>624</v>
      </c>
      <c r="BZ33" s="333" t="s">
        <v>635</v>
      </c>
      <c r="CA33" s="333" t="s">
        <v>635</v>
      </c>
      <c r="CB33" s="333" t="s">
        <v>635</v>
      </c>
      <c r="CC33" s="333" t="s">
        <v>635</v>
      </c>
      <c r="CD33" s="333" t="s">
        <v>635</v>
      </c>
      <c r="CE33" s="333" t="s">
        <v>635</v>
      </c>
      <c r="CF33" s="333" t="s">
        <v>635</v>
      </c>
      <c r="CG33" s="227" t="s">
        <v>612</v>
      </c>
      <c r="CH33" s="227" t="s">
        <v>612</v>
      </c>
      <c r="CI33" s="227" t="s">
        <v>612</v>
      </c>
      <c r="CJ33" s="227" t="s">
        <v>612</v>
      </c>
      <c r="CK33" s="227" t="s">
        <v>613</v>
      </c>
      <c r="CL33" s="227" t="s">
        <v>613</v>
      </c>
      <c r="CM33" s="227" t="s">
        <v>613</v>
      </c>
      <c r="CN33" s="227" t="s">
        <v>624</v>
      </c>
      <c r="CO33" s="227" t="s">
        <v>613</v>
      </c>
      <c r="CP33" s="227" t="s">
        <v>613</v>
      </c>
      <c r="CQ33" s="227" t="s">
        <v>613</v>
      </c>
    </row>
    <row r="34" spans="1:95" ht="15.75" customHeight="1" x14ac:dyDescent="0.25">
      <c r="A34" s="78" t="str">
        <f>'Indicator Data'!B43</f>
        <v>Dhaka</v>
      </c>
      <c r="B34" s="78" t="str">
        <f>'Indicator Data'!C43</f>
        <v>Tangail</v>
      </c>
      <c r="C34" s="19">
        <f>'Indicator Data'!D43</f>
        <v>3093</v>
      </c>
      <c r="D34" s="227" t="s">
        <v>604</v>
      </c>
      <c r="E34" s="227" t="s">
        <v>604</v>
      </c>
      <c r="F34" s="227" t="s">
        <v>604</v>
      </c>
      <c r="G34" s="227" t="s">
        <v>604</v>
      </c>
      <c r="H34" s="227" t="s">
        <v>605</v>
      </c>
      <c r="I34" s="227" t="s">
        <v>606</v>
      </c>
      <c r="J34" s="333" t="s">
        <v>607</v>
      </c>
      <c r="K34" s="333" t="s">
        <v>607</v>
      </c>
      <c r="L34" s="333" t="s">
        <v>607</v>
      </c>
      <c r="M34" s="227" t="s">
        <v>606</v>
      </c>
      <c r="N34" s="227" t="s">
        <v>608</v>
      </c>
      <c r="O34" s="227" t="s">
        <v>608</v>
      </c>
      <c r="P34" s="227" t="s">
        <v>605</v>
      </c>
      <c r="Q34" s="227" t="s">
        <v>609</v>
      </c>
      <c r="R34" s="227" t="s">
        <v>610</v>
      </c>
      <c r="S34" s="333" t="s">
        <v>611</v>
      </c>
      <c r="T34" s="333" t="s">
        <v>611</v>
      </c>
      <c r="U34" s="227" t="s">
        <v>612</v>
      </c>
      <c r="V34" s="227" t="s">
        <v>612</v>
      </c>
      <c r="W34" s="227" t="s">
        <v>613</v>
      </c>
      <c r="X34" s="227" t="s">
        <v>613</v>
      </c>
      <c r="Y34" s="227" t="s">
        <v>613</v>
      </c>
      <c r="Z34" s="227" t="s">
        <v>613</v>
      </c>
      <c r="AA34" s="227" t="s">
        <v>613</v>
      </c>
      <c r="AB34" s="227" t="s">
        <v>613</v>
      </c>
      <c r="AC34" s="227" t="s">
        <v>613</v>
      </c>
      <c r="AD34" s="227" t="s">
        <v>614</v>
      </c>
      <c r="AE34" s="227" t="s">
        <v>615</v>
      </c>
      <c r="AF34" s="227" t="s">
        <v>615</v>
      </c>
      <c r="AG34" s="227" t="s">
        <v>616</v>
      </c>
      <c r="AH34" s="227" t="s">
        <v>616</v>
      </c>
      <c r="AI34" s="227" t="s">
        <v>617</v>
      </c>
      <c r="AJ34" s="227" t="s">
        <v>618</v>
      </c>
      <c r="AK34" s="227" t="s">
        <v>618</v>
      </c>
      <c r="AL34" s="227" t="s">
        <v>619</v>
      </c>
      <c r="AM34" s="227" t="s">
        <v>619</v>
      </c>
      <c r="AN34" s="227" t="s">
        <v>620</v>
      </c>
      <c r="AO34" s="227" t="s">
        <v>620</v>
      </c>
      <c r="AP34" s="227" t="s">
        <v>620</v>
      </c>
      <c r="AQ34" s="227" t="s">
        <v>621</v>
      </c>
      <c r="AR34" s="227" t="s">
        <v>622</v>
      </c>
      <c r="AS34" s="227" t="s">
        <v>623</v>
      </c>
      <c r="AT34" s="227" t="s">
        <v>624</v>
      </c>
      <c r="AU34" s="227" t="s">
        <v>624</v>
      </c>
      <c r="AV34" s="227" t="s">
        <v>613</v>
      </c>
      <c r="AW34" s="227" t="s">
        <v>625</v>
      </c>
      <c r="AX34" s="227" t="s">
        <v>626</v>
      </c>
      <c r="AY34" s="227" t="s">
        <v>627</v>
      </c>
      <c r="AZ34" s="227" t="s">
        <v>620</v>
      </c>
      <c r="BA34" s="227" t="s">
        <v>620</v>
      </c>
      <c r="BB34" s="227" t="s">
        <v>620</v>
      </c>
      <c r="BC34" s="227" t="s">
        <v>609</v>
      </c>
      <c r="BD34" s="227" t="s">
        <v>609</v>
      </c>
      <c r="BE34" s="227" t="s">
        <v>625</v>
      </c>
      <c r="BF34" s="227" t="s">
        <v>628</v>
      </c>
      <c r="BG34" s="227" t="s">
        <v>629</v>
      </c>
      <c r="BH34" s="227" t="s">
        <v>620</v>
      </c>
      <c r="BI34" s="227" t="s">
        <v>613</v>
      </c>
      <c r="BJ34" s="227" t="s">
        <v>613</v>
      </c>
      <c r="BK34" s="227" t="s">
        <v>613</v>
      </c>
      <c r="BL34" s="227" t="s">
        <v>613</v>
      </c>
      <c r="BM34" s="227" t="s">
        <v>613</v>
      </c>
      <c r="BN34" s="227" t="s">
        <v>613</v>
      </c>
      <c r="BO34" s="227" t="s">
        <v>630</v>
      </c>
      <c r="BP34" s="227" t="s">
        <v>631</v>
      </c>
      <c r="BQ34" s="227" t="s">
        <v>632</v>
      </c>
      <c r="BR34" s="227" t="s">
        <v>622</v>
      </c>
      <c r="BS34" s="333" t="s">
        <v>613</v>
      </c>
      <c r="BT34" s="333" t="s">
        <v>613</v>
      </c>
      <c r="BU34" s="227" t="s">
        <v>613</v>
      </c>
      <c r="BV34" s="227" t="s">
        <v>633</v>
      </c>
      <c r="BW34" s="227" t="s">
        <v>633</v>
      </c>
      <c r="BX34" s="227" t="s">
        <v>634</v>
      </c>
      <c r="BY34" s="227" t="s">
        <v>624</v>
      </c>
      <c r="BZ34" s="333" t="s">
        <v>635</v>
      </c>
      <c r="CA34" s="333" t="s">
        <v>635</v>
      </c>
      <c r="CB34" s="333" t="s">
        <v>635</v>
      </c>
      <c r="CC34" s="333" t="s">
        <v>635</v>
      </c>
      <c r="CD34" s="333" t="s">
        <v>635</v>
      </c>
      <c r="CE34" s="333" t="s">
        <v>635</v>
      </c>
      <c r="CF34" s="333" t="s">
        <v>635</v>
      </c>
      <c r="CG34" s="227" t="s">
        <v>612</v>
      </c>
      <c r="CH34" s="227" t="s">
        <v>612</v>
      </c>
      <c r="CI34" s="227" t="s">
        <v>612</v>
      </c>
      <c r="CJ34" s="227" t="s">
        <v>612</v>
      </c>
      <c r="CK34" s="227" t="s">
        <v>613</v>
      </c>
      <c r="CL34" s="227" t="s">
        <v>613</v>
      </c>
      <c r="CM34" s="227" t="s">
        <v>613</v>
      </c>
      <c r="CN34" s="227" t="s">
        <v>624</v>
      </c>
      <c r="CO34" s="227" t="s">
        <v>613</v>
      </c>
      <c r="CP34" s="227" t="s">
        <v>613</v>
      </c>
      <c r="CQ34" s="227" t="s">
        <v>613</v>
      </c>
    </row>
    <row r="35" spans="1:95" ht="15.75" customHeight="1" x14ac:dyDescent="0.25">
      <c r="A35" s="78" t="str">
        <f>'Indicator Data'!B44</f>
        <v>Khulna</v>
      </c>
      <c r="B35" s="78" t="str">
        <f>'Indicator Data'!C44</f>
        <v>Bagerhat</v>
      </c>
      <c r="C35" s="19">
        <f>'Indicator Data'!D44</f>
        <v>4001</v>
      </c>
      <c r="D35" s="227" t="s">
        <v>604</v>
      </c>
      <c r="E35" s="227" t="s">
        <v>604</v>
      </c>
      <c r="F35" s="227" t="s">
        <v>604</v>
      </c>
      <c r="G35" s="227" t="s">
        <v>604</v>
      </c>
      <c r="H35" s="227" t="s">
        <v>605</v>
      </c>
      <c r="I35" s="227" t="s">
        <v>606</v>
      </c>
      <c r="J35" s="333" t="s">
        <v>607</v>
      </c>
      <c r="K35" s="333" t="s">
        <v>607</v>
      </c>
      <c r="L35" s="333" t="s">
        <v>607</v>
      </c>
      <c r="M35" s="227" t="s">
        <v>606</v>
      </c>
      <c r="N35" s="227" t="s">
        <v>608</v>
      </c>
      <c r="O35" s="227" t="s">
        <v>608</v>
      </c>
      <c r="P35" s="227" t="s">
        <v>605</v>
      </c>
      <c r="Q35" s="227" t="s">
        <v>609</v>
      </c>
      <c r="R35" s="227" t="s">
        <v>610</v>
      </c>
      <c r="S35" s="333" t="s">
        <v>611</v>
      </c>
      <c r="T35" s="333" t="s">
        <v>611</v>
      </c>
      <c r="U35" s="227" t="s">
        <v>612</v>
      </c>
      <c r="V35" s="227" t="s">
        <v>612</v>
      </c>
      <c r="W35" s="227" t="s">
        <v>613</v>
      </c>
      <c r="X35" s="227" t="s">
        <v>613</v>
      </c>
      <c r="Y35" s="227" t="s">
        <v>613</v>
      </c>
      <c r="Z35" s="227" t="s">
        <v>613</v>
      </c>
      <c r="AA35" s="227" t="s">
        <v>613</v>
      </c>
      <c r="AB35" s="227" t="s">
        <v>613</v>
      </c>
      <c r="AC35" s="227" t="s">
        <v>613</v>
      </c>
      <c r="AD35" s="227" t="s">
        <v>614</v>
      </c>
      <c r="AE35" s="227" t="s">
        <v>615</v>
      </c>
      <c r="AF35" s="227" t="s">
        <v>615</v>
      </c>
      <c r="AG35" s="227" t="s">
        <v>616</v>
      </c>
      <c r="AH35" s="227" t="s">
        <v>616</v>
      </c>
      <c r="AI35" s="227" t="s">
        <v>617</v>
      </c>
      <c r="AJ35" s="227" t="s">
        <v>618</v>
      </c>
      <c r="AK35" s="227" t="s">
        <v>618</v>
      </c>
      <c r="AL35" s="227" t="s">
        <v>619</v>
      </c>
      <c r="AM35" s="227" t="s">
        <v>619</v>
      </c>
      <c r="AN35" s="227" t="s">
        <v>620</v>
      </c>
      <c r="AO35" s="227" t="s">
        <v>620</v>
      </c>
      <c r="AP35" s="227" t="s">
        <v>620</v>
      </c>
      <c r="AQ35" s="227" t="s">
        <v>621</v>
      </c>
      <c r="AR35" s="227" t="s">
        <v>622</v>
      </c>
      <c r="AS35" s="227" t="s">
        <v>623</v>
      </c>
      <c r="AT35" s="227" t="s">
        <v>624</v>
      </c>
      <c r="AU35" s="227" t="s">
        <v>624</v>
      </c>
      <c r="AV35" s="227" t="s">
        <v>613</v>
      </c>
      <c r="AW35" s="227" t="s">
        <v>625</v>
      </c>
      <c r="AX35" s="227" t="s">
        <v>626</v>
      </c>
      <c r="AY35" s="227" t="s">
        <v>627</v>
      </c>
      <c r="AZ35" s="227" t="s">
        <v>620</v>
      </c>
      <c r="BA35" s="227" t="s">
        <v>620</v>
      </c>
      <c r="BB35" s="227" t="s">
        <v>620</v>
      </c>
      <c r="BC35" s="227" t="s">
        <v>609</v>
      </c>
      <c r="BD35" s="227" t="s">
        <v>609</v>
      </c>
      <c r="BE35" s="227" t="s">
        <v>625</v>
      </c>
      <c r="BF35" s="227" t="s">
        <v>628</v>
      </c>
      <c r="BG35" s="227" t="s">
        <v>629</v>
      </c>
      <c r="BH35" s="227" t="s">
        <v>620</v>
      </c>
      <c r="BI35" s="227" t="s">
        <v>613</v>
      </c>
      <c r="BJ35" s="227" t="s">
        <v>613</v>
      </c>
      <c r="BK35" s="227" t="s">
        <v>613</v>
      </c>
      <c r="BL35" s="227" t="s">
        <v>613</v>
      </c>
      <c r="BM35" s="227" t="s">
        <v>613</v>
      </c>
      <c r="BN35" s="227" t="s">
        <v>613</v>
      </c>
      <c r="BO35" s="227" t="s">
        <v>630</v>
      </c>
      <c r="BP35" s="227" t="s">
        <v>631</v>
      </c>
      <c r="BQ35" s="227" t="s">
        <v>632</v>
      </c>
      <c r="BR35" s="227" t="s">
        <v>622</v>
      </c>
      <c r="BS35" s="333" t="s">
        <v>613</v>
      </c>
      <c r="BT35" s="333" t="s">
        <v>613</v>
      </c>
      <c r="BU35" s="227" t="s">
        <v>613</v>
      </c>
      <c r="BV35" s="227" t="s">
        <v>633</v>
      </c>
      <c r="BW35" s="227" t="s">
        <v>633</v>
      </c>
      <c r="BX35" s="227" t="s">
        <v>634</v>
      </c>
      <c r="BY35" s="227" t="s">
        <v>624</v>
      </c>
      <c r="BZ35" s="333" t="s">
        <v>635</v>
      </c>
      <c r="CA35" s="333" t="s">
        <v>635</v>
      </c>
      <c r="CB35" s="333" t="s">
        <v>635</v>
      </c>
      <c r="CC35" s="333" t="s">
        <v>635</v>
      </c>
      <c r="CD35" s="333" t="s">
        <v>635</v>
      </c>
      <c r="CE35" s="333" t="s">
        <v>635</v>
      </c>
      <c r="CF35" s="333" t="s">
        <v>635</v>
      </c>
      <c r="CG35" s="227" t="s">
        <v>612</v>
      </c>
      <c r="CH35" s="227" t="s">
        <v>612</v>
      </c>
      <c r="CI35" s="227" t="s">
        <v>612</v>
      </c>
      <c r="CJ35" s="227" t="s">
        <v>612</v>
      </c>
      <c r="CK35" s="227" t="s">
        <v>613</v>
      </c>
      <c r="CL35" s="227" t="s">
        <v>613</v>
      </c>
      <c r="CM35" s="227" t="s">
        <v>613</v>
      </c>
      <c r="CN35" s="227" t="s">
        <v>624</v>
      </c>
      <c r="CO35" s="227" t="s">
        <v>613</v>
      </c>
      <c r="CP35" s="227" t="s">
        <v>613</v>
      </c>
      <c r="CQ35" s="227" t="s">
        <v>613</v>
      </c>
    </row>
    <row r="36" spans="1:95" ht="15.75" customHeight="1" x14ac:dyDescent="0.25">
      <c r="A36" s="78" t="str">
        <f>'Indicator Data'!B45</f>
        <v>Khulna</v>
      </c>
      <c r="B36" s="78" t="str">
        <f>'Indicator Data'!C45</f>
        <v>Chuadanga</v>
      </c>
      <c r="C36" s="19">
        <f>'Indicator Data'!D45</f>
        <v>4018</v>
      </c>
      <c r="D36" s="227" t="s">
        <v>604</v>
      </c>
      <c r="E36" s="227" t="s">
        <v>604</v>
      </c>
      <c r="F36" s="227" t="s">
        <v>604</v>
      </c>
      <c r="G36" s="227" t="s">
        <v>604</v>
      </c>
      <c r="H36" s="227" t="s">
        <v>605</v>
      </c>
      <c r="I36" s="227" t="s">
        <v>606</v>
      </c>
      <c r="J36" s="333" t="s">
        <v>607</v>
      </c>
      <c r="K36" s="333" t="s">
        <v>607</v>
      </c>
      <c r="L36" s="333" t="s">
        <v>607</v>
      </c>
      <c r="M36" s="227" t="s">
        <v>606</v>
      </c>
      <c r="N36" s="227" t="s">
        <v>608</v>
      </c>
      <c r="O36" s="227" t="s">
        <v>608</v>
      </c>
      <c r="P36" s="227" t="s">
        <v>605</v>
      </c>
      <c r="Q36" s="227" t="s">
        <v>609</v>
      </c>
      <c r="R36" s="227" t="s">
        <v>610</v>
      </c>
      <c r="S36" s="333" t="s">
        <v>611</v>
      </c>
      <c r="T36" s="333" t="s">
        <v>611</v>
      </c>
      <c r="U36" s="227" t="s">
        <v>612</v>
      </c>
      <c r="V36" s="227" t="s">
        <v>612</v>
      </c>
      <c r="W36" s="227" t="s">
        <v>613</v>
      </c>
      <c r="X36" s="227" t="s">
        <v>613</v>
      </c>
      <c r="Y36" s="227" t="s">
        <v>613</v>
      </c>
      <c r="Z36" s="227" t="s">
        <v>613</v>
      </c>
      <c r="AA36" s="227" t="s">
        <v>613</v>
      </c>
      <c r="AB36" s="227" t="s">
        <v>613</v>
      </c>
      <c r="AC36" s="227" t="s">
        <v>613</v>
      </c>
      <c r="AD36" s="227" t="s">
        <v>614</v>
      </c>
      <c r="AE36" s="227" t="s">
        <v>615</v>
      </c>
      <c r="AF36" s="227" t="s">
        <v>615</v>
      </c>
      <c r="AG36" s="227" t="s">
        <v>616</v>
      </c>
      <c r="AH36" s="227" t="s">
        <v>616</v>
      </c>
      <c r="AI36" s="227" t="s">
        <v>617</v>
      </c>
      <c r="AJ36" s="227" t="s">
        <v>618</v>
      </c>
      <c r="AK36" s="227" t="s">
        <v>618</v>
      </c>
      <c r="AL36" s="227" t="s">
        <v>619</v>
      </c>
      <c r="AM36" s="227" t="s">
        <v>619</v>
      </c>
      <c r="AN36" s="227" t="s">
        <v>620</v>
      </c>
      <c r="AO36" s="227" t="s">
        <v>620</v>
      </c>
      <c r="AP36" s="227" t="s">
        <v>620</v>
      </c>
      <c r="AQ36" s="227" t="s">
        <v>621</v>
      </c>
      <c r="AR36" s="227" t="s">
        <v>622</v>
      </c>
      <c r="AS36" s="227" t="s">
        <v>623</v>
      </c>
      <c r="AT36" s="227" t="s">
        <v>624</v>
      </c>
      <c r="AU36" s="227" t="s">
        <v>624</v>
      </c>
      <c r="AV36" s="227" t="s">
        <v>613</v>
      </c>
      <c r="AW36" s="227" t="s">
        <v>625</v>
      </c>
      <c r="AX36" s="227" t="s">
        <v>626</v>
      </c>
      <c r="AY36" s="227" t="s">
        <v>627</v>
      </c>
      <c r="AZ36" s="227" t="s">
        <v>620</v>
      </c>
      <c r="BA36" s="227" t="s">
        <v>620</v>
      </c>
      <c r="BB36" s="227" t="s">
        <v>620</v>
      </c>
      <c r="BC36" s="227" t="s">
        <v>609</v>
      </c>
      <c r="BD36" s="227" t="s">
        <v>609</v>
      </c>
      <c r="BE36" s="227" t="s">
        <v>625</v>
      </c>
      <c r="BF36" s="227" t="s">
        <v>628</v>
      </c>
      <c r="BG36" s="227" t="s">
        <v>629</v>
      </c>
      <c r="BH36" s="227" t="s">
        <v>620</v>
      </c>
      <c r="BI36" s="227" t="s">
        <v>613</v>
      </c>
      <c r="BJ36" s="227" t="s">
        <v>613</v>
      </c>
      <c r="BK36" s="227" t="s">
        <v>613</v>
      </c>
      <c r="BL36" s="227" t="s">
        <v>613</v>
      </c>
      <c r="BM36" s="227" t="s">
        <v>613</v>
      </c>
      <c r="BN36" s="227" t="s">
        <v>613</v>
      </c>
      <c r="BO36" s="227" t="s">
        <v>630</v>
      </c>
      <c r="BP36" s="227" t="s">
        <v>631</v>
      </c>
      <c r="BQ36" s="227" t="s">
        <v>632</v>
      </c>
      <c r="BR36" s="227" t="s">
        <v>622</v>
      </c>
      <c r="BS36" s="333" t="s">
        <v>613</v>
      </c>
      <c r="BT36" s="333" t="s">
        <v>613</v>
      </c>
      <c r="BU36" s="227" t="s">
        <v>613</v>
      </c>
      <c r="BV36" s="227" t="s">
        <v>633</v>
      </c>
      <c r="BW36" s="227" t="s">
        <v>633</v>
      </c>
      <c r="BX36" s="227" t="s">
        <v>634</v>
      </c>
      <c r="BY36" s="227" t="s">
        <v>624</v>
      </c>
      <c r="BZ36" s="333" t="s">
        <v>635</v>
      </c>
      <c r="CA36" s="333" t="s">
        <v>635</v>
      </c>
      <c r="CB36" s="333" t="s">
        <v>635</v>
      </c>
      <c r="CC36" s="333" t="s">
        <v>635</v>
      </c>
      <c r="CD36" s="333" t="s">
        <v>635</v>
      </c>
      <c r="CE36" s="333" t="s">
        <v>635</v>
      </c>
      <c r="CF36" s="333" t="s">
        <v>635</v>
      </c>
      <c r="CG36" s="227" t="s">
        <v>612</v>
      </c>
      <c r="CH36" s="227" t="s">
        <v>612</v>
      </c>
      <c r="CI36" s="227" t="s">
        <v>612</v>
      </c>
      <c r="CJ36" s="227" t="s">
        <v>612</v>
      </c>
      <c r="CK36" s="227" t="s">
        <v>613</v>
      </c>
      <c r="CL36" s="227" t="s">
        <v>613</v>
      </c>
      <c r="CM36" s="227" t="s">
        <v>613</v>
      </c>
      <c r="CN36" s="227" t="s">
        <v>624</v>
      </c>
      <c r="CO36" s="227" t="s">
        <v>613</v>
      </c>
      <c r="CP36" s="227" t="s">
        <v>613</v>
      </c>
      <c r="CQ36" s="227" t="s">
        <v>613</v>
      </c>
    </row>
    <row r="37" spans="1:95" ht="15.75" customHeight="1" x14ac:dyDescent="0.25">
      <c r="A37" s="78" t="str">
        <f>'Indicator Data'!B46</f>
        <v>Khulna</v>
      </c>
      <c r="B37" s="78" t="str">
        <f>'Indicator Data'!C46</f>
        <v>Jashore</v>
      </c>
      <c r="C37" s="19">
        <f>'Indicator Data'!D46</f>
        <v>4041</v>
      </c>
      <c r="D37" s="227" t="s">
        <v>604</v>
      </c>
      <c r="E37" s="227" t="s">
        <v>604</v>
      </c>
      <c r="F37" s="227" t="s">
        <v>604</v>
      </c>
      <c r="G37" s="227" t="s">
        <v>604</v>
      </c>
      <c r="H37" s="227" t="s">
        <v>605</v>
      </c>
      <c r="I37" s="227" t="s">
        <v>606</v>
      </c>
      <c r="J37" s="333" t="s">
        <v>607</v>
      </c>
      <c r="K37" s="333" t="s">
        <v>607</v>
      </c>
      <c r="L37" s="333" t="s">
        <v>607</v>
      </c>
      <c r="M37" s="227" t="s">
        <v>606</v>
      </c>
      <c r="N37" s="227" t="s">
        <v>608</v>
      </c>
      <c r="O37" s="227" t="s">
        <v>608</v>
      </c>
      <c r="P37" s="227" t="s">
        <v>605</v>
      </c>
      <c r="Q37" s="227" t="s">
        <v>609</v>
      </c>
      <c r="R37" s="227" t="s">
        <v>610</v>
      </c>
      <c r="S37" s="333" t="s">
        <v>611</v>
      </c>
      <c r="T37" s="333" t="s">
        <v>611</v>
      </c>
      <c r="U37" s="227" t="s">
        <v>612</v>
      </c>
      <c r="V37" s="227" t="s">
        <v>612</v>
      </c>
      <c r="W37" s="227" t="s">
        <v>613</v>
      </c>
      <c r="X37" s="227" t="s">
        <v>613</v>
      </c>
      <c r="Y37" s="227" t="s">
        <v>613</v>
      </c>
      <c r="Z37" s="227" t="s">
        <v>613</v>
      </c>
      <c r="AA37" s="227" t="s">
        <v>613</v>
      </c>
      <c r="AB37" s="227" t="s">
        <v>613</v>
      </c>
      <c r="AC37" s="227" t="s">
        <v>613</v>
      </c>
      <c r="AD37" s="227" t="s">
        <v>614</v>
      </c>
      <c r="AE37" s="227" t="s">
        <v>615</v>
      </c>
      <c r="AF37" s="227" t="s">
        <v>615</v>
      </c>
      <c r="AG37" s="227" t="s">
        <v>616</v>
      </c>
      <c r="AH37" s="227" t="s">
        <v>616</v>
      </c>
      <c r="AI37" s="227" t="s">
        <v>617</v>
      </c>
      <c r="AJ37" s="227" t="s">
        <v>618</v>
      </c>
      <c r="AK37" s="227" t="s">
        <v>618</v>
      </c>
      <c r="AL37" s="227" t="s">
        <v>619</v>
      </c>
      <c r="AM37" s="227" t="s">
        <v>619</v>
      </c>
      <c r="AN37" s="227" t="s">
        <v>620</v>
      </c>
      <c r="AO37" s="227" t="s">
        <v>620</v>
      </c>
      <c r="AP37" s="227" t="s">
        <v>620</v>
      </c>
      <c r="AQ37" s="227" t="s">
        <v>621</v>
      </c>
      <c r="AR37" s="227" t="s">
        <v>622</v>
      </c>
      <c r="AS37" s="227" t="s">
        <v>623</v>
      </c>
      <c r="AT37" s="227" t="s">
        <v>624</v>
      </c>
      <c r="AU37" s="227" t="s">
        <v>624</v>
      </c>
      <c r="AV37" s="227" t="s">
        <v>613</v>
      </c>
      <c r="AW37" s="227" t="s">
        <v>625</v>
      </c>
      <c r="AX37" s="227" t="s">
        <v>626</v>
      </c>
      <c r="AY37" s="227" t="s">
        <v>627</v>
      </c>
      <c r="AZ37" s="227" t="s">
        <v>620</v>
      </c>
      <c r="BA37" s="227" t="s">
        <v>620</v>
      </c>
      <c r="BB37" s="227" t="s">
        <v>620</v>
      </c>
      <c r="BC37" s="227" t="s">
        <v>609</v>
      </c>
      <c r="BD37" s="227" t="s">
        <v>609</v>
      </c>
      <c r="BE37" s="227" t="s">
        <v>625</v>
      </c>
      <c r="BF37" s="227" t="s">
        <v>628</v>
      </c>
      <c r="BG37" s="227" t="s">
        <v>629</v>
      </c>
      <c r="BH37" s="227" t="s">
        <v>620</v>
      </c>
      <c r="BI37" s="227" t="s">
        <v>613</v>
      </c>
      <c r="BJ37" s="227" t="s">
        <v>613</v>
      </c>
      <c r="BK37" s="227" t="s">
        <v>613</v>
      </c>
      <c r="BL37" s="227" t="s">
        <v>613</v>
      </c>
      <c r="BM37" s="227" t="s">
        <v>613</v>
      </c>
      <c r="BN37" s="227" t="s">
        <v>613</v>
      </c>
      <c r="BO37" s="227" t="s">
        <v>630</v>
      </c>
      <c r="BP37" s="227" t="s">
        <v>631</v>
      </c>
      <c r="BQ37" s="227" t="s">
        <v>632</v>
      </c>
      <c r="BR37" s="227" t="s">
        <v>622</v>
      </c>
      <c r="BS37" s="333" t="s">
        <v>613</v>
      </c>
      <c r="BT37" s="333" t="s">
        <v>613</v>
      </c>
      <c r="BU37" s="227" t="s">
        <v>613</v>
      </c>
      <c r="BV37" s="227" t="s">
        <v>633</v>
      </c>
      <c r="BW37" s="227" t="s">
        <v>633</v>
      </c>
      <c r="BX37" s="227" t="s">
        <v>634</v>
      </c>
      <c r="BY37" s="227" t="s">
        <v>624</v>
      </c>
      <c r="BZ37" s="333" t="s">
        <v>635</v>
      </c>
      <c r="CA37" s="333" t="s">
        <v>635</v>
      </c>
      <c r="CB37" s="333" t="s">
        <v>635</v>
      </c>
      <c r="CC37" s="333" t="s">
        <v>635</v>
      </c>
      <c r="CD37" s="333" t="s">
        <v>635</v>
      </c>
      <c r="CE37" s="333" t="s">
        <v>635</v>
      </c>
      <c r="CF37" s="333" t="s">
        <v>635</v>
      </c>
      <c r="CG37" s="227" t="s">
        <v>612</v>
      </c>
      <c r="CH37" s="227" t="s">
        <v>612</v>
      </c>
      <c r="CI37" s="227" t="s">
        <v>612</v>
      </c>
      <c r="CJ37" s="227" t="s">
        <v>612</v>
      </c>
      <c r="CK37" s="227" t="s">
        <v>613</v>
      </c>
      <c r="CL37" s="227" t="s">
        <v>613</v>
      </c>
      <c r="CM37" s="227" t="s">
        <v>613</v>
      </c>
      <c r="CN37" s="227" t="s">
        <v>624</v>
      </c>
      <c r="CO37" s="227" t="s">
        <v>613</v>
      </c>
      <c r="CP37" s="227" t="s">
        <v>613</v>
      </c>
      <c r="CQ37" s="227" t="s">
        <v>613</v>
      </c>
    </row>
    <row r="38" spans="1:95" ht="15.75" customHeight="1" x14ac:dyDescent="0.25">
      <c r="A38" s="78" t="str">
        <f>'Indicator Data'!B47</f>
        <v>Khulna</v>
      </c>
      <c r="B38" s="78" t="str">
        <f>'Indicator Data'!C47</f>
        <v>Jhenaidah</v>
      </c>
      <c r="C38" s="19">
        <f>'Indicator Data'!D47</f>
        <v>4044</v>
      </c>
      <c r="D38" s="227" t="s">
        <v>604</v>
      </c>
      <c r="E38" s="227" t="s">
        <v>604</v>
      </c>
      <c r="F38" s="227" t="s">
        <v>604</v>
      </c>
      <c r="G38" s="227" t="s">
        <v>604</v>
      </c>
      <c r="H38" s="227" t="s">
        <v>605</v>
      </c>
      <c r="I38" s="227" t="s">
        <v>606</v>
      </c>
      <c r="J38" s="333" t="s">
        <v>607</v>
      </c>
      <c r="K38" s="333" t="s">
        <v>607</v>
      </c>
      <c r="L38" s="333" t="s">
        <v>607</v>
      </c>
      <c r="M38" s="227" t="s">
        <v>606</v>
      </c>
      <c r="N38" s="227" t="s">
        <v>608</v>
      </c>
      <c r="O38" s="227" t="s">
        <v>608</v>
      </c>
      <c r="P38" s="227" t="s">
        <v>605</v>
      </c>
      <c r="Q38" s="227" t="s">
        <v>609</v>
      </c>
      <c r="R38" s="227" t="s">
        <v>610</v>
      </c>
      <c r="S38" s="333" t="s">
        <v>611</v>
      </c>
      <c r="T38" s="333" t="s">
        <v>611</v>
      </c>
      <c r="U38" s="227" t="s">
        <v>612</v>
      </c>
      <c r="V38" s="227" t="s">
        <v>612</v>
      </c>
      <c r="W38" s="227" t="s">
        <v>613</v>
      </c>
      <c r="X38" s="227" t="s">
        <v>613</v>
      </c>
      <c r="Y38" s="227" t="s">
        <v>613</v>
      </c>
      <c r="Z38" s="227" t="s">
        <v>613</v>
      </c>
      <c r="AA38" s="227" t="s">
        <v>613</v>
      </c>
      <c r="AB38" s="227" t="s">
        <v>613</v>
      </c>
      <c r="AC38" s="227" t="s">
        <v>613</v>
      </c>
      <c r="AD38" s="227" t="s">
        <v>614</v>
      </c>
      <c r="AE38" s="227" t="s">
        <v>615</v>
      </c>
      <c r="AF38" s="227" t="s">
        <v>615</v>
      </c>
      <c r="AG38" s="227" t="s">
        <v>616</v>
      </c>
      <c r="AH38" s="227" t="s">
        <v>616</v>
      </c>
      <c r="AI38" s="227" t="s">
        <v>617</v>
      </c>
      <c r="AJ38" s="227" t="s">
        <v>618</v>
      </c>
      <c r="AK38" s="227" t="s">
        <v>618</v>
      </c>
      <c r="AL38" s="227" t="s">
        <v>619</v>
      </c>
      <c r="AM38" s="227" t="s">
        <v>619</v>
      </c>
      <c r="AN38" s="227" t="s">
        <v>620</v>
      </c>
      <c r="AO38" s="227" t="s">
        <v>620</v>
      </c>
      <c r="AP38" s="227" t="s">
        <v>620</v>
      </c>
      <c r="AQ38" s="227" t="s">
        <v>621</v>
      </c>
      <c r="AR38" s="227" t="s">
        <v>622</v>
      </c>
      <c r="AS38" s="227" t="s">
        <v>623</v>
      </c>
      <c r="AT38" s="227" t="s">
        <v>624</v>
      </c>
      <c r="AU38" s="227" t="s">
        <v>624</v>
      </c>
      <c r="AV38" s="227" t="s">
        <v>613</v>
      </c>
      <c r="AW38" s="227" t="s">
        <v>625</v>
      </c>
      <c r="AX38" s="227" t="s">
        <v>626</v>
      </c>
      <c r="AY38" s="227" t="s">
        <v>627</v>
      </c>
      <c r="AZ38" s="227" t="s">
        <v>620</v>
      </c>
      <c r="BA38" s="227" t="s">
        <v>620</v>
      </c>
      <c r="BB38" s="227" t="s">
        <v>620</v>
      </c>
      <c r="BC38" s="227" t="s">
        <v>609</v>
      </c>
      <c r="BD38" s="227" t="s">
        <v>609</v>
      </c>
      <c r="BE38" s="227" t="s">
        <v>625</v>
      </c>
      <c r="BF38" s="227" t="s">
        <v>628</v>
      </c>
      <c r="BG38" s="227" t="s">
        <v>629</v>
      </c>
      <c r="BH38" s="227" t="s">
        <v>620</v>
      </c>
      <c r="BI38" s="227" t="s">
        <v>613</v>
      </c>
      <c r="BJ38" s="227" t="s">
        <v>613</v>
      </c>
      <c r="BK38" s="227" t="s">
        <v>613</v>
      </c>
      <c r="BL38" s="227" t="s">
        <v>613</v>
      </c>
      <c r="BM38" s="227" t="s">
        <v>613</v>
      </c>
      <c r="BN38" s="227" t="s">
        <v>613</v>
      </c>
      <c r="BO38" s="227" t="s">
        <v>630</v>
      </c>
      <c r="BP38" s="227" t="s">
        <v>631</v>
      </c>
      <c r="BQ38" s="227" t="s">
        <v>632</v>
      </c>
      <c r="BR38" s="227" t="s">
        <v>622</v>
      </c>
      <c r="BS38" s="333" t="s">
        <v>613</v>
      </c>
      <c r="BT38" s="333" t="s">
        <v>613</v>
      </c>
      <c r="BU38" s="227" t="s">
        <v>613</v>
      </c>
      <c r="BV38" s="227" t="s">
        <v>633</v>
      </c>
      <c r="BW38" s="227" t="s">
        <v>633</v>
      </c>
      <c r="BX38" s="227" t="s">
        <v>634</v>
      </c>
      <c r="BY38" s="227" t="s">
        <v>624</v>
      </c>
      <c r="BZ38" s="333" t="s">
        <v>635</v>
      </c>
      <c r="CA38" s="333" t="s">
        <v>635</v>
      </c>
      <c r="CB38" s="333" t="s">
        <v>635</v>
      </c>
      <c r="CC38" s="333" t="s">
        <v>635</v>
      </c>
      <c r="CD38" s="333" t="s">
        <v>635</v>
      </c>
      <c r="CE38" s="333" t="s">
        <v>635</v>
      </c>
      <c r="CF38" s="333" t="s">
        <v>635</v>
      </c>
      <c r="CG38" s="227" t="s">
        <v>612</v>
      </c>
      <c r="CH38" s="227" t="s">
        <v>612</v>
      </c>
      <c r="CI38" s="227" t="s">
        <v>612</v>
      </c>
      <c r="CJ38" s="227" t="s">
        <v>612</v>
      </c>
      <c r="CK38" s="227" t="s">
        <v>613</v>
      </c>
      <c r="CL38" s="227" t="s">
        <v>613</v>
      </c>
      <c r="CM38" s="227" t="s">
        <v>613</v>
      </c>
      <c r="CN38" s="227" t="s">
        <v>624</v>
      </c>
      <c r="CO38" s="227" t="s">
        <v>613</v>
      </c>
      <c r="CP38" s="227" t="s">
        <v>613</v>
      </c>
      <c r="CQ38" s="227" t="s">
        <v>613</v>
      </c>
    </row>
    <row r="39" spans="1:95" ht="15.75" customHeight="1" x14ac:dyDescent="0.25">
      <c r="A39" s="78" t="str">
        <f>'Indicator Data'!B48</f>
        <v>Khulna</v>
      </c>
      <c r="B39" s="78" t="str">
        <f>'Indicator Data'!C48</f>
        <v>Khulna</v>
      </c>
      <c r="C39" s="19">
        <f>'Indicator Data'!D48</f>
        <v>4047</v>
      </c>
      <c r="D39" s="227" t="s">
        <v>604</v>
      </c>
      <c r="E39" s="227" t="s">
        <v>604</v>
      </c>
      <c r="F39" s="227" t="s">
        <v>604</v>
      </c>
      <c r="G39" s="227" t="s">
        <v>604</v>
      </c>
      <c r="H39" s="227" t="s">
        <v>605</v>
      </c>
      <c r="I39" s="227" t="s">
        <v>606</v>
      </c>
      <c r="J39" s="333" t="s">
        <v>607</v>
      </c>
      <c r="K39" s="333" t="s">
        <v>607</v>
      </c>
      <c r="L39" s="333" t="s">
        <v>607</v>
      </c>
      <c r="M39" s="227" t="s">
        <v>606</v>
      </c>
      <c r="N39" s="227" t="s">
        <v>608</v>
      </c>
      <c r="O39" s="227" t="s">
        <v>608</v>
      </c>
      <c r="P39" s="227" t="s">
        <v>605</v>
      </c>
      <c r="Q39" s="227" t="s">
        <v>609</v>
      </c>
      <c r="R39" s="227" t="s">
        <v>610</v>
      </c>
      <c r="S39" s="333" t="s">
        <v>611</v>
      </c>
      <c r="T39" s="333" t="s">
        <v>611</v>
      </c>
      <c r="U39" s="227" t="s">
        <v>612</v>
      </c>
      <c r="V39" s="227" t="s">
        <v>612</v>
      </c>
      <c r="W39" s="227" t="s">
        <v>613</v>
      </c>
      <c r="X39" s="227" t="s">
        <v>613</v>
      </c>
      <c r="Y39" s="227" t="s">
        <v>613</v>
      </c>
      <c r="Z39" s="227" t="s">
        <v>613</v>
      </c>
      <c r="AA39" s="227" t="s">
        <v>613</v>
      </c>
      <c r="AB39" s="227" t="s">
        <v>613</v>
      </c>
      <c r="AC39" s="227" t="s">
        <v>613</v>
      </c>
      <c r="AD39" s="227" t="s">
        <v>614</v>
      </c>
      <c r="AE39" s="227" t="s">
        <v>615</v>
      </c>
      <c r="AF39" s="227" t="s">
        <v>615</v>
      </c>
      <c r="AG39" s="227" t="s">
        <v>616</v>
      </c>
      <c r="AH39" s="227" t="s">
        <v>616</v>
      </c>
      <c r="AI39" s="227" t="s">
        <v>617</v>
      </c>
      <c r="AJ39" s="227" t="s">
        <v>618</v>
      </c>
      <c r="AK39" s="227" t="s">
        <v>618</v>
      </c>
      <c r="AL39" s="227" t="s">
        <v>619</v>
      </c>
      <c r="AM39" s="227" t="s">
        <v>619</v>
      </c>
      <c r="AN39" s="227" t="s">
        <v>620</v>
      </c>
      <c r="AO39" s="227" t="s">
        <v>620</v>
      </c>
      <c r="AP39" s="227" t="s">
        <v>620</v>
      </c>
      <c r="AQ39" s="227" t="s">
        <v>621</v>
      </c>
      <c r="AR39" s="227" t="s">
        <v>622</v>
      </c>
      <c r="AS39" s="227" t="s">
        <v>623</v>
      </c>
      <c r="AT39" s="227" t="s">
        <v>624</v>
      </c>
      <c r="AU39" s="227" t="s">
        <v>624</v>
      </c>
      <c r="AV39" s="227" t="s">
        <v>613</v>
      </c>
      <c r="AW39" s="227" t="s">
        <v>625</v>
      </c>
      <c r="AX39" s="227" t="s">
        <v>626</v>
      </c>
      <c r="AY39" s="227" t="s">
        <v>627</v>
      </c>
      <c r="AZ39" s="227" t="s">
        <v>620</v>
      </c>
      <c r="BA39" s="227" t="s">
        <v>620</v>
      </c>
      <c r="BB39" s="227" t="s">
        <v>620</v>
      </c>
      <c r="BC39" s="227" t="s">
        <v>609</v>
      </c>
      <c r="BD39" s="227" t="s">
        <v>609</v>
      </c>
      <c r="BE39" s="227" t="s">
        <v>625</v>
      </c>
      <c r="BF39" s="227" t="s">
        <v>628</v>
      </c>
      <c r="BG39" s="227" t="s">
        <v>629</v>
      </c>
      <c r="BH39" s="227" t="s">
        <v>620</v>
      </c>
      <c r="BI39" s="227" t="s">
        <v>613</v>
      </c>
      <c r="BJ39" s="227" t="s">
        <v>613</v>
      </c>
      <c r="BK39" s="227" t="s">
        <v>613</v>
      </c>
      <c r="BL39" s="227" t="s">
        <v>613</v>
      </c>
      <c r="BM39" s="227" t="s">
        <v>613</v>
      </c>
      <c r="BN39" s="227" t="s">
        <v>613</v>
      </c>
      <c r="BO39" s="227" t="s">
        <v>630</v>
      </c>
      <c r="BP39" s="227" t="s">
        <v>631</v>
      </c>
      <c r="BQ39" s="227" t="s">
        <v>632</v>
      </c>
      <c r="BR39" s="227" t="s">
        <v>622</v>
      </c>
      <c r="BS39" s="333" t="s">
        <v>613</v>
      </c>
      <c r="BT39" s="333" t="s">
        <v>613</v>
      </c>
      <c r="BU39" s="227" t="s">
        <v>613</v>
      </c>
      <c r="BV39" s="227" t="s">
        <v>633</v>
      </c>
      <c r="BW39" s="227" t="s">
        <v>633</v>
      </c>
      <c r="BX39" s="227" t="s">
        <v>634</v>
      </c>
      <c r="BY39" s="227" t="s">
        <v>624</v>
      </c>
      <c r="BZ39" s="333" t="s">
        <v>635</v>
      </c>
      <c r="CA39" s="333" t="s">
        <v>635</v>
      </c>
      <c r="CB39" s="333" t="s">
        <v>635</v>
      </c>
      <c r="CC39" s="333" t="s">
        <v>635</v>
      </c>
      <c r="CD39" s="333" t="s">
        <v>635</v>
      </c>
      <c r="CE39" s="333" t="s">
        <v>635</v>
      </c>
      <c r="CF39" s="333" t="s">
        <v>635</v>
      </c>
      <c r="CG39" s="227" t="s">
        <v>612</v>
      </c>
      <c r="CH39" s="227" t="s">
        <v>612</v>
      </c>
      <c r="CI39" s="227" t="s">
        <v>612</v>
      </c>
      <c r="CJ39" s="227" t="s">
        <v>612</v>
      </c>
      <c r="CK39" s="227" t="s">
        <v>613</v>
      </c>
      <c r="CL39" s="227" t="s">
        <v>613</v>
      </c>
      <c r="CM39" s="227" t="s">
        <v>613</v>
      </c>
      <c r="CN39" s="227" t="s">
        <v>624</v>
      </c>
      <c r="CO39" s="227" t="s">
        <v>613</v>
      </c>
      <c r="CP39" s="227" t="s">
        <v>613</v>
      </c>
      <c r="CQ39" s="227" t="s">
        <v>613</v>
      </c>
    </row>
    <row r="40" spans="1:95" ht="15.75" customHeight="1" x14ac:dyDescent="0.25">
      <c r="A40" s="78" t="str">
        <f>'Indicator Data'!B49</f>
        <v>Khulna</v>
      </c>
      <c r="B40" s="78" t="str">
        <f>'Indicator Data'!C49</f>
        <v>Kushtia</v>
      </c>
      <c r="C40" s="19">
        <f>'Indicator Data'!D49</f>
        <v>4050</v>
      </c>
      <c r="D40" s="227" t="s">
        <v>604</v>
      </c>
      <c r="E40" s="227" t="s">
        <v>604</v>
      </c>
      <c r="F40" s="227" t="s">
        <v>604</v>
      </c>
      <c r="G40" s="227" t="s">
        <v>604</v>
      </c>
      <c r="H40" s="227" t="s">
        <v>605</v>
      </c>
      <c r="I40" s="227" t="s">
        <v>606</v>
      </c>
      <c r="J40" s="333" t="s">
        <v>607</v>
      </c>
      <c r="K40" s="333" t="s">
        <v>607</v>
      </c>
      <c r="L40" s="333" t="s">
        <v>607</v>
      </c>
      <c r="M40" s="227" t="s">
        <v>606</v>
      </c>
      <c r="N40" s="227" t="s">
        <v>608</v>
      </c>
      <c r="O40" s="227" t="s">
        <v>608</v>
      </c>
      <c r="P40" s="227" t="s">
        <v>605</v>
      </c>
      <c r="Q40" s="227" t="s">
        <v>609</v>
      </c>
      <c r="R40" s="227" t="s">
        <v>610</v>
      </c>
      <c r="S40" s="333" t="s">
        <v>611</v>
      </c>
      <c r="T40" s="333" t="s">
        <v>611</v>
      </c>
      <c r="U40" s="227" t="s">
        <v>612</v>
      </c>
      <c r="V40" s="227" t="s">
        <v>612</v>
      </c>
      <c r="W40" s="227" t="s">
        <v>613</v>
      </c>
      <c r="X40" s="227" t="s">
        <v>613</v>
      </c>
      <c r="Y40" s="227" t="s">
        <v>613</v>
      </c>
      <c r="Z40" s="227" t="s">
        <v>613</v>
      </c>
      <c r="AA40" s="227" t="s">
        <v>613</v>
      </c>
      <c r="AB40" s="227" t="s">
        <v>613</v>
      </c>
      <c r="AC40" s="227" t="s">
        <v>613</v>
      </c>
      <c r="AD40" s="227" t="s">
        <v>614</v>
      </c>
      <c r="AE40" s="227" t="s">
        <v>615</v>
      </c>
      <c r="AF40" s="227" t="s">
        <v>615</v>
      </c>
      <c r="AG40" s="227" t="s">
        <v>616</v>
      </c>
      <c r="AH40" s="227" t="s">
        <v>616</v>
      </c>
      <c r="AI40" s="227" t="s">
        <v>617</v>
      </c>
      <c r="AJ40" s="227" t="s">
        <v>618</v>
      </c>
      <c r="AK40" s="227" t="s">
        <v>618</v>
      </c>
      <c r="AL40" s="227" t="s">
        <v>619</v>
      </c>
      <c r="AM40" s="227" t="s">
        <v>619</v>
      </c>
      <c r="AN40" s="227" t="s">
        <v>620</v>
      </c>
      <c r="AO40" s="227" t="s">
        <v>620</v>
      </c>
      <c r="AP40" s="227" t="s">
        <v>620</v>
      </c>
      <c r="AQ40" s="227" t="s">
        <v>621</v>
      </c>
      <c r="AR40" s="227" t="s">
        <v>622</v>
      </c>
      <c r="AS40" s="227" t="s">
        <v>623</v>
      </c>
      <c r="AT40" s="227" t="s">
        <v>624</v>
      </c>
      <c r="AU40" s="227" t="s">
        <v>624</v>
      </c>
      <c r="AV40" s="227" t="s">
        <v>613</v>
      </c>
      <c r="AW40" s="227" t="s">
        <v>625</v>
      </c>
      <c r="AX40" s="227" t="s">
        <v>626</v>
      </c>
      <c r="AY40" s="227" t="s">
        <v>627</v>
      </c>
      <c r="AZ40" s="227" t="s">
        <v>620</v>
      </c>
      <c r="BA40" s="227" t="s">
        <v>620</v>
      </c>
      <c r="BB40" s="227" t="s">
        <v>620</v>
      </c>
      <c r="BC40" s="227" t="s">
        <v>609</v>
      </c>
      <c r="BD40" s="227" t="s">
        <v>609</v>
      </c>
      <c r="BE40" s="227" t="s">
        <v>625</v>
      </c>
      <c r="BF40" s="227" t="s">
        <v>628</v>
      </c>
      <c r="BG40" s="227" t="s">
        <v>629</v>
      </c>
      <c r="BH40" s="227" t="s">
        <v>620</v>
      </c>
      <c r="BI40" s="227" t="s">
        <v>613</v>
      </c>
      <c r="BJ40" s="227" t="s">
        <v>613</v>
      </c>
      <c r="BK40" s="227" t="s">
        <v>613</v>
      </c>
      <c r="BL40" s="227" t="s">
        <v>613</v>
      </c>
      <c r="BM40" s="227" t="s">
        <v>613</v>
      </c>
      <c r="BN40" s="227" t="s">
        <v>613</v>
      </c>
      <c r="BO40" s="227" t="s">
        <v>630</v>
      </c>
      <c r="BP40" s="227" t="s">
        <v>631</v>
      </c>
      <c r="BQ40" s="227" t="s">
        <v>632</v>
      </c>
      <c r="BR40" s="227" t="s">
        <v>622</v>
      </c>
      <c r="BS40" s="333" t="s">
        <v>613</v>
      </c>
      <c r="BT40" s="333" t="s">
        <v>613</v>
      </c>
      <c r="BU40" s="227" t="s">
        <v>613</v>
      </c>
      <c r="BV40" s="227" t="s">
        <v>633</v>
      </c>
      <c r="BW40" s="227" t="s">
        <v>633</v>
      </c>
      <c r="BX40" s="227" t="s">
        <v>634</v>
      </c>
      <c r="BY40" s="227" t="s">
        <v>624</v>
      </c>
      <c r="BZ40" s="333" t="s">
        <v>635</v>
      </c>
      <c r="CA40" s="333" t="s">
        <v>635</v>
      </c>
      <c r="CB40" s="333" t="s">
        <v>635</v>
      </c>
      <c r="CC40" s="333" t="s">
        <v>635</v>
      </c>
      <c r="CD40" s="333" t="s">
        <v>635</v>
      </c>
      <c r="CE40" s="333" t="s">
        <v>635</v>
      </c>
      <c r="CF40" s="333" t="s">
        <v>635</v>
      </c>
      <c r="CG40" s="227" t="s">
        <v>612</v>
      </c>
      <c r="CH40" s="227" t="s">
        <v>612</v>
      </c>
      <c r="CI40" s="227" t="s">
        <v>612</v>
      </c>
      <c r="CJ40" s="227" t="s">
        <v>612</v>
      </c>
      <c r="CK40" s="227" t="s">
        <v>613</v>
      </c>
      <c r="CL40" s="227" t="s">
        <v>613</v>
      </c>
      <c r="CM40" s="227" t="s">
        <v>613</v>
      </c>
      <c r="CN40" s="227" t="s">
        <v>624</v>
      </c>
      <c r="CO40" s="227" t="s">
        <v>613</v>
      </c>
      <c r="CP40" s="227" t="s">
        <v>613</v>
      </c>
      <c r="CQ40" s="227" t="s">
        <v>613</v>
      </c>
    </row>
    <row r="41" spans="1:95" ht="15.75" customHeight="1" x14ac:dyDescent="0.25">
      <c r="A41" s="78" t="str">
        <f>'Indicator Data'!B50</f>
        <v>Khulna</v>
      </c>
      <c r="B41" s="78" t="str">
        <f>'Indicator Data'!C50</f>
        <v>Magura</v>
      </c>
      <c r="C41" s="19">
        <f>'Indicator Data'!D50</f>
        <v>4055</v>
      </c>
      <c r="D41" s="227" t="s">
        <v>604</v>
      </c>
      <c r="E41" s="227" t="s">
        <v>604</v>
      </c>
      <c r="F41" s="227" t="s">
        <v>604</v>
      </c>
      <c r="G41" s="227" t="s">
        <v>604</v>
      </c>
      <c r="H41" s="227" t="s">
        <v>605</v>
      </c>
      <c r="I41" s="227" t="s">
        <v>606</v>
      </c>
      <c r="J41" s="333" t="s">
        <v>607</v>
      </c>
      <c r="K41" s="333" t="s">
        <v>607</v>
      </c>
      <c r="L41" s="333" t="s">
        <v>607</v>
      </c>
      <c r="M41" s="227" t="s">
        <v>606</v>
      </c>
      <c r="N41" s="227" t="s">
        <v>608</v>
      </c>
      <c r="O41" s="227" t="s">
        <v>608</v>
      </c>
      <c r="P41" s="227" t="s">
        <v>605</v>
      </c>
      <c r="Q41" s="227" t="s">
        <v>609</v>
      </c>
      <c r="R41" s="227" t="s">
        <v>610</v>
      </c>
      <c r="S41" s="333" t="s">
        <v>611</v>
      </c>
      <c r="T41" s="333" t="s">
        <v>611</v>
      </c>
      <c r="U41" s="227" t="s">
        <v>612</v>
      </c>
      <c r="V41" s="227" t="s">
        <v>612</v>
      </c>
      <c r="W41" s="227" t="s">
        <v>613</v>
      </c>
      <c r="X41" s="227" t="s">
        <v>613</v>
      </c>
      <c r="Y41" s="227" t="s">
        <v>613</v>
      </c>
      <c r="Z41" s="227" t="s">
        <v>613</v>
      </c>
      <c r="AA41" s="227" t="s">
        <v>613</v>
      </c>
      <c r="AB41" s="227" t="s">
        <v>613</v>
      </c>
      <c r="AC41" s="227" t="s">
        <v>613</v>
      </c>
      <c r="AD41" s="227" t="s">
        <v>614</v>
      </c>
      <c r="AE41" s="227" t="s">
        <v>615</v>
      </c>
      <c r="AF41" s="227" t="s">
        <v>615</v>
      </c>
      <c r="AG41" s="227" t="s">
        <v>616</v>
      </c>
      <c r="AH41" s="227" t="s">
        <v>616</v>
      </c>
      <c r="AI41" s="227" t="s">
        <v>617</v>
      </c>
      <c r="AJ41" s="227" t="s">
        <v>618</v>
      </c>
      <c r="AK41" s="227" t="s">
        <v>618</v>
      </c>
      <c r="AL41" s="227" t="s">
        <v>619</v>
      </c>
      <c r="AM41" s="227" t="s">
        <v>619</v>
      </c>
      <c r="AN41" s="227" t="s">
        <v>620</v>
      </c>
      <c r="AO41" s="227" t="s">
        <v>620</v>
      </c>
      <c r="AP41" s="227" t="s">
        <v>620</v>
      </c>
      <c r="AQ41" s="227" t="s">
        <v>621</v>
      </c>
      <c r="AR41" s="227" t="s">
        <v>622</v>
      </c>
      <c r="AS41" s="227" t="s">
        <v>623</v>
      </c>
      <c r="AT41" s="227" t="s">
        <v>624</v>
      </c>
      <c r="AU41" s="227" t="s">
        <v>624</v>
      </c>
      <c r="AV41" s="227" t="s">
        <v>613</v>
      </c>
      <c r="AW41" s="227" t="s">
        <v>625</v>
      </c>
      <c r="AX41" s="227" t="s">
        <v>626</v>
      </c>
      <c r="AY41" s="227" t="s">
        <v>627</v>
      </c>
      <c r="AZ41" s="227" t="s">
        <v>620</v>
      </c>
      <c r="BA41" s="227" t="s">
        <v>620</v>
      </c>
      <c r="BB41" s="227" t="s">
        <v>620</v>
      </c>
      <c r="BC41" s="227" t="s">
        <v>609</v>
      </c>
      <c r="BD41" s="227" t="s">
        <v>609</v>
      </c>
      <c r="BE41" s="227" t="s">
        <v>625</v>
      </c>
      <c r="BF41" s="227" t="s">
        <v>628</v>
      </c>
      <c r="BG41" s="227" t="s">
        <v>629</v>
      </c>
      <c r="BH41" s="227" t="s">
        <v>620</v>
      </c>
      <c r="BI41" s="227" t="s">
        <v>613</v>
      </c>
      <c r="BJ41" s="227" t="s">
        <v>613</v>
      </c>
      <c r="BK41" s="227" t="s">
        <v>613</v>
      </c>
      <c r="BL41" s="227" t="s">
        <v>613</v>
      </c>
      <c r="BM41" s="227" t="s">
        <v>613</v>
      </c>
      <c r="BN41" s="227" t="s">
        <v>613</v>
      </c>
      <c r="BO41" s="227" t="s">
        <v>630</v>
      </c>
      <c r="BP41" s="227" t="s">
        <v>631</v>
      </c>
      <c r="BQ41" s="227" t="s">
        <v>632</v>
      </c>
      <c r="BR41" s="227" t="s">
        <v>622</v>
      </c>
      <c r="BS41" s="333" t="s">
        <v>613</v>
      </c>
      <c r="BT41" s="333" t="s">
        <v>613</v>
      </c>
      <c r="BU41" s="227" t="s">
        <v>613</v>
      </c>
      <c r="BV41" s="227" t="s">
        <v>633</v>
      </c>
      <c r="BW41" s="227" t="s">
        <v>633</v>
      </c>
      <c r="BX41" s="227" t="s">
        <v>634</v>
      </c>
      <c r="BY41" s="227" t="s">
        <v>624</v>
      </c>
      <c r="BZ41" s="333" t="s">
        <v>635</v>
      </c>
      <c r="CA41" s="333" t="s">
        <v>635</v>
      </c>
      <c r="CB41" s="333" t="s">
        <v>635</v>
      </c>
      <c r="CC41" s="333" t="s">
        <v>635</v>
      </c>
      <c r="CD41" s="333" t="s">
        <v>635</v>
      </c>
      <c r="CE41" s="333" t="s">
        <v>635</v>
      </c>
      <c r="CF41" s="333" t="s">
        <v>635</v>
      </c>
      <c r="CG41" s="227" t="s">
        <v>612</v>
      </c>
      <c r="CH41" s="227" t="s">
        <v>612</v>
      </c>
      <c r="CI41" s="227" t="s">
        <v>612</v>
      </c>
      <c r="CJ41" s="227" t="s">
        <v>612</v>
      </c>
      <c r="CK41" s="227" t="s">
        <v>613</v>
      </c>
      <c r="CL41" s="227" t="s">
        <v>613</v>
      </c>
      <c r="CM41" s="227" t="s">
        <v>613</v>
      </c>
      <c r="CN41" s="227" t="s">
        <v>624</v>
      </c>
      <c r="CO41" s="227" t="s">
        <v>613</v>
      </c>
      <c r="CP41" s="227" t="s">
        <v>613</v>
      </c>
      <c r="CQ41" s="227" t="s">
        <v>613</v>
      </c>
    </row>
    <row r="42" spans="1:95" ht="15.75" customHeight="1" x14ac:dyDescent="0.25">
      <c r="A42" s="78" t="str">
        <f>'Indicator Data'!B51</f>
        <v>Khulna</v>
      </c>
      <c r="B42" s="78" t="str">
        <f>'Indicator Data'!C51</f>
        <v>Meherpur</v>
      </c>
      <c r="C42" s="19">
        <f>'Indicator Data'!D51</f>
        <v>4057</v>
      </c>
      <c r="D42" s="227" t="s">
        <v>604</v>
      </c>
      <c r="E42" s="227" t="s">
        <v>604</v>
      </c>
      <c r="F42" s="227" t="s">
        <v>604</v>
      </c>
      <c r="G42" s="227" t="s">
        <v>604</v>
      </c>
      <c r="H42" s="227" t="s">
        <v>605</v>
      </c>
      <c r="I42" s="227" t="s">
        <v>606</v>
      </c>
      <c r="J42" s="333" t="s">
        <v>607</v>
      </c>
      <c r="K42" s="333" t="s">
        <v>607</v>
      </c>
      <c r="L42" s="333" t="s">
        <v>607</v>
      </c>
      <c r="M42" s="227" t="s">
        <v>606</v>
      </c>
      <c r="N42" s="227" t="s">
        <v>608</v>
      </c>
      <c r="O42" s="227" t="s">
        <v>608</v>
      </c>
      <c r="P42" s="227" t="s">
        <v>605</v>
      </c>
      <c r="Q42" s="227" t="s">
        <v>609</v>
      </c>
      <c r="R42" s="227" t="s">
        <v>610</v>
      </c>
      <c r="S42" s="333" t="s">
        <v>611</v>
      </c>
      <c r="T42" s="333" t="s">
        <v>611</v>
      </c>
      <c r="U42" s="227" t="s">
        <v>612</v>
      </c>
      <c r="V42" s="227" t="s">
        <v>612</v>
      </c>
      <c r="W42" s="227" t="s">
        <v>613</v>
      </c>
      <c r="X42" s="227" t="s">
        <v>613</v>
      </c>
      <c r="Y42" s="227" t="s">
        <v>613</v>
      </c>
      <c r="Z42" s="227" t="s">
        <v>613</v>
      </c>
      <c r="AA42" s="227" t="s">
        <v>613</v>
      </c>
      <c r="AB42" s="227" t="s">
        <v>613</v>
      </c>
      <c r="AC42" s="227" t="s">
        <v>613</v>
      </c>
      <c r="AD42" s="227" t="s">
        <v>614</v>
      </c>
      <c r="AE42" s="227" t="s">
        <v>615</v>
      </c>
      <c r="AF42" s="227" t="s">
        <v>615</v>
      </c>
      <c r="AG42" s="227" t="s">
        <v>616</v>
      </c>
      <c r="AH42" s="227" t="s">
        <v>616</v>
      </c>
      <c r="AI42" s="227" t="s">
        <v>617</v>
      </c>
      <c r="AJ42" s="227" t="s">
        <v>618</v>
      </c>
      <c r="AK42" s="227" t="s">
        <v>618</v>
      </c>
      <c r="AL42" s="227" t="s">
        <v>619</v>
      </c>
      <c r="AM42" s="227" t="s">
        <v>619</v>
      </c>
      <c r="AN42" s="227" t="s">
        <v>620</v>
      </c>
      <c r="AO42" s="227" t="s">
        <v>620</v>
      </c>
      <c r="AP42" s="227" t="s">
        <v>620</v>
      </c>
      <c r="AQ42" s="227" t="s">
        <v>621</v>
      </c>
      <c r="AR42" s="227" t="s">
        <v>622</v>
      </c>
      <c r="AS42" s="227" t="s">
        <v>623</v>
      </c>
      <c r="AT42" s="227" t="s">
        <v>624</v>
      </c>
      <c r="AU42" s="227" t="s">
        <v>624</v>
      </c>
      <c r="AV42" s="227" t="s">
        <v>613</v>
      </c>
      <c r="AW42" s="227" t="s">
        <v>625</v>
      </c>
      <c r="AX42" s="227" t="s">
        <v>626</v>
      </c>
      <c r="AY42" s="227" t="s">
        <v>627</v>
      </c>
      <c r="AZ42" s="227" t="s">
        <v>620</v>
      </c>
      <c r="BA42" s="227" t="s">
        <v>620</v>
      </c>
      <c r="BB42" s="227" t="s">
        <v>620</v>
      </c>
      <c r="BC42" s="227" t="s">
        <v>609</v>
      </c>
      <c r="BD42" s="227" t="s">
        <v>609</v>
      </c>
      <c r="BE42" s="227" t="s">
        <v>625</v>
      </c>
      <c r="BF42" s="227" t="s">
        <v>628</v>
      </c>
      <c r="BG42" s="227" t="s">
        <v>629</v>
      </c>
      <c r="BH42" s="227" t="s">
        <v>620</v>
      </c>
      <c r="BI42" s="227" t="s">
        <v>613</v>
      </c>
      <c r="BJ42" s="227" t="s">
        <v>613</v>
      </c>
      <c r="BK42" s="227" t="s">
        <v>613</v>
      </c>
      <c r="BL42" s="227" t="s">
        <v>613</v>
      </c>
      <c r="BM42" s="227" t="s">
        <v>613</v>
      </c>
      <c r="BN42" s="227" t="s">
        <v>613</v>
      </c>
      <c r="BO42" s="227" t="s">
        <v>630</v>
      </c>
      <c r="BP42" s="227" t="s">
        <v>631</v>
      </c>
      <c r="BQ42" s="227" t="s">
        <v>632</v>
      </c>
      <c r="BR42" s="227" t="s">
        <v>622</v>
      </c>
      <c r="BS42" s="333" t="s">
        <v>613</v>
      </c>
      <c r="BT42" s="333" t="s">
        <v>613</v>
      </c>
      <c r="BU42" s="227" t="s">
        <v>613</v>
      </c>
      <c r="BV42" s="227" t="s">
        <v>633</v>
      </c>
      <c r="BW42" s="227" t="s">
        <v>633</v>
      </c>
      <c r="BX42" s="227" t="s">
        <v>634</v>
      </c>
      <c r="BY42" s="227" t="s">
        <v>624</v>
      </c>
      <c r="BZ42" s="333" t="s">
        <v>635</v>
      </c>
      <c r="CA42" s="333" t="s">
        <v>635</v>
      </c>
      <c r="CB42" s="333" t="s">
        <v>635</v>
      </c>
      <c r="CC42" s="333" t="s">
        <v>635</v>
      </c>
      <c r="CD42" s="333" t="s">
        <v>635</v>
      </c>
      <c r="CE42" s="333" t="s">
        <v>635</v>
      </c>
      <c r="CF42" s="333" t="s">
        <v>635</v>
      </c>
      <c r="CG42" s="227" t="s">
        <v>612</v>
      </c>
      <c r="CH42" s="227" t="s">
        <v>612</v>
      </c>
      <c r="CI42" s="227" t="s">
        <v>612</v>
      </c>
      <c r="CJ42" s="227" t="s">
        <v>612</v>
      </c>
      <c r="CK42" s="227" t="s">
        <v>613</v>
      </c>
      <c r="CL42" s="227" t="s">
        <v>613</v>
      </c>
      <c r="CM42" s="227" t="s">
        <v>613</v>
      </c>
      <c r="CN42" s="227" t="s">
        <v>624</v>
      </c>
      <c r="CO42" s="227" t="s">
        <v>613</v>
      </c>
      <c r="CP42" s="227" t="s">
        <v>613</v>
      </c>
      <c r="CQ42" s="227" t="s">
        <v>613</v>
      </c>
    </row>
    <row r="43" spans="1:95" ht="15.75" customHeight="1" x14ac:dyDescent="0.25">
      <c r="A43" s="78" t="str">
        <f>'Indicator Data'!B52</f>
        <v>Khulna</v>
      </c>
      <c r="B43" s="78" t="str">
        <f>'Indicator Data'!C52</f>
        <v>Narail</v>
      </c>
      <c r="C43" s="19">
        <f>'Indicator Data'!D52</f>
        <v>4065</v>
      </c>
      <c r="D43" s="227" t="s">
        <v>604</v>
      </c>
      <c r="E43" s="227" t="s">
        <v>604</v>
      </c>
      <c r="F43" s="227" t="s">
        <v>604</v>
      </c>
      <c r="G43" s="227" t="s">
        <v>604</v>
      </c>
      <c r="H43" s="227" t="s">
        <v>605</v>
      </c>
      <c r="I43" s="227" t="s">
        <v>606</v>
      </c>
      <c r="J43" s="333" t="s">
        <v>607</v>
      </c>
      <c r="K43" s="333" t="s">
        <v>607</v>
      </c>
      <c r="L43" s="333" t="s">
        <v>607</v>
      </c>
      <c r="M43" s="227" t="s">
        <v>606</v>
      </c>
      <c r="N43" s="227" t="s">
        <v>608</v>
      </c>
      <c r="O43" s="227" t="s">
        <v>608</v>
      </c>
      <c r="P43" s="227" t="s">
        <v>605</v>
      </c>
      <c r="Q43" s="227" t="s">
        <v>609</v>
      </c>
      <c r="R43" s="227" t="s">
        <v>610</v>
      </c>
      <c r="S43" s="333" t="s">
        <v>611</v>
      </c>
      <c r="T43" s="333" t="s">
        <v>611</v>
      </c>
      <c r="U43" s="227" t="s">
        <v>612</v>
      </c>
      <c r="V43" s="227" t="s">
        <v>612</v>
      </c>
      <c r="W43" s="227" t="s">
        <v>613</v>
      </c>
      <c r="X43" s="227" t="s">
        <v>613</v>
      </c>
      <c r="Y43" s="227" t="s">
        <v>613</v>
      </c>
      <c r="Z43" s="227" t="s">
        <v>613</v>
      </c>
      <c r="AA43" s="227" t="s">
        <v>613</v>
      </c>
      <c r="AB43" s="227" t="s">
        <v>613</v>
      </c>
      <c r="AC43" s="227" t="s">
        <v>613</v>
      </c>
      <c r="AD43" s="227" t="s">
        <v>614</v>
      </c>
      <c r="AE43" s="227" t="s">
        <v>615</v>
      </c>
      <c r="AF43" s="227" t="s">
        <v>615</v>
      </c>
      <c r="AG43" s="227" t="s">
        <v>616</v>
      </c>
      <c r="AH43" s="227" t="s">
        <v>616</v>
      </c>
      <c r="AI43" s="227" t="s">
        <v>617</v>
      </c>
      <c r="AJ43" s="227" t="s">
        <v>618</v>
      </c>
      <c r="AK43" s="227" t="s">
        <v>618</v>
      </c>
      <c r="AL43" s="227" t="s">
        <v>619</v>
      </c>
      <c r="AM43" s="227" t="s">
        <v>619</v>
      </c>
      <c r="AN43" s="227" t="s">
        <v>620</v>
      </c>
      <c r="AO43" s="227" t="s">
        <v>620</v>
      </c>
      <c r="AP43" s="227" t="s">
        <v>620</v>
      </c>
      <c r="AQ43" s="227" t="s">
        <v>621</v>
      </c>
      <c r="AR43" s="227" t="s">
        <v>622</v>
      </c>
      <c r="AS43" s="227" t="s">
        <v>623</v>
      </c>
      <c r="AT43" s="227" t="s">
        <v>624</v>
      </c>
      <c r="AU43" s="227" t="s">
        <v>624</v>
      </c>
      <c r="AV43" s="227" t="s">
        <v>613</v>
      </c>
      <c r="AW43" s="227" t="s">
        <v>625</v>
      </c>
      <c r="AX43" s="227" t="s">
        <v>626</v>
      </c>
      <c r="AY43" s="227" t="s">
        <v>627</v>
      </c>
      <c r="AZ43" s="227" t="s">
        <v>620</v>
      </c>
      <c r="BA43" s="227" t="s">
        <v>620</v>
      </c>
      <c r="BB43" s="227" t="s">
        <v>620</v>
      </c>
      <c r="BC43" s="227" t="s">
        <v>609</v>
      </c>
      <c r="BD43" s="227" t="s">
        <v>609</v>
      </c>
      <c r="BE43" s="227" t="s">
        <v>625</v>
      </c>
      <c r="BF43" s="227" t="s">
        <v>628</v>
      </c>
      <c r="BG43" s="227" t="s">
        <v>629</v>
      </c>
      <c r="BH43" s="227" t="s">
        <v>620</v>
      </c>
      <c r="BI43" s="227" t="s">
        <v>613</v>
      </c>
      <c r="BJ43" s="227" t="s">
        <v>613</v>
      </c>
      <c r="BK43" s="227" t="s">
        <v>613</v>
      </c>
      <c r="BL43" s="227" t="s">
        <v>613</v>
      </c>
      <c r="BM43" s="227" t="s">
        <v>613</v>
      </c>
      <c r="BN43" s="227" t="s">
        <v>613</v>
      </c>
      <c r="BO43" s="227" t="s">
        <v>630</v>
      </c>
      <c r="BP43" s="227" t="s">
        <v>631</v>
      </c>
      <c r="BQ43" s="227" t="s">
        <v>632</v>
      </c>
      <c r="BR43" s="227" t="s">
        <v>622</v>
      </c>
      <c r="BS43" s="333" t="s">
        <v>613</v>
      </c>
      <c r="BT43" s="333" t="s">
        <v>613</v>
      </c>
      <c r="BU43" s="227" t="s">
        <v>613</v>
      </c>
      <c r="BV43" s="227" t="s">
        <v>633</v>
      </c>
      <c r="BW43" s="227" t="s">
        <v>633</v>
      </c>
      <c r="BX43" s="227" t="s">
        <v>634</v>
      </c>
      <c r="BY43" s="227" t="s">
        <v>624</v>
      </c>
      <c r="BZ43" s="333" t="s">
        <v>635</v>
      </c>
      <c r="CA43" s="333" t="s">
        <v>635</v>
      </c>
      <c r="CB43" s="333" t="s">
        <v>635</v>
      </c>
      <c r="CC43" s="333" t="s">
        <v>635</v>
      </c>
      <c r="CD43" s="333" t="s">
        <v>635</v>
      </c>
      <c r="CE43" s="333" t="s">
        <v>635</v>
      </c>
      <c r="CF43" s="333" t="s">
        <v>635</v>
      </c>
      <c r="CG43" s="227" t="s">
        <v>612</v>
      </c>
      <c r="CH43" s="227" t="s">
        <v>612</v>
      </c>
      <c r="CI43" s="227" t="s">
        <v>612</v>
      </c>
      <c r="CJ43" s="227" t="s">
        <v>612</v>
      </c>
      <c r="CK43" s="227" t="s">
        <v>613</v>
      </c>
      <c r="CL43" s="227" t="s">
        <v>613</v>
      </c>
      <c r="CM43" s="227" t="s">
        <v>613</v>
      </c>
      <c r="CN43" s="227" t="s">
        <v>624</v>
      </c>
      <c r="CO43" s="227" t="s">
        <v>613</v>
      </c>
      <c r="CP43" s="227" t="s">
        <v>613</v>
      </c>
      <c r="CQ43" s="227" t="s">
        <v>613</v>
      </c>
    </row>
    <row r="44" spans="1:95" ht="15.75" customHeight="1" x14ac:dyDescent="0.25">
      <c r="A44" s="78" t="str">
        <f>'Indicator Data'!B53</f>
        <v>Khulna</v>
      </c>
      <c r="B44" s="78" t="str">
        <f>'Indicator Data'!C53</f>
        <v>Satkhira</v>
      </c>
      <c r="C44" s="19">
        <f>'Indicator Data'!D53</f>
        <v>4087</v>
      </c>
      <c r="D44" s="227" t="s">
        <v>604</v>
      </c>
      <c r="E44" s="227" t="s">
        <v>604</v>
      </c>
      <c r="F44" s="227" t="s">
        <v>604</v>
      </c>
      <c r="G44" s="227" t="s">
        <v>604</v>
      </c>
      <c r="H44" s="227" t="s">
        <v>605</v>
      </c>
      <c r="I44" s="227" t="s">
        <v>606</v>
      </c>
      <c r="J44" s="333" t="s">
        <v>607</v>
      </c>
      <c r="K44" s="333" t="s">
        <v>607</v>
      </c>
      <c r="L44" s="333" t="s">
        <v>607</v>
      </c>
      <c r="M44" s="227" t="s">
        <v>606</v>
      </c>
      <c r="N44" s="227" t="s">
        <v>608</v>
      </c>
      <c r="O44" s="227" t="s">
        <v>608</v>
      </c>
      <c r="P44" s="227" t="s">
        <v>605</v>
      </c>
      <c r="Q44" s="227" t="s">
        <v>609</v>
      </c>
      <c r="R44" s="227" t="s">
        <v>610</v>
      </c>
      <c r="S44" s="333" t="s">
        <v>611</v>
      </c>
      <c r="T44" s="333" t="s">
        <v>611</v>
      </c>
      <c r="U44" s="227" t="s">
        <v>612</v>
      </c>
      <c r="V44" s="227" t="s">
        <v>612</v>
      </c>
      <c r="W44" s="227" t="s">
        <v>613</v>
      </c>
      <c r="X44" s="227" t="s">
        <v>613</v>
      </c>
      <c r="Y44" s="227" t="s">
        <v>613</v>
      </c>
      <c r="Z44" s="227" t="s">
        <v>613</v>
      </c>
      <c r="AA44" s="227" t="s">
        <v>613</v>
      </c>
      <c r="AB44" s="227" t="s">
        <v>613</v>
      </c>
      <c r="AC44" s="227" t="s">
        <v>613</v>
      </c>
      <c r="AD44" s="227" t="s">
        <v>614</v>
      </c>
      <c r="AE44" s="227" t="s">
        <v>615</v>
      </c>
      <c r="AF44" s="227" t="s">
        <v>615</v>
      </c>
      <c r="AG44" s="227" t="s">
        <v>616</v>
      </c>
      <c r="AH44" s="227" t="s">
        <v>616</v>
      </c>
      <c r="AI44" s="227" t="s">
        <v>617</v>
      </c>
      <c r="AJ44" s="227" t="s">
        <v>618</v>
      </c>
      <c r="AK44" s="227" t="s">
        <v>618</v>
      </c>
      <c r="AL44" s="227" t="s">
        <v>619</v>
      </c>
      <c r="AM44" s="227" t="s">
        <v>619</v>
      </c>
      <c r="AN44" s="227" t="s">
        <v>620</v>
      </c>
      <c r="AO44" s="227" t="s">
        <v>620</v>
      </c>
      <c r="AP44" s="227" t="s">
        <v>620</v>
      </c>
      <c r="AQ44" s="227" t="s">
        <v>621</v>
      </c>
      <c r="AR44" s="227" t="s">
        <v>622</v>
      </c>
      <c r="AS44" s="227" t="s">
        <v>623</v>
      </c>
      <c r="AT44" s="227" t="s">
        <v>624</v>
      </c>
      <c r="AU44" s="227" t="s">
        <v>624</v>
      </c>
      <c r="AV44" s="227" t="s">
        <v>613</v>
      </c>
      <c r="AW44" s="227" t="s">
        <v>625</v>
      </c>
      <c r="AX44" s="227" t="s">
        <v>626</v>
      </c>
      <c r="AY44" s="227" t="s">
        <v>627</v>
      </c>
      <c r="AZ44" s="227" t="s">
        <v>620</v>
      </c>
      <c r="BA44" s="227" t="s">
        <v>620</v>
      </c>
      <c r="BB44" s="227" t="s">
        <v>620</v>
      </c>
      <c r="BC44" s="227" t="s">
        <v>609</v>
      </c>
      <c r="BD44" s="227" t="s">
        <v>609</v>
      </c>
      <c r="BE44" s="227" t="s">
        <v>625</v>
      </c>
      <c r="BF44" s="227" t="s">
        <v>628</v>
      </c>
      <c r="BG44" s="227" t="s">
        <v>629</v>
      </c>
      <c r="BH44" s="227" t="s">
        <v>620</v>
      </c>
      <c r="BI44" s="227" t="s">
        <v>613</v>
      </c>
      <c r="BJ44" s="227" t="s">
        <v>613</v>
      </c>
      <c r="BK44" s="227" t="s">
        <v>613</v>
      </c>
      <c r="BL44" s="227" t="s">
        <v>613</v>
      </c>
      <c r="BM44" s="227" t="s">
        <v>613</v>
      </c>
      <c r="BN44" s="227" t="s">
        <v>613</v>
      </c>
      <c r="BO44" s="227" t="s">
        <v>630</v>
      </c>
      <c r="BP44" s="227" t="s">
        <v>631</v>
      </c>
      <c r="BQ44" s="227" t="s">
        <v>632</v>
      </c>
      <c r="BR44" s="227" t="s">
        <v>622</v>
      </c>
      <c r="BS44" s="333" t="s">
        <v>613</v>
      </c>
      <c r="BT44" s="333" t="s">
        <v>613</v>
      </c>
      <c r="BU44" s="227" t="s">
        <v>613</v>
      </c>
      <c r="BV44" s="227" t="s">
        <v>633</v>
      </c>
      <c r="BW44" s="227" t="s">
        <v>633</v>
      </c>
      <c r="BX44" s="227" t="s">
        <v>634</v>
      </c>
      <c r="BY44" s="227" t="s">
        <v>624</v>
      </c>
      <c r="BZ44" s="333" t="s">
        <v>635</v>
      </c>
      <c r="CA44" s="333" t="s">
        <v>635</v>
      </c>
      <c r="CB44" s="333" t="s">
        <v>635</v>
      </c>
      <c r="CC44" s="333" t="s">
        <v>635</v>
      </c>
      <c r="CD44" s="333" t="s">
        <v>635</v>
      </c>
      <c r="CE44" s="333" t="s">
        <v>635</v>
      </c>
      <c r="CF44" s="333" t="s">
        <v>635</v>
      </c>
      <c r="CG44" s="227" t="s">
        <v>612</v>
      </c>
      <c r="CH44" s="227" t="s">
        <v>612</v>
      </c>
      <c r="CI44" s="227" t="s">
        <v>612</v>
      </c>
      <c r="CJ44" s="227" t="s">
        <v>612</v>
      </c>
      <c r="CK44" s="227" t="s">
        <v>613</v>
      </c>
      <c r="CL44" s="227" t="s">
        <v>613</v>
      </c>
      <c r="CM44" s="227" t="s">
        <v>613</v>
      </c>
      <c r="CN44" s="227" t="s">
        <v>624</v>
      </c>
      <c r="CO44" s="227" t="s">
        <v>613</v>
      </c>
      <c r="CP44" s="227" t="s">
        <v>613</v>
      </c>
      <c r="CQ44" s="227" t="s">
        <v>613</v>
      </c>
    </row>
    <row r="45" spans="1:95" ht="15.75" customHeight="1" x14ac:dyDescent="0.25">
      <c r="A45" s="78" t="str">
        <f>'Indicator Data'!B54</f>
        <v>Mymensingh</v>
      </c>
      <c r="B45" s="78" t="str">
        <f>'Indicator Data'!C54</f>
        <v>Jamalpur</v>
      </c>
      <c r="C45" s="19">
        <f>'Indicator Data'!D54</f>
        <v>4539</v>
      </c>
      <c r="D45" s="227" t="s">
        <v>604</v>
      </c>
      <c r="E45" s="227" t="s">
        <v>604</v>
      </c>
      <c r="F45" s="227" t="s">
        <v>604</v>
      </c>
      <c r="G45" s="227" t="s">
        <v>604</v>
      </c>
      <c r="H45" s="227" t="s">
        <v>605</v>
      </c>
      <c r="I45" s="227" t="s">
        <v>606</v>
      </c>
      <c r="J45" s="333" t="s">
        <v>607</v>
      </c>
      <c r="K45" s="333" t="s">
        <v>607</v>
      </c>
      <c r="L45" s="333" t="s">
        <v>607</v>
      </c>
      <c r="M45" s="227" t="s">
        <v>606</v>
      </c>
      <c r="N45" s="227" t="s">
        <v>608</v>
      </c>
      <c r="O45" s="227" t="s">
        <v>608</v>
      </c>
      <c r="P45" s="227" t="s">
        <v>605</v>
      </c>
      <c r="Q45" s="227" t="s">
        <v>609</v>
      </c>
      <c r="R45" s="227" t="s">
        <v>610</v>
      </c>
      <c r="S45" s="333" t="s">
        <v>611</v>
      </c>
      <c r="T45" s="333" t="s">
        <v>611</v>
      </c>
      <c r="U45" s="227" t="s">
        <v>612</v>
      </c>
      <c r="V45" s="227" t="s">
        <v>612</v>
      </c>
      <c r="W45" s="227" t="s">
        <v>613</v>
      </c>
      <c r="X45" s="227" t="s">
        <v>613</v>
      </c>
      <c r="Y45" s="227" t="s">
        <v>613</v>
      </c>
      <c r="Z45" s="227" t="s">
        <v>613</v>
      </c>
      <c r="AA45" s="227" t="s">
        <v>613</v>
      </c>
      <c r="AB45" s="227" t="s">
        <v>613</v>
      </c>
      <c r="AC45" s="227" t="s">
        <v>613</v>
      </c>
      <c r="AD45" s="227" t="s">
        <v>614</v>
      </c>
      <c r="AE45" s="227" t="s">
        <v>615</v>
      </c>
      <c r="AF45" s="227" t="s">
        <v>615</v>
      </c>
      <c r="AG45" s="227" t="s">
        <v>616</v>
      </c>
      <c r="AH45" s="227" t="s">
        <v>616</v>
      </c>
      <c r="AI45" s="227" t="s">
        <v>617</v>
      </c>
      <c r="AJ45" s="227" t="s">
        <v>618</v>
      </c>
      <c r="AK45" s="227" t="s">
        <v>618</v>
      </c>
      <c r="AL45" s="227" t="s">
        <v>619</v>
      </c>
      <c r="AM45" s="227" t="s">
        <v>619</v>
      </c>
      <c r="AN45" s="227" t="s">
        <v>620</v>
      </c>
      <c r="AO45" s="227" t="s">
        <v>620</v>
      </c>
      <c r="AP45" s="227" t="s">
        <v>620</v>
      </c>
      <c r="AQ45" s="227" t="s">
        <v>621</v>
      </c>
      <c r="AR45" s="227" t="s">
        <v>622</v>
      </c>
      <c r="AS45" s="227" t="s">
        <v>623</v>
      </c>
      <c r="AT45" s="227" t="s">
        <v>624</v>
      </c>
      <c r="AU45" s="227" t="s">
        <v>624</v>
      </c>
      <c r="AV45" s="227" t="s">
        <v>613</v>
      </c>
      <c r="AW45" s="227" t="s">
        <v>625</v>
      </c>
      <c r="AX45" s="227" t="s">
        <v>626</v>
      </c>
      <c r="AY45" s="227" t="s">
        <v>627</v>
      </c>
      <c r="AZ45" s="227" t="s">
        <v>620</v>
      </c>
      <c r="BA45" s="227" t="s">
        <v>620</v>
      </c>
      <c r="BB45" s="227" t="s">
        <v>620</v>
      </c>
      <c r="BC45" s="227" t="s">
        <v>609</v>
      </c>
      <c r="BD45" s="227" t="s">
        <v>609</v>
      </c>
      <c r="BE45" s="227" t="s">
        <v>625</v>
      </c>
      <c r="BF45" s="227" t="s">
        <v>628</v>
      </c>
      <c r="BG45" s="227" t="s">
        <v>629</v>
      </c>
      <c r="BH45" s="227" t="s">
        <v>620</v>
      </c>
      <c r="BI45" s="227" t="s">
        <v>613</v>
      </c>
      <c r="BJ45" s="227" t="s">
        <v>613</v>
      </c>
      <c r="BK45" s="227" t="s">
        <v>613</v>
      </c>
      <c r="BL45" s="227" t="s">
        <v>613</v>
      </c>
      <c r="BM45" s="227" t="s">
        <v>613</v>
      </c>
      <c r="BN45" s="227" t="s">
        <v>613</v>
      </c>
      <c r="BO45" s="227" t="s">
        <v>630</v>
      </c>
      <c r="BP45" s="227" t="s">
        <v>631</v>
      </c>
      <c r="BQ45" s="227" t="s">
        <v>632</v>
      </c>
      <c r="BR45" s="227" t="s">
        <v>622</v>
      </c>
      <c r="BS45" s="333" t="s">
        <v>613</v>
      </c>
      <c r="BT45" s="333" t="s">
        <v>613</v>
      </c>
      <c r="BU45" s="227" t="s">
        <v>613</v>
      </c>
      <c r="BV45" s="227" t="s">
        <v>633</v>
      </c>
      <c r="BW45" s="227" t="s">
        <v>633</v>
      </c>
      <c r="BX45" s="227" t="s">
        <v>634</v>
      </c>
      <c r="BY45" s="227" t="s">
        <v>624</v>
      </c>
      <c r="BZ45" s="333" t="s">
        <v>635</v>
      </c>
      <c r="CA45" s="333" t="s">
        <v>635</v>
      </c>
      <c r="CB45" s="333" t="s">
        <v>635</v>
      </c>
      <c r="CC45" s="333" t="s">
        <v>635</v>
      </c>
      <c r="CD45" s="333" t="s">
        <v>635</v>
      </c>
      <c r="CE45" s="333" t="s">
        <v>635</v>
      </c>
      <c r="CF45" s="333" t="s">
        <v>635</v>
      </c>
      <c r="CG45" s="227" t="s">
        <v>612</v>
      </c>
      <c r="CH45" s="227" t="s">
        <v>612</v>
      </c>
      <c r="CI45" s="227" t="s">
        <v>612</v>
      </c>
      <c r="CJ45" s="227" t="s">
        <v>612</v>
      </c>
      <c r="CK45" s="227" t="s">
        <v>613</v>
      </c>
      <c r="CL45" s="227" t="s">
        <v>613</v>
      </c>
      <c r="CM45" s="227" t="s">
        <v>613</v>
      </c>
      <c r="CN45" s="227" t="s">
        <v>624</v>
      </c>
      <c r="CO45" s="227" t="s">
        <v>613</v>
      </c>
      <c r="CP45" s="227" t="s">
        <v>613</v>
      </c>
      <c r="CQ45" s="227" t="s">
        <v>613</v>
      </c>
    </row>
    <row r="46" spans="1:95" ht="15.75" customHeight="1" x14ac:dyDescent="0.25">
      <c r="A46" s="78" t="str">
        <f>'Indicator Data'!B55</f>
        <v>Mymensingh</v>
      </c>
      <c r="B46" s="78" t="str">
        <f>'Indicator Data'!C55</f>
        <v>Mymensingh</v>
      </c>
      <c r="C46" s="19">
        <f>'Indicator Data'!D55</f>
        <v>4561</v>
      </c>
      <c r="D46" s="227" t="s">
        <v>604</v>
      </c>
      <c r="E46" s="227" t="s">
        <v>604</v>
      </c>
      <c r="F46" s="227" t="s">
        <v>604</v>
      </c>
      <c r="G46" s="227" t="s">
        <v>604</v>
      </c>
      <c r="H46" s="227" t="s">
        <v>605</v>
      </c>
      <c r="I46" s="227" t="s">
        <v>606</v>
      </c>
      <c r="J46" s="333" t="s">
        <v>607</v>
      </c>
      <c r="K46" s="333" t="s">
        <v>607</v>
      </c>
      <c r="L46" s="333" t="s">
        <v>607</v>
      </c>
      <c r="M46" s="227" t="s">
        <v>606</v>
      </c>
      <c r="N46" s="227" t="s">
        <v>608</v>
      </c>
      <c r="O46" s="227" t="s">
        <v>608</v>
      </c>
      <c r="P46" s="227" t="s">
        <v>605</v>
      </c>
      <c r="Q46" s="227" t="s">
        <v>609</v>
      </c>
      <c r="R46" s="227" t="s">
        <v>610</v>
      </c>
      <c r="S46" s="333" t="s">
        <v>611</v>
      </c>
      <c r="T46" s="333" t="s">
        <v>611</v>
      </c>
      <c r="U46" s="227" t="s">
        <v>612</v>
      </c>
      <c r="V46" s="227" t="s">
        <v>612</v>
      </c>
      <c r="W46" s="227" t="s">
        <v>613</v>
      </c>
      <c r="X46" s="227" t="s">
        <v>613</v>
      </c>
      <c r="Y46" s="227" t="s">
        <v>613</v>
      </c>
      <c r="Z46" s="227" t="s">
        <v>613</v>
      </c>
      <c r="AA46" s="227" t="s">
        <v>613</v>
      </c>
      <c r="AB46" s="227" t="s">
        <v>613</v>
      </c>
      <c r="AC46" s="227" t="s">
        <v>613</v>
      </c>
      <c r="AD46" s="227" t="s">
        <v>614</v>
      </c>
      <c r="AE46" s="227" t="s">
        <v>615</v>
      </c>
      <c r="AF46" s="227" t="s">
        <v>615</v>
      </c>
      <c r="AG46" s="227" t="s">
        <v>616</v>
      </c>
      <c r="AH46" s="227" t="s">
        <v>616</v>
      </c>
      <c r="AI46" s="227" t="s">
        <v>617</v>
      </c>
      <c r="AJ46" s="227" t="s">
        <v>618</v>
      </c>
      <c r="AK46" s="227" t="s">
        <v>618</v>
      </c>
      <c r="AL46" s="227" t="s">
        <v>619</v>
      </c>
      <c r="AM46" s="227" t="s">
        <v>619</v>
      </c>
      <c r="AN46" s="227" t="s">
        <v>620</v>
      </c>
      <c r="AO46" s="227" t="s">
        <v>620</v>
      </c>
      <c r="AP46" s="227" t="s">
        <v>620</v>
      </c>
      <c r="AQ46" s="227" t="s">
        <v>621</v>
      </c>
      <c r="AR46" s="227" t="s">
        <v>622</v>
      </c>
      <c r="AS46" s="227" t="s">
        <v>623</v>
      </c>
      <c r="AT46" s="227" t="s">
        <v>624</v>
      </c>
      <c r="AU46" s="227" t="s">
        <v>624</v>
      </c>
      <c r="AV46" s="227" t="s">
        <v>613</v>
      </c>
      <c r="AW46" s="227" t="s">
        <v>625</v>
      </c>
      <c r="AX46" s="227" t="s">
        <v>626</v>
      </c>
      <c r="AY46" s="227" t="s">
        <v>627</v>
      </c>
      <c r="AZ46" s="227" t="s">
        <v>620</v>
      </c>
      <c r="BA46" s="227" t="s">
        <v>620</v>
      </c>
      <c r="BB46" s="227" t="s">
        <v>620</v>
      </c>
      <c r="BC46" s="227" t="s">
        <v>609</v>
      </c>
      <c r="BD46" s="227" t="s">
        <v>609</v>
      </c>
      <c r="BE46" s="227" t="s">
        <v>625</v>
      </c>
      <c r="BF46" s="227" t="s">
        <v>628</v>
      </c>
      <c r="BG46" s="227" t="s">
        <v>629</v>
      </c>
      <c r="BH46" s="227" t="s">
        <v>620</v>
      </c>
      <c r="BI46" s="227" t="s">
        <v>613</v>
      </c>
      <c r="BJ46" s="227" t="s">
        <v>613</v>
      </c>
      <c r="BK46" s="227" t="s">
        <v>613</v>
      </c>
      <c r="BL46" s="227" t="s">
        <v>613</v>
      </c>
      <c r="BM46" s="227" t="s">
        <v>613</v>
      </c>
      <c r="BN46" s="227" t="s">
        <v>613</v>
      </c>
      <c r="BO46" s="227" t="s">
        <v>630</v>
      </c>
      <c r="BP46" s="227" t="s">
        <v>631</v>
      </c>
      <c r="BQ46" s="227" t="s">
        <v>632</v>
      </c>
      <c r="BR46" s="227" t="s">
        <v>622</v>
      </c>
      <c r="BS46" s="333" t="s">
        <v>613</v>
      </c>
      <c r="BT46" s="333" t="s">
        <v>613</v>
      </c>
      <c r="BU46" s="227" t="s">
        <v>613</v>
      </c>
      <c r="BV46" s="227" t="s">
        <v>633</v>
      </c>
      <c r="BW46" s="227" t="s">
        <v>633</v>
      </c>
      <c r="BX46" s="227" t="s">
        <v>634</v>
      </c>
      <c r="BY46" s="227" t="s">
        <v>624</v>
      </c>
      <c r="BZ46" s="333" t="s">
        <v>635</v>
      </c>
      <c r="CA46" s="333" t="s">
        <v>635</v>
      </c>
      <c r="CB46" s="333" t="s">
        <v>635</v>
      </c>
      <c r="CC46" s="333" t="s">
        <v>635</v>
      </c>
      <c r="CD46" s="333" t="s">
        <v>635</v>
      </c>
      <c r="CE46" s="333" t="s">
        <v>635</v>
      </c>
      <c r="CF46" s="333" t="s">
        <v>635</v>
      </c>
      <c r="CG46" s="227" t="s">
        <v>612</v>
      </c>
      <c r="CH46" s="227" t="s">
        <v>612</v>
      </c>
      <c r="CI46" s="227" t="s">
        <v>612</v>
      </c>
      <c r="CJ46" s="227" t="s">
        <v>612</v>
      </c>
      <c r="CK46" s="227" t="s">
        <v>613</v>
      </c>
      <c r="CL46" s="227" t="s">
        <v>613</v>
      </c>
      <c r="CM46" s="227" t="s">
        <v>613</v>
      </c>
      <c r="CN46" s="227" t="s">
        <v>624</v>
      </c>
      <c r="CO46" s="227" t="s">
        <v>613</v>
      </c>
      <c r="CP46" s="227" t="s">
        <v>613</v>
      </c>
      <c r="CQ46" s="227" t="s">
        <v>613</v>
      </c>
    </row>
    <row r="47" spans="1:95" ht="15.75" customHeight="1" x14ac:dyDescent="0.25">
      <c r="A47" s="78" t="str">
        <f>'Indicator Data'!B56</f>
        <v>Mymensingh</v>
      </c>
      <c r="B47" s="78" t="str">
        <f>'Indicator Data'!C56</f>
        <v>Netrakona</v>
      </c>
      <c r="C47" s="19">
        <f>'Indicator Data'!D56</f>
        <v>4572</v>
      </c>
      <c r="D47" s="227" t="s">
        <v>604</v>
      </c>
      <c r="E47" s="227" t="s">
        <v>604</v>
      </c>
      <c r="F47" s="227" t="s">
        <v>604</v>
      </c>
      <c r="G47" s="227" t="s">
        <v>604</v>
      </c>
      <c r="H47" s="227" t="s">
        <v>605</v>
      </c>
      <c r="I47" s="227" t="s">
        <v>606</v>
      </c>
      <c r="J47" s="333" t="s">
        <v>607</v>
      </c>
      <c r="K47" s="333" t="s">
        <v>607</v>
      </c>
      <c r="L47" s="333" t="s">
        <v>607</v>
      </c>
      <c r="M47" s="227" t="s">
        <v>606</v>
      </c>
      <c r="N47" s="227" t="s">
        <v>608</v>
      </c>
      <c r="O47" s="227" t="s">
        <v>608</v>
      </c>
      <c r="P47" s="227" t="s">
        <v>605</v>
      </c>
      <c r="Q47" s="227" t="s">
        <v>609</v>
      </c>
      <c r="R47" s="227" t="s">
        <v>610</v>
      </c>
      <c r="S47" s="333" t="s">
        <v>611</v>
      </c>
      <c r="T47" s="333" t="s">
        <v>611</v>
      </c>
      <c r="U47" s="227" t="s">
        <v>612</v>
      </c>
      <c r="V47" s="227" t="s">
        <v>612</v>
      </c>
      <c r="W47" s="227" t="s">
        <v>613</v>
      </c>
      <c r="X47" s="227" t="s">
        <v>613</v>
      </c>
      <c r="Y47" s="227" t="s">
        <v>613</v>
      </c>
      <c r="Z47" s="227" t="s">
        <v>613</v>
      </c>
      <c r="AA47" s="227" t="s">
        <v>613</v>
      </c>
      <c r="AB47" s="227" t="s">
        <v>613</v>
      </c>
      <c r="AC47" s="227" t="s">
        <v>613</v>
      </c>
      <c r="AD47" s="227" t="s">
        <v>614</v>
      </c>
      <c r="AE47" s="227" t="s">
        <v>615</v>
      </c>
      <c r="AF47" s="227" t="s">
        <v>615</v>
      </c>
      <c r="AG47" s="227" t="s">
        <v>616</v>
      </c>
      <c r="AH47" s="227" t="s">
        <v>616</v>
      </c>
      <c r="AI47" s="227" t="s">
        <v>617</v>
      </c>
      <c r="AJ47" s="227" t="s">
        <v>618</v>
      </c>
      <c r="AK47" s="227" t="s">
        <v>618</v>
      </c>
      <c r="AL47" s="227" t="s">
        <v>619</v>
      </c>
      <c r="AM47" s="227" t="s">
        <v>619</v>
      </c>
      <c r="AN47" s="227" t="s">
        <v>620</v>
      </c>
      <c r="AO47" s="227" t="s">
        <v>620</v>
      </c>
      <c r="AP47" s="227" t="s">
        <v>620</v>
      </c>
      <c r="AQ47" s="227" t="s">
        <v>621</v>
      </c>
      <c r="AR47" s="227" t="s">
        <v>622</v>
      </c>
      <c r="AS47" s="227" t="s">
        <v>623</v>
      </c>
      <c r="AT47" s="227" t="s">
        <v>624</v>
      </c>
      <c r="AU47" s="227" t="s">
        <v>624</v>
      </c>
      <c r="AV47" s="227" t="s">
        <v>613</v>
      </c>
      <c r="AW47" s="227" t="s">
        <v>625</v>
      </c>
      <c r="AX47" s="227" t="s">
        <v>626</v>
      </c>
      <c r="AY47" s="227" t="s">
        <v>627</v>
      </c>
      <c r="AZ47" s="227" t="s">
        <v>620</v>
      </c>
      <c r="BA47" s="227" t="s">
        <v>620</v>
      </c>
      <c r="BB47" s="227" t="s">
        <v>620</v>
      </c>
      <c r="BC47" s="227" t="s">
        <v>609</v>
      </c>
      <c r="BD47" s="227" t="s">
        <v>609</v>
      </c>
      <c r="BE47" s="227" t="s">
        <v>625</v>
      </c>
      <c r="BF47" s="227" t="s">
        <v>628</v>
      </c>
      <c r="BG47" s="227" t="s">
        <v>629</v>
      </c>
      <c r="BH47" s="227" t="s">
        <v>620</v>
      </c>
      <c r="BI47" s="227" t="s">
        <v>613</v>
      </c>
      <c r="BJ47" s="227" t="s">
        <v>613</v>
      </c>
      <c r="BK47" s="227" t="s">
        <v>613</v>
      </c>
      <c r="BL47" s="227" t="s">
        <v>613</v>
      </c>
      <c r="BM47" s="227" t="s">
        <v>613</v>
      </c>
      <c r="BN47" s="227" t="s">
        <v>613</v>
      </c>
      <c r="BO47" s="227" t="s">
        <v>630</v>
      </c>
      <c r="BP47" s="227" t="s">
        <v>631</v>
      </c>
      <c r="BQ47" s="227" t="s">
        <v>632</v>
      </c>
      <c r="BR47" s="227" t="s">
        <v>622</v>
      </c>
      <c r="BS47" s="333" t="s">
        <v>613</v>
      </c>
      <c r="BT47" s="333" t="s">
        <v>613</v>
      </c>
      <c r="BU47" s="227" t="s">
        <v>613</v>
      </c>
      <c r="BV47" s="227" t="s">
        <v>633</v>
      </c>
      <c r="BW47" s="227" t="s">
        <v>633</v>
      </c>
      <c r="BX47" s="227" t="s">
        <v>634</v>
      </c>
      <c r="BY47" s="227" t="s">
        <v>624</v>
      </c>
      <c r="BZ47" s="333" t="s">
        <v>635</v>
      </c>
      <c r="CA47" s="333" t="s">
        <v>635</v>
      </c>
      <c r="CB47" s="333" t="s">
        <v>635</v>
      </c>
      <c r="CC47" s="333" t="s">
        <v>635</v>
      </c>
      <c r="CD47" s="333" t="s">
        <v>635</v>
      </c>
      <c r="CE47" s="333" t="s">
        <v>635</v>
      </c>
      <c r="CF47" s="333" t="s">
        <v>635</v>
      </c>
      <c r="CG47" s="227" t="s">
        <v>612</v>
      </c>
      <c r="CH47" s="227" t="s">
        <v>612</v>
      </c>
      <c r="CI47" s="227" t="s">
        <v>612</v>
      </c>
      <c r="CJ47" s="227" t="s">
        <v>612</v>
      </c>
      <c r="CK47" s="227" t="s">
        <v>613</v>
      </c>
      <c r="CL47" s="227" t="s">
        <v>613</v>
      </c>
      <c r="CM47" s="227" t="s">
        <v>613</v>
      </c>
      <c r="CN47" s="227" t="s">
        <v>624</v>
      </c>
      <c r="CO47" s="227" t="s">
        <v>613</v>
      </c>
      <c r="CP47" s="227" t="s">
        <v>613</v>
      </c>
      <c r="CQ47" s="227" t="s">
        <v>613</v>
      </c>
    </row>
    <row r="48" spans="1:95" ht="15.75" customHeight="1" x14ac:dyDescent="0.25">
      <c r="A48" s="78" t="str">
        <f>'Indicator Data'!B57</f>
        <v>Mymensingh</v>
      </c>
      <c r="B48" s="78" t="str">
        <f>'Indicator Data'!C57</f>
        <v>Sherpur</v>
      </c>
      <c r="C48" s="19">
        <f>'Indicator Data'!D57</f>
        <v>4589</v>
      </c>
      <c r="D48" s="227" t="s">
        <v>604</v>
      </c>
      <c r="E48" s="227" t="s">
        <v>604</v>
      </c>
      <c r="F48" s="227" t="s">
        <v>604</v>
      </c>
      <c r="G48" s="227" t="s">
        <v>604</v>
      </c>
      <c r="H48" s="227" t="s">
        <v>605</v>
      </c>
      <c r="I48" s="227" t="s">
        <v>606</v>
      </c>
      <c r="J48" s="333" t="s">
        <v>607</v>
      </c>
      <c r="K48" s="333" t="s">
        <v>607</v>
      </c>
      <c r="L48" s="333" t="s">
        <v>607</v>
      </c>
      <c r="M48" s="227" t="s">
        <v>606</v>
      </c>
      <c r="N48" s="227" t="s">
        <v>608</v>
      </c>
      <c r="O48" s="227" t="s">
        <v>608</v>
      </c>
      <c r="P48" s="227" t="s">
        <v>605</v>
      </c>
      <c r="Q48" s="227" t="s">
        <v>609</v>
      </c>
      <c r="R48" s="227" t="s">
        <v>610</v>
      </c>
      <c r="S48" s="333" t="s">
        <v>611</v>
      </c>
      <c r="T48" s="333" t="s">
        <v>611</v>
      </c>
      <c r="U48" s="227" t="s">
        <v>612</v>
      </c>
      <c r="V48" s="227" t="s">
        <v>612</v>
      </c>
      <c r="W48" s="227" t="s">
        <v>613</v>
      </c>
      <c r="X48" s="227" t="s">
        <v>613</v>
      </c>
      <c r="Y48" s="227" t="s">
        <v>613</v>
      </c>
      <c r="Z48" s="227" t="s">
        <v>613</v>
      </c>
      <c r="AA48" s="227" t="s">
        <v>613</v>
      </c>
      <c r="AB48" s="227" t="s">
        <v>613</v>
      </c>
      <c r="AC48" s="227" t="s">
        <v>613</v>
      </c>
      <c r="AD48" s="227" t="s">
        <v>614</v>
      </c>
      <c r="AE48" s="227" t="s">
        <v>615</v>
      </c>
      <c r="AF48" s="227" t="s">
        <v>615</v>
      </c>
      <c r="AG48" s="227" t="s">
        <v>616</v>
      </c>
      <c r="AH48" s="227" t="s">
        <v>616</v>
      </c>
      <c r="AI48" s="227" t="s">
        <v>617</v>
      </c>
      <c r="AJ48" s="227" t="s">
        <v>618</v>
      </c>
      <c r="AK48" s="227" t="s">
        <v>618</v>
      </c>
      <c r="AL48" s="227" t="s">
        <v>619</v>
      </c>
      <c r="AM48" s="227" t="s">
        <v>619</v>
      </c>
      <c r="AN48" s="227" t="s">
        <v>620</v>
      </c>
      <c r="AO48" s="227" t="s">
        <v>620</v>
      </c>
      <c r="AP48" s="227" t="s">
        <v>620</v>
      </c>
      <c r="AQ48" s="227" t="s">
        <v>621</v>
      </c>
      <c r="AR48" s="227" t="s">
        <v>622</v>
      </c>
      <c r="AS48" s="227" t="s">
        <v>623</v>
      </c>
      <c r="AT48" s="227" t="s">
        <v>624</v>
      </c>
      <c r="AU48" s="227" t="s">
        <v>624</v>
      </c>
      <c r="AV48" s="227" t="s">
        <v>613</v>
      </c>
      <c r="AW48" s="227" t="s">
        <v>625</v>
      </c>
      <c r="AX48" s="227" t="s">
        <v>626</v>
      </c>
      <c r="AY48" s="227" t="s">
        <v>627</v>
      </c>
      <c r="AZ48" s="227" t="s">
        <v>620</v>
      </c>
      <c r="BA48" s="227" t="s">
        <v>620</v>
      </c>
      <c r="BB48" s="227" t="s">
        <v>620</v>
      </c>
      <c r="BC48" s="227" t="s">
        <v>609</v>
      </c>
      <c r="BD48" s="227" t="s">
        <v>609</v>
      </c>
      <c r="BE48" s="227" t="s">
        <v>625</v>
      </c>
      <c r="BF48" s="227" t="s">
        <v>628</v>
      </c>
      <c r="BG48" s="227" t="s">
        <v>629</v>
      </c>
      <c r="BH48" s="227" t="s">
        <v>620</v>
      </c>
      <c r="BI48" s="227" t="s">
        <v>613</v>
      </c>
      <c r="BJ48" s="227" t="s">
        <v>613</v>
      </c>
      <c r="BK48" s="227" t="s">
        <v>613</v>
      </c>
      <c r="BL48" s="227" t="s">
        <v>613</v>
      </c>
      <c r="BM48" s="227" t="s">
        <v>613</v>
      </c>
      <c r="BN48" s="227" t="s">
        <v>613</v>
      </c>
      <c r="BO48" s="227" t="s">
        <v>630</v>
      </c>
      <c r="BP48" s="227" t="s">
        <v>631</v>
      </c>
      <c r="BQ48" s="227" t="s">
        <v>632</v>
      </c>
      <c r="BR48" s="227" t="s">
        <v>622</v>
      </c>
      <c r="BS48" s="333" t="s">
        <v>613</v>
      </c>
      <c r="BT48" s="333" t="s">
        <v>613</v>
      </c>
      <c r="BU48" s="227" t="s">
        <v>613</v>
      </c>
      <c r="BV48" s="227" t="s">
        <v>633</v>
      </c>
      <c r="BW48" s="227" t="s">
        <v>633</v>
      </c>
      <c r="BX48" s="227" t="s">
        <v>634</v>
      </c>
      <c r="BY48" s="227" t="s">
        <v>624</v>
      </c>
      <c r="BZ48" s="333" t="s">
        <v>635</v>
      </c>
      <c r="CA48" s="333" t="s">
        <v>635</v>
      </c>
      <c r="CB48" s="333" t="s">
        <v>635</v>
      </c>
      <c r="CC48" s="333" t="s">
        <v>635</v>
      </c>
      <c r="CD48" s="333" t="s">
        <v>635</v>
      </c>
      <c r="CE48" s="333" t="s">
        <v>635</v>
      </c>
      <c r="CF48" s="333" t="s">
        <v>635</v>
      </c>
      <c r="CG48" s="227" t="s">
        <v>612</v>
      </c>
      <c r="CH48" s="227" t="s">
        <v>612</v>
      </c>
      <c r="CI48" s="227" t="s">
        <v>612</v>
      </c>
      <c r="CJ48" s="227" t="s">
        <v>612</v>
      </c>
      <c r="CK48" s="227" t="s">
        <v>613</v>
      </c>
      <c r="CL48" s="227" t="s">
        <v>613</v>
      </c>
      <c r="CM48" s="227" t="s">
        <v>613</v>
      </c>
      <c r="CN48" s="227" t="s">
        <v>624</v>
      </c>
      <c r="CO48" s="227" t="s">
        <v>613</v>
      </c>
      <c r="CP48" s="227" t="s">
        <v>613</v>
      </c>
      <c r="CQ48" s="227" t="s">
        <v>613</v>
      </c>
    </row>
    <row r="49" spans="1:95" ht="15.75" customHeight="1" x14ac:dyDescent="0.25">
      <c r="A49" s="78" t="str">
        <f>'Indicator Data'!B58</f>
        <v>Rajshahi</v>
      </c>
      <c r="B49" s="78" t="str">
        <f>'Indicator Data'!C58</f>
        <v>Bogura</v>
      </c>
      <c r="C49" s="19">
        <f>'Indicator Data'!D58</f>
        <v>5010</v>
      </c>
      <c r="D49" s="227" t="s">
        <v>604</v>
      </c>
      <c r="E49" s="227" t="s">
        <v>604</v>
      </c>
      <c r="F49" s="227" t="s">
        <v>604</v>
      </c>
      <c r="G49" s="227" t="s">
        <v>604</v>
      </c>
      <c r="H49" s="227" t="s">
        <v>605</v>
      </c>
      <c r="I49" s="227" t="s">
        <v>606</v>
      </c>
      <c r="J49" s="333" t="s">
        <v>607</v>
      </c>
      <c r="K49" s="333" t="s">
        <v>607</v>
      </c>
      <c r="L49" s="333" t="s">
        <v>607</v>
      </c>
      <c r="M49" s="227" t="s">
        <v>606</v>
      </c>
      <c r="N49" s="227" t="s">
        <v>608</v>
      </c>
      <c r="O49" s="227" t="s">
        <v>608</v>
      </c>
      <c r="P49" s="227" t="s">
        <v>605</v>
      </c>
      <c r="Q49" s="227" t="s">
        <v>609</v>
      </c>
      <c r="R49" s="227" t="s">
        <v>610</v>
      </c>
      <c r="S49" s="333" t="s">
        <v>611</v>
      </c>
      <c r="T49" s="333" t="s">
        <v>611</v>
      </c>
      <c r="U49" s="227" t="s">
        <v>612</v>
      </c>
      <c r="V49" s="227" t="s">
        <v>612</v>
      </c>
      <c r="W49" s="227" t="s">
        <v>613</v>
      </c>
      <c r="X49" s="227" t="s">
        <v>613</v>
      </c>
      <c r="Y49" s="227" t="s">
        <v>613</v>
      </c>
      <c r="Z49" s="227" t="s">
        <v>613</v>
      </c>
      <c r="AA49" s="227" t="s">
        <v>613</v>
      </c>
      <c r="AB49" s="227" t="s">
        <v>613</v>
      </c>
      <c r="AC49" s="227" t="s">
        <v>613</v>
      </c>
      <c r="AD49" s="227" t="s">
        <v>614</v>
      </c>
      <c r="AE49" s="227" t="s">
        <v>615</v>
      </c>
      <c r="AF49" s="227" t="s">
        <v>615</v>
      </c>
      <c r="AG49" s="227" t="s">
        <v>616</v>
      </c>
      <c r="AH49" s="227" t="s">
        <v>616</v>
      </c>
      <c r="AI49" s="227" t="s">
        <v>617</v>
      </c>
      <c r="AJ49" s="227" t="s">
        <v>618</v>
      </c>
      <c r="AK49" s="227" t="s">
        <v>618</v>
      </c>
      <c r="AL49" s="227" t="s">
        <v>619</v>
      </c>
      <c r="AM49" s="227" t="s">
        <v>619</v>
      </c>
      <c r="AN49" s="227" t="s">
        <v>620</v>
      </c>
      <c r="AO49" s="227" t="s">
        <v>620</v>
      </c>
      <c r="AP49" s="227" t="s">
        <v>620</v>
      </c>
      <c r="AQ49" s="227" t="s">
        <v>621</v>
      </c>
      <c r="AR49" s="227" t="s">
        <v>622</v>
      </c>
      <c r="AS49" s="227" t="s">
        <v>623</v>
      </c>
      <c r="AT49" s="227" t="s">
        <v>624</v>
      </c>
      <c r="AU49" s="227" t="s">
        <v>624</v>
      </c>
      <c r="AV49" s="227" t="s">
        <v>613</v>
      </c>
      <c r="AW49" s="227" t="s">
        <v>625</v>
      </c>
      <c r="AX49" s="227" t="s">
        <v>626</v>
      </c>
      <c r="AY49" s="227" t="s">
        <v>627</v>
      </c>
      <c r="AZ49" s="227" t="s">
        <v>620</v>
      </c>
      <c r="BA49" s="227" t="s">
        <v>620</v>
      </c>
      <c r="BB49" s="227" t="s">
        <v>620</v>
      </c>
      <c r="BC49" s="227" t="s">
        <v>609</v>
      </c>
      <c r="BD49" s="227" t="s">
        <v>609</v>
      </c>
      <c r="BE49" s="227" t="s">
        <v>625</v>
      </c>
      <c r="BF49" s="227" t="s">
        <v>628</v>
      </c>
      <c r="BG49" s="227" t="s">
        <v>629</v>
      </c>
      <c r="BH49" s="227" t="s">
        <v>620</v>
      </c>
      <c r="BI49" s="227" t="s">
        <v>613</v>
      </c>
      <c r="BJ49" s="227" t="s">
        <v>613</v>
      </c>
      <c r="BK49" s="227" t="s">
        <v>613</v>
      </c>
      <c r="BL49" s="227" t="s">
        <v>613</v>
      </c>
      <c r="BM49" s="227" t="s">
        <v>613</v>
      </c>
      <c r="BN49" s="227" t="s">
        <v>613</v>
      </c>
      <c r="BO49" s="227" t="s">
        <v>630</v>
      </c>
      <c r="BP49" s="227" t="s">
        <v>631</v>
      </c>
      <c r="BQ49" s="227" t="s">
        <v>632</v>
      </c>
      <c r="BR49" s="227" t="s">
        <v>622</v>
      </c>
      <c r="BS49" s="333" t="s">
        <v>613</v>
      </c>
      <c r="BT49" s="333" t="s">
        <v>613</v>
      </c>
      <c r="BU49" s="227" t="s">
        <v>613</v>
      </c>
      <c r="BV49" s="227" t="s">
        <v>633</v>
      </c>
      <c r="BW49" s="227" t="s">
        <v>633</v>
      </c>
      <c r="BX49" s="227" t="s">
        <v>634</v>
      </c>
      <c r="BY49" s="227" t="s">
        <v>624</v>
      </c>
      <c r="BZ49" s="333" t="s">
        <v>635</v>
      </c>
      <c r="CA49" s="333" t="s">
        <v>635</v>
      </c>
      <c r="CB49" s="333" t="s">
        <v>635</v>
      </c>
      <c r="CC49" s="333" t="s">
        <v>635</v>
      </c>
      <c r="CD49" s="333" t="s">
        <v>635</v>
      </c>
      <c r="CE49" s="333" t="s">
        <v>635</v>
      </c>
      <c r="CF49" s="333" t="s">
        <v>635</v>
      </c>
      <c r="CG49" s="227" t="s">
        <v>612</v>
      </c>
      <c r="CH49" s="227" t="s">
        <v>612</v>
      </c>
      <c r="CI49" s="227" t="s">
        <v>612</v>
      </c>
      <c r="CJ49" s="227" t="s">
        <v>612</v>
      </c>
      <c r="CK49" s="227" t="s">
        <v>613</v>
      </c>
      <c r="CL49" s="227" t="s">
        <v>613</v>
      </c>
      <c r="CM49" s="227" t="s">
        <v>613</v>
      </c>
      <c r="CN49" s="227" t="s">
        <v>624</v>
      </c>
      <c r="CO49" s="227" t="s">
        <v>613</v>
      </c>
      <c r="CP49" s="227" t="s">
        <v>613</v>
      </c>
      <c r="CQ49" s="227" t="s">
        <v>613</v>
      </c>
    </row>
    <row r="50" spans="1:95" ht="15.75" customHeight="1" x14ac:dyDescent="0.25">
      <c r="A50" s="78" t="str">
        <f>'Indicator Data'!B59</f>
        <v>Rajshahi</v>
      </c>
      <c r="B50" s="78" t="str">
        <f>'Indicator Data'!C59</f>
        <v>Joypurhat</v>
      </c>
      <c r="C50" s="19">
        <f>'Indicator Data'!D59</f>
        <v>5038</v>
      </c>
      <c r="D50" s="227" t="s">
        <v>604</v>
      </c>
      <c r="E50" s="227" t="s">
        <v>604</v>
      </c>
      <c r="F50" s="227" t="s">
        <v>604</v>
      </c>
      <c r="G50" s="227" t="s">
        <v>604</v>
      </c>
      <c r="H50" s="227" t="s">
        <v>605</v>
      </c>
      <c r="I50" s="227" t="s">
        <v>606</v>
      </c>
      <c r="J50" s="333" t="s">
        <v>607</v>
      </c>
      <c r="K50" s="333" t="s">
        <v>607</v>
      </c>
      <c r="L50" s="333" t="s">
        <v>607</v>
      </c>
      <c r="M50" s="227" t="s">
        <v>606</v>
      </c>
      <c r="N50" s="227" t="s">
        <v>608</v>
      </c>
      <c r="O50" s="227" t="s">
        <v>608</v>
      </c>
      <c r="P50" s="227" t="s">
        <v>605</v>
      </c>
      <c r="Q50" s="227" t="s">
        <v>609</v>
      </c>
      <c r="R50" s="227" t="s">
        <v>610</v>
      </c>
      <c r="S50" s="333" t="s">
        <v>611</v>
      </c>
      <c r="T50" s="333" t="s">
        <v>611</v>
      </c>
      <c r="U50" s="227" t="s">
        <v>612</v>
      </c>
      <c r="V50" s="227" t="s">
        <v>612</v>
      </c>
      <c r="W50" s="227" t="s">
        <v>613</v>
      </c>
      <c r="X50" s="227" t="s">
        <v>613</v>
      </c>
      <c r="Y50" s="227" t="s">
        <v>613</v>
      </c>
      <c r="Z50" s="227" t="s">
        <v>613</v>
      </c>
      <c r="AA50" s="227" t="s">
        <v>613</v>
      </c>
      <c r="AB50" s="227" t="s">
        <v>613</v>
      </c>
      <c r="AC50" s="227" t="s">
        <v>613</v>
      </c>
      <c r="AD50" s="227" t="s">
        <v>614</v>
      </c>
      <c r="AE50" s="227" t="s">
        <v>615</v>
      </c>
      <c r="AF50" s="227" t="s">
        <v>615</v>
      </c>
      <c r="AG50" s="227" t="s">
        <v>616</v>
      </c>
      <c r="AH50" s="227" t="s">
        <v>616</v>
      </c>
      <c r="AI50" s="227" t="s">
        <v>617</v>
      </c>
      <c r="AJ50" s="227" t="s">
        <v>618</v>
      </c>
      <c r="AK50" s="227" t="s">
        <v>618</v>
      </c>
      <c r="AL50" s="227" t="s">
        <v>619</v>
      </c>
      <c r="AM50" s="227" t="s">
        <v>619</v>
      </c>
      <c r="AN50" s="227" t="s">
        <v>620</v>
      </c>
      <c r="AO50" s="227" t="s">
        <v>620</v>
      </c>
      <c r="AP50" s="227" t="s">
        <v>620</v>
      </c>
      <c r="AQ50" s="227" t="s">
        <v>621</v>
      </c>
      <c r="AR50" s="227" t="s">
        <v>622</v>
      </c>
      <c r="AS50" s="227" t="s">
        <v>623</v>
      </c>
      <c r="AT50" s="227" t="s">
        <v>624</v>
      </c>
      <c r="AU50" s="227" t="s">
        <v>624</v>
      </c>
      <c r="AV50" s="227" t="s">
        <v>613</v>
      </c>
      <c r="AW50" s="227" t="s">
        <v>625</v>
      </c>
      <c r="AX50" s="227" t="s">
        <v>626</v>
      </c>
      <c r="AY50" s="227" t="s">
        <v>627</v>
      </c>
      <c r="AZ50" s="227" t="s">
        <v>620</v>
      </c>
      <c r="BA50" s="227" t="s">
        <v>620</v>
      </c>
      <c r="BB50" s="227" t="s">
        <v>620</v>
      </c>
      <c r="BC50" s="227" t="s">
        <v>609</v>
      </c>
      <c r="BD50" s="227" t="s">
        <v>609</v>
      </c>
      <c r="BE50" s="227" t="s">
        <v>625</v>
      </c>
      <c r="BF50" s="227" t="s">
        <v>628</v>
      </c>
      <c r="BG50" s="227" t="s">
        <v>629</v>
      </c>
      <c r="BH50" s="227" t="s">
        <v>620</v>
      </c>
      <c r="BI50" s="227" t="s">
        <v>613</v>
      </c>
      <c r="BJ50" s="227" t="s">
        <v>613</v>
      </c>
      <c r="BK50" s="227" t="s">
        <v>613</v>
      </c>
      <c r="BL50" s="227" t="s">
        <v>613</v>
      </c>
      <c r="BM50" s="227" t="s">
        <v>613</v>
      </c>
      <c r="BN50" s="227" t="s">
        <v>613</v>
      </c>
      <c r="BO50" s="227" t="s">
        <v>630</v>
      </c>
      <c r="BP50" s="227" t="s">
        <v>631</v>
      </c>
      <c r="BQ50" s="227" t="s">
        <v>632</v>
      </c>
      <c r="BR50" s="227" t="s">
        <v>622</v>
      </c>
      <c r="BS50" s="333" t="s">
        <v>613</v>
      </c>
      <c r="BT50" s="333" t="s">
        <v>613</v>
      </c>
      <c r="BU50" s="227" t="s">
        <v>613</v>
      </c>
      <c r="BV50" s="227" t="s">
        <v>633</v>
      </c>
      <c r="BW50" s="227" t="s">
        <v>633</v>
      </c>
      <c r="BX50" s="227" t="s">
        <v>634</v>
      </c>
      <c r="BY50" s="227" t="s">
        <v>624</v>
      </c>
      <c r="BZ50" s="333" t="s">
        <v>635</v>
      </c>
      <c r="CA50" s="333" t="s">
        <v>635</v>
      </c>
      <c r="CB50" s="333" t="s">
        <v>635</v>
      </c>
      <c r="CC50" s="333" t="s">
        <v>635</v>
      </c>
      <c r="CD50" s="333" t="s">
        <v>635</v>
      </c>
      <c r="CE50" s="333" t="s">
        <v>635</v>
      </c>
      <c r="CF50" s="333" t="s">
        <v>635</v>
      </c>
      <c r="CG50" s="227" t="s">
        <v>612</v>
      </c>
      <c r="CH50" s="227" t="s">
        <v>612</v>
      </c>
      <c r="CI50" s="227" t="s">
        <v>612</v>
      </c>
      <c r="CJ50" s="227" t="s">
        <v>612</v>
      </c>
      <c r="CK50" s="227" t="s">
        <v>613</v>
      </c>
      <c r="CL50" s="227" t="s">
        <v>613</v>
      </c>
      <c r="CM50" s="227" t="s">
        <v>613</v>
      </c>
      <c r="CN50" s="227" t="s">
        <v>624</v>
      </c>
      <c r="CO50" s="227" t="s">
        <v>613</v>
      </c>
      <c r="CP50" s="227" t="s">
        <v>613</v>
      </c>
      <c r="CQ50" s="227" t="s">
        <v>613</v>
      </c>
    </row>
    <row r="51" spans="1:95" ht="15.75" customHeight="1" x14ac:dyDescent="0.25">
      <c r="A51" s="78" t="str">
        <f>'Indicator Data'!B60</f>
        <v>Rajshahi</v>
      </c>
      <c r="B51" s="78" t="str">
        <f>'Indicator Data'!C60</f>
        <v>Naogaon</v>
      </c>
      <c r="C51" s="19">
        <f>'Indicator Data'!D60</f>
        <v>5064</v>
      </c>
      <c r="D51" s="227" t="s">
        <v>604</v>
      </c>
      <c r="E51" s="227" t="s">
        <v>604</v>
      </c>
      <c r="F51" s="227" t="s">
        <v>604</v>
      </c>
      <c r="G51" s="227" t="s">
        <v>604</v>
      </c>
      <c r="H51" s="227" t="s">
        <v>605</v>
      </c>
      <c r="I51" s="227" t="s">
        <v>606</v>
      </c>
      <c r="J51" s="333" t="s">
        <v>607</v>
      </c>
      <c r="K51" s="333" t="s">
        <v>607</v>
      </c>
      <c r="L51" s="333" t="s">
        <v>607</v>
      </c>
      <c r="M51" s="227" t="s">
        <v>606</v>
      </c>
      <c r="N51" s="227" t="s">
        <v>608</v>
      </c>
      <c r="O51" s="227" t="s">
        <v>608</v>
      </c>
      <c r="P51" s="227" t="s">
        <v>605</v>
      </c>
      <c r="Q51" s="227" t="s">
        <v>609</v>
      </c>
      <c r="R51" s="227" t="s">
        <v>610</v>
      </c>
      <c r="S51" s="333" t="s">
        <v>611</v>
      </c>
      <c r="T51" s="333" t="s">
        <v>611</v>
      </c>
      <c r="U51" s="227" t="s">
        <v>612</v>
      </c>
      <c r="V51" s="227" t="s">
        <v>612</v>
      </c>
      <c r="W51" s="227" t="s">
        <v>613</v>
      </c>
      <c r="X51" s="227" t="s">
        <v>613</v>
      </c>
      <c r="Y51" s="227" t="s">
        <v>613</v>
      </c>
      <c r="Z51" s="227" t="s">
        <v>613</v>
      </c>
      <c r="AA51" s="227" t="s">
        <v>613</v>
      </c>
      <c r="AB51" s="227" t="s">
        <v>613</v>
      </c>
      <c r="AC51" s="227" t="s">
        <v>613</v>
      </c>
      <c r="AD51" s="227" t="s">
        <v>614</v>
      </c>
      <c r="AE51" s="227" t="s">
        <v>615</v>
      </c>
      <c r="AF51" s="227" t="s">
        <v>615</v>
      </c>
      <c r="AG51" s="227" t="s">
        <v>616</v>
      </c>
      <c r="AH51" s="227" t="s">
        <v>616</v>
      </c>
      <c r="AI51" s="227" t="s">
        <v>617</v>
      </c>
      <c r="AJ51" s="227" t="s">
        <v>618</v>
      </c>
      <c r="AK51" s="227" t="s">
        <v>618</v>
      </c>
      <c r="AL51" s="227" t="s">
        <v>619</v>
      </c>
      <c r="AM51" s="227" t="s">
        <v>619</v>
      </c>
      <c r="AN51" s="227" t="s">
        <v>620</v>
      </c>
      <c r="AO51" s="227" t="s">
        <v>620</v>
      </c>
      <c r="AP51" s="227" t="s">
        <v>620</v>
      </c>
      <c r="AQ51" s="227" t="s">
        <v>621</v>
      </c>
      <c r="AR51" s="227" t="s">
        <v>622</v>
      </c>
      <c r="AS51" s="227" t="s">
        <v>623</v>
      </c>
      <c r="AT51" s="227" t="s">
        <v>624</v>
      </c>
      <c r="AU51" s="227" t="s">
        <v>624</v>
      </c>
      <c r="AV51" s="227" t="s">
        <v>613</v>
      </c>
      <c r="AW51" s="227" t="s">
        <v>625</v>
      </c>
      <c r="AX51" s="227" t="s">
        <v>626</v>
      </c>
      <c r="AY51" s="227" t="s">
        <v>627</v>
      </c>
      <c r="AZ51" s="227" t="s">
        <v>620</v>
      </c>
      <c r="BA51" s="227" t="s">
        <v>620</v>
      </c>
      <c r="BB51" s="227" t="s">
        <v>620</v>
      </c>
      <c r="BC51" s="227" t="s">
        <v>609</v>
      </c>
      <c r="BD51" s="227" t="s">
        <v>609</v>
      </c>
      <c r="BE51" s="227" t="s">
        <v>625</v>
      </c>
      <c r="BF51" s="227" t="s">
        <v>628</v>
      </c>
      <c r="BG51" s="227" t="s">
        <v>629</v>
      </c>
      <c r="BH51" s="227" t="s">
        <v>620</v>
      </c>
      <c r="BI51" s="227" t="s">
        <v>613</v>
      </c>
      <c r="BJ51" s="227" t="s">
        <v>613</v>
      </c>
      <c r="BK51" s="227" t="s">
        <v>613</v>
      </c>
      <c r="BL51" s="227" t="s">
        <v>613</v>
      </c>
      <c r="BM51" s="227" t="s">
        <v>613</v>
      </c>
      <c r="BN51" s="227" t="s">
        <v>613</v>
      </c>
      <c r="BO51" s="227" t="s">
        <v>630</v>
      </c>
      <c r="BP51" s="227" t="s">
        <v>631</v>
      </c>
      <c r="BQ51" s="227" t="s">
        <v>632</v>
      </c>
      <c r="BR51" s="227" t="s">
        <v>622</v>
      </c>
      <c r="BS51" s="333" t="s">
        <v>613</v>
      </c>
      <c r="BT51" s="333" t="s">
        <v>613</v>
      </c>
      <c r="BU51" s="227" t="s">
        <v>613</v>
      </c>
      <c r="BV51" s="227" t="s">
        <v>633</v>
      </c>
      <c r="BW51" s="227" t="s">
        <v>633</v>
      </c>
      <c r="BX51" s="227" t="s">
        <v>634</v>
      </c>
      <c r="BY51" s="227" t="s">
        <v>624</v>
      </c>
      <c r="BZ51" s="333" t="s">
        <v>635</v>
      </c>
      <c r="CA51" s="333" t="s">
        <v>635</v>
      </c>
      <c r="CB51" s="333" t="s">
        <v>635</v>
      </c>
      <c r="CC51" s="333" t="s">
        <v>635</v>
      </c>
      <c r="CD51" s="333" t="s">
        <v>635</v>
      </c>
      <c r="CE51" s="333" t="s">
        <v>635</v>
      </c>
      <c r="CF51" s="333" t="s">
        <v>635</v>
      </c>
      <c r="CG51" s="227" t="s">
        <v>612</v>
      </c>
      <c r="CH51" s="227" t="s">
        <v>612</v>
      </c>
      <c r="CI51" s="227" t="s">
        <v>612</v>
      </c>
      <c r="CJ51" s="227" t="s">
        <v>612</v>
      </c>
      <c r="CK51" s="227" t="s">
        <v>613</v>
      </c>
      <c r="CL51" s="227" t="s">
        <v>613</v>
      </c>
      <c r="CM51" s="227" t="s">
        <v>613</v>
      </c>
      <c r="CN51" s="227" t="s">
        <v>624</v>
      </c>
      <c r="CO51" s="227" t="s">
        <v>613</v>
      </c>
      <c r="CP51" s="227" t="s">
        <v>613</v>
      </c>
      <c r="CQ51" s="227" t="s">
        <v>613</v>
      </c>
    </row>
    <row r="52" spans="1:95" ht="15.75" customHeight="1" x14ac:dyDescent="0.25">
      <c r="A52" s="78" t="str">
        <f>'Indicator Data'!B61</f>
        <v>Rajshahi</v>
      </c>
      <c r="B52" s="78" t="str">
        <f>'Indicator Data'!C61</f>
        <v>Natore</v>
      </c>
      <c r="C52" s="19">
        <f>'Indicator Data'!D61</f>
        <v>5069</v>
      </c>
      <c r="D52" s="227" t="s">
        <v>604</v>
      </c>
      <c r="E52" s="227" t="s">
        <v>604</v>
      </c>
      <c r="F52" s="227" t="s">
        <v>604</v>
      </c>
      <c r="G52" s="227" t="s">
        <v>604</v>
      </c>
      <c r="H52" s="227" t="s">
        <v>605</v>
      </c>
      <c r="I52" s="227" t="s">
        <v>606</v>
      </c>
      <c r="J52" s="333" t="s">
        <v>607</v>
      </c>
      <c r="K52" s="333" t="s">
        <v>607</v>
      </c>
      <c r="L52" s="333" t="s">
        <v>607</v>
      </c>
      <c r="M52" s="227" t="s">
        <v>606</v>
      </c>
      <c r="N52" s="227" t="s">
        <v>608</v>
      </c>
      <c r="O52" s="227" t="s">
        <v>608</v>
      </c>
      <c r="P52" s="227" t="s">
        <v>605</v>
      </c>
      <c r="Q52" s="227" t="s">
        <v>609</v>
      </c>
      <c r="R52" s="227" t="s">
        <v>610</v>
      </c>
      <c r="S52" s="333" t="s">
        <v>611</v>
      </c>
      <c r="T52" s="333" t="s">
        <v>611</v>
      </c>
      <c r="U52" s="227" t="s">
        <v>612</v>
      </c>
      <c r="V52" s="227" t="s">
        <v>612</v>
      </c>
      <c r="W52" s="227" t="s">
        <v>613</v>
      </c>
      <c r="X52" s="227" t="s">
        <v>613</v>
      </c>
      <c r="Y52" s="227" t="s">
        <v>613</v>
      </c>
      <c r="Z52" s="227" t="s">
        <v>613</v>
      </c>
      <c r="AA52" s="227" t="s">
        <v>613</v>
      </c>
      <c r="AB52" s="227" t="s">
        <v>613</v>
      </c>
      <c r="AC52" s="227" t="s">
        <v>613</v>
      </c>
      <c r="AD52" s="227" t="s">
        <v>614</v>
      </c>
      <c r="AE52" s="227" t="s">
        <v>615</v>
      </c>
      <c r="AF52" s="227" t="s">
        <v>615</v>
      </c>
      <c r="AG52" s="227" t="s">
        <v>616</v>
      </c>
      <c r="AH52" s="227" t="s">
        <v>616</v>
      </c>
      <c r="AI52" s="227" t="s">
        <v>617</v>
      </c>
      <c r="AJ52" s="227" t="s">
        <v>618</v>
      </c>
      <c r="AK52" s="227" t="s">
        <v>618</v>
      </c>
      <c r="AL52" s="227" t="s">
        <v>619</v>
      </c>
      <c r="AM52" s="227" t="s">
        <v>619</v>
      </c>
      <c r="AN52" s="227" t="s">
        <v>620</v>
      </c>
      <c r="AO52" s="227" t="s">
        <v>620</v>
      </c>
      <c r="AP52" s="227" t="s">
        <v>620</v>
      </c>
      <c r="AQ52" s="227" t="s">
        <v>621</v>
      </c>
      <c r="AR52" s="227" t="s">
        <v>622</v>
      </c>
      <c r="AS52" s="227" t="s">
        <v>623</v>
      </c>
      <c r="AT52" s="227" t="s">
        <v>624</v>
      </c>
      <c r="AU52" s="227" t="s">
        <v>624</v>
      </c>
      <c r="AV52" s="227" t="s">
        <v>613</v>
      </c>
      <c r="AW52" s="227" t="s">
        <v>625</v>
      </c>
      <c r="AX52" s="227" t="s">
        <v>626</v>
      </c>
      <c r="AY52" s="227" t="s">
        <v>627</v>
      </c>
      <c r="AZ52" s="227" t="s">
        <v>620</v>
      </c>
      <c r="BA52" s="227" t="s">
        <v>620</v>
      </c>
      <c r="BB52" s="227" t="s">
        <v>620</v>
      </c>
      <c r="BC52" s="227" t="s">
        <v>609</v>
      </c>
      <c r="BD52" s="227" t="s">
        <v>609</v>
      </c>
      <c r="BE52" s="227" t="s">
        <v>625</v>
      </c>
      <c r="BF52" s="227" t="s">
        <v>628</v>
      </c>
      <c r="BG52" s="227" t="s">
        <v>629</v>
      </c>
      <c r="BH52" s="227" t="s">
        <v>620</v>
      </c>
      <c r="BI52" s="227" t="s">
        <v>613</v>
      </c>
      <c r="BJ52" s="227" t="s">
        <v>613</v>
      </c>
      <c r="BK52" s="227" t="s">
        <v>613</v>
      </c>
      <c r="BL52" s="227" t="s">
        <v>613</v>
      </c>
      <c r="BM52" s="227" t="s">
        <v>613</v>
      </c>
      <c r="BN52" s="227" t="s">
        <v>613</v>
      </c>
      <c r="BO52" s="227" t="s">
        <v>630</v>
      </c>
      <c r="BP52" s="227" t="s">
        <v>631</v>
      </c>
      <c r="BQ52" s="227" t="s">
        <v>632</v>
      </c>
      <c r="BR52" s="227" t="s">
        <v>622</v>
      </c>
      <c r="BS52" s="333" t="s">
        <v>613</v>
      </c>
      <c r="BT52" s="333" t="s">
        <v>613</v>
      </c>
      <c r="BU52" s="227" t="s">
        <v>613</v>
      </c>
      <c r="BV52" s="227" t="s">
        <v>633</v>
      </c>
      <c r="BW52" s="227" t="s">
        <v>633</v>
      </c>
      <c r="BX52" s="227" t="s">
        <v>634</v>
      </c>
      <c r="BY52" s="227" t="s">
        <v>624</v>
      </c>
      <c r="BZ52" s="333" t="s">
        <v>635</v>
      </c>
      <c r="CA52" s="333" t="s">
        <v>635</v>
      </c>
      <c r="CB52" s="333" t="s">
        <v>635</v>
      </c>
      <c r="CC52" s="333" t="s">
        <v>635</v>
      </c>
      <c r="CD52" s="333" t="s">
        <v>635</v>
      </c>
      <c r="CE52" s="333" t="s">
        <v>635</v>
      </c>
      <c r="CF52" s="333" t="s">
        <v>635</v>
      </c>
      <c r="CG52" s="227" t="s">
        <v>612</v>
      </c>
      <c r="CH52" s="227" t="s">
        <v>612</v>
      </c>
      <c r="CI52" s="227" t="s">
        <v>612</v>
      </c>
      <c r="CJ52" s="227" t="s">
        <v>612</v>
      </c>
      <c r="CK52" s="227" t="s">
        <v>613</v>
      </c>
      <c r="CL52" s="227" t="s">
        <v>613</v>
      </c>
      <c r="CM52" s="227" t="s">
        <v>613</v>
      </c>
      <c r="CN52" s="227" t="s">
        <v>624</v>
      </c>
      <c r="CO52" s="227" t="s">
        <v>613</v>
      </c>
      <c r="CP52" s="227" t="s">
        <v>613</v>
      </c>
      <c r="CQ52" s="227" t="s">
        <v>613</v>
      </c>
    </row>
    <row r="53" spans="1:95" ht="15.75" customHeight="1" x14ac:dyDescent="0.25">
      <c r="A53" s="78" t="str">
        <f>'Indicator Data'!B62</f>
        <v>Rajshahi</v>
      </c>
      <c r="B53" s="78" t="str">
        <f>'Indicator Data'!C62</f>
        <v>Nawabganj</v>
      </c>
      <c r="C53" s="19">
        <f>'Indicator Data'!D62</f>
        <v>5070</v>
      </c>
      <c r="D53" s="227" t="s">
        <v>604</v>
      </c>
      <c r="E53" s="227" t="s">
        <v>604</v>
      </c>
      <c r="F53" s="227" t="s">
        <v>604</v>
      </c>
      <c r="G53" s="227" t="s">
        <v>604</v>
      </c>
      <c r="H53" s="227" t="s">
        <v>605</v>
      </c>
      <c r="I53" s="227" t="s">
        <v>606</v>
      </c>
      <c r="J53" s="333" t="s">
        <v>607</v>
      </c>
      <c r="K53" s="333" t="s">
        <v>607</v>
      </c>
      <c r="L53" s="333" t="s">
        <v>607</v>
      </c>
      <c r="M53" s="227" t="s">
        <v>606</v>
      </c>
      <c r="N53" s="227" t="s">
        <v>608</v>
      </c>
      <c r="O53" s="227" t="s">
        <v>608</v>
      </c>
      <c r="P53" s="227" t="s">
        <v>605</v>
      </c>
      <c r="Q53" s="227" t="s">
        <v>609</v>
      </c>
      <c r="R53" s="227" t="s">
        <v>610</v>
      </c>
      <c r="S53" s="333" t="s">
        <v>611</v>
      </c>
      <c r="T53" s="333" t="s">
        <v>611</v>
      </c>
      <c r="U53" s="227" t="s">
        <v>612</v>
      </c>
      <c r="V53" s="227" t="s">
        <v>612</v>
      </c>
      <c r="W53" s="227" t="s">
        <v>613</v>
      </c>
      <c r="X53" s="227" t="s">
        <v>613</v>
      </c>
      <c r="Y53" s="227" t="s">
        <v>613</v>
      </c>
      <c r="Z53" s="227" t="s">
        <v>613</v>
      </c>
      <c r="AA53" s="227" t="s">
        <v>613</v>
      </c>
      <c r="AB53" s="227" t="s">
        <v>613</v>
      </c>
      <c r="AC53" s="227" t="s">
        <v>613</v>
      </c>
      <c r="AD53" s="227" t="s">
        <v>614</v>
      </c>
      <c r="AE53" s="227" t="s">
        <v>615</v>
      </c>
      <c r="AF53" s="227" t="s">
        <v>615</v>
      </c>
      <c r="AG53" s="227" t="s">
        <v>616</v>
      </c>
      <c r="AH53" s="227" t="s">
        <v>616</v>
      </c>
      <c r="AI53" s="227" t="s">
        <v>617</v>
      </c>
      <c r="AJ53" s="227" t="s">
        <v>618</v>
      </c>
      <c r="AK53" s="227" t="s">
        <v>618</v>
      </c>
      <c r="AL53" s="227" t="s">
        <v>619</v>
      </c>
      <c r="AM53" s="227" t="s">
        <v>619</v>
      </c>
      <c r="AN53" s="227" t="s">
        <v>620</v>
      </c>
      <c r="AO53" s="227" t="s">
        <v>620</v>
      </c>
      <c r="AP53" s="227" t="s">
        <v>620</v>
      </c>
      <c r="AQ53" s="227" t="s">
        <v>621</v>
      </c>
      <c r="AR53" s="227" t="s">
        <v>622</v>
      </c>
      <c r="AS53" s="227" t="s">
        <v>623</v>
      </c>
      <c r="AT53" s="227" t="s">
        <v>624</v>
      </c>
      <c r="AU53" s="227" t="s">
        <v>624</v>
      </c>
      <c r="AV53" s="227" t="s">
        <v>613</v>
      </c>
      <c r="AW53" s="227" t="s">
        <v>625</v>
      </c>
      <c r="AX53" s="227" t="s">
        <v>626</v>
      </c>
      <c r="AY53" s="227" t="s">
        <v>627</v>
      </c>
      <c r="AZ53" s="227" t="s">
        <v>620</v>
      </c>
      <c r="BA53" s="227" t="s">
        <v>620</v>
      </c>
      <c r="BB53" s="227" t="s">
        <v>620</v>
      </c>
      <c r="BC53" s="227" t="s">
        <v>609</v>
      </c>
      <c r="BD53" s="227" t="s">
        <v>609</v>
      </c>
      <c r="BE53" s="227" t="s">
        <v>625</v>
      </c>
      <c r="BF53" s="227" t="s">
        <v>628</v>
      </c>
      <c r="BG53" s="227" t="s">
        <v>629</v>
      </c>
      <c r="BH53" s="227" t="s">
        <v>620</v>
      </c>
      <c r="BI53" s="227" t="s">
        <v>613</v>
      </c>
      <c r="BJ53" s="227" t="s">
        <v>613</v>
      </c>
      <c r="BK53" s="227" t="s">
        <v>613</v>
      </c>
      <c r="BL53" s="227" t="s">
        <v>613</v>
      </c>
      <c r="BM53" s="227" t="s">
        <v>613</v>
      </c>
      <c r="BN53" s="227" t="s">
        <v>613</v>
      </c>
      <c r="BO53" s="227" t="s">
        <v>630</v>
      </c>
      <c r="BP53" s="227" t="s">
        <v>631</v>
      </c>
      <c r="BQ53" s="227" t="s">
        <v>632</v>
      </c>
      <c r="BR53" s="227" t="s">
        <v>622</v>
      </c>
      <c r="BS53" s="333" t="s">
        <v>613</v>
      </c>
      <c r="BT53" s="333" t="s">
        <v>613</v>
      </c>
      <c r="BU53" s="227" t="s">
        <v>613</v>
      </c>
      <c r="BV53" s="227" t="s">
        <v>633</v>
      </c>
      <c r="BW53" s="227" t="s">
        <v>633</v>
      </c>
      <c r="BX53" s="227" t="s">
        <v>634</v>
      </c>
      <c r="BY53" s="227" t="s">
        <v>624</v>
      </c>
      <c r="BZ53" s="333" t="s">
        <v>635</v>
      </c>
      <c r="CA53" s="333" t="s">
        <v>635</v>
      </c>
      <c r="CB53" s="333" t="s">
        <v>635</v>
      </c>
      <c r="CC53" s="333" t="s">
        <v>635</v>
      </c>
      <c r="CD53" s="333" t="s">
        <v>635</v>
      </c>
      <c r="CE53" s="333" t="s">
        <v>635</v>
      </c>
      <c r="CF53" s="333" t="s">
        <v>635</v>
      </c>
      <c r="CG53" s="227" t="s">
        <v>612</v>
      </c>
      <c r="CH53" s="227" t="s">
        <v>612</v>
      </c>
      <c r="CI53" s="227" t="s">
        <v>612</v>
      </c>
      <c r="CJ53" s="227" t="s">
        <v>612</v>
      </c>
      <c r="CK53" s="227" t="s">
        <v>613</v>
      </c>
      <c r="CL53" s="227" t="s">
        <v>613</v>
      </c>
      <c r="CM53" s="227" t="s">
        <v>613</v>
      </c>
      <c r="CN53" s="227" t="s">
        <v>624</v>
      </c>
      <c r="CO53" s="227" t="s">
        <v>613</v>
      </c>
      <c r="CP53" s="227" t="s">
        <v>613</v>
      </c>
      <c r="CQ53" s="227" t="s">
        <v>613</v>
      </c>
    </row>
    <row r="54" spans="1:95" ht="15.75" customHeight="1" x14ac:dyDescent="0.25">
      <c r="A54" s="78" t="str">
        <f>'Indicator Data'!B63</f>
        <v>Rajshahi</v>
      </c>
      <c r="B54" s="78" t="str">
        <f>'Indicator Data'!C63</f>
        <v>Pabna</v>
      </c>
      <c r="C54" s="19">
        <f>'Indicator Data'!D63</f>
        <v>5076</v>
      </c>
      <c r="D54" s="227" t="s">
        <v>604</v>
      </c>
      <c r="E54" s="227" t="s">
        <v>604</v>
      </c>
      <c r="F54" s="227" t="s">
        <v>604</v>
      </c>
      <c r="G54" s="227" t="s">
        <v>604</v>
      </c>
      <c r="H54" s="227" t="s">
        <v>605</v>
      </c>
      <c r="I54" s="227" t="s">
        <v>606</v>
      </c>
      <c r="J54" s="333" t="s">
        <v>607</v>
      </c>
      <c r="K54" s="333" t="s">
        <v>607</v>
      </c>
      <c r="L54" s="333" t="s">
        <v>607</v>
      </c>
      <c r="M54" s="227" t="s">
        <v>606</v>
      </c>
      <c r="N54" s="227" t="s">
        <v>608</v>
      </c>
      <c r="O54" s="227" t="s">
        <v>608</v>
      </c>
      <c r="P54" s="227" t="s">
        <v>605</v>
      </c>
      <c r="Q54" s="227" t="s">
        <v>609</v>
      </c>
      <c r="R54" s="227" t="s">
        <v>610</v>
      </c>
      <c r="S54" s="333" t="s">
        <v>611</v>
      </c>
      <c r="T54" s="333" t="s">
        <v>611</v>
      </c>
      <c r="U54" s="227" t="s">
        <v>612</v>
      </c>
      <c r="V54" s="227" t="s">
        <v>612</v>
      </c>
      <c r="W54" s="227" t="s">
        <v>613</v>
      </c>
      <c r="X54" s="227" t="s">
        <v>613</v>
      </c>
      <c r="Y54" s="227" t="s">
        <v>613</v>
      </c>
      <c r="Z54" s="227" t="s">
        <v>613</v>
      </c>
      <c r="AA54" s="227" t="s">
        <v>613</v>
      </c>
      <c r="AB54" s="227" t="s">
        <v>613</v>
      </c>
      <c r="AC54" s="227" t="s">
        <v>613</v>
      </c>
      <c r="AD54" s="227" t="s">
        <v>614</v>
      </c>
      <c r="AE54" s="227" t="s">
        <v>615</v>
      </c>
      <c r="AF54" s="227" t="s">
        <v>615</v>
      </c>
      <c r="AG54" s="227" t="s">
        <v>616</v>
      </c>
      <c r="AH54" s="227" t="s">
        <v>616</v>
      </c>
      <c r="AI54" s="227" t="s">
        <v>617</v>
      </c>
      <c r="AJ54" s="227" t="s">
        <v>618</v>
      </c>
      <c r="AK54" s="227" t="s">
        <v>618</v>
      </c>
      <c r="AL54" s="227" t="s">
        <v>619</v>
      </c>
      <c r="AM54" s="227" t="s">
        <v>619</v>
      </c>
      <c r="AN54" s="227" t="s">
        <v>620</v>
      </c>
      <c r="AO54" s="227" t="s">
        <v>620</v>
      </c>
      <c r="AP54" s="227" t="s">
        <v>620</v>
      </c>
      <c r="AQ54" s="227" t="s">
        <v>621</v>
      </c>
      <c r="AR54" s="227" t="s">
        <v>622</v>
      </c>
      <c r="AS54" s="227" t="s">
        <v>623</v>
      </c>
      <c r="AT54" s="227" t="s">
        <v>624</v>
      </c>
      <c r="AU54" s="227" t="s">
        <v>624</v>
      </c>
      <c r="AV54" s="227" t="s">
        <v>613</v>
      </c>
      <c r="AW54" s="227" t="s">
        <v>625</v>
      </c>
      <c r="AX54" s="227" t="s">
        <v>626</v>
      </c>
      <c r="AY54" s="227" t="s">
        <v>627</v>
      </c>
      <c r="AZ54" s="227" t="s">
        <v>620</v>
      </c>
      <c r="BA54" s="227" t="s">
        <v>620</v>
      </c>
      <c r="BB54" s="227" t="s">
        <v>620</v>
      </c>
      <c r="BC54" s="227" t="s">
        <v>609</v>
      </c>
      <c r="BD54" s="227" t="s">
        <v>609</v>
      </c>
      <c r="BE54" s="227" t="s">
        <v>625</v>
      </c>
      <c r="BF54" s="227" t="s">
        <v>628</v>
      </c>
      <c r="BG54" s="227" t="s">
        <v>629</v>
      </c>
      <c r="BH54" s="227" t="s">
        <v>620</v>
      </c>
      <c r="BI54" s="227" t="s">
        <v>613</v>
      </c>
      <c r="BJ54" s="227" t="s">
        <v>613</v>
      </c>
      <c r="BK54" s="227" t="s">
        <v>613</v>
      </c>
      <c r="BL54" s="227" t="s">
        <v>613</v>
      </c>
      <c r="BM54" s="227" t="s">
        <v>613</v>
      </c>
      <c r="BN54" s="227" t="s">
        <v>613</v>
      </c>
      <c r="BO54" s="227" t="s">
        <v>630</v>
      </c>
      <c r="BP54" s="227" t="s">
        <v>631</v>
      </c>
      <c r="BQ54" s="227" t="s">
        <v>632</v>
      </c>
      <c r="BR54" s="227" t="s">
        <v>622</v>
      </c>
      <c r="BS54" s="333" t="s">
        <v>613</v>
      </c>
      <c r="BT54" s="333" t="s">
        <v>613</v>
      </c>
      <c r="BU54" s="227" t="s">
        <v>613</v>
      </c>
      <c r="BV54" s="227" t="s">
        <v>633</v>
      </c>
      <c r="BW54" s="227" t="s">
        <v>633</v>
      </c>
      <c r="BX54" s="227" t="s">
        <v>634</v>
      </c>
      <c r="BY54" s="227" t="s">
        <v>624</v>
      </c>
      <c r="BZ54" s="333" t="s">
        <v>635</v>
      </c>
      <c r="CA54" s="333" t="s">
        <v>635</v>
      </c>
      <c r="CB54" s="333" t="s">
        <v>635</v>
      </c>
      <c r="CC54" s="333" t="s">
        <v>635</v>
      </c>
      <c r="CD54" s="333" t="s">
        <v>635</v>
      </c>
      <c r="CE54" s="333" t="s">
        <v>635</v>
      </c>
      <c r="CF54" s="333" t="s">
        <v>635</v>
      </c>
      <c r="CG54" s="227" t="s">
        <v>612</v>
      </c>
      <c r="CH54" s="227" t="s">
        <v>612</v>
      </c>
      <c r="CI54" s="227" t="s">
        <v>612</v>
      </c>
      <c r="CJ54" s="227" t="s">
        <v>612</v>
      </c>
      <c r="CK54" s="227" t="s">
        <v>613</v>
      </c>
      <c r="CL54" s="227" t="s">
        <v>613</v>
      </c>
      <c r="CM54" s="227" t="s">
        <v>613</v>
      </c>
      <c r="CN54" s="227" t="s">
        <v>624</v>
      </c>
      <c r="CO54" s="227" t="s">
        <v>613</v>
      </c>
      <c r="CP54" s="227" t="s">
        <v>613</v>
      </c>
      <c r="CQ54" s="227" t="s">
        <v>613</v>
      </c>
    </row>
    <row r="55" spans="1:95" ht="15.75" customHeight="1" x14ac:dyDescent="0.25">
      <c r="A55" s="78" t="str">
        <f>'Indicator Data'!B64</f>
        <v>Rajshahi</v>
      </c>
      <c r="B55" s="78" t="str">
        <f>'Indicator Data'!C64</f>
        <v>Rajshahi</v>
      </c>
      <c r="C55" s="19">
        <f>'Indicator Data'!D64</f>
        <v>5081</v>
      </c>
      <c r="D55" s="227" t="s">
        <v>604</v>
      </c>
      <c r="E55" s="227" t="s">
        <v>604</v>
      </c>
      <c r="F55" s="227" t="s">
        <v>604</v>
      </c>
      <c r="G55" s="227" t="s">
        <v>604</v>
      </c>
      <c r="H55" s="227" t="s">
        <v>605</v>
      </c>
      <c r="I55" s="227" t="s">
        <v>606</v>
      </c>
      <c r="J55" s="333" t="s">
        <v>607</v>
      </c>
      <c r="K55" s="333" t="s">
        <v>607</v>
      </c>
      <c r="L55" s="333" t="s">
        <v>607</v>
      </c>
      <c r="M55" s="227" t="s">
        <v>606</v>
      </c>
      <c r="N55" s="227" t="s">
        <v>608</v>
      </c>
      <c r="O55" s="227" t="s">
        <v>608</v>
      </c>
      <c r="P55" s="227" t="s">
        <v>605</v>
      </c>
      <c r="Q55" s="227" t="s">
        <v>609</v>
      </c>
      <c r="R55" s="227" t="s">
        <v>610</v>
      </c>
      <c r="S55" s="333" t="s">
        <v>611</v>
      </c>
      <c r="T55" s="333" t="s">
        <v>611</v>
      </c>
      <c r="U55" s="227" t="s">
        <v>612</v>
      </c>
      <c r="V55" s="227" t="s">
        <v>612</v>
      </c>
      <c r="W55" s="227" t="s">
        <v>613</v>
      </c>
      <c r="X55" s="227" t="s">
        <v>613</v>
      </c>
      <c r="Y55" s="227" t="s">
        <v>613</v>
      </c>
      <c r="Z55" s="227" t="s">
        <v>613</v>
      </c>
      <c r="AA55" s="227" t="s">
        <v>613</v>
      </c>
      <c r="AB55" s="227" t="s">
        <v>613</v>
      </c>
      <c r="AC55" s="227" t="s">
        <v>613</v>
      </c>
      <c r="AD55" s="227" t="s">
        <v>614</v>
      </c>
      <c r="AE55" s="227" t="s">
        <v>615</v>
      </c>
      <c r="AF55" s="227" t="s">
        <v>615</v>
      </c>
      <c r="AG55" s="227" t="s">
        <v>616</v>
      </c>
      <c r="AH55" s="227" t="s">
        <v>616</v>
      </c>
      <c r="AI55" s="227" t="s">
        <v>617</v>
      </c>
      <c r="AJ55" s="227" t="s">
        <v>618</v>
      </c>
      <c r="AK55" s="227" t="s">
        <v>618</v>
      </c>
      <c r="AL55" s="227" t="s">
        <v>619</v>
      </c>
      <c r="AM55" s="227" t="s">
        <v>619</v>
      </c>
      <c r="AN55" s="227" t="s">
        <v>620</v>
      </c>
      <c r="AO55" s="227" t="s">
        <v>620</v>
      </c>
      <c r="AP55" s="227" t="s">
        <v>620</v>
      </c>
      <c r="AQ55" s="227" t="s">
        <v>621</v>
      </c>
      <c r="AR55" s="227" t="s">
        <v>622</v>
      </c>
      <c r="AS55" s="227" t="s">
        <v>623</v>
      </c>
      <c r="AT55" s="227" t="s">
        <v>624</v>
      </c>
      <c r="AU55" s="227" t="s">
        <v>624</v>
      </c>
      <c r="AV55" s="227" t="s">
        <v>613</v>
      </c>
      <c r="AW55" s="227" t="s">
        <v>625</v>
      </c>
      <c r="AX55" s="227" t="s">
        <v>626</v>
      </c>
      <c r="AY55" s="227" t="s">
        <v>627</v>
      </c>
      <c r="AZ55" s="227" t="s">
        <v>620</v>
      </c>
      <c r="BA55" s="227" t="s">
        <v>620</v>
      </c>
      <c r="BB55" s="227" t="s">
        <v>620</v>
      </c>
      <c r="BC55" s="227" t="s">
        <v>609</v>
      </c>
      <c r="BD55" s="227" t="s">
        <v>609</v>
      </c>
      <c r="BE55" s="227" t="s">
        <v>625</v>
      </c>
      <c r="BF55" s="227" t="s">
        <v>628</v>
      </c>
      <c r="BG55" s="227" t="s">
        <v>629</v>
      </c>
      <c r="BH55" s="227" t="s">
        <v>620</v>
      </c>
      <c r="BI55" s="227" t="s">
        <v>613</v>
      </c>
      <c r="BJ55" s="227" t="s">
        <v>613</v>
      </c>
      <c r="BK55" s="227" t="s">
        <v>613</v>
      </c>
      <c r="BL55" s="227" t="s">
        <v>613</v>
      </c>
      <c r="BM55" s="227" t="s">
        <v>613</v>
      </c>
      <c r="BN55" s="227" t="s">
        <v>613</v>
      </c>
      <c r="BO55" s="227" t="s">
        <v>630</v>
      </c>
      <c r="BP55" s="227" t="s">
        <v>631</v>
      </c>
      <c r="BQ55" s="227" t="s">
        <v>632</v>
      </c>
      <c r="BR55" s="227" t="s">
        <v>622</v>
      </c>
      <c r="BS55" s="333" t="s">
        <v>613</v>
      </c>
      <c r="BT55" s="333" t="s">
        <v>613</v>
      </c>
      <c r="BU55" s="227" t="s">
        <v>613</v>
      </c>
      <c r="BV55" s="227" t="s">
        <v>633</v>
      </c>
      <c r="BW55" s="227" t="s">
        <v>633</v>
      </c>
      <c r="BX55" s="227" t="s">
        <v>634</v>
      </c>
      <c r="BY55" s="227" t="s">
        <v>624</v>
      </c>
      <c r="BZ55" s="333" t="s">
        <v>635</v>
      </c>
      <c r="CA55" s="333" t="s">
        <v>635</v>
      </c>
      <c r="CB55" s="333" t="s">
        <v>635</v>
      </c>
      <c r="CC55" s="333" t="s">
        <v>635</v>
      </c>
      <c r="CD55" s="333" t="s">
        <v>635</v>
      </c>
      <c r="CE55" s="333" t="s">
        <v>635</v>
      </c>
      <c r="CF55" s="333" t="s">
        <v>635</v>
      </c>
      <c r="CG55" s="227" t="s">
        <v>612</v>
      </c>
      <c r="CH55" s="227" t="s">
        <v>612</v>
      </c>
      <c r="CI55" s="227" t="s">
        <v>612</v>
      </c>
      <c r="CJ55" s="227" t="s">
        <v>612</v>
      </c>
      <c r="CK55" s="227" t="s">
        <v>613</v>
      </c>
      <c r="CL55" s="227" t="s">
        <v>613</v>
      </c>
      <c r="CM55" s="227" t="s">
        <v>613</v>
      </c>
      <c r="CN55" s="227" t="s">
        <v>624</v>
      </c>
      <c r="CO55" s="227" t="s">
        <v>613</v>
      </c>
      <c r="CP55" s="227" t="s">
        <v>613</v>
      </c>
      <c r="CQ55" s="227" t="s">
        <v>613</v>
      </c>
    </row>
    <row r="56" spans="1:95" ht="15.75" customHeight="1" x14ac:dyDescent="0.25">
      <c r="A56" s="78" t="str">
        <f>'Indicator Data'!B65</f>
        <v>Rajshahi</v>
      </c>
      <c r="B56" s="78" t="str">
        <f>'Indicator Data'!C65</f>
        <v>Sirajganj</v>
      </c>
      <c r="C56" s="19">
        <f>'Indicator Data'!D65</f>
        <v>5088</v>
      </c>
      <c r="D56" s="227" t="s">
        <v>604</v>
      </c>
      <c r="E56" s="227" t="s">
        <v>604</v>
      </c>
      <c r="F56" s="227" t="s">
        <v>604</v>
      </c>
      <c r="G56" s="227" t="s">
        <v>604</v>
      </c>
      <c r="H56" s="227" t="s">
        <v>605</v>
      </c>
      <c r="I56" s="227" t="s">
        <v>606</v>
      </c>
      <c r="J56" s="333" t="s">
        <v>607</v>
      </c>
      <c r="K56" s="333" t="s">
        <v>607</v>
      </c>
      <c r="L56" s="333" t="s">
        <v>607</v>
      </c>
      <c r="M56" s="227" t="s">
        <v>606</v>
      </c>
      <c r="N56" s="227" t="s">
        <v>608</v>
      </c>
      <c r="O56" s="227" t="s">
        <v>608</v>
      </c>
      <c r="P56" s="227" t="s">
        <v>605</v>
      </c>
      <c r="Q56" s="227" t="s">
        <v>609</v>
      </c>
      <c r="R56" s="227" t="s">
        <v>610</v>
      </c>
      <c r="S56" s="333" t="s">
        <v>611</v>
      </c>
      <c r="T56" s="333" t="s">
        <v>611</v>
      </c>
      <c r="U56" s="227" t="s">
        <v>612</v>
      </c>
      <c r="V56" s="227" t="s">
        <v>612</v>
      </c>
      <c r="W56" s="227" t="s">
        <v>613</v>
      </c>
      <c r="X56" s="227" t="s">
        <v>613</v>
      </c>
      <c r="Y56" s="227" t="s">
        <v>613</v>
      </c>
      <c r="Z56" s="227" t="s">
        <v>613</v>
      </c>
      <c r="AA56" s="227" t="s">
        <v>613</v>
      </c>
      <c r="AB56" s="227" t="s">
        <v>613</v>
      </c>
      <c r="AC56" s="227" t="s">
        <v>613</v>
      </c>
      <c r="AD56" s="227" t="s">
        <v>614</v>
      </c>
      <c r="AE56" s="227" t="s">
        <v>615</v>
      </c>
      <c r="AF56" s="227" t="s">
        <v>615</v>
      </c>
      <c r="AG56" s="227" t="s">
        <v>616</v>
      </c>
      <c r="AH56" s="227" t="s">
        <v>616</v>
      </c>
      <c r="AI56" s="227" t="s">
        <v>617</v>
      </c>
      <c r="AJ56" s="227" t="s">
        <v>618</v>
      </c>
      <c r="AK56" s="227" t="s">
        <v>618</v>
      </c>
      <c r="AL56" s="227" t="s">
        <v>619</v>
      </c>
      <c r="AM56" s="227" t="s">
        <v>619</v>
      </c>
      <c r="AN56" s="227" t="s">
        <v>620</v>
      </c>
      <c r="AO56" s="227" t="s">
        <v>620</v>
      </c>
      <c r="AP56" s="227" t="s">
        <v>620</v>
      </c>
      <c r="AQ56" s="227" t="s">
        <v>621</v>
      </c>
      <c r="AR56" s="227" t="s">
        <v>622</v>
      </c>
      <c r="AS56" s="227" t="s">
        <v>623</v>
      </c>
      <c r="AT56" s="227" t="s">
        <v>624</v>
      </c>
      <c r="AU56" s="227" t="s">
        <v>624</v>
      </c>
      <c r="AV56" s="227" t="s">
        <v>613</v>
      </c>
      <c r="AW56" s="227" t="s">
        <v>625</v>
      </c>
      <c r="AX56" s="227" t="s">
        <v>626</v>
      </c>
      <c r="AY56" s="227" t="s">
        <v>627</v>
      </c>
      <c r="AZ56" s="227" t="s">
        <v>620</v>
      </c>
      <c r="BA56" s="227" t="s">
        <v>620</v>
      </c>
      <c r="BB56" s="227" t="s">
        <v>620</v>
      </c>
      <c r="BC56" s="227" t="s">
        <v>609</v>
      </c>
      <c r="BD56" s="227" t="s">
        <v>609</v>
      </c>
      <c r="BE56" s="227" t="s">
        <v>625</v>
      </c>
      <c r="BF56" s="227" t="s">
        <v>628</v>
      </c>
      <c r="BG56" s="227" t="s">
        <v>629</v>
      </c>
      <c r="BH56" s="227" t="s">
        <v>620</v>
      </c>
      <c r="BI56" s="227" t="s">
        <v>613</v>
      </c>
      <c r="BJ56" s="227" t="s">
        <v>613</v>
      </c>
      <c r="BK56" s="227" t="s">
        <v>613</v>
      </c>
      <c r="BL56" s="227" t="s">
        <v>613</v>
      </c>
      <c r="BM56" s="227" t="s">
        <v>613</v>
      </c>
      <c r="BN56" s="227" t="s">
        <v>613</v>
      </c>
      <c r="BO56" s="227" t="s">
        <v>630</v>
      </c>
      <c r="BP56" s="227" t="s">
        <v>631</v>
      </c>
      <c r="BQ56" s="227" t="s">
        <v>632</v>
      </c>
      <c r="BR56" s="227" t="s">
        <v>622</v>
      </c>
      <c r="BS56" s="333" t="s">
        <v>613</v>
      </c>
      <c r="BT56" s="333" t="s">
        <v>613</v>
      </c>
      <c r="BU56" s="227" t="s">
        <v>613</v>
      </c>
      <c r="BV56" s="227" t="s">
        <v>633</v>
      </c>
      <c r="BW56" s="227" t="s">
        <v>633</v>
      </c>
      <c r="BX56" s="227" t="s">
        <v>634</v>
      </c>
      <c r="BY56" s="227" t="s">
        <v>624</v>
      </c>
      <c r="BZ56" s="333" t="s">
        <v>635</v>
      </c>
      <c r="CA56" s="333" t="s">
        <v>635</v>
      </c>
      <c r="CB56" s="333" t="s">
        <v>635</v>
      </c>
      <c r="CC56" s="333" t="s">
        <v>635</v>
      </c>
      <c r="CD56" s="333" t="s">
        <v>635</v>
      </c>
      <c r="CE56" s="333" t="s">
        <v>635</v>
      </c>
      <c r="CF56" s="333" t="s">
        <v>635</v>
      </c>
      <c r="CG56" s="227" t="s">
        <v>612</v>
      </c>
      <c r="CH56" s="227" t="s">
        <v>612</v>
      </c>
      <c r="CI56" s="227" t="s">
        <v>612</v>
      </c>
      <c r="CJ56" s="227" t="s">
        <v>612</v>
      </c>
      <c r="CK56" s="227" t="s">
        <v>613</v>
      </c>
      <c r="CL56" s="227" t="s">
        <v>613</v>
      </c>
      <c r="CM56" s="227" t="s">
        <v>613</v>
      </c>
      <c r="CN56" s="227" t="s">
        <v>624</v>
      </c>
      <c r="CO56" s="227" t="s">
        <v>613</v>
      </c>
      <c r="CP56" s="227" t="s">
        <v>613</v>
      </c>
      <c r="CQ56" s="227" t="s">
        <v>613</v>
      </c>
    </row>
    <row r="57" spans="1:95" ht="15.75" customHeight="1" x14ac:dyDescent="0.25">
      <c r="A57" s="78" t="str">
        <f>'Indicator Data'!B66</f>
        <v>Rangpur</v>
      </c>
      <c r="B57" s="78" t="str">
        <f>'Indicator Data'!C66</f>
        <v>Dinajpur</v>
      </c>
      <c r="C57" s="19">
        <f>'Indicator Data'!D66</f>
        <v>5527</v>
      </c>
      <c r="D57" s="227" t="s">
        <v>604</v>
      </c>
      <c r="E57" s="227" t="s">
        <v>604</v>
      </c>
      <c r="F57" s="227" t="s">
        <v>604</v>
      </c>
      <c r="G57" s="227" t="s">
        <v>604</v>
      </c>
      <c r="H57" s="227" t="s">
        <v>605</v>
      </c>
      <c r="I57" s="227" t="s">
        <v>606</v>
      </c>
      <c r="J57" s="333" t="s">
        <v>607</v>
      </c>
      <c r="K57" s="333" t="s">
        <v>607</v>
      </c>
      <c r="L57" s="333" t="s">
        <v>607</v>
      </c>
      <c r="M57" s="227" t="s">
        <v>606</v>
      </c>
      <c r="N57" s="227" t="s">
        <v>608</v>
      </c>
      <c r="O57" s="227" t="s">
        <v>608</v>
      </c>
      <c r="P57" s="227" t="s">
        <v>605</v>
      </c>
      <c r="Q57" s="227" t="s">
        <v>609</v>
      </c>
      <c r="R57" s="227" t="s">
        <v>610</v>
      </c>
      <c r="S57" s="333" t="s">
        <v>611</v>
      </c>
      <c r="T57" s="333" t="s">
        <v>611</v>
      </c>
      <c r="U57" s="227" t="s">
        <v>612</v>
      </c>
      <c r="V57" s="227" t="s">
        <v>612</v>
      </c>
      <c r="W57" s="227" t="s">
        <v>613</v>
      </c>
      <c r="X57" s="227" t="s">
        <v>613</v>
      </c>
      <c r="Y57" s="227" t="s">
        <v>613</v>
      </c>
      <c r="Z57" s="227" t="s">
        <v>613</v>
      </c>
      <c r="AA57" s="227" t="s">
        <v>613</v>
      </c>
      <c r="AB57" s="227" t="s">
        <v>613</v>
      </c>
      <c r="AC57" s="227" t="s">
        <v>613</v>
      </c>
      <c r="AD57" s="227" t="s">
        <v>614</v>
      </c>
      <c r="AE57" s="227" t="s">
        <v>615</v>
      </c>
      <c r="AF57" s="227" t="s">
        <v>615</v>
      </c>
      <c r="AG57" s="227" t="s">
        <v>616</v>
      </c>
      <c r="AH57" s="227" t="s">
        <v>616</v>
      </c>
      <c r="AI57" s="227" t="s">
        <v>617</v>
      </c>
      <c r="AJ57" s="227" t="s">
        <v>618</v>
      </c>
      <c r="AK57" s="227" t="s">
        <v>618</v>
      </c>
      <c r="AL57" s="227" t="s">
        <v>619</v>
      </c>
      <c r="AM57" s="227" t="s">
        <v>619</v>
      </c>
      <c r="AN57" s="227" t="s">
        <v>620</v>
      </c>
      <c r="AO57" s="227" t="s">
        <v>620</v>
      </c>
      <c r="AP57" s="227" t="s">
        <v>620</v>
      </c>
      <c r="AQ57" s="227" t="s">
        <v>621</v>
      </c>
      <c r="AR57" s="227" t="s">
        <v>622</v>
      </c>
      <c r="AS57" s="227" t="s">
        <v>623</v>
      </c>
      <c r="AT57" s="227" t="s">
        <v>624</v>
      </c>
      <c r="AU57" s="227" t="s">
        <v>624</v>
      </c>
      <c r="AV57" s="227" t="s">
        <v>613</v>
      </c>
      <c r="AW57" s="227" t="s">
        <v>625</v>
      </c>
      <c r="AX57" s="227" t="s">
        <v>626</v>
      </c>
      <c r="AY57" s="227" t="s">
        <v>627</v>
      </c>
      <c r="AZ57" s="227" t="s">
        <v>620</v>
      </c>
      <c r="BA57" s="227" t="s">
        <v>620</v>
      </c>
      <c r="BB57" s="227" t="s">
        <v>620</v>
      </c>
      <c r="BC57" s="227" t="s">
        <v>609</v>
      </c>
      <c r="BD57" s="227" t="s">
        <v>609</v>
      </c>
      <c r="BE57" s="227" t="s">
        <v>625</v>
      </c>
      <c r="BF57" s="227" t="s">
        <v>628</v>
      </c>
      <c r="BG57" s="227" t="s">
        <v>629</v>
      </c>
      <c r="BH57" s="227" t="s">
        <v>620</v>
      </c>
      <c r="BI57" s="227" t="s">
        <v>613</v>
      </c>
      <c r="BJ57" s="227" t="s">
        <v>613</v>
      </c>
      <c r="BK57" s="227" t="s">
        <v>613</v>
      </c>
      <c r="BL57" s="227" t="s">
        <v>613</v>
      </c>
      <c r="BM57" s="227" t="s">
        <v>613</v>
      </c>
      <c r="BN57" s="227" t="s">
        <v>613</v>
      </c>
      <c r="BO57" s="227" t="s">
        <v>630</v>
      </c>
      <c r="BP57" s="227" t="s">
        <v>631</v>
      </c>
      <c r="BQ57" s="227" t="s">
        <v>632</v>
      </c>
      <c r="BR57" s="227" t="s">
        <v>622</v>
      </c>
      <c r="BS57" s="333" t="s">
        <v>613</v>
      </c>
      <c r="BT57" s="333" t="s">
        <v>613</v>
      </c>
      <c r="BU57" s="227" t="s">
        <v>613</v>
      </c>
      <c r="BV57" s="227" t="s">
        <v>633</v>
      </c>
      <c r="BW57" s="227" t="s">
        <v>633</v>
      </c>
      <c r="BX57" s="227" t="s">
        <v>634</v>
      </c>
      <c r="BY57" s="227" t="s">
        <v>624</v>
      </c>
      <c r="BZ57" s="333" t="s">
        <v>635</v>
      </c>
      <c r="CA57" s="333" t="s">
        <v>635</v>
      </c>
      <c r="CB57" s="333" t="s">
        <v>635</v>
      </c>
      <c r="CC57" s="333" t="s">
        <v>635</v>
      </c>
      <c r="CD57" s="333" t="s">
        <v>635</v>
      </c>
      <c r="CE57" s="333" t="s">
        <v>635</v>
      </c>
      <c r="CF57" s="333" t="s">
        <v>635</v>
      </c>
      <c r="CG57" s="227" t="s">
        <v>612</v>
      </c>
      <c r="CH57" s="227" t="s">
        <v>612</v>
      </c>
      <c r="CI57" s="227" t="s">
        <v>612</v>
      </c>
      <c r="CJ57" s="227" t="s">
        <v>612</v>
      </c>
      <c r="CK57" s="227" t="s">
        <v>613</v>
      </c>
      <c r="CL57" s="227" t="s">
        <v>613</v>
      </c>
      <c r="CM57" s="227" t="s">
        <v>613</v>
      </c>
      <c r="CN57" s="227" t="s">
        <v>624</v>
      </c>
      <c r="CO57" s="227" t="s">
        <v>613</v>
      </c>
      <c r="CP57" s="227" t="s">
        <v>613</v>
      </c>
      <c r="CQ57" s="227" t="s">
        <v>613</v>
      </c>
    </row>
    <row r="58" spans="1:95" ht="15.75" customHeight="1" x14ac:dyDescent="0.25">
      <c r="A58" s="78" t="str">
        <f>'Indicator Data'!B67</f>
        <v>Rangpur</v>
      </c>
      <c r="B58" s="78" t="str">
        <f>'Indicator Data'!C67</f>
        <v>Gaibandha</v>
      </c>
      <c r="C58" s="19">
        <f>'Indicator Data'!D67</f>
        <v>5532</v>
      </c>
      <c r="D58" s="227" t="s">
        <v>604</v>
      </c>
      <c r="E58" s="227" t="s">
        <v>604</v>
      </c>
      <c r="F58" s="227" t="s">
        <v>604</v>
      </c>
      <c r="G58" s="227" t="s">
        <v>604</v>
      </c>
      <c r="H58" s="227" t="s">
        <v>605</v>
      </c>
      <c r="I58" s="227" t="s">
        <v>606</v>
      </c>
      <c r="J58" s="333" t="s">
        <v>607</v>
      </c>
      <c r="K58" s="333" t="s">
        <v>607</v>
      </c>
      <c r="L58" s="333" t="s">
        <v>607</v>
      </c>
      <c r="M58" s="227" t="s">
        <v>606</v>
      </c>
      <c r="N58" s="227" t="s">
        <v>608</v>
      </c>
      <c r="O58" s="227" t="s">
        <v>608</v>
      </c>
      <c r="P58" s="227" t="s">
        <v>605</v>
      </c>
      <c r="Q58" s="227" t="s">
        <v>609</v>
      </c>
      <c r="R58" s="227" t="s">
        <v>610</v>
      </c>
      <c r="S58" s="333" t="s">
        <v>611</v>
      </c>
      <c r="T58" s="333" t="s">
        <v>611</v>
      </c>
      <c r="U58" s="227" t="s">
        <v>612</v>
      </c>
      <c r="V58" s="227" t="s">
        <v>612</v>
      </c>
      <c r="W58" s="227" t="s">
        <v>613</v>
      </c>
      <c r="X58" s="227" t="s">
        <v>613</v>
      </c>
      <c r="Y58" s="227" t="s">
        <v>613</v>
      </c>
      <c r="Z58" s="227" t="s">
        <v>613</v>
      </c>
      <c r="AA58" s="227" t="s">
        <v>613</v>
      </c>
      <c r="AB58" s="227" t="s">
        <v>613</v>
      </c>
      <c r="AC58" s="227" t="s">
        <v>613</v>
      </c>
      <c r="AD58" s="227" t="s">
        <v>614</v>
      </c>
      <c r="AE58" s="227" t="s">
        <v>615</v>
      </c>
      <c r="AF58" s="227" t="s">
        <v>615</v>
      </c>
      <c r="AG58" s="227" t="s">
        <v>616</v>
      </c>
      <c r="AH58" s="227" t="s">
        <v>616</v>
      </c>
      <c r="AI58" s="227" t="s">
        <v>617</v>
      </c>
      <c r="AJ58" s="227" t="s">
        <v>618</v>
      </c>
      <c r="AK58" s="227" t="s">
        <v>618</v>
      </c>
      <c r="AL58" s="227" t="s">
        <v>619</v>
      </c>
      <c r="AM58" s="227" t="s">
        <v>619</v>
      </c>
      <c r="AN58" s="227" t="s">
        <v>620</v>
      </c>
      <c r="AO58" s="227" t="s">
        <v>620</v>
      </c>
      <c r="AP58" s="227" t="s">
        <v>620</v>
      </c>
      <c r="AQ58" s="227" t="s">
        <v>621</v>
      </c>
      <c r="AR58" s="227" t="s">
        <v>622</v>
      </c>
      <c r="AS58" s="227" t="s">
        <v>623</v>
      </c>
      <c r="AT58" s="227" t="s">
        <v>624</v>
      </c>
      <c r="AU58" s="227" t="s">
        <v>624</v>
      </c>
      <c r="AV58" s="227" t="s">
        <v>613</v>
      </c>
      <c r="AW58" s="227" t="s">
        <v>625</v>
      </c>
      <c r="AX58" s="227" t="s">
        <v>626</v>
      </c>
      <c r="AY58" s="227" t="s">
        <v>627</v>
      </c>
      <c r="AZ58" s="227" t="s">
        <v>620</v>
      </c>
      <c r="BA58" s="227" t="s">
        <v>620</v>
      </c>
      <c r="BB58" s="227" t="s">
        <v>620</v>
      </c>
      <c r="BC58" s="227" t="s">
        <v>609</v>
      </c>
      <c r="BD58" s="227" t="s">
        <v>609</v>
      </c>
      <c r="BE58" s="227" t="s">
        <v>625</v>
      </c>
      <c r="BF58" s="227" t="s">
        <v>628</v>
      </c>
      <c r="BG58" s="227" t="s">
        <v>629</v>
      </c>
      <c r="BH58" s="227" t="s">
        <v>620</v>
      </c>
      <c r="BI58" s="227" t="s">
        <v>613</v>
      </c>
      <c r="BJ58" s="227" t="s">
        <v>613</v>
      </c>
      <c r="BK58" s="227" t="s">
        <v>613</v>
      </c>
      <c r="BL58" s="227" t="s">
        <v>613</v>
      </c>
      <c r="BM58" s="227" t="s">
        <v>613</v>
      </c>
      <c r="BN58" s="227" t="s">
        <v>613</v>
      </c>
      <c r="BO58" s="227" t="s">
        <v>630</v>
      </c>
      <c r="BP58" s="227" t="s">
        <v>631</v>
      </c>
      <c r="BQ58" s="227" t="s">
        <v>632</v>
      </c>
      <c r="BR58" s="227" t="s">
        <v>622</v>
      </c>
      <c r="BS58" s="333" t="s">
        <v>613</v>
      </c>
      <c r="BT58" s="333" t="s">
        <v>613</v>
      </c>
      <c r="BU58" s="227" t="s">
        <v>613</v>
      </c>
      <c r="BV58" s="227" t="s">
        <v>633</v>
      </c>
      <c r="BW58" s="227" t="s">
        <v>633</v>
      </c>
      <c r="BX58" s="227" t="s">
        <v>634</v>
      </c>
      <c r="BY58" s="227" t="s">
        <v>624</v>
      </c>
      <c r="BZ58" s="333" t="s">
        <v>635</v>
      </c>
      <c r="CA58" s="333" t="s">
        <v>635</v>
      </c>
      <c r="CB58" s="333" t="s">
        <v>635</v>
      </c>
      <c r="CC58" s="333" t="s">
        <v>635</v>
      </c>
      <c r="CD58" s="333" t="s">
        <v>635</v>
      </c>
      <c r="CE58" s="333" t="s">
        <v>635</v>
      </c>
      <c r="CF58" s="333" t="s">
        <v>635</v>
      </c>
      <c r="CG58" s="227" t="s">
        <v>612</v>
      </c>
      <c r="CH58" s="227" t="s">
        <v>612</v>
      </c>
      <c r="CI58" s="227" t="s">
        <v>612</v>
      </c>
      <c r="CJ58" s="227" t="s">
        <v>612</v>
      </c>
      <c r="CK58" s="227" t="s">
        <v>613</v>
      </c>
      <c r="CL58" s="227" t="s">
        <v>613</v>
      </c>
      <c r="CM58" s="227" t="s">
        <v>613</v>
      </c>
      <c r="CN58" s="227" t="s">
        <v>624</v>
      </c>
      <c r="CO58" s="227" t="s">
        <v>613</v>
      </c>
      <c r="CP58" s="227" t="s">
        <v>613</v>
      </c>
      <c r="CQ58" s="227" t="s">
        <v>613</v>
      </c>
    </row>
    <row r="59" spans="1:95" ht="15.75" customHeight="1" x14ac:dyDescent="0.25">
      <c r="A59" s="78" t="str">
        <f>'Indicator Data'!B68</f>
        <v>Rangpur</v>
      </c>
      <c r="B59" s="78" t="str">
        <f>'Indicator Data'!C68</f>
        <v>Kurigram</v>
      </c>
      <c r="C59" s="19">
        <f>'Indicator Data'!D68</f>
        <v>5549</v>
      </c>
      <c r="D59" s="227" t="s">
        <v>604</v>
      </c>
      <c r="E59" s="227" t="s">
        <v>604</v>
      </c>
      <c r="F59" s="227" t="s">
        <v>604</v>
      </c>
      <c r="G59" s="227" t="s">
        <v>604</v>
      </c>
      <c r="H59" s="227" t="s">
        <v>605</v>
      </c>
      <c r="I59" s="227" t="s">
        <v>606</v>
      </c>
      <c r="J59" s="333" t="s">
        <v>607</v>
      </c>
      <c r="K59" s="333" t="s">
        <v>607</v>
      </c>
      <c r="L59" s="333" t="s">
        <v>607</v>
      </c>
      <c r="M59" s="227" t="s">
        <v>606</v>
      </c>
      <c r="N59" s="227" t="s">
        <v>608</v>
      </c>
      <c r="O59" s="227" t="s">
        <v>608</v>
      </c>
      <c r="P59" s="227" t="s">
        <v>605</v>
      </c>
      <c r="Q59" s="227" t="s">
        <v>609</v>
      </c>
      <c r="R59" s="227" t="s">
        <v>610</v>
      </c>
      <c r="S59" s="333" t="s">
        <v>611</v>
      </c>
      <c r="T59" s="333" t="s">
        <v>611</v>
      </c>
      <c r="U59" s="227" t="s">
        <v>612</v>
      </c>
      <c r="V59" s="227" t="s">
        <v>612</v>
      </c>
      <c r="W59" s="227" t="s">
        <v>613</v>
      </c>
      <c r="X59" s="227" t="s">
        <v>613</v>
      </c>
      <c r="Y59" s="227" t="s">
        <v>613</v>
      </c>
      <c r="Z59" s="227" t="s">
        <v>613</v>
      </c>
      <c r="AA59" s="227" t="s">
        <v>613</v>
      </c>
      <c r="AB59" s="227" t="s">
        <v>613</v>
      </c>
      <c r="AC59" s="227" t="s">
        <v>613</v>
      </c>
      <c r="AD59" s="227" t="s">
        <v>614</v>
      </c>
      <c r="AE59" s="227" t="s">
        <v>615</v>
      </c>
      <c r="AF59" s="227" t="s">
        <v>615</v>
      </c>
      <c r="AG59" s="227" t="s">
        <v>616</v>
      </c>
      <c r="AH59" s="227" t="s">
        <v>616</v>
      </c>
      <c r="AI59" s="227" t="s">
        <v>617</v>
      </c>
      <c r="AJ59" s="227" t="s">
        <v>618</v>
      </c>
      <c r="AK59" s="227" t="s">
        <v>618</v>
      </c>
      <c r="AL59" s="227" t="s">
        <v>619</v>
      </c>
      <c r="AM59" s="227" t="s">
        <v>619</v>
      </c>
      <c r="AN59" s="227" t="s">
        <v>620</v>
      </c>
      <c r="AO59" s="227" t="s">
        <v>620</v>
      </c>
      <c r="AP59" s="227" t="s">
        <v>620</v>
      </c>
      <c r="AQ59" s="227" t="s">
        <v>621</v>
      </c>
      <c r="AR59" s="227" t="s">
        <v>622</v>
      </c>
      <c r="AS59" s="227" t="s">
        <v>623</v>
      </c>
      <c r="AT59" s="227" t="s">
        <v>624</v>
      </c>
      <c r="AU59" s="227" t="s">
        <v>624</v>
      </c>
      <c r="AV59" s="227" t="s">
        <v>613</v>
      </c>
      <c r="AW59" s="227" t="s">
        <v>625</v>
      </c>
      <c r="AX59" s="227" t="s">
        <v>626</v>
      </c>
      <c r="AY59" s="227" t="s">
        <v>627</v>
      </c>
      <c r="AZ59" s="227" t="s">
        <v>620</v>
      </c>
      <c r="BA59" s="227" t="s">
        <v>620</v>
      </c>
      <c r="BB59" s="227" t="s">
        <v>620</v>
      </c>
      <c r="BC59" s="227" t="s">
        <v>609</v>
      </c>
      <c r="BD59" s="227" t="s">
        <v>609</v>
      </c>
      <c r="BE59" s="227" t="s">
        <v>625</v>
      </c>
      <c r="BF59" s="227" t="s">
        <v>628</v>
      </c>
      <c r="BG59" s="227" t="s">
        <v>629</v>
      </c>
      <c r="BH59" s="227" t="s">
        <v>620</v>
      </c>
      <c r="BI59" s="227" t="s">
        <v>613</v>
      </c>
      <c r="BJ59" s="227" t="s">
        <v>613</v>
      </c>
      <c r="BK59" s="227" t="s">
        <v>613</v>
      </c>
      <c r="BL59" s="227" t="s">
        <v>613</v>
      </c>
      <c r="BM59" s="227" t="s">
        <v>613</v>
      </c>
      <c r="BN59" s="227" t="s">
        <v>613</v>
      </c>
      <c r="BO59" s="227" t="s">
        <v>630</v>
      </c>
      <c r="BP59" s="227" t="s">
        <v>631</v>
      </c>
      <c r="BQ59" s="227" t="s">
        <v>632</v>
      </c>
      <c r="BR59" s="227" t="s">
        <v>622</v>
      </c>
      <c r="BS59" s="333" t="s">
        <v>613</v>
      </c>
      <c r="BT59" s="333" t="s">
        <v>613</v>
      </c>
      <c r="BU59" s="227" t="s">
        <v>613</v>
      </c>
      <c r="BV59" s="227" t="s">
        <v>633</v>
      </c>
      <c r="BW59" s="227" t="s">
        <v>633</v>
      </c>
      <c r="BX59" s="227" t="s">
        <v>634</v>
      </c>
      <c r="BY59" s="227" t="s">
        <v>624</v>
      </c>
      <c r="BZ59" s="333" t="s">
        <v>635</v>
      </c>
      <c r="CA59" s="333" t="s">
        <v>635</v>
      </c>
      <c r="CB59" s="333" t="s">
        <v>635</v>
      </c>
      <c r="CC59" s="333" t="s">
        <v>635</v>
      </c>
      <c r="CD59" s="333" t="s">
        <v>635</v>
      </c>
      <c r="CE59" s="333" t="s">
        <v>635</v>
      </c>
      <c r="CF59" s="333" t="s">
        <v>635</v>
      </c>
      <c r="CG59" s="227" t="s">
        <v>612</v>
      </c>
      <c r="CH59" s="227" t="s">
        <v>612</v>
      </c>
      <c r="CI59" s="227" t="s">
        <v>612</v>
      </c>
      <c r="CJ59" s="227" t="s">
        <v>612</v>
      </c>
      <c r="CK59" s="227" t="s">
        <v>613</v>
      </c>
      <c r="CL59" s="227" t="s">
        <v>613</v>
      </c>
      <c r="CM59" s="227" t="s">
        <v>613</v>
      </c>
      <c r="CN59" s="227" t="s">
        <v>624</v>
      </c>
      <c r="CO59" s="227" t="s">
        <v>613</v>
      </c>
      <c r="CP59" s="227" t="s">
        <v>613</v>
      </c>
      <c r="CQ59" s="227" t="s">
        <v>613</v>
      </c>
    </row>
    <row r="60" spans="1:95" ht="15.75" customHeight="1" x14ac:dyDescent="0.25">
      <c r="A60" s="78" t="str">
        <f>'Indicator Data'!B69</f>
        <v>Rangpur</v>
      </c>
      <c r="B60" s="78" t="str">
        <f>'Indicator Data'!C69</f>
        <v>Lalmonirhat</v>
      </c>
      <c r="C60" s="19">
        <f>'Indicator Data'!D69</f>
        <v>5552</v>
      </c>
      <c r="D60" s="227" t="s">
        <v>604</v>
      </c>
      <c r="E60" s="227" t="s">
        <v>604</v>
      </c>
      <c r="F60" s="227" t="s">
        <v>604</v>
      </c>
      <c r="G60" s="227" t="s">
        <v>604</v>
      </c>
      <c r="H60" s="227" t="s">
        <v>605</v>
      </c>
      <c r="I60" s="227" t="s">
        <v>606</v>
      </c>
      <c r="J60" s="333" t="s">
        <v>607</v>
      </c>
      <c r="K60" s="333" t="s">
        <v>607</v>
      </c>
      <c r="L60" s="333" t="s">
        <v>607</v>
      </c>
      <c r="M60" s="227" t="s">
        <v>606</v>
      </c>
      <c r="N60" s="227" t="s">
        <v>608</v>
      </c>
      <c r="O60" s="227" t="s">
        <v>608</v>
      </c>
      <c r="P60" s="227" t="s">
        <v>605</v>
      </c>
      <c r="Q60" s="227" t="s">
        <v>609</v>
      </c>
      <c r="R60" s="227" t="s">
        <v>610</v>
      </c>
      <c r="S60" s="333" t="s">
        <v>611</v>
      </c>
      <c r="T60" s="333" t="s">
        <v>611</v>
      </c>
      <c r="U60" s="227" t="s">
        <v>612</v>
      </c>
      <c r="V60" s="227" t="s">
        <v>612</v>
      </c>
      <c r="W60" s="227" t="s">
        <v>613</v>
      </c>
      <c r="X60" s="227" t="s">
        <v>613</v>
      </c>
      <c r="Y60" s="227" t="s">
        <v>613</v>
      </c>
      <c r="Z60" s="227" t="s">
        <v>613</v>
      </c>
      <c r="AA60" s="227" t="s">
        <v>613</v>
      </c>
      <c r="AB60" s="227" t="s">
        <v>613</v>
      </c>
      <c r="AC60" s="227" t="s">
        <v>613</v>
      </c>
      <c r="AD60" s="227" t="s">
        <v>614</v>
      </c>
      <c r="AE60" s="227" t="s">
        <v>615</v>
      </c>
      <c r="AF60" s="227" t="s">
        <v>615</v>
      </c>
      <c r="AG60" s="227" t="s">
        <v>616</v>
      </c>
      <c r="AH60" s="227" t="s">
        <v>616</v>
      </c>
      <c r="AI60" s="227" t="s">
        <v>617</v>
      </c>
      <c r="AJ60" s="227" t="s">
        <v>618</v>
      </c>
      <c r="AK60" s="227" t="s">
        <v>618</v>
      </c>
      <c r="AL60" s="227" t="s">
        <v>619</v>
      </c>
      <c r="AM60" s="227" t="s">
        <v>619</v>
      </c>
      <c r="AN60" s="227" t="s">
        <v>620</v>
      </c>
      <c r="AO60" s="227" t="s">
        <v>620</v>
      </c>
      <c r="AP60" s="227" t="s">
        <v>620</v>
      </c>
      <c r="AQ60" s="227" t="s">
        <v>621</v>
      </c>
      <c r="AR60" s="227" t="s">
        <v>622</v>
      </c>
      <c r="AS60" s="227" t="s">
        <v>623</v>
      </c>
      <c r="AT60" s="227" t="s">
        <v>624</v>
      </c>
      <c r="AU60" s="227" t="s">
        <v>624</v>
      </c>
      <c r="AV60" s="227" t="s">
        <v>613</v>
      </c>
      <c r="AW60" s="227" t="s">
        <v>625</v>
      </c>
      <c r="AX60" s="227" t="s">
        <v>626</v>
      </c>
      <c r="AY60" s="227" t="s">
        <v>627</v>
      </c>
      <c r="AZ60" s="227" t="s">
        <v>620</v>
      </c>
      <c r="BA60" s="227" t="s">
        <v>620</v>
      </c>
      <c r="BB60" s="227" t="s">
        <v>620</v>
      </c>
      <c r="BC60" s="227" t="s">
        <v>609</v>
      </c>
      <c r="BD60" s="227" t="s">
        <v>609</v>
      </c>
      <c r="BE60" s="227" t="s">
        <v>625</v>
      </c>
      <c r="BF60" s="227" t="s">
        <v>628</v>
      </c>
      <c r="BG60" s="227" t="s">
        <v>629</v>
      </c>
      <c r="BH60" s="227" t="s">
        <v>620</v>
      </c>
      <c r="BI60" s="227" t="s">
        <v>613</v>
      </c>
      <c r="BJ60" s="227" t="s">
        <v>613</v>
      </c>
      <c r="BK60" s="227" t="s">
        <v>613</v>
      </c>
      <c r="BL60" s="227" t="s">
        <v>613</v>
      </c>
      <c r="BM60" s="227" t="s">
        <v>613</v>
      </c>
      <c r="BN60" s="227" t="s">
        <v>613</v>
      </c>
      <c r="BO60" s="227" t="s">
        <v>630</v>
      </c>
      <c r="BP60" s="227" t="s">
        <v>631</v>
      </c>
      <c r="BQ60" s="227" t="s">
        <v>632</v>
      </c>
      <c r="BR60" s="227" t="s">
        <v>622</v>
      </c>
      <c r="BS60" s="333" t="s">
        <v>613</v>
      </c>
      <c r="BT60" s="333" t="s">
        <v>613</v>
      </c>
      <c r="BU60" s="227" t="s">
        <v>613</v>
      </c>
      <c r="BV60" s="227" t="s">
        <v>633</v>
      </c>
      <c r="BW60" s="227" t="s">
        <v>633</v>
      </c>
      <c r="BX60" s="227" t="s">
        <v>634</v>
      </c>
      <c r="BY60" s="227" t="s">
        <v>624</v>
      </c>
      <c r="BZ60" s="333" t="s">
        <v>635</v>
      </c>
      <c r="CA60" s="333" t="s">
        <v>635</v>
      </c>
      <c r="CB60" s="333" t="s">
        <v>635</v>
      </c>
      <c r="CC60" s="333" t="s">
        <v>635</v>
      </c>
      <c r="CD60" s="333" t="s">
        <v>635</v>
      </c>
      <c r="CE60" s="333" t="s">
        <v>635</v>
      </c>
      <c r="CF60" s="333" t="s">
        <v>635</v>
      </c>
      <c r="CG60" s="227" t="s">
        <v>612</v>
      </c>
      <c r="CH60" s="227" t="s">
        <v>612</v>
      </c>
      <c r="CI60" s="227" t="s">
        <v>612</v>
      </c>
      <c r="CJ60" s="227" t="s">
        <v>612</v>
      </c>
      <c r="CK60" s="227" t="s">
        <v>613</v>
      </c>
      <c r="CL60" s="227" t="s">
        <v>613</v>
      </c>
      <c r="CM60" s="227" t="s">
        <v>613</v>
      </c>
      <c r="CN60" s="227" t="s">
        <v>624</v>
      </c>
      <c r="CO60" s="227" t="s">
        <v>613</v>
      </c>
      <c r="CP60" s="227" t="s">
        <v>613</v>
      </c>
      <c r="CQ60" s="227" t="s">
        <v>613</v>
      </c>
    </row>
    <row r="61" spans="1:95" ht="15.75" customHeight="1" x14ac:dyDescent="0.25">
      <c r="A61" s="78" t="str">
        <f>'Indicator Data'!B70</f>
        <v>Rangpur</v>
      </c>
      <c r="B61" s="78" t="str">
        <f>'Indicator Data'!C70</f>
        <v>Nilphamari</v>
      </c>
      <c r="C61" s="19">
        <f>'Indicator Data'!D70</f>
        <v>5573</v>
      </c>
      <c r="D61" s="227" t="s">
        <v>604</v>
      </c>
      <c r="E61" s="227" t="s">
        <v>604</v>
      </c>
      <c r="F61" s="227" t="s">
        <v>604</v>
      </c>
      <c r="G61" s="227" t="s">
        <v>604</v>
      </c>
      <c r="H61" s="227" t="s">
        <v>605</v>
      </c>
      <c r="I61" s="227" t="s">
        <v>606</v>
      </c>
      <c r="J61" s="333" t="s">
        <v>607</v>
      </c>
      <c r="K61" s="333" t="s">
        <v>607</v>
      </c>
      <c r="L61" s="333" t="s">
        <v>607</v>
      </c>
      <c r="M61" s="227" t="s">
        <v>606</v>
      </c>
      <c r="N61" s="227" t="s">
        <v>608</v>
      </c>
      <c r="O61" s="227" t="s">
        <v>608</v>
      </c>
      <c r="P61" s="227" t="s">
        <v>605</v>
      </c>
      <c r="Q61" s="227" t="s">
        <v>609</v>
      </c>
      <c r="R61" s="227" t="s">
        <v>610</v>
      </c>
      <c r="S61" s="333" t="s">
        <v>611</v>
      </c>
      <c r="T61" s="333" t="s">
        <v>611</v>
      </c>
      <c r="U61" s="227" t="s">
        <v>612</v>
      </c>
      <c r="V61" s="227" t="s">
        <v>612</v>
      </c>
      <c r="W61" s="227" t="s">
        <v>613</v>
      </c>
      <c r="X61" s="227" t="s">
        <v>613</v>
      </c>
      <c r="Y61" s="227" t="s">
        <v>613</v>
      </c>
      <c r="Z61" s="227" t="s">
        <v>613</v>
      </c>
      <c r="AA61" s="227" t="s">
        <v>613</v>
      </c>
      <c r="AB61" s="227" t="s">
        <v>613</v>
      </c>
      <c r="AC61" s="227" t="s">
        <v>613</v>
      </c>
      <c r="AD61" s="227" t="s">
        <v>614</v>
      </c>
      <c r="AE61" s="227" t="s">
        <v>615</v>
      </c>
      <c r="AF61" s="227" t="s">
        <v>615</v>
      </c>
      <c r="AG61" s="227" t="s">
        <v>616</v>
      </c>
      <c r="AH61" s="227" t="s">
        <v>616</v>
      </c>
      <c r="AI61" s="227" t="s">
        <v>617</v>
      </c>
      <c r="AJ61" s="227" t="s">
        <v>618</v>
      </c>
      <c r="AK61" s="227" t="s">
        <v>618</v>
      </c>
      <c r="AL61" s="227" t="s">
        <v>619</v>
      </c>
      <c r="AM61" s="227" t="s">
        <v>619</v>
      </c>
      <c r="AN61" s="227" t="s">
        <v>620</v>
      </c>
      <c r="AO61" s="227" t="s">
        <v>620</v>
      </c>
      <c r="AP61" s="227" t="s">
        <v>620</v>
      </c>
      <c r="AQ61" s="227" t="s">
        <v>621</v>
      </c>
      <c r="AR61" s="227" t="s">
        <v>622</v>
      </c>
      <c r="AS61" s="227" t="s">
        <v>623</v>
      </c>
      <c r="AT61" s="227" t="s">
        <v>624</v>
      </c>
      <c r="AU61" s="227" t="s">
        <v>624</v>
      </c>
      <c r="AV61" s="227" t="s">
        <v>613</v>
      </c>
      <c r="AW61" s="227" t="s">
        <v>625</v>
      </c>
      <c r="AX61" s="227" t="s">
        <v>626</v>
      </c>
      <c r="AY61" s="227" t="s">
        <v>627</v>
      </c>
      <c r="AZ61" s="227" t="s">
        <v>620</v>
      </c>
      <c r="BA61" s="227" t="s">
        <v>620</v>
      </c>
      <c r="BB61" s="227" t="s">
        <v>620</v>
      </c>
      <c r="BC61" s="227" t="s">
        <v>609</v>
      </c>
      <c r="BD61" s="227" t="s">
        <v>609</v>
      </c>
      <c r="BE61" s="227" t="s">
        <v>625</v>
      </c>
      <c r="BF61" s="227" t="s">
        <v>628</v>
      </c>
      <c r="BG61" s="227" t="s">
        <v>629</v>
      </c>
      <c r="BH61" s="227" t="s">
        <v>620</v>
      </c>
      <c r="BI61" s="227" t="s">
        <v>613</v>
      </c>
      <c r="BJ61" s="227" t="s">
        <v>613</v>
      </c>
      <c r="BK61" s="227" t="s">
        <v>613</v>
      </c>
      <c r="BL61" s="227" t="s">
        <v>613</v>
      </c>
      <c r="BM61" s="227" t="s">
        <v>613</v>
      </c>
      <c r="BN61" s="227" t="s">
        <v>613</v>
      </c>
      <c r="BO61" s="227" t="s">
        <v>630</v>
      </c>
      <c r="BP61" s="227" t="s">
        <v>631</v>
      </c>
      <c r="BQ61" s="227" t="s">
        <v>632</v>
      </c>
      <c r="BR61" s="227" t="s">
        <v>622</v>
      </c>
      <c r="BS61" s="333" t="s">
        <v>613</v>
      </c>
      <c r="BT61" s="333" t="s">
        <v>613</v>
      </c>
      <c r="BU61" s="227" t="s">
        <v>613</v>
      </c>
      <c r="BV61" s="227" t="s">
        <v>633</v>
      </c>
      <c r="BW61" s="227" t="s">
        <v>633</v>
      </c>
      <c r="BX61" s="227" t="s">
        <v>634</v>
      </c>
      <c r="BY61" s="227" t="s">
        <v>624</v>
      </c>
      <c r="BZ61" s="333" t="s">
        <v>635</v>
      </c>
      <c r="CA61" s="333" t="s">
        <v>635</v>
      </c>
      <c r="CB61" s="333" t="s">
        <v>635</v>
      </c>
      <c r="CC61" s="333" t="s">
        <v>635</v>
      </c>
      <c r="CD61" s="333" t="s">
        <v>635</v>
      </c>
      <c r="CE61" s="333" t="s">
        <v>635</v>
      </c>
      <c r="CF61" s="333" t="s">
        <v>635</v>
      </c>
      <c r="CG61" s="227" t="s">
        <v>612</v>
      </c>
      <c r="CH61" s="227" t="s">
        <v>612</v>
      </c>
      <c r="CI61" s="227" t="s">
        <v>612</v>
      </c>
      <c r="CJ61" s="227" t="s">
        <v>612</v>
      </c>
      <c r="CK61" s="227" t="s">
        <v>613</v>
      </c>
      <c r="CL61" s="227" t="s">
        <v>613</v>
      </c>
      <c r="CM61" s="227" t="s">
        <v>613</v>
      </c>
      <c r="CN61" s="227" t="s">
        <v>624</v>
      </c>
      <c r="CO61" s="227" t="s">
        <v>613</v>
      </c>
      <c r="CP61" s="227" t="s">
        <v>613</v>
      </c>
      <c r="CQ61" s="227" t="s">
        <v>613</v>
      </c>
    </row>
    <row r="62" spans="1:95" ht="15.75" customHeight="1" x14ac:dyDescent="0.25">
      <c r="A62" s="78" t="str">
        <f>'Indicator Data'!B71</f>
        <v>Rangpur</v>
      </c>
      <c r="B62" s="78" t="str">
        <f>'Indicator Data'!C71</f>
        <v>Panchagarh</v>
      </c>
      <c r="C62" s="19">
        <f>'Indicator Data'!D71</f>
        <v>5577</v>
      </c>
      <c r="D62" s="227" t="s">
        <v>604</v>
      </c>
      <c r="E62" s="227" t="s">
        <v>604</v>
      </c>
      <c r="F62" s="227" t="s">
        <v>604</v>
      </c>
      <c r="G62" s="227" t="s">
        <v>604</v>
      </c>
      <c r="H62" s="227" t="s">
        <v>605</v>
      </c>
      <c r="I62" s="227" t="s">
        <v>606</v>
      </c>
      <c r="J62" s="333" t="s">
        <v>607</v>
      </c>
      <c r="K62" s="333" t="s">
        <v>607</v>
      </c>
      <c r="L62" s="333" t="s">
        <v>607</v>
      </c>
      <c r="M62" s="227" t="s">
        <v>606</v>
      </c>
      <c r="N62" s="227" t="s">
        <v>608</v>
      </c>
      <c r="O62" s="227" t="s">
        <v>608</v>
      </c>
      <c r="P62" s="227" t="s">
        <v>605</v>
      </c>
      <c r="Q62" s="227" t="s">
        <v>609</v>
      </c>
      <c r="R62" s="227" t="s">
        <v>610</v>
      </c>
      <c r="S62" s="333" t="s">
        <v>611</v>
      </c>
      <c r="T62" s="333" t="s">
        <v>611</v>
      </c>
      <c r="U62" s="227" t="s">
        <v>612</v>
      </c>
      <c r="V62" s="227" t="s">
        <v>612</v>
      </c>
      <c r="W62" s="227" t="s">
        <v>613</v>
      </c>
      <c r="X62" s="227" t="s">
        <v>613</v>
      </c>
      <c r="Y62" s="227" t="s">
        <v>613</v>
      </c>
      <c r="Z62" s="227" t="s">
        <v>613</v>
      </c>
      <c r="AA62" s="227" t="s">
        <v>613</v>
      </c>
      <c r="AB62" s="227" t="s">
        <v>613</v>
      </c>
      <c r="AC62" s="227" t="s">
        <v>613</v>
      </c>
      <c r="AD62" s="227" t="s">
        <v>614</v>
      </c>
      <c r="AE62" s="227" t="s">
        <v>615</v>
      </c>
      <c r="AF62" s="227" t="s">
        <v>615</v>
      </c>
      <c r="AG62" s="227" t="s">
        <v>616</v>
      </c>
      <c r="AH62" s="227" t="s">
        <v>616</v>
      </c>
      <c r="AI62" s="227" t="s">
        <v>617</v>
      </c>
      <c r="AJ62" s="227" t="s">
        <v>618</v>
      </c>
      <c r="AK62" s="227" t="s">
        <v>618</v>
      </c>
      <c r="AL62" s="227" t="s">
        <v>619</v>
      </c>
      <c r="AM62" s="227" t="s">
        <v>619</v>
      </c>
      <c r="AN62" s="227" t="s">
        <v>620</v>
      </c>
      <c r="AO62" s="227" t="s">
        <v>620</v>
      </c>
      <c r="AP62" s="227" t="s">
        <v>620</v>
      </c>
      <c r="AQ62" s="227" t="s">
        <v>621</v>
      </c>
      <c r="AR62" s="227" t="s">
        <v>622</v>
      </c>
      <c r="AS62" s="227" t="s">
        <v>623</v>
      </c>
      <c r="AT62" s="227" t="s">
        <v>624</v>
      </c>
      <c r="AU62" s="227" t="s">
        <v>624</v>
      </c>
      <c r="AV62" s="227" t="s">
        <v>613</v>
      </c>
      <c r="AW62" s="227" t="s">
        <v>625</v>
      </c>
      <c r="AX62" s="227" t="s">
        <v>626</v>
      </c>
      <c r="AY62" s="227" t="s">
        <v>627</v>
      </c>
      <c r="AZ62" s="227" t="s">
        <v>620</v>
      </c>
      <c r="BA62" s="227" t="s">
        <v>620</v>
      </c>
      <c r="BB62" s="227" t="s">
        <v>620</v>
      </c>
      <c r="BC62" s="227" t="s">
        <v>609</v>
      </c>
      <c r="BD62" s="227" t="s">
        <v>609</v>
      </c>
      <c r="BE62" s="227" t="s">
        <v>625</v>
      </c>
      <c r="BF62" s="227" t="s">
        <v>628</v>
      </c>
      <c r="BG62" s="227" t="s">
        <v>629</v>
      </c>
      <c r="BH62" s="227" t="s">
        <v>620</v>
      </c>
      <c r="BI62" s="227" t="s">
        <v>613</v>
      </c>
      <c r="BJ62" s="227" t="s">
        <v>613</v>
      </c>
      <c r="BK62" s="227" t="s">
        <v>613</v>
      </c>
      <c r="BL62" s="227" t="s">
        <v>613</v>
      </c>
      <c r="BM62" s="227" t="s">
        <v>613</v>
      </c>
      <c r="BN62" s="227" t="s">
        <v>613</v>
      </c>
      <c r="BO62" s="227" t="s">
        <v>630</v>
      </c>
      <c r="BP62" s="227" t="s">
        <v>631</v>
      </c>
      <c r="BQ62" s="227" t="s">
        <v>632</v>
      </c>
      <c r="BR62" s="227" t="s">
        <v>622</v>
      </c>
      <c r="BS62" s="333" t="s">
        <v>613</v>
      </c>
      <c r="BT62" s="333" t="s">
        <v>613</v>
      </c>
      <c r="BU62" s="227" t="s">
        <v>613</v>
      </c>
      <c r="BV62" s="227" t="s">
        <v>633</v>
      </c>
      <c r="BW62" s="227" t="s">
        <v>633</v>
      </c>
      <c r="BX62" s="227" t="s">
        <v>634</v>
      </c>
      <c r="BY62" s="227" t="s">
        <v>624</v>
      </c>
      <c r="BZ62" s="333" t="s">
        <v>635</v>
      </c>
      <c r="CA62" s="333" t="s">
        <v>635</v>
      </c>
      <c r="CB62" s="333" t="s">
        <v>635</v>
      </c>
      <c r="CC62" s="333" t="s">
        <v>635</v>
      </c>
      <c r="CD62" s="333" t="s">
        <v>635</v>
      </c>
      <c r="CE62" s="333" t="s">
        <v>635</v>
      </c>
      <c r="CF62" s="333" t="s">
        <v>635</v>
      </c>
      <c r="CG62" s="227" t="s">
        <v>612</v>
      </c>
      <c r="CH62" s="227" t="s">
        <v>612</v>
      </c>
      <c r="CI62" s="227" t="s">
        <v>612</v>
      </c>
      <c r="CJ62" s="227" t="s">
        <v>612</v>
      </c>
      <c r="CK62" s="227" t="s">
        <v>613</v>
      </c>
      <c r="CL62" s="227" t="s">
        <v>613</v>
      </c>
      <c r="CM62" s="227" t="s">
        <v>613</v>
      </c>
      <c r="CN62" s="227" t="s">
        <v>624</v>
      </c>
      <c r="CO62" s="227" t="s">
        <v>613</v>
      </c>
      <c r="CP62" s="227" t="s">
        <v>613</v>
      </c>
      <c r="CQ62" s="227" t="s">
        <v>613</v>
      </c>
    </row>
    <row r="63" spans="1:95" ht="15.75" customHeight="1" x14ac:dyDescent="0.25">
      <c r="A63" s="78" t="str">
        <f>'Indicator Data'!B72</f>
        <v>Rangpur</v>
      </c>
      <c r="B63" s="78" t="str">
        <f>'Indicator Data'!C72</f>
        <v>Rangpur</v>
      </c>
      <c r="C63" s="19">
        <f>'Indicator Data'!D72</f>
        <v>5585</v>
      </c>
      <c r="D63" s="227" t="s">
        <v>604</v>
      </c>
      <c r="E63" s="227" t="s">
        <v>604</v>
      </c>
      <c r="F63" s="227" t="s">
        <v>604</v>
      </c>
      <c r="G63" s="227" t="s">
        <v>604</v>
      </c>
      <c r="H63" s="227" t="s">
        <v>605</v>
      </c>
      <c r="I63" s="227" t="s">
        <v>606</v>
      </c>
      <c r="J63" s="333" t="s">
        <v>607</v>
      </c>
      <c r="K63" s="333" t="s">
        <v>607</v>
      </c>
      <c r="L63" s="333" t="s">
        <v>607</v>
      </c>
      <c r="M63" s="227" t="s">
        <v>606</v>
      </c>
      <c r="N63" s="227" t="s">
        <v>608</v>
      </c>
      <c r="O63" s="227" t="s">
        <v>608</v>
      </c>
      <c r="P63" s="227" t="s">
        <v>605</v>
      </c>
      <c r="Q63" s="227" t="s">
        <v>609</v>
      </c>
      <c r="R63" s="227" t="s">
        <v>610</v>
      </c>
      <c r="S63" s="333" t="s">
        <v>611</v>
      </c>
      <c r="T63" s="333" t="s">
        <v>611</v>
      </c>
      <c r="U63" s="227" t="s">
        <v>612</v>
      </c>
      <c r="V63" s="227" t="s">
        <v>612</v>
      </c>
      <c r="W63" s="227" t="s">
        <v>613</v>
      </c>
      <c r="X63" s="227" t="s">
        <v>613</v>
      </c>
      <c r="Y63" s="227" t="s">
        <v>613</v>
      </c>
      <c r="Z63" s="227" t="s">
        <v>613</v>
      </c>
      <c r="AA63" s="227" t="s">
        <v>613</v>
      </c>
      <c r="AB63" s="227" t="s">
        <v>613</v>
      </c>
      <c r="AC63" s="227" t="s">
        <v>613</v>
      </c>
      <c r="AD63" s="227" t="s">
        <v>614</v>
      </c>
      <c r="AE63" s="227" t="s">
        <v>615</v>
      </c>
      <c r="AF63" s="227" t="s">
        <v>615</v>
      </c>
      <c r="AG63" s="227" t="s">
        <v>616</v>
      </c>
      <c r="AH63" s="227" t="s">
        <v>616</v>
      </c>
      <c r="AI63" s="227" t="s">
        <v>617</v>
      </c>
      <c r="AJ63" s="227" t="s">
        <v>618</v>
      </c>
      <c r="AK63" s="227" t="s">
        <v>618</v>
      </c>
      <c r="AL63" s="227" t="s">
        <v>619</v>
      </c>
      <c r="AM63" s="227" t="s">
        <v>619</v>
      </c>
      <c r="AN63" s="227" t="s">
        <v>620</v>
      </c>
      <c r="AO63" s="227" t="s">
        <v>620</v>
      </c>
      <c r="AP63" s="227" t="s">
        <v>620</v>
      </c>
      <c r="AQ63" s="227" t="s">
        <v>621</v>
      </c>
      <c r="AR63" s="227" t="s">
        <v>622</v>
      </c>
      <c r="AS63" s="227" t="s">
        <v>623</v>
      </c>
      <c r="AT63" s="227" t="s">
        <v>624</v>
      </c>
      <c r="AU63" s="227" t="s">
        <v>624</v>
      </c>
      <c r="AV63" s="227" t="s">
        <v>613</v>
      </c>
      <c r="AW63" s="227" t="s">
        <v>625</v>
      </c>
      <c r="AX63" s="227" t="s">
        <v>626</v>
      </c>
      <c r="AY63" s="227" t="s">
        <v>627</v>
      </c>
      <c r="AZ63" s="227" t="s">
        <v>620</v>
      </c>
      <c r="BA63" s="227" t="s">
        <v>620</v>
      </c>
      <c r="BB63" s="227" t="s">
        <v>620</v>
      </c>
      <c r="BC63" s="227" t="s">
        <v>609</v>
      </c>
      <c r="BD63" s="227" t="s">
        <v>609</v>
      </c>
      <c r="BE63" s="227" t="s">
        <v>625</v>
      </c>
      <c r="BF63" s="227" t="s">
        <v>628</v>
      </c>
      <c r="BG63" s="227" t="s">
        <v>629</v>
      </c>
      <c r="BH63" s="227" t="s">
        <v>620</v>
      </c>
      <c r="BI63" s="227" t="s">
        <v>613</v>
      </c>
      <c r="BJ63" s="227" t="s">
        <v>613</v>
      </c>
      <c r="BK63" s="227" t="s">
        <v>613</v>
      </c>
      <c r="BL63" s="227" t="s">
        <v>613</v>
      </c>
      <c r="BM63" s="227" t="s">
        <v>613</v>
      </c>
      <c r="BN63" s="227" t="s">
        <v>613</v>
      </c>
      <c r="BO63" s="227" t="s">
        <v>630</v>
      </c>
      <c r="BP63" s="227" t="s">
        <v>631</v>
      </c>
      <c r="BQ63" s="227" t="s">
        <v>632</v>
      </c>
      <c r="BR63" s="227" t="s">
        <v>622</v>
      </c>
      <c r="BS63" s="333" t="s">
        <v>613</v>
      </c>
      <c r="BT63" s="333" t="s">
        <v>613</v>
      </c>
      <c r="BU63" s="227" t="s">
        <v>613</v>
      </c>
      <c r="BV63" s="227" t="s">
        <v>633</v>
      </c>
      <c r="BW63" s="227" t="s">
        <v>633</v>
      </c>
      <c r="BX63" s="227" t="s">
        <v>634</v>
      </c>
      <c r="BY63" s="227" t="s">
        <v>624</v>
      </c>
      <c r="BZ63" s="333" t="s">
        <v>635</v>
      </c>
      <c r="CA63" s="333" t="s">
        <v>635</v>
      </c>
      <c r="CB63" s="333" t="s">
        <v>635</v>
      </c>
      <c r="CC63" s="333" t="s">
        <v>635</v>
      </c>
      <c r="CD63" s="333" t="s">
        <v>635</v>
      </c>
      <c r="CE63" s="333" t="s">
        <v>635</v>
      </c>
      <c r="CF63" s="333" t="s">
        <v>635</v>
      </c>
      <c r="CG63" s="227" t="s">
        <v>612</v>
      </c>
      <c r="CH63" s="227" t="s">
        <v>612</v>
      </c>
      <c r="CI63" s="227" t="s">
        <v>612</v>
      </c>
      <c r="CJ63" s="227" t="s">
        <v>612</v>
      </c>
      <c r="CK63" s="227" t="s">
        <v>613</v>
      </c>
      <c r="CL63" s="227" t="s">
        <v>613</v>
      </c>
      <c r="CM63" s="227" t="s">
        <v>613</v>
      </c>
      <c r="CN63" s="227" t="s">
        <v>624</v>
      </c>
      <c r="CO63" s="227" t="s">
        <v>613</v>
      </c>
      <c r="CP63" s="227" t="s">
        <v>613</v>
      </c>
      <c r="CQ63" s="227" t="s">
        <v>613</v>
      </c>
    </row>
    <row r="64" spans="1:95" ht="15.75" customHeight="1" x14ac:dyDescent="0.25">
      <c r="A64" s="78" t="str">
        <f>'Indicator Data'!B73</f>
        <v>Rangpur</v>
      </c>
      <c r="B64" s="78" t="str">
        <f>'Indicator Data'!C73</f>
        <v>Thakurgaon</v>
      </c>
      <c r="C64" s="19">
        <f>'Indicator Data'!D73</f>
        <v>5594</v>
      </c>
      <c r="D64" s="227" t="s">
        <v>604</v>
      </c>
      <c r="E64" s="227" t="s">
        <v>604</v>
      </c>
      <c r="F64" s="227" t="s">
        <v>604</v>
      </c>
      <c r="G64" s="227" t="s">
        <v>604</v>
      </c>
      <c r="H64" s="227" t="s">
        <v>605</v>
      </c>
      <c r="I64" s="227" t="s">
        <v>606</v>
      </c>
      <c r="J64" s="333" t="s">
        <v>607</v>
      </c>
      <c r="K64" s="333" t="s">
        <v>607</v>
      </c>
      <c r="L64" s="333" t="s">
        <v>607</v>
      </c>
      <c r="M64" s="227" t="s">
        <v>606</v>
      </c>
      <c r="N64" s="227" t="s">
        <v>608</v>
      </c>
      <c r="O64" s="227" t="s">
        <v>608</v>
      </c>
      <c r="P64" s="227" t="s">
        <v>605</v>
      </c>
      <c r="Q64" s="227" t="s">
        <v>609</v>
      </c>
      <c r="R64" s="227" t="s">
        <v>610</v>
      </c>
      <c r="S64" s="333" t="s">
        <v>611</v>
      </c>
      <c r="T64" s="333" t="s">
        <v>611</v>
      </c>
      <c r="U64" s="227" t="s">
        <v>612</v>
      </c>
      <c r="V64" s="227" t="s">
        <v>612</v>
      </c>
      <c r="W64" s="227" t="s">
        <v>613</v>
      </c>
      <c r="X64" s="227" t="s">
        <v>613</v>
      </c>
      <c r="Y64" s="227" t="s">
        <v>613</v>
      </c>
      <c r="Z64" s="227" t="s">
        <v>613</v>
      </c>
      <c r="AA64" s="227" t="s">
        <v>613</v>
      </c>
      <c r="AB64" s="227" t="s">
        <v>613</v>
      </c>
      <c r="AC64" s="227" t="s">
        <v>613</v>
      </c>
      <c r="AD64" s="227" t="s">
        <v>614</v>
      </c>
      <c r="AE64" s="227" t="s">
        <v>615</v>
      </c>
      <c r="AF64" s="227" t="s">
        <v>615</v>
      </c>
      <c r="AG64" s="227" t="s">
        <v>616</v>
      </c>
      <c r="AH64" s="227" t="s">
        <v>616</v>
      </c>
      <c r="AI64" s="227" t="s">
        <v>617</v>
      </c>
      <c r="AJ64" s="227" t="s">
        <v>618</v>
      </c>
      <c r="AK64" s="227" t="s">
        <v>618</v>
      </c>
      <c r="AL64" s="227" t="s">
        <v>619</v>
      </c>
      <c r="AM64" s="227" t="s">
        <v>619</v>
      </c>
      <c r="AN64" s="227" t="s">
        <v>620</v>
      </c>
      <c r="AO64" s="227" t="s">
        <v>620</v>
      </c>
      <c r="AP64" s="227" t="s">
        <v>620</v>
      </c>
      <c r="AQ64" s="227" t="s">
        <v>621</v>
      </c>
      <c r="AR64" s="227" t="s">
        <v>622</v>
      </c>
      <c r="AS64" s="227" t="s">
        <v>623</v>
      </c>
      <c r="AT64" s="227" t="s">
        <v>624</v>
      </c>
      <c r="AU64" s="227" t="s">
        <v>624</v>
      </c>
      <c r="AV64" s="227" t="s">
        <v>613</v>
      </c>
      <c r="AW64" s="227" t="s">
        <v>625</v>
      </c>
      <c r="AX64" s="227" t="s">
        <v>626</v>
      </c>
      <c r="AY64" s="227" t="s">
        <v>627</v>
      </c>
      <c r="AZ64" s="227" t="s">
        <v>620</v>
      </c>
      <c r="BA64" s="227" t="s">
        <v>620</v>
      </c>
      <c r="BB64" s="227" t="s">
        <v>620</v>
      </c>
      <c r="BC64" s="227" t="s">
        <v>609</v>
      </c>
      <c r="BD64" s="227" t="s">
        <v>609</v>
      </c>
      <c r="BE64" s="227" t="s">
        <v>625</v>
      </c>
      <c r="BF64" s="227" t="s">
        <v>628</v>
      </c>
      <c r="BG64" s="227" t="s">
        <v>629</v>
      </c>
      <c r="BH64" s="227" t="s">
        <v>620</v>
      </c>
      <c r="BI64" s="227" t="s">
        <v>613</v>
      </c>
      <c r="BJ64" s="227" t="s">
        <v>613</v>
      </c>
      <c r="BK64" s="227" t="s">
        <v>613</v>
      </c>
      <c r="BL64" s="227" t="s">
        <v>613</v>
      </c>
      <c r="BM64" s="227" t="s">
        <v>613</v>
      </c>
      <c r="BN64" s="227" t="s">
        <v>613</v>
      </c>
      <c r="BO64" s="227" t="s">
        <v>630</v>
      </c>
      <c r="BP64" s="227" t="s">
        <v>631</v>
      </c>
      <c r="BQ64" s="227" t="s">
        <v>632</v>
      </c>
      <c r="BR64" s="227" t="s">
        <v>622</v>
      </c>
      <c r="BS64" s="333" t="s">
        <v>613</v>
      </c>
      <c r="BT64" s="333" t="s">
        <v>613</v>
      </c>
      <c r="BU64" s="227" t="s">
        <v>613</v>
      </c>
      <c r="BV64" s="227" t="s">
        <v>633</v>
      </c>
      <c r="BW64" s="227" t="s">
        <v>633</v>
      </c>
      <c r="BX64" s="227" t="s">
        <v>634</v>
      </c>
      <c r="BY64" s="227" t="s">
        <v>624</v>
      </c>
      <c r="BZ64" s="333" t="s">
        <v>635</v>
      </c>
      <c r="CA64" s="333" t="s">
        <v>635</v>
      </c>
      <c r="CB64" s="333" t="s">
        <v>635</v>
      </c>
      <c r="CC64" s="333" t="s">
        <v>635</v>
      </c>
      <c r="CD64" s="333" t="s">
        <v>635</v>
      </c>
      <c r="CE64" s="333" t="s">
        <v>635</v>
      </c>
      <c r="CF64" s="333" t="s">
        <v>635</v>
      </c>
      <c r="CG64" s="227" t="s">
        <v>612</v>
      </c>
      <c r="CH64" s="227" t="s">
        <v>612</v>
      </c>
      <c r="CI64" s="227" t="s">
        <v>612</v>
      </c>
      <c r="CJ64" s="227" t="s">
        <v>612</v>
      </c>
      <c r="CK64" s="227" t="s">
        <v>613</v>
      </c>
      <c r="CL64" s="227" t="s">
        <v>613</v>
      </c>
      <c r="CM64" s="227" t="s">
        <v>613</v>
      </c>
      <c r="CN64" s="227" t="s">
        <v>624</v>
      </c>
      <c r="CO64" s="227" t="s">
        <v>613</v>
      </c>
      <c r="CP64" s="227" t="s">
        <v>613</v>
      </c>
      <c r="CQ64" s="227" t="s">
        <v>613</v>
      </c>
    </row>
    <row r="65" spans="1:95" ht="15.75" customHeight="1" x14ac:dyDescent="0.25">
      <c r="A65" s="78" t="str">
        <f>'Indicator Data'!B74</f>
        <v>Sylhet</v>
      </c>
      <c r="B65" s="78" t="str">
        <f>'Indicator Data'!C74</f>
        <v>Habiganj</v>
      </c>
      <c r="C65" s="19">
        <f>'Indicator Data'!D74</f>
        <v>6036</v>
      </c>
      <c r="D65" s="227" t="s">
        <v>604</v>
      </c>
      <c r="E65" s="227" t="s">
        <v>604</v>
      </c>
      <c r="F65" s="227" t="s">
        <v>604</v>
      </c>
      <c r="G65" s="227" t="s">
        <v>604</v>
      </c>
      <c r="H65" s="227" t="s">
        <v>605</v>
      </c>
      <c r="I65" s="227" t="s">
        <v>606</v>
      </c>
      <c r="J65" s="333" t="s">
        <v>607</v>
      </c>
      <c r="K65" s="333" t="s">
        <v>607</v>
      </c>
      <c r="L65" s="333" t="s">
        <v>607</v>
      </c>
      <c r="M65" s="227" t="s">
        <v>606</v>
      </c>
      <c r="N65" s="227" t="s">
        <v>608</v>
      </c>
      <c r="O65" s="227" t="s">
        <v>608</v>
      </c>
      <c r="P65" s="227" t="s">
        <v>605</v>
      </c>
      <c r="Q65" s="227" t="s">
        <v>609</v>
      </c>
      <c r="R65" s="227" t="s">
        <v>610</v>
      </c>
      <c r="S65" s="333" t="s">
        <v>611</v>
      </c>
      <c r="T65" s="333" t="s">
        <v>611</v>
      </c>
      <c r="U65" s="227" t="s">
        <v>612</v>
      </c>
      <c r="V65" s="227" t="s">
        <v>612</v>
      </c>
      <c r="W65" s="227" t="s">
        <v>613</v>
      </c>
      <c r="X65" s="227" t="s">
        <v>613</v>
      </c>
      <c r="Y65" s="227" t="s">
        <v>613</v>
      </c>
      <c r="Z65" s="227" t="s">
        <v>613</v>
      </c>
      <c r="AA65" s="227" t="s">
        <v>613</v>
      </c>
      <c r="AB65" s="227" t="s">
        <v>613</v>
      </c>
      <c r="AC65" s="227" t="s">
        <v>613</v>
      </c>
      <c r="AD65" s="227" t="s">
        <v>614</v>
      </c>
      <c r="AE65" s="227" t="s">
        <v>615</v>
      </c>
      <c r="AF65" s="227" t="s">
        <v>615</v>
      </c>
      <c r="AG65" s="227" t="s">
        <v>616</v>
      </c>
      <c r="AH65" s="227" t="s">
        <v>616</v>
      </c>
      <c r="AI65" s="227" t="s">
        <v>617</v>
      </c>
      <c r="AJ65" s="227" t="s">
        <v>618</v>
      </c>
      <c r="AK65" s="227" t="s">
        <v>618</v>
      </c>
      <c r="AL65" s="227" t="s">
        <v>619</v>
      </c>
      <c r="AM65" s="227" t="s">
        <v>619</v>
      </c>
      <c r="AN65" s="227" t="s">
        <v>620</v>
      </c>
      <c r="AO65" s="227" t="s">
        <v>620</v>
      </c>
      <c r="AP65" s="227" t="s">
        <v>620</v>
      </c>
      <c r="AQ65" s="227" t="s">
        <v>621</v>
      </c>
      <c r="AR65" s="227" t="s">
        <v>622</v>
      </c>
      <c r="AS65" s="227" t="s">
        <v>623</v>
      </c>
      <c r="AT65" s="227" t="s">
        <v>624</v>
      </c>
      <c r="AU65" s="227" t="s">
        <v>624</v>
      </c>
      <c r="AV65" s="227" t="s">
        <v>613</v>
      </c>
      <c r="AW65" s="227" t="s">
        <v>625</v>
      </c>
      <c r="AX65" s="227" t="s">
        <v>626</v>
      </c>
      <c r="AY65" s="227" t="s">
        <v>627</v>
      </c>
      <c r="AZ65" s="227" t="s">
        <v>620</v>
      </c>
      <c r="BA65" s="227" t="s">
        <v>620</v>
      </c>
      <c r="BB65" s="227" t="s">
        <v>620</v>
      </c>
      <c r="BC65" s="227" t="s">
        <v>609</v>
      </c>
      <c r="BD65" s="227" t="s">
        <v>609</v>
      </c>
      <c r="BE65" s="227" t="s">
        <v>625</v>
      </c>
      <c r="BF65" s="227" t="s">
        <v>628</v>
      </c>
      <c r="BG65" s="227" t="s">
        <v>629</v>
      </c>
      <c r="BH65" s="227" t="s">
        <v>620</v>
      </c>
      <c r="BI65" s="227" t="s">
        <v>613</v>
      </c>
      <c r="BJ65" s="227" t="s">
        <v>613</v>
      </c>
      <c r="BK65" s="227" t="s">
        <v>613</v>
      </c>
      <c r="BL65" s="227" t="s">
        <v>613</v>
      </c>
      <c r="BM65" s="227" t="s">
        <v>613</v>
      </c>
      <c r="BN65" s="227" t="s">
        <v>613</v>
      </c>
      <c r="BO65" s="227" t="s">
        <v>630</v>
      </c>
      <c r="BP65" s="227" t="s">
        <v>631</v>
      </c>
      <c r="BQ65" s="227" t="s">
        <v>632</v>
      </c>
      <c r="BR65" s="227" t="s">
        <v>622</v>
      </c>
      <c r="BS65" s="333" t="s">
        <v>613</v>
      </c>
      <c r="BT65" s="333" t="s">
        <v>613</v>
      </c>
      <c r="BU65" s="227" t="s">
        <v>613</v>
      </c>
      <c r="BV65" s="227" t="s">
        <v>633</v>
      </c>
      <c r="BW65" s="227" t="s">
        <v>633</v>
      </c>
      <c r="BX65" s="227" t="s">
        <v>634</v>
      </c>
      <c r="BY65" s="227" t="s">
        <v>624</v>
      </c>
      <c r="BZ65" s="333" t="s">
        <v>635</v>
      </c>
      <c r="CA65" s="333" t="s">
        <v>635</v>
      </c>
      <c r="CB65" s="333" t="s">
        <v>635</v>
      </c>
      <c r="CC65" s="333" t="s">
        <v>635</v>
      </c>
      <c r="CD65" s="333" t="s">
        <v>635</v>
      </c>
      <c r="CE65" s="333" t="s">
        <v>635</v>
      </c>
      <c r="CF65" s="333" t="s">
        <v>635</v>
      </c>
      <c r="CG65" s="227" t="s">
        <v>612</v>
      </c>
      <c r="CH65" s="227" t="s">
        <v>612</v>
      </c>
      <c r="CI65" s="227" t="s">
        <v>612</v>
      </c>
      <c r="CJ65" s="227" t="s">
        <v>612</v>
      </c>
      <c r="CK65" s="227" t="s">
        <v>613</v>
      </c>
      <c r="CL65" s="227" t="s">
        <v>613</v>
      </c>
      <c r="CM65" s="227" t="s">
        <v>613</v>
      </c>
      <c r="CN65" s="227" t="s">
        <v>624</v>
      </c>
      <c r="CO65" s="227" t="s">
        <v>613</v>
      </c>
      <c r="CP65" s="227" t="s">
        <v>613</v>
      </c>
      <c r="CQ65" s="227" t="s">
        <v>613</v>
      </c>
    </row>
    <row r="66" spans="1:95" ht="15.75" customHeight="1" x14ac:dyDescent="0.25">
      <c r="A66" s="78" t="str">
        <f>'Indicator Data'!B75</f>
        <v>Sylhet</v>
      </c>
      <c r="B66" s="78" t="str">
        <f>'Indicator Data'!C75</f>
        <v>Maulvibazar</v>
      </c>
      <c r="C66" s="19">
        <f>'Indicator Data'!D75</f>
        <v>6058</v>
      </c>
      <c r="D66" s="227" t="s">
        <v>604</v>
      </c>
      <c r="E66" s="227" t="s">
        <v>604</v>
      </c>
      <c r="F66" s="227" t="s">
        <v>604</v>
      </c>
      <c r="G66" s="227" t="s">
        <v>604</v>
      </c>
      <c r="H66" s="227" t="s">
        <v>605</v>
      </c>
      <c r="I66" s="227" t="s">
        <v>606</v>
      </c>
      <c r="J66" s="333" t="s">
        <v>607</v>
      </c>
      <c r="K66" s="333" t="s">
        <v>607</v>
      </c>
      <c r="L66" s="333" t="s">
        <v>607</v>
      </c>
      <c r="M66" s="227" t="s">
        <v>606</v>
      </c>
      <c r="N66" s="227" t="s">
        <v>608</v>
      </c>
      <c r="O66" s="227" t="s">
        <v>608</v>
      </c>
      <c r="P66" s="227" t="s">
        <v>605</v>
      </c>
      <c r="Q66" s="227" t="s">
        <v>609</v>
      </c>
      <c r="R66" s="227" t="s">
        <v>610</v>
      </c>
      <c r="S66" s="333" t="s">
        <v>611</v>
      </c>
      <c r="T66" s="333" t="s">
        <v>611</v>
      </c>
      <c r="U66" s="227" t="s">
        <v>612</v>
      </c>
      <c r="V66" s="227" t="s">
        <v>612</v>
      </c>
      <c r="W66" s="227" t="s">
        <v>613</v>
      </c>
      <c r="X66" s="227" t="s">
        <v>613</v>
      </c>
      <c r="Y66" s="227" t="s">
        <v>613</v>
      </c>
      <c r="Z66" s="227" t="s">
        <v>613</v>
      </c>
      <c r="AA66" s="227" t="s">
        <v>613</v>
      </c>
      <c r="AB66" s="227" t="s">
        <v>613</v>
      </c>
      <c r="AC66" s="227" t="s">
        <v>613</v>
      </c>
      <c r="AD66" s="227" t="s">
        <v>614</v>
      </c>
      <c r="AE66" s="227" t="s">
        <v>615</v>
      </c>
      <c r="AF66" s="227" t="s">
        <v>615</v>
      </c>
      <c r="AG66" s="227" t="s">
        <v>616</v>
      </c>
      <c r="AH66" s="227" t="s">
        <v>616</v>
      </c>
      <c r="AI66" s="227" t="s">
        <v>617</v>
      </c>
      <c r="AJ66" s="227" t="s">
        <v>618</v>
      </c>
      <c r="AK66" s="227" t="s">
        <v>618</v>
      </c>
      <c r="AL66" s="227" t="s">
        <v>619</v>
      </c>
      <c r="AM66" s="227" t="s">
        <v>619</v>
      </c>
      <c r="AN66" s="227" t="s">
        <v>620</v>
      </c>
      <c r="AO66" s="227" t="s">
        <v>620</v>
      </c>
      <c r="AP66" s="227" t="s">
        <v>620</v>
      </c>
      <c r="AQ66" s="227" t="s">
        <v>621</v>
      </c>
      <c r="AR66" s="227" t="s">
        <v>622</v>
      </c>
      <c r="AS66" s="227" t="s">
        <v>623</v>
      </c>
      <c r="AT66" s="227" t="s">
        <v>624</v>
      </c>
      <c r="AU66" s="227" t="s">
        <v>624</v>
      </c>
      <c r="AV66" s="227" t="s">
        <v>613</v>
      </c>
      <c r="AW66" s="227" t="s">
        <v>625</v>
      </c>
      <c r="AX66" s="227" t="s">
        <v>626</v>
      </c>
      <c r="AY66" s="227" t="s">
        <v>627</v>
      </c>
      <c r="AZ66" s="227" t="s">
        <v>620</v>
      </c>
      <c r="BA66" s="227" t="s">
        <v>620</v>
      </c>
      <c r="BB66" s="227" t="s">
        <v>620</v>
      </c>
      <c r="BC66" s="227" t="s">
        <v>609</v>
      </c>
      <c r="BD66" s="227" t="s">
        <v>609</v>
      </c>
      <c r="BE66" s="227" t="s">
        <v>625</v>
      </c>
      <c r="BF66" s="227" t="s">
        <v>628</v>
      </c>
      <c r="BG66" s="227" t="s">
        <v>629</v>
      </c>
      <c r="BH66" s="227" t="s">
        <v>620</v>
      </c>
      <c r="BI66" s="227" t="s">
        <v>613</v>
      </c>
      <c r="BJ66" s="227" t="s">
        <v>613</v>
      </c>
      <c r="BK66" s="227" t="s">
        <v>613</v>
      </c>
      <c r="BL66" s="227" t="s">
        <v>613</v>
      </c>
      <c r="BM66" s="227" t="s">
        <v>613</v>
      </c>
      <c r="BN66" s="227" t="s">
        <v>613</v>
      </c>
      <c r="BO66" s="227" t="s">
        <v>630</v>
      </c>
      <c r="BP66" s="227" t="s">
        <v>631</v>
      </c>
      <c r="BQ66" s="227" t="s">
        <v>632</v>
      </c>
      <c r="BR66" s="227" t="s">
        <v>622</v>
      </c>
      <c r="BS66" s="333" t="s">
        <v>613</v>
      </c>
      <c r="BT66" s="333" t="s">
        <v>613</v>
      </c>
      <c r="BU66" s="227" t="s">
        <v>613</v>
      </c>
      <c r="BV66" s="227" t="s">
        <v>633</v>
      </c>
      <c r="BW66" s="227" t="s">
        <v>633</v>
      </c>
      <c r="BX66" s="227" t="s">
        <v>634</v>
      </c>
      <c r="BY66" s="227" t="s">
        <v>624</v>
      </c>
      <c r="BZ66" s="333" t="s">
        <v>635</v>
      </c>
      <c r="CA66" s="333" t="s">
        <v>635</v>
      </c>
      <c r="CB66" s="333" t="s">
        <v>635</v>
      </c>
      <c r="CC66" s="333" t="s">
        <v>635</v>
      </c>
      <c r="CD66" s="333" t="s">
        <v>635</v>
      </c>
      <c r="CE66" s="333" t="s">
        <v>635</v>
      </c>
      <c r="CF66" s="333" t="s">
        <v>635</v>
      </c>
      <c r="CG66" s="227" t="s">
        <v>612</v>
      </c>
      <c r="CH66" s="227" t="s">
        <v>612</v>
      </c>
      <c r="CI66" s="227" t="s">
        <v>612</v>
      </c>
      <c r="CJ66" s="227" t="s">
        <v>612</v>
      </c>
      <c r="CK66" s="227" t="s">
        <v>613</v>
      </c>
      <c r="CL66" s="227" t="s">
        <v>613</v>
      </c>
      <c r="CM66" s="227" t="s">
        <v>613</v>
      </c>
      <c r="CN66" s="227" t="s">
        <v>624</v>
      </c>
      <c r="CO66" s="227" t="s">
        <v>613</v>
      </c>
      <c r="CP66" s="227" t="s">
        <v>613</v>
      </c>
      <c r="CQ66" s="227" t="s">
        <v>613</v>
      </c>
    </row>
    <row r="67" spans="1:95" ht="15.75" customHeight="1" x14ac:dyDescent="0.25">
      <c r="A67" s="78" t="str">
        <f>'Indicator Data'!B76</f>
        <v>Sylhet</v>
      </c>
      <c r="B67" s="78" t="str">
        <f>'Indicator Data'!C76</f>
        <v>Sunamganj</v>
      </c>
      <c r="C67" s="19">
        <f>'Indicator Data'!D76</f>
        <v>6090</v>
      </c>
      <c r="D67" s="227" t="s">
        <v>604</v>
      </c>
      <c r="E67" s="227" t="s">
        <v>604</v>
      </c>
      <c r="F67" s="227" t="s">
        <v>604</v>
      </c>
      <c r="G67" s="227" t="s">
        <v>604</v>
      </c>
      <c r="H67" s="227" t="s">
        <v>605</v>
      </c>
      <c r="I67" s="227" t="s">
        <v>606</v>
      </c>
      <c r="J67" s="333" t="s">
        <v>607</v>
      </c>
      <c r="K67" s="333" t="s">
        <v>607</v>
      </c>
      <c r="L67" s="333" t="s">
        <v>607</v>
      </c>
      <c r="M67" s="227" t="s">
        <v>606</v>
      </c>
      <c r="N67" s="227" t="s">
        <v>608</v>
      </c>
      <c r="O67" s="227" t="s">
        <v>608</v>
      </c>
      <c r="P67" s="227" t="s">
        <v>605</v>
      </c>
      <c r="Q67" s="227" t="s">
        <v>609</v>
      </c>
      <c r="R67" s="227" t="s">
        <v>610</v>
      </c>
      <c r="S67" s="333" t="s">
        <v>611</v>
      </c>
      <c r="T67" s="333" t="s">
        <v>611</v>
      </c>
      <c r="U67" s="227" t="s">
        <v>612</v>
      </c>
      <c r="V67" s="227" t="s">
        <v>612</v>
      </c>
      <c r="W67" s="227" t="s">
        <v>613</v>
      </c>
      <c r="X67" s="227" t="s">
        <v>613</v>
      </c>
      <c r="Y67" s="227" t="s">
        <v>613</v>
      </c>
      <c r="Z67" s="227" t="s">
        <v>613</v>
      </c>
      <c r="AA67" s="227" t="s">
        <v>613</v>
      </c>
      <c r="AB67" s="227" t="s">
        <v>613</v>
      </c>
      <c r="AC67" s="227" t="s">
        <v>613</v>
      </c>
      <c r="AD67" s="227" t="s">
        <v>614</v>
      </c>
      <c r="AE67" s="227" t="s">
        <v>615</v>
      </c>
      <c r="AF67" s="227" t="s">
        <v>615</v>
      </c>
      <c r="AG67" s="227" t="s">
        <v>616</v>
      </c>
      <c r="AH67" s="227" t="s">
        <v>616</v>
      </c>
      <c r="AI67" s="227" t="s">
        <v>617</v>
      </c>
      <c r="AJ67" s="227" t="s">
        <v>618</v>
      </c>
      <c r="AK67" s="227" t="s">
        <v>618</v>
      </c>
      <c r="AL67" s="227" t="s">
        <v>619</v>
      </c>
      <c r="AM67" s="227" t="s">
        <v>619</v>
      </c>
      <c r="AN67" s="227" t="s">
        <v>620</v>
      </c>
      <c r="AO67" s="227" t="s">
        <v>620</v>
      </c>
      <c r="AP67" s="227" t="s">
        <v>620</v>
      </c>
      <c r="AQ67" s="227" t="s">
        <v>621</v>
      </c>
      <c r="AR67" s="227" t="s">
        <v>622</v>
      </c>
      <c r="AS67" s="227" t="s">
        <v>623</v>
      </c>
      <c r="AT67" s="227" t="s">
        <v>624</v>
      </c>
      <c r="AU67" s="227" t="s">
        <v>624</v>
      </c>
      <c r="AV67" s="227" t="s">
        <v>613</v>
      </c>
      <c r="AW67" s="227" t="s">
        <v>625</v>
      </c>
      <c r="AX67" s="227" t="s">
        <v>626</v>
      </c>
      <c r="AY67" s="227" t="s">
        <v>627</v>
      </c>
      <c r="AZ67" s="227" t="s">
        <v>620</v>
      </c>
      <c r="BA67" s="227" t="s">
        <v>620</v>
      </c>
      <c r="BB67" s="227" t="s">
        <v>620</v>
      </c>
      <c r="BC67" s="227" t="s">
        <v>609</v>
      </c>
      <c r="BD67" s="227" t="s">
        <v>609</v>
      </c>
      <c r="BE67" s="227" t="s">
        <v>625</v>
      </c>
      <c r="BF67" s="227" t="s">
        <v>628</v>
      </c>
      <c r="BG67" s="227" t="s">
        <v>629</v>
      </c>
      <c r="BH67" s="227" t="s">
        <v>620</v>
      </c>
      <c r="BI67" s="227" t="s">
        <v>613</v>
      </c>
      <c r="BJ67" s="227" t="s">
        <v>613</v>
      </c>
      <c r="BK67" s="227" t="s">
        <v>613</v>
      </c>
      <c r="BL67" s="227" t="s">
        <v>613</v>
      </c>
      <c r="BM67" s="227" t="s">
        <v>613</v>
      </c>
      <c r="BN67" s="227" t="s">
        <v>613</v>
      </c>
      <c r="BO67" s="227" t="s">
        <v>630</v>
      </c>
      <c r="BP67" s="227" t="s">
        <v>631</v>
      </c>
      <c r="BQ67" s="227" t="s">
        <v>632</v>
      </c>
      <c r="BR67" s="227" t="s">
        <v>622</v>
      </c>
      <c r="BS67" s="333" t="s">
        <v>613</v>
      </c>
      <c r="BT67" s="333" t="s">
        <v>613</v>
      </c>
      <c r="BU67" s="227" t="s">
        <v>613</v>
      </c>
      <c r="BV67" s="227" t="s">
        <v>633</v>
      </c>
      <c r="BW67" s="227" t="s">
        <v>633</v>
      </c>
      <c r="BX67" s="227" t="s">
        <v>634</v>
      </c>
      <c r="BY67" s="227" t="s">
        <v>624</v>
      </c>
      <c r="BZ67" s="333" t="s">
        <v>635</v>
      </c>
      <c r="CA67" s="333" t="s">
        <v>635</v>
      </c>
      <c r="CB67" s="333" t="s">
        <v>635</v>
      </c>
      <c r="CC67" s="333" t="s">
        <v>635</v>
      </c>
      <c r="CD67" s="333" t="s">
        <v>635</v>
      </c>
      <c r="CE67" s="333" t="s">
        <v>635</v>
      </c>
      <c r="CF67" s="333" t="s">
        <v>635</v>
      </c>
      <c r="CG67" s="227" t="s">
        <v>612</v>
      </c>
      <c r="CH67" s="227" t="s">
        <v>612</v>
      </c>
      <c r="CI67" s="227" t="s">
        <v>612</v>
      </c>
      <c r="CJ67" s="227" t="s">
        <v>612</v>
      </c>
      <c r="CK67" s="227" t="s">
        <v>613</v>
      </c>
      <c r="CL67" s="227" t="s">
        <v>613</v>
      </c>
      <c r="CM67" s="227" t="s">
        <v>613</v>
      </c>
      <c r="CN67" s="227" t="s">
        <v>624</v>
      </c>
      <c r="CO67" s="227" t="s">
        <v>613</v>
      </c>
      <c r="CP67" s="227" t="s">
        <v>613</v>
      </c>
      <c r="CQ67" s="227" t="s">
        <v>613</v>
      </c>
    </row>
    <row r="68" spans="1:95" ht="15.75" customHeight="1" x14ac:dyDescent="0.25">
      <c r="A68" s="78" t="str">
        <f>'Indicator Data'!B77</f>
        <v>Sylhet</v>
      </c>
      <c r="B68" s="78" t="str">
        <f>'Indicator Data'!C77</f>
        <v>Sylhet</v>
      </c>
      <c r="C68" s="19">
        <f>'Indicator Data'!D77</f>
        <v>6091</v>
      </c>
      <c r="D68" s="227" t="s">
        <v>604</v>
      </c>
      <c r="E68" s="227" t="s">
        <v>604</v>
      </c>
      <c r="F68" s="227" t="s">
        <v>604</v>
      </c>
      <c r="G68" s="227" t="s">
        <v>604</v>
      </c>
      <c r="H68" s="227" t="s">
        <v>605</v>
      </c>
      <c r="I68" s="227" t="s">
        <v>606</v>
      </c>
      <c r="J68" s="333" t="s">
        <v>607</v>
      </c>
      <c r="K68" s="333" t="s">
        <v>607</v>
      </c>
      <c r="L68" s="333" t="s">
        <v>607</v>
      </c>
      <c r="M68" s="227" t="s">
        <v>606</v>
      </c>
      <c r="N68" s="227" t="s">
        <v>608</v>
      </c>
      <c r="O68" s="227" t="s">
        <v>608</v>
      </c>
      <c r="P68" s="227" t="s">
        <v>605</v>
      </c>
      <c r="Q68" s="227" t="s">
        <v>609</v>
      </c>
      <c r="R68" s="227" t="s">
        <v>610</v>
      </c>
      <c r="S68" s="333" t="s">
        <v>611</v>
      </c>
      <c r="T68" s="333" t="s">
        <v>611</v>
      </c>
      <c r="U68" s="227" t="s">
        <v>612</v>
      </c>
      <c r="V68" s="227" t="s">
        <v>612</v>
      </c>
      <c r="W68" s="227" t="s">
        <v>613</v>
      </c>
      <c r="X68" s="227" t="s">
        <v>613</v>
      </c>
      <c r="Y68" s="227" t="s">
        <v>613</v>
      </c>
      <c r="Z68" s="227" t="s">
        <v>613</v>
      </c>
      <c r="AA68" s="227" t="s">
        <v>613</v>
      </c>
      <c r="AB68" s="227" t="s">
        <v>613</v>
      </c>
      <c r="AC68" s="227" t="s">
        <v>613</v>
      </c>
      <c r="AD68" s="227" t="s">
        <v>614</v>
      </c>
      <c r="AE68" s="227" t="s">
        <v>615</v>
      </c>
      <c r="AF68" s="227" t="s">
        <v>615</v>
      </c>
      <c r="AG68" s="227" t="s">
        <v>616</v>
      </c>
      <c r="AH68" s="227" t="s">
        <v>616</v>
      </c>
      <c r="AI68" s="227" t="s">
        <v>617</v>
      </c>
      <c r="AJ68" s="227" t="s">
        <v>618</v>
      </c>
      <c r="AK68" s="227" t="s">
        <v>618</v>
      </c>
      <c r="AL68" s="227" t="s">
        <v>619</v>
      </c>
      <c r="AM68" s="227" t="s">
        <v>619</v>
      </c>
      <c r="AN68" s="227" t="s">
        <v>620</v>
      </c>
      <c r="AO68" s="227" t="s">
        <v>620</v>
      </c>
      <c r="AP68" s="227" t="s">
        <v>620</v>
      </c>
      <c r="AQ68" s="227" t="s">
        <v>621</v>
      </c>
      <c r="AR68" s="227" t="s">
        <v>622</v>
      </c>
      <c r="AS68" s="227" t="s">
        <v>623</v>
      </c>
      <c r="AT68" s="227" t="s">
        <v>624</v>
      </c>
      <c r="AU68" s="227" t="s">
        <v>624</v>
      </c>
      <c r="AV68" s="227" t="s">
        <v>613</v>
      </c>
      <c r="AW68" s="227" t="s">
        <v>625</v>
      </c>
      <c r="AX68" s="227" t="s">
        <v>626</v>
      </c>
      <c r="AY68" s="227" t="s">
        <v>627</v>
      </c>
      <c r="AZ68" s="227" t="s">
        <v>620</v>
      </c>
      <c r="BA68" s="227" t="s">
        <v>620</v>
      </c>
      <c r="BB68" s="227" t="s">
        <v>620</v>
      </c>
      <c r="BC68" s="227" t="s">
        <v>609</v>
      </c>
      <c r="BD68" s="227" t="s">
        <v>609</v>
      </c>
      <c r="BE68" s="227" t="s">
        <v>625</v>
      </c>
      <c r="BF68" s="227" t="s">
        <v>628</v>
      </c>
      <c r="BG68" s="227" t="s">
        <v>629</v>
      </c>
      <c r="BH68" s="227" t="s">
        <v>620</v>
      </c>
      <c r="BI68" s="227" t="s">
        <v>613</v>
      </c>
      <c r="BJ68" s="227" t="s">
        <v>613</v>
      </c>
      <c r="BK68" s="227" t="s">
        <v>613</v>
      </c>
      <c r="BL68" s="227" t="s">
        <v>613</v>
      </c>
      <c r="BM68" s="227" t="s">
        <v>613</v>
      </c>
      <c r="BN68" s="227" t="s">
        <v>613</v>
      </c>
      <c r="BO68" s="227" t="s">
        <v>630</v>
      </c>
      <c r="BP68" s="227" t="s">
        <v>631</v>
      </c>
      <c r="BQ68" s="227" t="s">
        <v>632</v>
      </c>
      <c r="BR68" s="227" t="s">
        <v>622</v>
      </c>
      <c r="BS68" s="333" t="s">
        <v>613</v>
      </c>
      <c r="BT68" s="333" t="s">
        <v>613</v>
      </c>
      <c r="BU68" s="227" t="s">
        <v>613</v>
      </c>
      <c r="BV68" s="227" t="s">
        <v>633</v>
      </c>
      <c r="BW68" s="227" t="s">
        <v>633</v>
      </c>
      <c r="BX68" s="227" t="s">
        <v>634</v>
      </c>
      <c r="BY68" s="227" t="s">
        <v>624</v>
      </c>
      <c r="BZ68" s="333" t="s">
        <v>635</v>
      </c>
      <c r="CA68" s="333" t="s">
        <v>635</v>
      </c>
      <c r="CB68" s="333" t="s">
        <v>635</v>
      </c>
      <c r="CC68" s="333" t="s">
        <v>635</v>
      </c>
      <c r="CD68" s="333" t="s">
        <v>635</v>
      </c>
      <c r="CE68" s="333" t="s">
        <v>635</v>
      </c>
      <c r="CF68" s="333" t="s">
        <v>635</v>
      </c>
      <c r="CG68" s="227" t="s">
        <v>612</v>
      </c>
      <c r="CH68" s="227" t="s">
        <v>612</v>
      </c>
      <c r="CI68" s="227" t="s">
        <v>612</v>
      </c>
      <c r="CJ68" s="227" t="s">
        <v>612</v>
      </c>
      <c r="CK68" s="227" t="s">
        <v>613</v>
      </c>
      <c r="CL68" s="227" t="s">
        <v>613</v>
      </c>
      <c r="CM68" s="227" t="s">
        <v>613</v>
      </c>
      <c r="CN68" s="227" t="s">
        <v>624</v>
      </c>
      <c r="CO68" s="227" t="s">
        <v>613</v>
      </c>
      <c r="CP68" s="227" t="s">
        <v>613</v>
      </c>
      <c r="CQ68" s="227" t="s">
        <v>613</v>
      </c>
    </row>
    <row r="69" spans="1:95" ht="15.75" customHeight="1" x14ac:dyDescent="0.25">
      <c r="B69" s="61"/>
      <c r="C69" s="61"/>
      <c r="D69" s="326"/>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c r="BB69" s="61"/>
    </row>
    <row r="70" spans="1:95" ht="15.75" customHeight="1" x14ac:dyDescent="0.25">
      <c r="B70" s="61"/>
      <c r="C70" s="61"/>
      <c r="D70" s="326"/>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c r="BB70" s="61"/>
    </row>
    <row r="71" spans="1:95" ht="15.75" customHeight="1" x14ac:dyDescent="0.25">
      <c r="B71" s="61"/>
      <c r="C71" s="61"/>
      <c r="D71" s="326"/>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c r="BB71" s="61"/>
    </row>
    <row r="72" spans="1:95" ht="15.75" customHeight="1" x14ac:dyDescent="0.25">
      <c r="B72" s="61"/>
      <c r="C72" s="61"/>
      <c r="D72" s="326"/>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c r="BB72" s="61"/>
    </row>
    <row r="73" spans="1:95" ht="15.75" customHeight="1" x14ac:dyDescent="0.25">
      <c r="B73" s="61"/>
      <c r="C73" s="61"/>
      <c r="D73" s="326"/>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61"/>
    </row>
    <row r="74" spans="1:95" ht="15.75" customHeight="1" x14ac:dyDescent="0.25">
      <c r="B74" s="61"/>
      <c r="C74" s="61"/>
      <c r="D74" s="326"/>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61"/>
    </row>
    <row r="75" spans="1:95" ht="15.75" customHeight="1" x14ac:dyDescent="0.25">
      <c r="B75" s="61"/>
      <c r="C75" s="61"/>
      <c r="D75" s="326"/>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row>
    <row r="76" spans="1:95" ht="15.75" customHeight="1" x14ac:dyDescent="0.25">
      <c r="B76" s="61"/>
      <c r="C76" s="61"/>
      <c r="D76" s="326"/>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row>
    <row r="77" spans="1:95" ht="15.75" customHeight="1" x14ac:dyDescent="0.25">
      <c r="B77" s="61"/>
      <c r="C77" s="61"/>
      <c r="D77" s="326"/>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row>
    <row r="78" spans="1:95" ht="15.75" customHeight="1" x14ac:dyDescent="0.25">
      <c r="B78" s="61"/>
      <c r="C78" s="61"/>
      <c r="D78" s="326"/>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row>
    <row r="79" spans="1:95" ht="15.75" customHeight="1" x14ac:dyDescent="0.25">
      <c r="B79" s="61"/>
      <c r="C79" s="61"/>
      <c r="D79" s="326"/>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row>
    <row r="80" spans="1:95" ht="15.75" customHeight="1" x14ac:dyDescent="0.25">
      <c r="B80" s="61"/>
      <c r="C80" s="61"/>
      <c r="D80" s="326"/>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row>
    <row r="81" spans="2:54" ht="15.75" customHeight="1" x14ac:dyDescent="0.25">
      <c r="B81" s="61"/>
      <c r="C81" s="61"/>
      <c r="D81" s="326"/>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row>
    <row r="82" spans="2:54" ht="15.75" customHeight="1" x14ac:dyDescent="0.25">
      <c r="B82" s="61"/>
      <c r="C82" s="61"/>
      <c r="D82" s="326"/>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row>
    <row r="83" spans="2:54" ht="15.75" customHeight="1" x14ac:dyDescent="0.25">
      <c r="B83" s="61"/>
      <c r="C83" s="61"/>
      <c r="D83" s="326"/>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row>
    <row r="84" spans="2:54" ht="15.75" customHeight="1" x14ac:dyDescent="0.25">
      <c r="B84" s="61"/>
      <c r="C84" s="61"/>
      <c r="D84" s="326"/>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row>
    <row r="85" spans="2:54" ht="15.75" customHeight="1" x14ac:dyDescent="0.25">
      <c r="B85" s="61"/>
      <c r="C85" s="61"/>
      <c r="D85" s="326"/>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row>
    <row r="86" spans="2:54" ht="15.75" customHeight="1" x14ac:dyDescent="0.25">
      <c r="B86" s="61"/>
      <c r="C86" s="61"/>
      <c r="D86" s="326"/>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row>
    <row r="87" spans="2:54" ht="15.75" customHeight="1" x14ac:dyDescent="0.25">
      <c r="B87" s="61"/>
      <c r="C87" s="61"/>
      <c r="D87" s="326"/>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row>
    <row r="88" spans="2:54" ht="15.75" customHeight="1" x14ac:dyDescent="0.25">
      <c r="B88" s="61"/>
      <c r="C88" s="61"/>
      <c r="D88" s="326"/>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row>
    <row r="89" spans="2:54" ht="15.75" customHeight="1" x14ac:dyDescent="0.25">
      <c r="B89" s="61"/>
      <c r="C89" s="61"/>
      <c r="D89" s="326"/>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row>
    <row r="90" spans="2:54" ht="15.75" customHeight="1" x14ac:dyDescent="0.25">
      <c r="B90" s="61"/>
      <c r="C90" s="61"/>
      <c r="D90" s="326"/>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row>
    <row r="91" spans="2:54" ht="15.75" customHeight="1" x14ac:dyDescent="0.25">
      <c r="B91" s="61"/>
      <c r="C91" s="61"/>
      <c r="D91" s="326"/>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row>
    <row r="92" spans="2:54" ht="15.75" customHeight="1" x14ac:dyDescent="0.25">
      <c r="B92" s="61"/>
      <c r="C92" s="61"/>
      <c r="D92" s="326"/>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row>
    <row r="93" spans="2:54" ht="15.75" customHeight="1" x14ac:dyDescent="0.25">
      <c r="B93" s="61"/>
      <c r="C93" s="61"/>
      <c r="D93" s="326"/>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row>
    <row r="94" spans="2:54" ht="15.75" customHeight="1" x14ac:dyDescent="0.25">
      <c r="B94" s="61"/>
      <c r="C94" s="61"/>
      <c r="D94" s="326"/>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row>
    <row r="95" spans="2:54" ht="15.75" customHeight="1" x14ac:dyDescent="0.25">
      <c r="B95" s="61"/>
      <c r="C95" s="61"/>
      <c r="D95" s="326"/>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row>
    <row r="96" spans="2:54" ht="15.75" customHeight="1" x14ac:dyDescent="0.25">
      <c r="B96" s="61"/>
      <c r="C96" s="61"/>
      <c r="D96" s="326"/>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row>
    <row r="97" spans="2:54" ht="15.75" customHeight="1" x14ac:dyDescent="0.25">
      <c r="B97" s="61"/>
      <c r="C97" s="61"/>
      <c r="D97" s="326"/>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row>
    <row r="98" spans="2:54" ht="15.75" customHeight="1" x14ac:dyDescent="0.25">
      <c r="B98" s="61"/>
      <c r="C98" s="61"/>
      <c r="D98" s="326"/>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row>
    <row r="99" spans="2:54" ht="15.75" customHeight="1" x14ac:dyDescent="0.25">
      <c r="B99" s="61"/>
      <c r="C99" s="61"/>
      <c r="D99" s="326"/>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row>
    <row r="100" spans="2:54" ht="15.75" customHeight="1" x14ac:dyDescent="0.25">
      <c r="B100" s="61"/>
      <c r="C100" s="61"/>
      <c r="D100" s="326"/>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row>
    <row r="101" spans="2:54" ht="15.75" customHeight="1" x14ac:dyDescent="0.25">
      <c r="B101" s="61"/>
      <c r="C101" s="61"/>
      <c r="D101" s="326"/>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row>
    <row r="102" spans="2:54" ht="15.75" customHeight="1" x14ac:dyDescent="0.25">
      <c r="B102" s="61"/>
      <c r="C102" s="61"/>
      <c r="D102" s="326"/>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61"/>
    </row>
    <row r="103" spans="2:54" ht="15.75" customHeight="1" x14ac:dyDescent="0.25">
      <c r="B103" s="61"/>
      <c r="C103" s="61"/>
      <c r="D103" s="326"/>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c r="BB103" s="61"/>
    </row>
    <row r="104" spans="2:54" ht="15.75" customHeight="1" x14ac:dyDescent="0.25">
      <c r="B104" s="61"/>
      <c r="C104" s="61"/>
      <c r="D104" s="326"/>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61"/>
    </row>
    <row r="105" spans="2:54" ht="15.75" customHeight="1" x14ac:dyDescent="0.25">
      <c r="B105" s="61"/>
      <c r="C105" s="61"/>
      <c r="D105" s="326"/>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61"/>
    </row>
    <row r="106" spans="2:54" ht="15.75" customHeight="1" x14ac:dyDescent="0.25">
      <c r="B106" s="61"/>
      <c r="C106" s="61"/>
      <c r="D106" s="326"/>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61"/>
    </row>
    <row r="107" spans="2:54" ht="15.75" customHeight="1" x14ac:dyDescent="0.25">
      <c r="B107" s="61"/>
      <c r="C107" s="61"/>
      <c r="D107" s="326"/>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61"/>
    </row>
    <row r="108" spans="2:54" ht="15.75" customHeight="1" x14ac:dyDescent="0.25">
      <c r="B108" s="61"/>
      <c r="C108" s="61"/>
      <c r="D108" s="326"/>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61"/>
    </row>
    <row r="109" spans="2:54" ht="15.75" customHeight="1" x14ac:dyDescent="0.25">
      <c r="B109" s="61"/>
      <c r="C109" s="61"/>
      <c r="D109" s="326"/>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61"/>
    </row>
    <row r="110" spans="2:54" ht="15.75" customHeight="1" x14ac:dyDescent="0.25">
      <c r="B110" s="61"/>
      <c r="C110" s="61"/>
      <c r="D110" s="326"/>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61"/>
    </row>
    <row r="111" spans="2:54" ht="15.75" customHeight="1" x14ac:dyDescent="0.25">
      <c r="B111" s="61"/>
      <c r="C111" s="61"/>
      <c r="D111" s="326"/>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61"/>
    </row>
    <row r="112" spans="2:54" ht="15.75" customHeight="1" x14ac:dyDescent="0.25">
      <c r="B112" s="61"/>
      <c r="C112" s="61"/>
      <c r="D112" s="326"/>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61"/>
    </row>
    <row r="113" spans="2:54" ht="15.75" customHeight="1" x14ac:dyDescent="0.25">
      <c r="B113" s="61"/>
      <c r="C113" s="61"/>
      <c r="D113" s="326"/>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61"/>
    </row>
    <row r="114" spans="2:54" ht="15.75" customHeight="1" x14ac:dyDescent="0.25">
      <c r="B114" s="61"/>
      <c r="C114" s="61"/>
      <c r="D114" s="326"/>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61"/>
    </row>
    <row r="115" spans="2:54" ht="15.75" customHeight="1" x14ac:dyDescent="0.25">
      <c r="B115" s="61"/>
      <c r="C115" s="61"/>
      <c r="D115" s="326"/>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61"/>
    </row>
    <row r="116" spans="2:54" ht="15.75" customHeight="1" x14ac:dyDescent="0.25">
      <c r="B116" s="61"/>
      <c r="C116" s="61"/>
      <c r="D116" s="326"/>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c r="BB116" s="61"/>
    </row>
    <row r="117" spans="2:54" ht="15.75" customHeight="1" x14ac:dyDescent="0.25">
      <c r="B117" s="61"/>
      <c r="C117" s="61"/>
      <c r="D117" s="326"/>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61"/>
    </row>
    <row r="118" spans="2:54" ht="15.75" customHeight="1" x14ac:dyDescent="0.25">
      <c r="B118" s="61"/>
      <c r="C118" s="61"/>
      <c r="D118" s="326"/>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c r="BB118" s="61"/>
    </row>
    <row r="119" spans="2:54" ht="15.75" customHeight="1" x14ac:dyDescent="0.25">
      <c r="B119" s="61"/>
      <c r="C119" s="61"/>
      <c r="D119" s="326"/>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61"/>
    </row>
    <row r="120" spans="2:54" ht="15.75" customHeight="1" x14ac:dyDescent="0.25">
      <c r="B120" s="61"/>
      <c r="C120" s="61"/>
      <c r="D120" s="326"/>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61"/>
    </row>
    <row r="121" spans="2:54" ht="15.75" customHeight="1" x14ac:dyDescent="0.25">
      <c r="B121" s="61"/>
      <c r="C121" s="61"/>
      <c r="D121" s="326"/>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61"/>
    </row>
    <row r="122" spans="2:54" ht="15.75" customHeight="1" x14ac:dyDescent="0.25">
      <c r="B122" s="61"/>
      <c r="C122" s="61"/>
      <c r="D122" s="326"/>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row>
    <row r="123" spans="2:54" ht="15.75" customHeight="1" x14ac:dyDescent="0.25">
      <c r="B123" s="61"/>
      <c r="C123" s="61"/>
      <c r="D123" s="326"/>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row>
    <row r="124" spans="2:54" ht="15.75" customHeight="1" x14ac:dyDescent="0.25">
      <c r="B124" s="61"/>
      <c r="C124" s="61"/>
      <c r="D124" s="326"/>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row>
    <row r="125" spans="2:54" ht="15.75" customHeight="1" x14ac:dyDescent="0.25">
      <c r="B125" s="61"/>
      <c r="C125" s="61"/>
      <c r="D125" s="326"/>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row>
    <row r="126" spans="2:54" ht="15.75" customHeight="1" x14ac:dyDescent="0.25">
      <c r="B126" s="61"/>
      <c r="C126" s="61"/>
      <c r="D126" s="326"/>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row>
    <row r="127" spans="2:54" ht="15.75" customHeight="1" x14ac:dyDescent="0.25">
      <c r="B127" s="61"/>
      <c r="C127" s="61"/>
      <c r="D127" s="326"/>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61"/>
    </row>
    <row r="128" spans="2:54" ht="15.75" customHeight="1" x14ac:dyDescent="0.25">
      <c r="B128" s="61"/>
      <c r="C128" s="61"/>
      <c r="D128" s="326"/>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61"/>
    </row>
    <row r="129" spans="2:54" ht="15.75" customHeight="1" x14ac:dyDescent="0.25">
      <c r="B129" s="61"/>
      <c r="C129" s="61"/>
      <c r="D129" s="326"/>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61"/>
    </row>
    <row r="130" spans="2:54" ht="15.75" customHeight="1" x14ac:dyDescent="0.25">
      <c r="B130" s="61"/>
      <c r="C130" s="61"/>
      <c r="D130" s="326"/>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61"/>
    </row>
    <row r="131" spans="2:54" ht="15.75" customHeight="1" x14ac:dyDescent="0.25">
      <c r="B131" s="61"/>
      <c r="C131" s="61"/>
      <c r="D131" s="326"/>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61"/>
    </row>
    <row r="132" spans="2:54" ht="15.75" customHeight="1" x14ac:dyDescent="0.25">
      <c r="B132" s="61"/>
      <c r="C132" s="61"/>
      <c r="D132" s="326"/>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61"/>
    </row>
    <row r="133" spans="2:54" ht="15.75" customHeight="1" x14ac:dyDescent="0.25">
      <c r="B133" s="61"/>
      <c r="C133" s="61"/>
      <c r="D133" s="326"/>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c r="BB133" s="61"/>
    </row>
    <row r="134" spans="2:54" ht="15.75" customHeight="1" x14ac:dyDescent="0.25">
      <c r="B134" s="61"/>
      <c r="C134" s="61"/>
      <c r="D134" s="326"/>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c r="BB134" s="61"/>
    </row>
    <row r="135" spans="2:54" ht="15.75" customHeight="1" x14ac:dyDescent="0.25">
      <c r="B135" s="61"/>
      <c r="C135" s="61"/>
      <c r="D135" s="326"/>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c r="BB135" s="61"/>
    </row>
    <row r="136" spans="2:54" ht="15.75" customHeight="1" x14ac:dyDescent="0.25">
      <c r="B136" s="61"/>
      <c r="C136" s="61"/>
      <c r="D136" s="326"/>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c r="BB136" s="61"/>
    </row>
    <row r="137" spans="2:54" ht="15.75" customHeight="1" x14ac:dyDescent="0.25">
      <c r="B137" s="61"/>
      <c r="C137" s="61"/>
      <c r="D137" s="326"/>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61"/>
    </row>
    <row r="138" spans="2:54" ht="15.75" customHeight="1" x14ac:dyDescent="0.25">
      <c r="B138" s="61"/>
      <c r="C138" s="61"/>
      <c r="D138" s="326"/>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row>
    <row r="139" spans="2:54" ht="15.75" customHeight="1" x14ac:dyDescent="0.25">
      <c r="B139" s="61"/>
      <c r="C139" s="61"/>
      <c r="D139" s="326"/>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row>
    <row r="140" spans="2:54" ht="15.75" customHeight="1" x14ac:dyDescent="0.25">
      <c r="B140" s="61"/>
      <c r="C140" s="61"/>
      <c r="D140" s="326"/>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row>
    <row r="141" spans="2:54" ht="15.75" customHeight="1" x14ac:dyDescent="0.25">
      <c r="B141" s="61"/>
      <c r="C141" s="61"/>
      <c r="D141" s="326"/>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row>
    <row r="142" spans="2:54" ht="15.75" customHeight="1" x14ac:dyDescent="0.25">
      <c r="B142" s="61"/>
      <c r="C142" s="61"/>
      <c r="D142" s="326"/>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row>
    <row r="143" spans="2:54" ht="15.75" customHeight="1" x14ac:dyDescent="0.25">
      <c r="B143" s="61"/>
      <c r="C143" s="61"/>
      <c r="D143" s="326"/>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c r="BB143" s="61"/>
    </row>
    <row r="144" spans="2:54" ht="15.75" customHeight="1" x14ac:dyDescent="0.25">
      <c r="B144" s="61"/>
      <c r="C144" s="61"/>
      <c r="D144" s="326"/>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61"/>
    </row>
    <row r="145" spans="2:54" ht="15.75" customHeight="1" x14ac:dyDescent="0.25">
      <c r="B145" s="61"/>
      <c r="C145" s="61"/>
      <c r="D145" s="326"/>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61"/>
    </row>
    <row r="146" spans="2:54" ht="15.75" customHeight="1" x14ac:dyDescent="0.25">
      <c r="B146" s="61"/>
      <c r="C146" s="61"/>
      <c r="D146" s="326"/>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61"/>
    </row>
    <row r="147" spans="2:54" ht="15.75" customHeight="1" x14ac:dyDescent="0.25">
      <c r="B147" s="61"/>
      <c r="C147" s="61"/>
      <c r="D147" s="326"/>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61"/>
    </row>
    <row r="148" spans="2:54" ht="15.75" customHeight="1" x14ac:dyDescent="0.25">
      <c r="B148" s="61"/>
      <c r="C148" s="61"/>
      <c r="D148" s="326"/>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61"/>
    </row>
    <row r="149" spans="2:54" ht="15.75" customHeight="1" x14ac:dyDescent="0.25">
      <c r="B149" s="61"/>
      <c r="C149" s="61"/>
      <c r="D149" s="326"/>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61"/>
    </row>
    <row r="150" spans="2:54" ht="15.75" customHeight="1" x14ac:dyDescent="0.25">
      <c r="B150" s="61"/>
      <c r="C150" s="61"/>
      <c r="D150" s="326"/>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61"/>
    </row>
    <row r="151" spans="2:54" ht="15.75" customHeight="1" x14ac:dyDescent="0.25">
      <c r="B151" s="61"/>
      <c r="C151" s="61"/>
      <c r="D151" s="326"/>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c r="BB151" s="61"/>
    </row>
    <row r="152" spans="2:54" ht="15.75" customHeight="1" x14ac:dyDescent="0.25">
      <c r="B152" s="61"/>
      <c r="C152" s="61"/>
      <c r="D152" s="326"/>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c r="BB152" s="61"/>
    </row>
    <row r="153" spans="2:54" ht="15.75" customHeight="1" x14ac:dyDescent="0.25">
      <c r="B153" s="61"/>
      <c r="C153" s="61"/>
      <c r="D153" s="326"/>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c r="BB153" s="61"/>
    </row>
    <row r="154" spans="2:54" ht="15.75" customHeight="1" x14ac:dyDescent="0.25">
      <c r="B154" s="61"/>
      <c r="C154" s="61"/>
      <c r="D154" s="326"/>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c r="BB154" s="61"/>
    </row>
    <row r="155" spans="2:54" ht="15.75" customHeight="1" x14ac:dyDescent="0.25">
      <c r="B155" s="61"/>
      <c r="C155" s="61"/>
      <c r="D155" s="326"/>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c r="BB155" s="61"/>
    </row>
    <row r="156" spans="2:54" ht="15.75" customHeight="1" x14ac:dyDescent="0.25">
      <c r="B156" s="61"/>
      <c r="C156" s="61"/>
      <c r="D156" s="326"/>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61"/>
    </row>
    <row r="157" spans="2:54" ht="15.75" customHeight="1" x14ac:dyDescent="0.25">
      <c r="B157" s="61"/>
      <c r="C157" s="61"/>
      <c r="D157" s="326"/>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61"/>
    </row>
    <row r="158" spans="2:54" ht="15.75" customHeight="1" x14ac:dyDescent="0.25">
      <c r="B158" s="61"/>
      <c r="C158" s="61"/>
      <c r="D158" s="326"/>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61"/>
    </row>
    <row r="159" spans="2:54" ht="15.75" customHeight="1" x14ac:dyDescent="0.25">
      <c r="B159" s="61"/>
      <c r="C159" s="61"/>
      <c r="D159" s="326"/>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61"/>
    </row>
    <row r="160" spans="2:54" ht="15.75" customHeight="1" x14ac:dyDescent="0.25">
      <c r="B160" s="61"/>
      <c r="C160" s="61"/>
      <c r="D160" s="326"/>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c r="BB160" s="61"/>
    </row>
    <row r="161" spans="2:54" ht="15.75" customHeight="1" x14ac:dyDescent="0.25">
      <c r="B161" s="61"/>
      <c r="C161" s="61"/>
      <c r="D161" s="326"/>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c r="BB161" s="61"/>
    </row>
    <row r="162" spans="2:54" ht="15.75" customHeight="1" x14ac:dyDescent="0.25">
      <c r="B162" s="61"/>
      <c r="C162" s="61"/>
      <c r="D162" s="326"/>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61"/>
    </row>
    <row r="163" spans="2:54" ht="15.75" customHeight="1" x14ac:dyDescent="0.25">
      <c r="B163" s="61"/>
      <c r="C163" s="61"/>
      <c r="D163" s="326"/>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61"/>
    </row>
    <row r="164" spans="2:54" ht="15.75" customHeight="1" x14ac:dyDescent="0.25">
      <c r="B164" s="61"/>
      <c r="C164" s="61"/>
      <c r="D164" s="326"/>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61"/>
    </row>
    <row r="165" spans="2:54" ht="15.75" customHeight="1" x14ac:dyDescent="0.25">
      <c r="B165" s="61"/>
      <c r="C165" s="61"/>
      <c r="D165" s="326"/>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61"/>
    </row>
    <row r="166" spans="2:54" ht="15.75" customHeight="1" x14ac:dyDescent="0.25">
      <c r="B166" s="61"/>
      <c r="C166" s="61"/>
      <c r="D166" s="326"/>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c r="BB166" s="61"/>
    </row>
    <row r="167" spans="2:54" ht="15.75" customHeight="1" x14ac:dyDescent="0.25">
      <c r="B167" s="61"/>
      <c r="C167" s="61"/>
      <c r="D167" s="326"/>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c r="BB167" s="61"/>
    </row>
    <row r="168" spans="2:54" ht="15.75" customHeight="1" x14ac:dyDescent="0.25">
      <c r="B168" s="61"/>
      <c r="C168" s="61"/>
      <c r="D168" s="326"/>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c r="BB168" s="61"/>
    </row>
    <row r="169" spans="2:54" ht="15.75" customHeight="1" x14ac:dyDescent="0.25">
      <c r="B169" s="61"/>
      <c r="C169" s="61"/>
      <c r="D169" s="326"/>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c r="BB169" s="61"/>
    </row>
    <row r="170" spans="2:54" ht="15.75" customHeight="1" x14ac:dyDescent="0.25">
      <c r="B170" s="61"/>
      <c r="C170" s="61"/>
      <c r="D170" s="326"/>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c r="BB170" s="61"/>
    </row>
    <row r="171" spans="2:54" ht="15.75" customHeight="1" x14ac:dyDescent="0.25">
      <c r="B171" s="61"/>
      <c r="C171" s="61"/>
      <c r="D171" s="326"/>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c r="BB171" s="61"/>
    </row>
    <row r="172" spans="2:54" ht="15.75" customHeight="1" x14ac:dyDescent="0.25">
      <c r="B172" s="61"/>
      <c r="C172" s="61"/>
      <c r="D172" s="326"/>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c r="BB172" s="61"/>
    </row>
    <row r="173" spans="2:54" ht="15.75" customHeight="1" x14ac:dyDescent="0.25">
      <c r="B173" s="61"/>
      <c r="C173" s="61"/>
      <c r="D173" s="326"/>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c r="BB173" s="61"/>
    </row>
    <row r="174" spans="2:54" ht="15.75" customHeight="1" x14ac:dyDescent="0.25">
      <c r="B174" s="61"/>
      <c r="C174" s="61"/>
      <c r="D174" s="326"/>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c r="BB174" s="61"/>
    </row>
    <row r="175" spans="2:54" ht="15.75" customHeight="1" x14ac:dyDescent="0.25">
      <c r="B175" s="61"/>
      <c r="C175" s="61"/>
      <c r="D175" s="326"/>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c r="BB175" s="61"/>
    </row>
    <row r="176" spans="2:54" ht="15.75" customHeight="1" x14ac:dyDescent="0.25">
      <c r="B176" s="61"/>
      <c r="C176" s="61"/>
      <c r="D176" s="326"/>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c r="BB176" s="61"/>
    </row>
    <row r="177" spans="2:54" ht="15.75" customHeight="1" x14ac:dyDescent="0.25">
      <c r="B177" s="61"/>
      <c r="C177" s="61"/>
      <c r="D177" s="326"/>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c r="BB177" s="61"/>
    </row>
    <row r="178" spans="2:54" ht="15.75" customHeight="1" x14ac:dyDescent="0.25">
      <c r="B178" s="61"/>
      <c r="C178" s="61"/>
      <c r="D178" s="326"/>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c r="BB178" s="61"/>
    </row>
    <row r="179" spans="2:54" ht="15.75" customHeight="1" x14ac:dyDescent="0.25">
      <c r="B179" s="61"/>
      <c r="C179" s="61"/>
      <c r="D179" s="326"/>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c r="BB179" s="61"/>
    </row>
    <row r="180" spans="2:54" ht="15.75" customHeight="1" x14ac:dyDescent="0.25">
      <c r="B180" s="61"/>
      <c r="C180" s="61"/>
      <c r="D180" s="326"/>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c r="BB180" s="61"/>
    </row>
    <row r="181" spans="2:54" ht="15.75" customHeight="1" x14ac:dyDescent="0.25">
      <c r="B181" s="61"/>
      <c r="C181" s="61"/>
      <c r="D181" s="326"/>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c r="BB181" s="61"/>
    </row>
    <row r="182" spans="2:54" ht="15.75" customHeight="1" x14ac:dyDescent="0.25">
      <c r="B182" s="61"/>
      <c r="C182" s="61"/>
      <c r="D182" s="326"/>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c r="BB182" s="61"/>
    </row>
    <row r="183" spans="2:54" ht="15.75" customHeight="1" x14ac:dyDescent="0.25">
      <c r="B183" s="61"/>
      <c r="C183" s="61"/>
      <c r="D183" s="326"/>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c r="BB183" s="61"/>
    </row>
    <row r="184" spans="2:54" ht="15.75" customHeight="1" x14ac:dyDescent="0.25">
      <c r="B184" s="61"/>
      <c r="C184" s="61"/>
      <c r="D184" s="326"/>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c r="BB184" s="61"/>
    </row>
    <row r="185" spans="2:54" ht="15.75" customHeight="1" x14ac:dyDescent="0.25">
      <c r="B185" s="61"/>
      <c r="C185" s="61"/>
      <c r="D185" s="326"/>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c r="BB185" s="61"/>
    </row>
    <row r="186" spans="2:54" ht="15.75" customHeight="1" x14ac:dyDescent="0.25">
      <c r="B186" s="61"/>
      <c r="C186" s="61"/>
      <c r="D186" s="326"/>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c r="BB186" s="61"/>
    </row>
    <row r="187" spans="2:54" ht="15.75" customHeight="1" x14ac:dyDescent="0.25">
      <c r="B187" s="61"/>
      <c r="C187" s="61"/>
      <c r="D187" s="326"/>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c r="BB187" s="61"/>
    </row>
    <row r="188" spans="2:54" ht="15.75" customHeight="1" x14ac:dyDescent="0.25">
      <c r="B188" s="61"/>
      <c r="C188" s="61"/>
      <c r="D188" s="326"/>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row>
    <row r="189" spans="2:54" ht="15.75" customHeight="1" x14ac:dyDescent="0.25">
      <c r="B189" s="61"/>
      <c r="C189" s="61"/>
      <c r="D189" s="326"/>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row>
    <row r="190" spans="2:54" ht="15.75" customHeight="1" x14ac:dyDescent="0.25">
      <c r="B190" s="61"/>
      <c r="C190" s="61"/>
      <c r="D190" s="326"/>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c r="BB190" s="61"/>
    </row>
    <row r="191" spans="2:54" ht="15.75" customHeight="1" x14ac:dyDescent="0.25">
      <c r="B191" s="61"/>
      <c r="C191" s="61"/>
      <c r="D191" s="326"/>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c r="BB191" s="61"/>
    </row>
    <row r="192" spans="2:54" ht="15.75" customHeight="1" x14ac:dyDescent="0.25">
      <c r="B192" s="61"/>
      <c r="C192" s="61"/>
      <c r="D192" s="326"/>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c r="BB192" s="61"/>
    </row>
    <row r="193" spans="2:54" ht="15.75" customHeight="1" x14ac:dyDescent="0.25">
      <c r="B193" s="61"/>
      <c r="C193" s="61"/>
      <c r="D193" s="326"/>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c r="BB193" s="61"/>
    </row>
    <row r="194" spans="2:54" ht="15.75" customHeight="1" x14ac:dyDescent="0.25">
      <c r="B194" s="61"/>
      <c r="C194" s="61"/>
      <c r="D194" s="326"/>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c r="BB194" s="61"/>
    </row>
    <row r="195" spans="2:54" ht="15.75" customHeight="1" x14ac:dyDescent="0.25">
      <c r="B195" s="61"/>
      <c r="C195" s="61"/>
      <c r="D195" s="326"/>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c r="BB195" s="61"/>
    </row>
    <row r="196" spans="2:54" ht="15.75" customHeight="1" x14ac:dyDescent="0.25">
      <c r="B196" s="61"/>
      <c r="C196" s="61"/>
      <c r="D196" s="326"/>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c r="BB196" s="61"/>
    </row>
    <row r="197" spans="2:54" ht="15.75" customHeight="1" x14ac:dyDescent="0.25">
      <c r="B197" s="61"/>
      <c r="C197" s="61"/>
      <c r="D197" s="326"/>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c r="BB197" s="61"/>
    </row>
    <row r="198" spans="2:54" ht="15.75" customHeight="1" x14ac:dyDescent="0.25">
      <c r="B198" s="61"/>
      <c r="C198" s="61"/>
      <c r="D198" s="326"/>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c r="BB198" s="61"/>
    </row>
    <row r="199" spans="2:54" ht="15.75" customHeight="1" x14ac:dyDescent="0.25">
      <c r="B199" s="61"/>
      <c r="C199" s="61"/>
      <c r="D199" s="326"/>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c r="BB199" s="61"/>
    </row>
    <row r="200" spans="2:54" ht="15.75" customHeight="1" x14ac:dyDescent="0.25">
      <c r="B200" s="61"/>
      <c r="C200" s="61"/>
      <c r="D200" s="326"/>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c r="BB200" s="61"/>
    </row>
    <row r="201" spans="2:54" ht="15.75" customHeight="1" x14ac:dyDescent="0.25">
      <c r="B201" s="61"/>
      <c r="C201" s="61"/>
      <c r="D201" s="326"/>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c r="BB201" s="61"/>
    </row>
    <row r="202" spans="2:54" ht="15.75" customHeight="1" x14ac:dyDescent="0.25">
      <c r="B202" s="61"/>
      <c r="C202" s="61"/>
      <c r="D202" s="326"/>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c r="BB202" s="61"/>
    </row>
    <row r="203" spans="2:54" ht="15.75" customHeight="1" x14ac:dyDescent="0.25">
      <c r="B203" s="61"/>
      <c r="C203" s="61"/>
      <c r="D203" s="326"/>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c r="BB203" s="61"/>
    </row>
    <row r="204" spans="2:54" ht="15.75" customHeight="1" x14ac:dyDescent="0.25">
      <c r="B204" s="61"/>
      <c r="C204" s="61"/>
      <c r="D204" s="326"/>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c r="BB204" s="61"/>
    </row>
    <row r="205" spans="2:54" ht="15.75" customHeight="1" x14ac:dyDescent="0.25">
      <c r="B205" s="61"/>
      <c r="C205" s="61"/>
      <c r="D205" s="326"/>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c r="BB205" s="61"/>
    </row>
    <row r="206" spans="2:54" ht="15.75" customHeight="1" x14ac:dyDescent="0.25">
      <c r="B206" s="61"/>
      <c r="C206" s="61"/>
      <c r="D206" s="326"/>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c r="BB206" s="61"/>
    </row>
    <row r="207" spans="2:54" ht="15.75" customHeight="1" x14ac:dyDescent="0.25">
      <c r="B207" s="61"/>
      <c r="C207" s="61"/>
      <c r="D207" s="326"/>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c r="BB207" s="61"/>
    </row>
    <row r="208" spans="2:54" ht="15.75" customHeight="1" x14ac:dyDescent="0.25">
      <c r="B208" s="61"/>
      <c r="C208" s="61"/>
      <c r="D208" s="326"/>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c r="BB208" s="61"/>
    </row>
    <row r="209" spans="2:54" ht="15.75" customHeight="1" x14ac:dyDescent="0.25">
      <c r="B209" s="61"/>
      <c r="C209" s="61"/>
      <c r="D209" s="326"/>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c r="BB209" s="61"/>
    </row>
    <row r="210" spans="2:54" ht="15.75" customHeight="1" x14ac:dyDescent="0.25">
      <c r="B210" s="61"/>
      <c r="C210" s="61"/>
      <c r="D210" s="326"/>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c r="BB210" s="61"/>
    </row>
    <row r="211" spans="2:54" ht="15.75" customHeight="1" x14ac:dyDescent="0.25">
      <c r="B211" s="61"/>
      <c r="C211" s="61"/>
      <c r="D211" s="326"/>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c r="BB211" s="61"/>
    </row>
    <row r="212" spans="2:54" ht="15.75" customHeight="1" x14ac:dyDescent="0.25">
      <c r="B212" s="61"/>
      <c r="C212" s="61"/>
      <c r="D212" s="326"/>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c r="BB212" s="61"/>
    </row>
    <row r="213" spans="2:54" ht="15.75" customHeight="1" x14ac:dyDescent="0.25">
      <c r="B213" s="61"/>
      <c r="C213" s="61"/>
      <c r="D213" s="326"/>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c r="BB213" s="61"/>
    </row>
    <row r="214" spans="2:54" ht="15.75" customHeight="1" x14ac:dyDescent="0.25">
      <c r="B214" s="61"/>
      <c r="C214" s="61"/>
      <c r="D214" s="326"/>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c r="BB214" s="61"/>
    </row>
    <row r="215" spans="2:54" ht="15.75" customHeight="1" x14ac:dyDescent="0.25">
      <c r="B215" s="61"/>
      <c r="C215" s="61"/>
      <c r="D215" s="326"/>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c r="BB215" s="61"/>
    </row>
    <row r="216" spans="2:54" ht="15.75" customHeight="1" x14ac:dyDescent="0.25">
      <c r="B216" s="61"/>
      <c r="C216" s="61"/>
      <c r="D216" s="326"/>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c r="BB216" s="61"/>
    </row>
    <row r="217" spans="2:54" ht="15.75" customHeight="1" x14ac:dyDescent="0.25">
      <c r="B217" s="61"/>
      <c r="C217" s="61"/>
      <c r="D217" s="326"/>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c r="BB217" s="61"/>
    </row>
    <row r="218" spans="2:54" ht="15.75" customHeight="1" x14ac:dyDescent="0.25">
      <c r="B218" s="61"/>
      <c r="C218" s="61"/>
      <c r="D218" s="326"/>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c r="BB218" s="61"/>
    </row>
    <row r="219" spans="2:54" ht="15.75" customHeight="1" x14ac:dyDescent="0.25">
      <c r="B219" s="61"/>
      <c r="C219" s="61"/>
      <c r="D219" s="326"/>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c r="BB219" s="61"/>
    </row>
    <row r="220" spans="2:54" ht="15.75" customHeight="1" x14ac:dyDescent="0.25">
      <c r="B220" s="61"/>
      <c r="C220" s="61"/>
      <c r="D220" s="326"/>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c r="BB220" s="61"/>
    </row>
    <row r="221" spans="2:54" ht="15.75" customHeight="1" x14ac:dyDescent="0.25">
      <c r="B221" s="61"/>
      <c r="C221" s="61"/>
      <c r="D221" s="326"/>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c r="BB221" s="61"/>
    </row>
    <row r="222" spans="2:54" ht="15.75" customHeight="1" x14ac:dyDescent="0.25">
      <c r="B222" s="61"/>
      <c r="C222" s="61"/>
      <c r="D222" s="326"/>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c r="BB222" s="61"/>
    </row>
    <row r="223" spans="2:54" ht="15.75" customHeight="1" x14ac:dyDescent="0.25">
      <c r="B223" s="61"/>
      <c r="C223" s="61"/>
      <c r="D223" s="326"/>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c r="BB223" s="61"/>
    </row>
    <row r="224" spans="2:54" ht="15.75" customHeight="1" x14ac:dyDescent="0.25">
      <c r="B224" s="61"/>
      <c r="C224" s="61"/>
      <c r="D224" s="326"/>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c r="BB224" s="61"/>
    </row>
    <row r="225" spans="2:54" ht="15.75" customHeight="1" x14ac:dyDescent="0.25">
      <c r="B225" s="61"/>
      <c r="C225" s="61"/>
      <c r="D225" s="326"/>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c r="BB225" s="61"/>
    </row>
    <row r="226" spans="2:54" ht="15.75" customHeight="1" x14ac:dyDescent="0.25">
      <c r="B226" s="61"/>
      <c r="C226" s="61"/>
      <c r="D226" s="326"/>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c r="BB226" s="61"/>
    </row>
    <row r="227" spans="2:54" ht="15.75" customHeight="1" x14ac:dyDescent="0.25">
      <c r="B227" s="61"/>
      <c r="C227" s="61"/>
      <c r="D227" s="326"/>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c r="BB227" s="61"/>
    </row>
    <row r="228" spans="2:54" ht="15.75" customHeight="1" x14ac:dyDescent="0.25">
      <c r="B228" s="61"/>
      <c r="C228" s="61"/>
      <c r="D228" s="326"/>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c r="BB228" s="61"/>
    </row>
    <row r="229" spans="2:54" ht="15.75" customHeight="1" x14ac:dyDescent="0.25">
      <c r="B229" s="61"/>
      <c r="C229" s="61"/>
      <c r="D229" s="326"/>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c r="BB229" s="61"/>
    </row>
    <row r="230" spans="2:54" ht="15.75" customHeight="1" x14ac:dyDescent="0.25">
      <c r="B230" s="61"/>
      <c r="C230" s="61"/>
      <c r="D230" s="326"/>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c r="BB230" s="61"/>
    </row>
    <row r="231" spans="2:54" ht="15.75" customHeight="1" x14ac:dyDescent="0.25">
      <c r="B231" s="61"/>
      <c r="C231" s="61"/>
      <c r="D231" s="326"/>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c r="BB231" s="61"/>
    </row>
    <row r="232" spans="2:54" ht="15.75" customHeight="1" x14ac:dyDescent="0.25">
      <c r="B232" s="61"/>
      <c r="C232" s="61"/>
      <c r="D232" s="326"/>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c r="BB232" s="61"/>
    </row>
    <row r="233" spans="2:54" ht="15.75" customHeight="1" x14ac:dyDescent="0.25">
      <c r="B233" s="61"/>
      <c r="C233" s="61"/>
      <c r="D233" s="326"/>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c r="BB233" s="61"/>
    </row>
    <row r="234" spans="2:54" ht="15.75" customHeight="1" x14ac:dyDescent="0.25">
      <c r="B234" s="61"/>
      <c r="C234" s="61"/>
      <c r="D234" s="326"/>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c r="BB234" s="61"/>
    </row>
    <row r="235" spans="2:54" ht="15.75" customHeight="1" x14ac:dyDescent="0.25">
      <c r="B235" s="61"/>
      <c r="C235" s="61"/>
      <c r="D235" s="326"/>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c r="BB235" s="61"/>
    </row>
    <row r="236" spans="2:54" ht="15.75" customHeight="1" x14ac:dyDescent="0.25">
      <c r="B236" s="61"/>
      <c r="C236" s="61"/>
      <c r="D236" s="326"/>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c r="BB236" s="61"/>
    </row>
    <row r="237" spans="2:54" ht="15.75" customHeight="1" x14ac:dyDescent="0.25">
      <c r="B237" s="61"/>
      <c r="C237" s="61"/>
      <c r="D237" s="326"/>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c r="BB237" s="61"/>
    </row>
    <row r="238" spans="2:54" ht="15.75" customHeight="1" x14ac:dyDescent="0.25">
      <c r="B238" s="61"/>
      <c r="C238" s="61"/>
      <c r="D238" s="326"/>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c r="BB238" s="61"/>
    </row>
    <row r="239" spans="2:54" ht="15.75" customHeight="1" x14ac:dyDescent="0.25">
      <c r="B239" s="61"/>
      <c r="C239" s="61"/>
      <c r="D239" s="326"/>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c r="BB239" s="61"/>
    </row>
    <row r="240" spans="2:54" ht="15.75" customHeight="1" x14ac:dyDescent="0.25">
      <c r="B240" s="61"/>
      <c r="C240" s="61"/>
      <c r="D240" s="326"/>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c r="BB240" s="61"/>
    </row>
    <row r="241" spans="2:54" ht="15.75" customHeight="1" x14ac:dyDescent="0.25">
      <c r="B241" s="61"/>
      <c r="C241" s="61"/>
      <c r="D241" s="326"/>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c r="BB241" s="61"/>
    </row>
    <row r="242" spans="2:54" ht="15.75" customHeight="1" x14ac:dyDescent="0.25">
      <c r="B242" s="61"/>
      <c r="C242" s="61"/>
      <c r="D242" s="326"/>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c r="BB242" s="61"/>
    </row>
    <row r="243" spans="2:54" ht="15.75" customHeight="1" x14ac:dyDescent="0.25">
      <c r="B243" s="61"/>
      <c r="C243" s="61"/>
      <c r="D243" s="326"/>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c r="BB243" s="61"/>
    </row>
    <row r="244" spans="2:54" ht="15.75" customHeight="1" x14ac:dyDescent="0.25">
      <c r="B244" s="61"/>
      <c r="C244" s="61"/>
      <c r="D244" s="326"/>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c r="BB244" s="61"/>
    </row>
    <row r="245" spans="2:54" ht="15.75" customHeight="1" x14ac:dyDescent="0.25">
      <c r="B245" s="61"/>
      <c r="C245" s="61"/>
      <c r="D245" s="326"/>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c r="BB245" s="61"/>
    </row>
    <row r="246" spans="2:54" ht="15.75" customHeight="1" x14ac:dyDescent="0.25">
      <c r="B246" s="61"/>
      <c r="C246" s="61"/>
      <c r="D246" s="326"/>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c r="BB246" s="61"/>
    </row>
    <row r="247" spans="2:54" ht="15.75" customHeight="1" x14ac:dyDescent="0.25">
      <c r="B247" s="61"/>
      <c r="C247" s="61"/>
      <c r="D247" s="326"/>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c r="BB247" s="61"/>
    </row>
    <row r="248" spans="2:54" ht="15.75" customHeight="1" x14ac:dyDescent="0.25">
      <c r="B248" s="61"/>
      <c r="C248" s="61"/>
      <c r="D248" s="326"/>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c r="BB248" s="61"/>
    </row>
    <row r="249" spans="2:54" ht="15.75" customHeight="1" x14ac:dyDescent="0.25">
      <c r="B249" s="61"/>
      <c r="C249" s="61"/>
      <c r="D249" s="326"/>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c r="BB249" s="61"/>
    </row>
    <row r="250" spans="2:54" ht="15.75" customHeight="1" x14ac:dyDescent="0.25">
      <c r="B250" s="61"/>
      <c r="C250" s="61"/>
      <c r="D250" s="326"/>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c r="BB250" s="61"/>
    </row>
    <row r="251" spans="2:54" ht="15.75" customHeight="1" x14ac:dyDescent="0.25">
      <c r="B251" s="61"/>
      <c r="C251" s="61"/>
      <c r="D251" s="326"/>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c r="BB251" s="61"/>
    </row>
    <row r="252" spans="2:54" ht="15.75" customHeight="1" x14ac:dyDescent="0.25">
      <c r="B252" s="61"/>
      <c r="C252" s="61"/>
      <c r="D252" s="326"/>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c r="BB252" s="61"/>
    </row>
    <row r="253" spans="2:54" ht="15.75" customHeight="1" x14ac:dyDescent="0.25">
      <c r="B253" s="61"/>
      <c r="C253" s="61"/>
      <c r="D253" s="326"/>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c r="BB253" s="61"/>
    </row>
    <row r="254" spans="2:54" ht="15.75" customHeight="1" x14ac:dyDescent="0.25">
      <c r="B254" s="61"/>
      <c r="C254" s="61"/>
      <c r="D254" s="326"/>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c r="BB254" s="61"/>
    </row>
    <row r="255" spans="2:54" ht="15.75" customHeight="1" x14ac:dyDescent="0.25">
      <c r="B255" s="61"/>
      <c r="C255" s="61"/>
      <c r="D255" s="326"/>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c r="BB255" s="61"/>
    </row>
    <row r="256" spans="2:54" ht="15.75" customHeight="1" x14ac:dyDescent="0.25">
      <c r="B256" s="61"/>
      <c r="C256" s="61"/>
      <c r="D256" s="326"/>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c r="BB256" s="61"/>
    </row>
    <row r="257" spans="2:54" ht="15.75" customHeight="1" x14ac:dyDescent="0.25">
      <c r="B257" s="61"/>
      <c r="C257" s="61"/>
      <c r="D257" s="326"/>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c r="BB257" s="61"/>
    </row>
    <row r="258" spans="2:54" ht="15.75" customHeight="1" x14ac:dyDescent="0.25">
      <c r="B258" s="61"/>
      <c r="C258" s="61"/>
      <c r="D258" s="326"/>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c r="BB258" s="61"/>
    </row>
    <row r="259" spans="2:54" ht="15.75" customHeight="1" x14ac:dyDescent="0.25">
      <c r="B259" s="61"/>
      <c r="C259" s="61"/>
      <c r="D259" s="326"/>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c r="BB259" s="61"/>
    </row>
    <row r="260" spans="2:54" ht="15.75" customHeight="1" x14ac:dyDescent="0.25">
      <c r="B260" s="61"/>
      <c r="C260" s="61"/>
      <c r="D260" s="326"/>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c r="BB260" s="61"/>
    </row>
    <row r="261" spans="2:54" ht="15.75" customHeight="1" x14ac:dyDescent="0.25">
      <c r="B261" s="61"/>
      <c r="C261" s="61"/>
      <c r="D261" s="326"/>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c r="BB261" s="61"/>
    </row>
    <row r="262" spans="2:54" ht="15.75" customHeight="1" x14ac:dyDescent="0.25">
      <c r="B262" s="61"/>
      <c r="C262" s="61"/>
      <c r="D262" s="326"/>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c r="BB262" s="61"/>
    </row>
    <row r="263" spans="2:54" ht="15.75" customHeight="1" x14ac:dyDescent="0.25">
      <c r="B263" s="61"/>
      <c r="C263" s="61"/>
      <c r="D263" s="326"/>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c r="BB263" s="61"/>
    </row>
    <row r="264" spans="2:54" ht="15.75" customHeight="1" x14ac:dyDescent="0.25">
      <c r="B264" s="61"/>
      <c r="C264" s="61"/>
      <c r="D264" s="326"/>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c r="BB264" s="61"/>
    </row>
    <row r="265" spans="2:54" ht="15.75" customHeight="1" x14ac:dyDescent="0.25">
      <c r="B265" s="61"/>
      <c r="C265" s="61"/>
      <c r="D265" s="326"/>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c r="BB265" s="61"/>
    </row>
    <row r="266" spans="2:54" ht="15.75" customHeight="1" x14ac:dyDescent="0.25">
      <c r="B266" s="61"/>
      <c r="C266" s="61"/>
      <c r="D266" s="326"/>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c r="BB266" s="61"/>
    </row>
    <row r="267" spans="2:54" ht="15.75" customHeight="1" x14ac:dyDescent="0.25">
      <c r="B267" s="61"/>
      <c r="C267" s="61"/>
      <c r="D267" s="326"/>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c r="BB267" s="61"/>
    </row>
    <row r="268" spans="2:54" ht="15.75" customHeight="1" x14ac:dyDescent="0.25">
      <c r="B268" s="61"/>
      <c r="C268" s="61"/>
      <c r="D268" s="326"/>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c r="BB268" s="61"/>
    </row>
    <row r="269" spans="2:54" ht="15.75" customHeight="1" x14ac:dyDescent="0.25">
      <c r="B269" s="61"/>
      <c r="C269" s="61"/>
      <c r="D269" s="326"/>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c r="BB269" s="61"/>
    </row>
    <row r="270" spans="2:54" ht="15.75" customHeight="1" x14ac:dyDescent="0.25">
      <c r="B270" s="61"/>
      <c r="C270" s="61"/>
      <c r="D270" s="326"/>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c r="BB270" s="61"/>
    </row>
    <row r="271" spans="2:54" ht="15.75" customHeight="1" x14ac:dyDescent="0.25">
      <c r="B271" s="61"/>
      <c r="C271" s="61"/>
      <c r="D271" s="326"/>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c r="BB271" s="61"/>
    </row>
    <row r="272" spans="2:54" ht="15.75" customHeight="1" x14ac:dyDescent="0.25">
      <c r="B272" s="61"/>
      <c r="C272" s="61"/>
      <c r="D272" s="326"/>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c r="BB272" s="61"/>
    </row>
    <row r="273" spans="2:54" ht="15.75" customHeight="1" x14ac:dyDescent="0.25">
      <c r="B273" s="61"/>
      <c r="C273" s="61"/>
      <c r="D273" s="326"/>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c r="BB273" s="61"/>
    </row>
    <row r="274" spans="2:54" ht="15.75" customHeight="1" x14ac:dyDescent="0.25">
      <c r="B274" s="61"/>
      <c r="C274" s="61"/>
      <c r="D274" s="326"/>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c r="BB274" s="61"/>
    </row>
    <row r="275" spans="2:54" ht="15.75" customHeight="1" x14ac:dyDescent="0.25">
      <c r="B275" s="61"/>
      <c r="C275" s="61"/>
      <c r="D275" s="326"/>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c r="BB275" s="61"/>
    </row>
    <row r="276" spans="2:54" ht="15.75" customHeight="1" x14ac:dyDescent="0.25">
      <c r="B276" s="61"/>
      <c r="C276" s="61"/>
      <c r="D276" s="326"/>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c r="BB276" s="61"/>
    </row>
    <row r="277" spans="2:54" ht="15.75" customHeight="1" x14ac:dyDescent="0.25">
      <c r="B277" s="61"/>
      <c r="C277" s="61"/>
      <c r="D277" s="326"/>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c r="BB277" s="61"/>
    </row>
    <row r="278" spans="2:54" ht="15.75" customHeight="1" x14ac:dyDescent="0.25">
      <c r="B278" s="61"/>
      <c r="C278" s="61"/>
      <c r="D278" s="326"/>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c r="BB278" s="61"/>
    </row>
    <row r="279" spans="2:54" ht="15.75" customHeight="1" x14ac:dyDescent="0.25">
      <c r="B279" s="61"/>
      <c r="C279" s="61"/>
      <c r="D279" s="326"/>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c r="BB279" s="61"/>
    </row>
    <row r="280" spans="2:54" ht="15.75" customHeight="1" x14ac:dyDescent="0.25">
      <c r="B280" s="61"/>
      <c r="C280" s="61"/>
      <c r="D280" s="326"/>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c r="BB280" s="61"/>
    </row>
    <row r="281" spans="2:54" ht="15.75" customHeight="1" x14ac:dyDescent="0.25">
      <c r="B281" s="61"/>
      <c r="C281" s="61"/>
      <c r="D281" s="326"/>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c r="BB281" s="61"/>
    </row>
    <row r="282" spans="2:54" ht="15.75" customHeight="1" x14ac:dyDescent="0.25">
      <c r="B282" s="61"/>
      <c r="C282" s="61"/>
      <c r="D282" s="326"/>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c r="BB282" s="61"/>
    </row>
    <row r="283" spans="2:54" ht="15.75" customHeight="1" x14ac:dyDescent="0.25">
      <c r="B283" s="61"/>
      <c r="C283" s="61"/>
      <c r="D283" s="326"/>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c r="BB283" s="61"/>
    </row>
    <row r="284" spans="2:54" ht="15.75" customHeight="1" x14ac:dyDescent="0.25">
      <c r="B284" s="61"/>
      <c r="C284" s="61"/>
      <c r="D284" s="326"/>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c r="BB284" s="61"/>
    </row>
    <row r="285" spans="2:54" ht="15.75" customHeight="1" x14ac:dyDescent="0.25">
      <c r="B285" s="61"/>
      <c r="C285" s="61"/>
      <c r="D285" s="326"/>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c r="BB285" s="61"/>
    </row>
    <row r="286" spans="2:54" ht="15.75" customHeight="1" x14ac:dyDescent="0.25">
      <c r="B286" s="61"/>
      <c r="C286" s="61"/>
      <c r="D286" s="326"/>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c r="BB286" s="61"/>
    </row>
    <row r="287" spans="2:54" ht="15.75" customHeight="1" x14ac:dyDescent="0.25">
      <c r="B287" s="61"/>
      <c r="C287" s="61"/>
      <c r="D287" s="326"/>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c r="BB287" s="61"/>
    </row>
    <row r="288" spans="2:54" ht="15.75" customHeight="1" x14ac:dyDescent="0.25">
      <c r="B288" s="61"/>
      <c r="C288" s="61"/>
      <c r="D288" s="326"/>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c r="BB288" s="61"/>
    </row>
    <row r="289" spans="2:54" ht="15.75" customHeight="1" x14ac:dyDescent="0.25">
      <c r="B289" s="61"/>
      <c r="C289" s="61"/>
      <c r="D289" s="326"/>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c r="BB289" s="61"/>
    </row>
    <row r="290" spans="2:54" ht="15.75" customHeight="1" x14ac:dyDescent="0.25">
      <c r="B290" s="61"/>
      <c r="C290" s="61"/>
      <c r="D290" s="326"/>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c r="BB290" s="61"/>
    </row>
    <row r="291" spans="2:54" ht="15.75" customHeight="1" x14ac:dyDescent="0.25">
      <c r="B291" s="61"/>
      <c r="C291" s="61"/>
      <c r="D291" s="326"/>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c r="BB291" s="61"/>
    </row>
    <row r="292" spans="2:54" ht="15.75" customHeight="1" x14ac:dyDescent="0.25">
      <c r="B292" s="61"/>
      <c r="C292" s="61"/>
      <c r="D292" s="326"/>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c r="BB292" s="61"/>
    </row>
    <row r="293" spans="2:54" ht="15.75" customHeight="1" x14ac:dyDescent="0.25">
      <c r="B293" s="61"/>
      <c r="C293" s="61"/>
      <c r="D293" s="326"/>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c r="BB293" s="61"/>
    </row>
    <row r="294" spans="2:54" ht="15.75" customHeight="1" x14ac:dyDescent="0.25">
      <c r="B294" s="61"/>
      <c r="C294" s="61"/>
      <c r="D294" s="326"/>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c r="BB294" s="61"/>
    </row>
    <row r="295" spans="2:54" ht="15.75" customHeight="1" x14ac:dyDescent="0.25">
      <c r="B295" s="61"/>
      <c r="C295" s="61"/>
      <c r="D295" s="326"/>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c r="BB295" s="61"/>
    </row>
    <row r="296" spans="2:54" ht="15.75" customHeight="1" x14ac:dyDescent="0.25">
      <c r="B296" s="61"/>
      <c r="C296" s="61"/>
      <c r="D296" s="326"/>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c r="BB296" s="61"/>
    </row>
    <row r="297" spans="2:54" ht="15.75" customHeight="1" x14ac:dyDescent="0.25">
      <c r="B297" s="61"/>
      <c r="C297" s="61"/>
      <c r="D297" s="326"/>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c r="BB297" s="61"/>
    </row>
    <row r="298" spans="2:54" ht="15.75" customHeight="1" x14ac:dyDescent="0.25">
      <c r="B298" s="61"/>
      <c r="C298" s="61"/>
      <c r="D298" s="326"/>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c r="BB298" s="61"/>
    </row>
    <row r="299" spans="2:54" ht="15.75" customHeight="1" x14ac:dyDescent="0.25">
      <c r="B299" s="61"/>
      <c r="C299" s="61"/>
      <c r="D299" s="326"/>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c r="BB299" s="61"/>
    </row>
    <row r="300" spans="2:54" ht="15.75" customHeight="1" x14ac:dyDescent="0.25">
      <c r="B300" s="61"/>
      <c r="C300" s="61"/>
      <c r="D300" s="326"/>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c r="BB300" s="61"/>
    </row>
    <row r="301" spans="2:54" ht="15.75" customHeight="1" x14ac:dyDescent="0.25">
      <c r="B301" s="61"/>
      <c r="C301" s="61"/>
      <c r="D301" s="326"/>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c r="BB301" s="61"/>
    </row>
    <row r="302" spans="2:54" ht="15.75" customHeight="1" x14ac:dyDescent="0.25">
      <c r="B302" s="61"/>
      <c r="C302" s="61"/>
      <c r="D302" s="326"/>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c r="BB302" s="61"/>
    </row>
    <row r="303" spans="2:54" ht="15.75" customHeight="1" x14ac:dyDescent="0.25">
      <c r="B303" s="61"/>
      <c r="C303" s="61"/>
      <c r="D303" s="326"/>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c r="BB303" s="61"/>
    </row>
    <row r="304" spans="2:54" ht="15.75" customHeight="1" x14ac:dyDescent="0.25">
      <c r="B304" s="61"/>
      <c r="C304" s="61"/>
      <c r="D304" s="326"/>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c r="BB304" s="61"/>
    </row>
    <row r="305" spans="2:54" ht="15.75" customHeight="1" x14ac:dyDescent="0.25">
      <c r="B305" s="61"/>
      <c r="C305" s="61"/>
      <c r="D305" s="326"/>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c r="BB305" s="61"/>
    </row>
    <row r="306" spans="2:54" ht="15.75" customHeight="1" x14ac:dyDescent="0.25">
      <c r="B306" s="61"/>
      <c r="C306" s="61"/>
      <c r="D306" s="326"/>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c r="BB306" s="61"/>
    </row>
    <row r="307" spans="2:54" ht="15.75" customHeight="1" x14ac:dyDescent="0.25">
      <c r="B307" s="61"/>
      <c r="C307" s="61"/>
      <c r="D307" s="326"/>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c r="BB307" s="61"/>
    </row>
    <row r="308" spans="2:54" ht="15.75" customHeight="1" x14ac:dyDescent="0.25">
      <c r="B308" s="61"/>
      <c r="C308" s="61"/>
      <c r="D308" s="326"/>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c r="BB308" s="61"/>
    </row>
    <row r="309" spans="2:54" ht="15.75" customHeight="1" x14ac:dyDescent="0.25">
      <c r="B309" s="61"/>
      <c r="C309" s="61"/>
      <c r="D309" s="326"/>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c r="BB309" s="61"/>
    </row>
    <row r="310" spans="2:54" ht="15.75" customHeight="1" x14ac:dyDescent="0.25">
      <c r="B310" s="61"/>
      <c r="C310" s="61"/>
      <c r="D310" s="326"/>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c r="BB310" s="61"/>
    </row>
    <row r="311" spans="2:54" ht="15.75" customHeight="1" x14ac:dyDescent="0.25">
      <c r="B311" s="61"/>
      <c r="C311" s="61"/>
      <c r="D311" s="326"/>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c r="BB311" s="61"/>
    </row>
    <row r="312" spans="2:54" ht="15.75" customHeight="1" x14ac:dyDescent="0.25">
      <c r="B312" s="61"/>
      <c r="C312" s="61"/>
      <c r="D312" s="326"/>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c r="BB312" s="61"/>
    </row>
    <row r="313" spans="2:54" ht="15.75" customHeight="1" x14ac:dyDescent="0.25">
      <c r="B313" s="61"/>
      <c r="C313" s="61"/>
      <c r="D313" s="326"/>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c r="BB313" s="61"/>
    </row>
    <row r="314" spans="2:54" ht="15.75" customHeight="1" x14ac:dyDescent="0.25">
      <c r="B314" s="61"/>
      <c r="C314" s="61"/>
      <c r="D314" s="326"/>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c r="BB314" s="61"/>
    </row>
    <row r="315" spans="2:54" ht="15.75" customHeight="1" x14ac:dyDescent="0.25">
      <c r="B315" s="61"/>
      <c r="C315" s="61"/>
      <c r="D315" s="326"/>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c r="BB315" s="61"/>
    </row>
    <row r="316" spans="2:54" ht="15.75" customHeight="1" x14ac:dyDescent="0.25">
      <c r="B316" s="61"/>
      <c r="C316" s="61"/>
      <c r="D316" s="326"/>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c r="BB316" s="61"/>
    </row>
    <row r="317" spans="2:54" ht="15.75" customHeight="1" x14ac:dyDescent="0.25">
      <c r="B317" s="61"/>
      <c r="C317" s="61"/>
      <c r="D317" s="326"/>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c r="BB317" s="61"/>
    </row>
    <row r="318" spans="2:54" ht="15.75" customHeight="1" x14ac:dyDescent="0.25">
      <c r="B318" s="61"/>
      <c r="C318" s="61"/>
      <c r="D318" s="326"/>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c r="BB318" s="61"/>
    </row>
    <row r="319" spans="2:54" ht="15.75" customHeight="1" x14ac:dyDescent="0.25">
      <c r="B319" s="61"/>
      <c r="C319" s="61"/>
      <c r="D319" s="326"/>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c r="BB319" s="61"/>
    </row>
    <row r="320" spans="2:54" ht="15.75" customHeight="1" x14ac:dyDescent="0.25">
      <c r="B320" s="61"/>
      <c r="C320" s="61"/>
      <c r="D320" s="326"/>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c r="BB320" s="61"/>
    </row>
    <row r="321" spans="2:54" ht="15.75" customHeight="1" x14ac:dyDescent="0.25">
      <c r="B321" s="61"/>
      <c r="C321" s="61"/>
      <c r="D321" s="326"/>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c r="BB321" s="61"/>
    </row>
    <row r="322" spans="2:54" ht="15.75" customHeight="1" x14ac:dyDescent="0.25">
      <c r="B322" s="61"/>
      <c r="C322" s="61"/>
      <c r="D322" s="326"/>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c r="BB322" s="61"/>
    </row>
    <row r="323" spans="2:54" ht="15.75" customHeight="1" x14ac:dyDescent="0.25">
      <c r="B323" s="61"/>
      <c r="C323" s="61"/>
      <c r="D323" s="326"/>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c r="BB323" s="61"/>
    </row>
    <row r="324" spans="2:54" ht="15.75" customHeight="1" x14ac:dyDescent="0.25">
      <c r="B324" s="61"/>
      <c r="C324" s="61"/>
      <c r="D324" s="326"/>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c r="BB324" s="61"/>
    </row>
    <row r="325" spans="2:54" ht="15.75" customHeight="1" x14ac:dyDescent="0.25">
      <c r="B325" s="61"/>
      <c r="C325" s="61"/>
      <c r="D325" s="326"/>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c r="BB325" s="61"/>
    </row>
    <row r="326" spans="2:54" ht="15.75" customHeight="1" x14ac:dyDescent="0.25">
      <c r="B326" s="61"/>
      <c r="C326" s="61"/>
      <c r="D326" s="326"/>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c r="BB326" s="61"/>
    </row>
    <row r="327" spans="2:54" ht="15.75" customHeight="1" x14ac:dyDescent="0.25">
      <c r="B327" s="61"/>
      <c r="C327" s="61"/>
      <c r="D327" s="326"/>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c r="BB327" s="61"/>
    </row>
    <row r="328" spans="2:54" ht="15.75" customHeight="1" x14ac:dyDescent="0.25">
      <c r="B328" s="61"/>
      <c r="C328" s="61"/>
      <c r="D328" s="326"/>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c r="BB328" s="61"/>
    </row>
    <row r="329" spans="2:54" ht="15.75" customHeight="1" x14ac:dyDescent="0.25">
      <c r="B329" s="61"/>
      <c r="C329" s="61"/>
      <c r="D329" s="326"/>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c r="BB329" s="61"/>
    </row>
    <row r="330" spans="2:54" ht="15.75" customHeight="1" x14ac:dyDescent="0.25">
      <c r="B330" s="61"/>
      <c r="C330" s="61"/>
      <c r="D330" s="326"/>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c r="BB330" s="61"/>
    </row>
    <row r="331" spans="2:54" ht="15.75" customHeight="1" x14ac:dyDescent="0.25">
      <c r="B331" s="61"/>
      <c r="C331" s="61"/>
      <c r="D331" s="326"/>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c r="BB331" s="61"/>
    </row>
    <row r="332" spans="2:54" ht="15.75" customHeight="1" x14ac:dyDescent="0.25">
      <c r="B332" s="61"/>
      <c r="C332" s="61"/>
      <c r="D332" s="326"/>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c r="BB332" s="61"/>
    </row>
    <row r="333" spans="2:54" ht="15.75" customHeight="1" x14ac:dyDescent="0.25">
      <c r="B333" s="61"/>
      <c r="C333" s="61"/>
      <c r="D333" s="326"/>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c r="BB333" s="61"/>
    </row>
    <row r="334" spans="2:54" ht="15.75" customHeight="1" x14ac:dyDescent="0.25">
      <c r="B334" s="61"/>
      <c r="C334" s="61"/>
      <c r="D334" s="326"/>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c r="BB334" s="61"/>
    </row>
    <row r="335" spans="2:54" ht="15.75" customHeight="1" x14ac:dyDescent="0.25">
      <c r="B335" s="61"/>
      <c r="C335" s="61"/>
      <c r="D335" s="326"/>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c r="BB335" s="61"/>
    </row>
    <row r="336" spans="2:54" ht="15.75" customHeight="1" x14ac:dyDescent="0.25">
      <c r="B336" s="61"/>
      <c r="C336" s="61"/>
      <c r="D336" s="326"/>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c r="BB336" s="61"/>
    </row>
    <row r="337" spans="2:54" ht="15.75" customHeight="1" x14ac:dyDescent="0.25">
      <c r="B337" s="61"/>
      <c r="C337" s="61"/>
      <c r="D337" s="326"/>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c r="BB337" s="61"/>
    </row>
    <row r="338" spans="2:54" ht="15.75" customHeight="1" x14ac:dyDescent="0.25">
      <c r="B338" s="61"/>
      <c r="C338" s="61"/>
      <c r="D338" s="326"/>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c r="BB338" s="61"/>
    </row>
    <row r="339" spans="2:54" ht="15.75" customHeight="1" x14ac:dyDescent="0.25">
      <c r="B339" s="61"/>
      <c r="C339" s="61"/>
      <c r="D339" s="326"/>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c r="BB339" s="61"/>
    </row>
    <row r="340" spans="2:54" ht="15.75" customHeight="1" x14ac:dyDescent="0.25">
      <c r="B340" s="61"/>
      <c r="C340" s="61"/>
      <c r="D340" s="326"/>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c r="BB340" s="61"/>
    </row>
    <row r="341" spans="2:54" ht="15.75" customHeight="1" x14ac:dyDescent="0.25">
      <c r="B341" s="61"/>
      <c r="C341" s="61"/>
      <c r="D341" s="326"/>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c r="BB341" s="61"/>
    </row>
    <row r="342" spans="2:54" ht="15.75" customHeight="1" x14ac:dyDescent="0.25">
      <c r="B342" s="61"/>
      <c r="C342" s="61"/>
      <c r="D342" s="326"/>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c r="BB342" s="61"/>
    </row>
    <row r="343" spans="2:54" ht="15.75" customHeight="1" x14ac:dyDescent="0.25">
      <c r="B343" s="61"/>
      <c r="C343" s="61"/>
      <c r="D343" s="326"/>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c r="BB343" s="61"/>
    </row>
    <row r="344" spans="2:54" ht="15.75" customHeight="1" x14ac:dyDescent="0.25">
      <c r="B344" s="61"/>
      <c r="C344" s="61"/>
      <c r="D344" s="326"/>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c r="BB344" s="61"/>
    </row>
    <row r="345" spans="2:54" ht="15.75" customHeight="1" x14ac:dyDescent="0.25">
      <c r="B345" s="61"/>
      <c r="C345" s="61"/>
      <c r="D345" s="326"/>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c r="BB345" s="61"/>
    </row>
    <row r="346" spans="2:54" ht="15.75" customHeight="1" x14ac:dyDescent="0.25">
      <c r="B346" s="61"/>
      <c r="C346" s="61"/>
      <c r="D346" s="326"/>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c r="BB346" s="61"/>
    </row>
    <row r="347" spans="2:54" ht="15.75" customHeight="1" x14ac:dyDescent="0.25">
      <c r="B347" s="61"/>
      <c r="C347" s="61"/>
      <c r="D347" s="326"/>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c r="BB347" s="61"/>
    </row>
    <row r="348" spans="2:54" ht="15.75" customHeight="1" x14ac:dyDescent="0.25">
      <c r="B348" s="61"/>
      <c r="C348" s="61"/>
      <c r="D348" s="326"/>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c r="BB348" s="61"/>
    </row>
    <row r="349" spans="2:54" ht="15.75" customHeight="1" x14ac:dyDescent="0.25">
      <c r="B349" s="61"/>
      <c r="C349" s="61"/>
      <c r="D349" s="326"/>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c r="BB349" s="61"/>
    </row>
    <row r="350" spans="2:54" ht="15.75" customHeight="1" x14ac:dyDescent="0.25">
      <c r="B350" s="61"/>
      <c r="C350" s="61"/>
      <c r="D350" s="326"/>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c r="BB350" s="61"/>
    </row>
    <row r="351" spans="2:54" ht="15.75" customHeight="1" x14ac:dyDescent="0.25">
      <c r="B351" s="61"/>
      <c r="C351" s="61"/>
      <c r="D351" s="326"/>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c r="BB351" s="61"/>
    </row>
    <row r="352" spans="2:54" ht="15.75" customHeight="1" x14ac:dyDescent="0.25">
      <c r="B352" s="61"/>
      <c r="C352" s="61"/>
      <c r="D352" s="326"/>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c r="BB352" s="61"/>
    </row>
    <row r="353" spans="2:54" ht="15.75" customHeight="1" x14ac:dyDescent="0.25">
      <c r="B353" s="61"/>
      <c r="C353" s="61"/>
      <c r="D353" s="326"/>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c r="BB353" s="61"/>
    </row>
    <row r="354" spans="2:54" ht="15.75" customHeight="1" x14ac:dyDescent="0.25">
      <c r="B354" s="61"/>
      <c r="C354" s="61"/>
      <c r="D354" s="326"/>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c r="BB354" s="61"/>
    </row>
    <row r="355" spans="2:54" ht="15.75" customHeight="1" x14ac:dyDescent="0.25">
      <c r="B355" s="61"/>
      <c r="C355" s="61"/>
      <c r="D355" s="326"/>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c r="BB355" s="61"/>
    </row>
    <row r="356" spans="2:54" ht="15.75" customHeight="1" x14ac:dyDescent="0.25">
      <c r="B356" s="61"/>
      <c r="C356" s="61"/>
      <c r="D356" s="326"/>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c r="BB356" s="61"/>
    </row>
    <row r="357" spans="2:54" ht="15.75" customHeight="1" x14ac:dyDescent="0.25">
      <c r="B357" s="61"/>
      <c r="C357" s="61"/>
      <c r="D357" s="326"/>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c r="BB357" s="61"/>
    </row>
    <row r="358" spans="2:54" ht="15.75" customHeight="1" x14ac:dyDescent="0.25">
      <c r="B358" s="61"/>
      <c r="C358" s="61"/>
      <c r="D358" s="326"/>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c r="BB358" s="61"/>
    </row>
    <row r="359" spans="2:54" ht="15.75" customHeight="1" x14ac:dyDescent="0.25">
      <c r="B359" s="61"/>
      <c r="C359" s="61"/>
      <c r="D359" s="326"/>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c r="BB359" s="61"/>
    </row>
    <row r="360" spans="2:54" ht="15.75" customHeight="1" x14ac:dyDescent="0.25">
      <c r="B360" s="61"/>
      <c r="C360" s="61"/>
      <c r="D360" s="326"/>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c r="BB360" s="61"/>
    </row>
    <row r="361" spans="2:54" ht="15.75" customHeight="1" x14ac:dyDescent="0.25">
      <c r="B361" s="61"/>
      <c r="C361" s="61"/>
      <c r="D361" s="326"/>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c r="BB361" s="61"/>
    </row>
    <row r="362" spans="2:54" ht="15.75" customHeight="1" x14ac:dyDescent="0.25">
      <c r="B362" s="61"/>
      <c r="C362" s="61"/>
      <c r="D362" s="326"/>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c r="BB362" s="61"/>
    </row>
    <row r="363" spans="2:54" ht="15.75" customHeight="1" x14ac:dyDescent="0.25">
      <c r="B363" s="61"/>
      <c r="C363" s="61"/>
      <c r="D363" s="326"/>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c r="BB363" s="61"/>
    </row>
    <row r="364" spans="2:54" ht="15.75" customHeight="1" x14ac:dyDescent="0.25">
      <c r="B364" s="61"/>
      <c r="C364" s="61"/>
      <c r="D364" s="326"/>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c r="BB364" s="61"/>
    </row>
    <row r="365" spans="2:54" ht="15.75" customHeight="1" x14ac:dyDescent="0.25">
      <c r="B365" s="61"/>
      <c r="C365" s="61"/>
      <c r="D365" s="326"/>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c r="BB365" s="61"/>
    </row>
    <row r="366" spans="2:54" ht="15.75" customHeight="1" x14ac:dyDescent="0.25">
      <c r="B366" s="61"/>
      <c r="C366" s="61"/>
      <c r="D366" s="326"/>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c r="BB366" s="61"/>
    </row>
    <row r="367" spans="2:54" ht="15.75" customHeight="1" x14ac:dyDescent="0.25">
      <c r="B367" s="61"/>
      <c r="C367" s="61"/>
      <c r="D367" s="326"/>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c r="BB367" s="61"/>
    </row>
    <row r="368" spans="2:54" ht="15.75" customHeight="1" x14ac:dyDescent="0.25">
      <c r="B368" s="61"/>
      <c r="C368" s="61"/>
      <c r="D368" s="326"/>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c r="BB368" s="61"/>
    </row>
    <row r="369" spans="2:54" ht="15.75" customHeight="1" x14ac:dyDescent="0.25">
      <c r="B369" s="61"/>
      <c r="C369" s="61"/>
      <c r="D369" s="326"/>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c r="BB369" s="61"/>
    </row>
    <row r="370" spans="2:54" ht="15.75" customHeight="1" x14ac:dyDescent="0.25">
      <c r="B370" s="61"/>
      <c r="C370" s="61"/>
      <c r="D370" s="326"/>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c r="BB370" s="61"/>
    </row>
    <row r="371" spans="2:54" ht="15.75" customHeight="1" x14ac:dyDescent="0.25">
      <c r="B371" s="61"/>
      <c r="C371" s="61"/>
      <c r="D371" s="326"/>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c r="BB371" s="61"/>
    </row>
    <row r="372" spans="2:54" ht="15.75" customHeight="1" x14ac:dyDescent="0.25">
      <c r="B372" s="61"/>
      <c r="C372" s="61"/>
      <c r="D372" s="326"/>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c r="BB372" s="61"/>
    </row>
    <row r="373" spans="2:54" ht="15.75" customHeight="1" x14ac:dyDescent="0.25">
      <c r="B373" s="61"/>
      <c r="C373" s="61"/>
      <c r="D373" s="326"/>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c r="BB373" s="61"/>
    </row>
    <row r="374" spans="2:54" ht="15.75" customHeight="1" x14ac:dyDescent="0.25">
      <c r="B374" s="61"/>
      <c r="C374" s="61"/>
      <c r="D374" s="326"/>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c r="BB374" s="61"/>
    </row>
    <row r="375" spans="2:54" ht="15.75" customHeight="1" x14ac:dyDescent="0.25">
      <c r="B375" s="61"/>
      <c r="C375" s="61"/>
      <c r="D375" s="326"/>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c r="BB375" s="61"/>
    </row>
    <row r="376" spans="2:54" ht="15.75" customHeight="1" x14ac:dyDescent="0.25">
      <c r="B376" s="61"/>
      <c r="C376" s="61"/>
      <c r="D376" s="326"/>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c r="BB376" s="61"/>
    </row>
    <row r="377" spans="2:54" ht="15.75" customHeight="1" x14ac:dyDescent="0.25">
      <c r="B377" s="61"/>
      <c r="C377" s="61"/>
      <c r="D377" s="326"/>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c r="BB377" s="61"/>
    </row>
    <row r="378" spans="2:54" ht="15.75" customHeight="1" x14ac:dyDescent="0.25">
      <c r="B378" s="61"/>
      <c r="C378" s="61"/>
      <c r="D378" s="326"/>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c r="BB378" s="61"/>
    </row>
    <row r="379" spans="2:54" ht="15.75" customHeight="1" x14ac:dyDescent="0.25">
      <c r="B379" s="61"/>
      <c r="C379" s="61"/>
      <c r="D379" s="326"/>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c r="BB379" s="61"/>
    </row>
    <row r="380" spans="2:54" ht="15.75" customHeight="1" x14ac:dyDescent="0.25">
      <c r="B380" s="61"/>
      <c r="C380" s="61"/>
      <c r="D380" s="326"/>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c r="BB380" s="61"/>
    </row>
    <row r="381" spans="2:54" ht="15.75" customHeight="1" x14ac:dyDescent="0.25">
      <c r="B381" s="61"/>
      <c r="C381" s="61"/>
      <c r="D381" s="326"/>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c r="BB381" s="61"/>
    </row>
    <row r="382" spans="2:54" ht="15.75" customHeight="1" x14ac:dyDescent="0.25">
      <c r="B382" s="61"/>
      <c r="C382" s="61"/>
      <c r="D382" s="326"/>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c r="BB382" s="61"/>
    </row>
    <row r="383" spans="2:54" ht="15.75" customHeight="1" x14ac:dyDescent="0.25">
      <c r="B383" s="61"/>
      <c r="C383" s="61"/>
      <c r="D383" s="326"/>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c r="BB383" s="61"/>
    </row>
    <row r="384" spans="2:54" ht="15.75" customHeight="1" x14ac:dyDescent="0.25">
      <c r="B384" s="61"/>
      <c r="C384" s="61"/>
      <c r="D384" s="326"/>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c r="BB384" s="61"/>
    </row>
    <row r="385" spans="2:54" ht="15.75" customHeight="1" x14ac:dyDescent="0.25">
      <c r="B385" s="61"/>
      <c r="C385" s="61"/>
      <c r="D385" s="326"/>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c r="BB385" s="61"/>
    </row>
    <row r="386" spans="2:54" ht="15.75" customHeight="1" x14ac:dyDescent="0.25">
      <c r="B386" s="61"/>
      <c r="C386" s="61"/>
      <c r="D386" s="326"/>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c r="BB386" s="61"/>
    </row>
    <row r="387" spans="2:54" ht="15.75" customHeight="1" x14ac:dyDescent="0.25">
      <c r="B387" s="61"/>
      <c r="C387" s="61"/>
      <c r="D387" s="326"/>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c r="BB387" s="61"/>
    </row>
    <row r="388" spans="2:54" ht="15.75" customHeight="1" x14ac:dyDescent="0.25">
      <c r="B388" s="61"/>
      <c r="C388" s="61"/>
      <c r="D388" s="326"/>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c r="BB388" s="61"/>
    </row>
    <row r="389" spans="2:54" ht="15.75" customHeight="1" x14ac:dyDescent="0.25">
      <c r="B389" s="61"/>
      <c r="C389" s="61"/>
      <c r="D389" s="326"/>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c r="BB389" s="61"/>
    </row>
    <row r="390" spans="2:54" ht="15.75" customHeight="1" x14ac:dyDescent="0.25">
      <c r="B390" s="61"/>
      <c r="C390" s="61"/>
      <c r="D390" s="326"/>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c r="BB390" s="61"/>
    </row>
    <row r="391" spans="2:54" ht="15.75" customHeight="1" x14ac:dyDescent="0.25">
      <c r="B391" s="61"/>
      <c r="C391" s="61"/>
      <c r="D391" s="326"/>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c r="BB391" s="61"/>
    </row>
    <row r="392" spans="2:54" ht="15.75" customHeight="1" x14ac:dyDescent="0.25">
      <c r="B392" s="61"/>
      <c r="C392" s="61"/>
      <c r="D392" s="326"/>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c r="BB392" s="61"/>
    </row>
    <row r="393" spans="2:54" ht="15.75" customHeight="1" x14ac:dyDescent="0.25">
      <c r="B393" s="61"/>
      <c r="C393" s="61"/>
      <c r="D393" s="326"/>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c r="BB393" s="61"/>
    </row>
    <row r="394" spans="2:54" ht="15.75" customHeight="1" x14ac:dyDescent="0.25">
      <c r="B394" s="61"/>
      <c r="C394" s="61"/>
      <c r="D394" s="326"/>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c r="BB394" s="61"/>
    </row>
    <row r="395" spans="2:54" ht="15.75" customHeight="1" x14ac:dyDescent="0.25">
      <c r="B395" s="61"/>
      <c r="C395" s="61"/>
      <c r="D395" s="326"/>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c r="BB395" s="61"/>
    </row>
    <row r="396" spans="2:54" ht="15.75" customHeight="1" x14ac:dyDescent="0.25">
      <c r="B396" s="61"/>
      <c r="C396" s="61"/>
      <c r="D396" s="326"/>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c r="BB396" s="61"/>
    </row>
    <row r="397" spans="2:54" ht="15.75" customHeight="1" x14ac:dyDescent="0.25">
      <c r="B397" s="61"/>
      <c r="C397" s="61"/>
      <c r="D397" s="326"/>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c r="BB397" s="61"/>
    </row>
    <row r="398" spans="2:54" ht="15.75" customHeight="1" x14ac:dyDescent="0.25">
      <c r="B398" s="61"/>
      <c r="C398" s="61"/>
      <c r="D398" s="326"/>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c r="BB398" s="61"/>
    </row>
    <row r="399" spans="2:54" ht="15.75" customHeight="1" x14ac:dyDescent="0.25">
      <c r="B399" s="61"/>
      <c r="C399" s="61"/>
      <c r="D399" s="326"/>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c r="BB399" s="61"/>
    </row>
    <row r="400" spans="2:54" ht="15.75" customHeight="1" x14ac:dyDescent="0.25">
      <c r="B400" s="61"/>
      <c r="C400" s="61"/>
      <c r="D400" s="326"/>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c r="BB400" s="61"/>
    </row>
    <row r="401" spans="2:54" ht="15.75" customHeight="1" x14ac:dyDescent="0.25">
      <c r="B401" s="61"/>
      <c r="C401" s="61"/>
      <c r="D401" s="326"/>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c r="BB401" s="61"/>
    </row>
    <row r="402" spans="2:54" ht="15.75" customHeight="1" x14ac:dyDescent="0.25">
      <c r="B402" s="61"/>
      <c r="C402" s="61"/>
      <c r="D402" s="326"/>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c r="BB402" s="61"/>
    </row>
    <row r="403" spans="2:54" ht="15.75" customHeight="1" x14ac:dyDescent="0.25">
      <c r="B403" s="61"/>
      <c r="C403" s="61"/>
      <c r="D403" s="326"/>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c r="BB403" s="61"/>
    </row>
    <row r="404" spans="2:54" ht="15.75" customHeight="1" x14ac:dyDescent="0.25">
      <c r="B404" s="61"/>
      <c r="C404" s="61"/>
      <c r="D404" s="326"/>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c r="BB404" s="61"/>
    </row>
    <row r="405" spans="2:54" ht="15.75" customHeight="1" x14ac:dyDescent="0.25">
      <c r="B405" s="61"/>
      <c r="C405" s="61"/>
      <c r="D405" s="326"/>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c r="BB405" s="61"/>
    </row>
    <row r="406" spans="2:54" ht="15.75" customHeight="1" x14ac:dyDescent="0.25">
      <c r="B406" s="61"/>
      <c r="C406" s="61"/>
      <c r="D406" s="326"/>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c r="BB406" s="61"/>
    </row>
    <row r="407" spans="2:54" ht="15.75" customHeight="1" x14ac:dyDescent="0.25">
      <c r="B407" s="61"/>
      <c r="C407" s="61"/>
      <c r="D407" s="326"/>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c r="BB407" s="61"/>
    </row>
    <row r="408" spans="2:54" ht="15.75" customHeight="1" x14ac:dyDescent="0.25">
      <c r="B408" s="61"/>
      <c r="C408" s="61"/>
      <c r="D408" s="326"/>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c r="BB408" s="61"/>
    </row>
    <row r="409" spans="2:54" ht="15.75" customHeight="1" x14ac:dyDescent="0.25">
      <c r="B409" s="61"/>
      <c r="C409" s="61"/>
      <c r="D409" s="326"/>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c r="BB409" s="61"/>
    </row>
    <row r="410" spans="2:54" ht="15.75" customHeight="1" x14ac:dyDescent="0.25">
      <c r="B410" s="61"/>
      <c r="C410" s="61"/>
      <c r="D410" s="326"/>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c r="BB410" s="61"/>
    </row>
    <row r="411" spans="2:54" ht="15.75" customHeight="1" x14ac:dyDescent="0.25">
      <c r="B411" s="61"/>
      <c r="C411" s="61"/>
      <c r="D411" s="326"/>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c r="BB411" s="61"/>
    </row>
    <row r="412" spans="2:54" ht="15.75" customHeight="1" x14ac:dyDescent="0.25">
      <c r="B412" s="61"/>
      <c r="C412" s="61"/>
      <c r="D412" s="326"/>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c r="BB412" s="61"/>
    </row>
    <row r="413" spans="2:54" ht="15.75" customHeight="1" x14ac:dyDescent="0.25">
      <c r="B413" s="61"/>
      <c r="C413" s="61"/>
      <c r="D413" s="326"/>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c r="BB413" s="61"/>
    </row>
    <row r="414" spans="2:54" ht="15.75" customHeight="1" x14ac:dyDescent="0.25">
      <c r="B414" s="61"/>
      <c r="C414" s="61"/>
      <c r="D414" s="326"/>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c r="BB414" s="61"/>
    </row>
    <row r="415" spans="2:54" ht="15.75" customHeight="1" x14ac:dyDescent="0.25">
      <c r="B415" s="61"/>
      <c r="C415" s="61"/>
      <c r="D415" s="326"/>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c r="BB415" s="61"/>
    </row>
    <row r="416" spans="2:54" ht="15.75" customHeight="1" x14ac:dyDescent="0.25">
      <c r="B416" s="61"/>
      <c r="C416" s="61"/>
      <c r="D416" s="326"/>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c r="BB416" s="61"/>
    </row>
    <row r="417" spans="2:54" ht="15.75" customHeight="1" x14ac:dyDescent="0.25">
      <c r="B417" s="61"/>
      <c r="C417" s="61"/>
      <c r="D417" s="326"/>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c r="BB417" s="61"/>
    </row>
    <row r="418" spans="2:54" ht="15.75" customHeight="1" x14ac:dyDescent="0.25">
      <c r="B418" s="61"/>
      <c r="C418" s="61"/>
      <c r="D418" s="326"/>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c r="BB418" s="61"/>
    </row>
    <row r="419" spans="2:54" ht="15.75" customHeight="1" x14ac:dyDescent="0.25">
      <c r="B419" s="61"/>
      <c r="C419" s="61"/>
      <c r="D419" s="326"/>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c r="BB419" s="61"/>
    </row>
    <row r="420" spans="2:54" ht="15.75" customHeight="1" x14ac:dyDescent="0.25">
      <c r="B420" s="61"/>
      <c r="C420" s="61"/>
      <c r="D420" s="326"/>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row>
    <row r="421" spans="2:54" ht="15.75" customHeight="1" x14ac:dyDescent="0.25">
      <c r="B421" s="61"/>
      <c r="C421" s="61"/>
      <c r="D421" s="326"/>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c r="BB421" s="61"/>
    </row>
    <row r="422" spans="2:54" ht="15.75" customHeight="1" x14ac:dyDescent="0.25">
      <c r="B422" s="61"/>
      <c r="C422" s="61"/>
      <c r="D422" s="326"/>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row>
    <row r="423" spans="2:54" ht="15.75" customHeight="1" x14ac:dyDescent="0.25">
      <c r="B423" s="61"/>
      <c r="C423" s="61"/>
      <c r="D423" s="326"/>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row>
    <row r="424" spans="2:54" ht="15.75" customHeight="1" x14ac:dyDescent="0.25">
      <c r="B424" s="61"/>
      <c r="C424" s="61"/>
      <c r="D424" s="326"/>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row>
    <row r="425" spans="2:54" ht="15.75" customHeight="1" x14ac:dyDescent="0.25">
      <c r="B425" s="61"/>
      <c r="C425" s="61"/>
      <c r="D425" s="326"/>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row>
    <row r="426" spans="2:54" ht="15.75" customHeight="1" x14ac:dyDescent="0.25">
      <c r="B426" s="61"/>
      <c r="C426" s="61"/>
      <c r="D426" s="326"/>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row>
    <row r="427" spans="2:54" ht="15.75" customHeight="1" x14ac:dyDescent="0.25">
      <c r="B427" s="61"/>
      <c r="C427" s="61"/>
      <c r="D427" s="326"/>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row>
    <row r="428" spans="2:54" ht="15.75" customHeight="1" x14ac:dyDescent="0.25">
      <c r="B428" s="61"/>
      <c r="C428" s="61"/>
      <c r="D428" s="326"/>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row>
    <row r="429" spans="2:54" ht="15.75" customHeight="1" x14ac:dyDescent="0.25">
      <c r="B429" s="61"/>
      <c r="C429" s="61"/>
      <c r="D429" s="326"/>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row>
    <row r="430" spans="2:54" ht="15.75" customHeight="1" x14ac:dyDescent="0.25">
      <c r="B430" s="61"/>
      <c r="C430" s="61"/>
      <c r="D430" s="326"/>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row>
    <row r="431" spans="2:54" ht="15.75" customHeight="1" x14ac:dyDescent="0.25">
      <c r="B431" s="61"/>
      <c r="C431" s="61"/>
      <c r="D431" s="326"/>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row>
    <row r="432" spans="2:54" ht="15.75" customHeight="1" x14ac:dyDescent="0.25">
      <c r="B432" s="61"/>
      <c r="C432" s="61"/>
      <c r="D432" s="326"/>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row>
    <row r="433" spans="2:54" ht="15.75" customHeight="1" x14ac:dyDescent="0.25">
      <c r="B433" s="61"/>
      <c r="C433" s="61"/>
      <c r="D433" s="326"/>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row>
    <row r="434" spans="2:54" ht="15.75" customHeight="1" x14ac:dyDescent="0.25">
      <c r="B434" s="61"/>
      <c r="C434" s="61"/>
      <c r="D434" s="326"/>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row>
    <row r="435" spans="2:54" ht="15.75" customHeight="1" x14ac:dyDescent="0.25">
      <c r="B435" s="61"/>
      <c r="C435" s="61"/>
      <c r="D435" s="326"/>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row>
    <row r="436" spans="2:54" ht="15.75" customHeight="1" x14ac:dyDescent="0.25">
      <c r="B436" s="61"/>
      <c r="C436" s="61"/>
      <c r="D436" s="326"/>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row>
    <row r="437" spans="2:54" ht="15.75" customHeight="1" x14ac:dyDescent="0.25">
      <c r="B437" s="61"/>
      <c r="C437" s="61"/>
      <c r="D437" s="326"/>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row>
    <row r="438" spans="2:54" ht="15.75" customHeight="1" x14ac:dyDescent="0.25">
      <c r="B438" s="61"/>
      <c r="C438" s="61"/>
      <c r="D438" s="326"/>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row>
    <row r="439" spans="2:54" ht="15.75" customHeight="1" x14ac:dyDescent="0.25">
      <c r="B439" s="61"/>
      <c r="C439" s="61"/>
      <c r="D439" s="326"/>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row>
    <row r="440" spans="2:54" ht="15.75" customHeight="1" x14ac:dyDescent="0.25">
      <c r="B440" s="61"/>
      <c r="C440" s="61"/>
      <c r="D440" s="326"/>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c r="BB440" s="61"/>
    </row>
    <row r="441" spans="2:54" ht="15.75" customHeight="1" x14ac:dyDescent="0.25">
      <c r="B441" s="61"/>
      <c r="C441" s="61"/>
      <c r="D441" s="326"/>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c r="BB441" s="61"/>
    </row>
    <row r="442" spans="2:54" ht="15.75" customHeight="1" x14ac:dyDescent="0.25">
      <c r="B442" s="61"/>
      <c r="C442" s="61"/>
      <c r="D442" s="326"/>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c r="BB442" s="61"/>
    </row>
    <row r="443" spans="2:54" ht="15.75" customHeight="1" x14ac:dyDescent="0.25">
      <c r="B443" s="61"/>
      <c r="C443" s="61"/>
      <c r="D443" s="326"/>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c r="BB443" s="61"/>
    </row>
    <row r="444" spans="2:54" ht="15.75" customHeight="1" x14ac:dyDescent="0.25">
      <c r="B444" s="61"/>
      <c r="C444" s="61"/>
      <c r="D444" s="326"/>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c r="BB444" s="61"/>
    </row>
    <row r="445" spans="2:54" ht="15.75" customHeight="1" x14ac:dyDescent="0.25">
      <c r="B445" s="61"/>
      <c r="C445" s="61"/>
      <c r="D445" s="326"/>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c r="BB445" s="61"/>
    </row>
    <row r="446" spans="2:54" ht="15.75" customHeight="1" x14ac:dyDescent="0.25">
      <c r="B446" s="61"/>
      <c r="C446" s="61"/>
      <c r="D446" s="326"/>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c r="BB446" s="61"/>
    </row>
    <row r="447" spans="2:54" ht="15.75" customHeight="1" x14ac:dyDescent="0.25">
      <c r="B447" s="61"/>
      <c r="C447" s="61"/>
      <c r="D447" s="326"/>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c r="BB447" s="61"/>
    </row>
    <row r="448" spans="2:54" ht="15.75" customHeight="1" x14ac:dyDescent="0.25">
      <c r="B448" s="61"/>
      <c r="C448" s="61"/>
      <c r="D448" s="326"/>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c r="BB448" s="61"/>
    </row>
    <row r="449" spans="2:54" ht="15.75" customHeight="1" x14ac:dyDescent="0.25">
      <c r="B449" s="61"/>
      <c r="C449" s="61"/>
      <c r="D449" s="326"/>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c r="BB449" s="61"/>
    </row>
    <row r="450" spans="2:54" ht="15.75" customHeight="1" x14ac:dyDescent="0.25">
      <c r="B450" s="61"/>
      <c r="C450" s="61"/>
      <c r="D450" s="326"/>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c r="BB450" s="61"/>
    </row>
    <row r="451" spans="2:54" ht="15.75" customHeight="1" x14ac:dyDescent="0.25">
      <c r="B451" s="61"/>
      <c r="C451" s="61"/>
      <c r="D451" s="326"/>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c r="BB451" s="61"/>
    </row>
    <row r="452" spans="2:54" ht="15.75" customHeight="1" x14ac:dyDescent="0.25">
      <c r="B452" s="61"/>
      <c r="C452" s="61"/>
      <c r="D452" s="326"/>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c r="BB452" s="61"/>
    </row>
    <row r="453" spans="2:54" ht="15.75" customHeight="1" x14ac:dyDescent="0.25">
      <c r="B453" s="61"/>
      <c r="C453" s="61"/>
      <c r="D453" s="326"/>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c r="BB453" s="61"/>
    </row>
    <row r="454" spans="2:54" ht="15.75" customHeight="1" x14ac:dyDescent="0.25">
      <c r="B454" s="61"/>
      <c r="C454" s="61"/>
      <c r="D454" s="326"/>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c r="BB454" s="61"/>
    </row>
    <row r="455" spans="2:54" ht="15.75" customHeight="1" x14ac:dyDescent="0.25">
      <c r="B455" s="61"/>
      <c r="C455" s="61"/>
      <c r="D455" s="326"/>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c r="BB455" s="61"/>
    </row>
    <row r="456" spans="2:54" ht="15.75" customHeight="1" x14ac:dyDescent="0.25">
      <c r="B456" s="61"/>
      <c r="C456" s="61"/>
      <c r="D456" s="326"/>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c r="BB456" s="61"/>
    </row>
    <row r="457" spans="2:54" ht="15.75" customHeight="1" x14ac:dyDescent="0.25">
      <c r="B457" s="61"/>
      <c r="C457" s="61"/>
      <c r="D457" s="326"/>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c r="BB457" s="61"/>
    </row>
    <row r="458" spans="2:54" ht="15.75" customHeight="1" x14ac:dyDescent="0.25">
      <c r="B458" s="61"/>
      <c r="C458" s="61"/>
      <c r="D458" s="326"/>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c r="BB458" s="61"/>
    </row>
    <row r="459" spans="2:54" ht="15.75" customHeight="1" x14ac:dyDescent="0.25">
      <c r="B459" s="61"/>
      <c r="C459" s="61"/>
      <c r="D459" s="326"/>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c r="BB459" s="61"/>
    </row>
    <row r="460" spans="2:54" ht="15.75" customHeight="1" x14ac:dyDescent="0.25">
      <c r="B460" s="61"/>
      <c r="C460" s="61"/>
      <c r="D460" s="326"/>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c r="BB460" s="61"/>
    </row>
    <row r="461" spans="2:54" ht="15.75" customHeight="1" x14ac:dyDescent="0.25">
      <c r="B461" s="61"/>
      <c r="C461" s="61"/>
      <c r="D461" s="326"/>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c r="BB461" s="61"/>
    </row>
    <row r="462" spans="2:54" ht="15.75" customHeight="1" x14ac:dyDescent="0.25">
      <c r="B462" s="61"/>
      <c r="C462" s="61"/>
      <c r="D462" s="326"/>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c r="BB462" s="61"/>
    </row>
    <row r="463" spans="2:54" ht="15.75" customHeight="1" x14ac:dyDescent="0.25">
      <c r="B463" s="61"/>
      <c r="C463" s="61"/>
      <c r="D463" s="326"/>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c r="BB463" s="61"/>
    </row>
    <row r="464" spans="2:54" ht="15.75" customHeight="1" x14ac:dyDescent="0.25">
      <c r="B464" s="61"/>
      <c r="C464" s="61"/>
      <c r="D464" s="326"/>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c r="BB464" s="61"/>
    </row>
    <row r="465" spans="2:54" ht="15.75" customHeight="1" x14ac:dyDescent="0.25">
      <c r="B465" s="61"/>
      <c r="C465" s="61"/>
      <c r="D465" s="326"/>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c r="BB465" s="61"/>
    </row>
    <row r="466" spans="2:54" ht="15.75" customHeight="1" x14ac:dyDescent="0.25">
      <c r="B466" s="61"/>
      <c r="C466" s="61"/>
      <c r="D466" s="326"/>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c r="BB466" s="61"/>
    </row>
    <row r="467" spans="2:54" ht="15.75" customHeight="1" x14ac:dyDescent="0.25">
      <c r="B467" s="61"/>
      <c r="C467" s="61"/>
      <c r="D467" s="326"/>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c r="BB467" s="61"/>
    </row>
    <row r="468" spans="2:54" ht="15.75" customHeight="1" x14ac:dyDescent="0.25">
      <c r="B468" s="61"/>
      <c r="C468" s="61"/>
      <c r="D468" s="326"/>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c r="BB468" s="61"/>
    </row>
    <row r="469" spans="2:54" ht="15.75" customHeight="1" x14ac:dyDescent="0.25">
      <c r="B469" s="61"/>
      <c r="C469" s="61"/>
      <c r="D469" s="326"/>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c r="BB469" s="61"/>
    </row>
    <row r="470" spans="2:54" ht="15.75" customHeight="1" x14ac:dyDescent="0.25">
      <c r="B470" s="61"/>
      <c r="C470" s="61"/>
      <c r="D470" s="326"/>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c r="BB470" s="61"/>
    </row>
    <row r="471" spans="2:54" ht="15.75" customHeight="1" x14ac:dyDescent="0.25">
      <c r="B471" s="61"/>
      <c r="C471" s="61"/>
      <c r="D471" s="326"/>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c r="BB471" s="61"/>
    </row>
    <row r="472" spans="2:54" ht="15.75" customHeight="1" x14ac:dyDescent="0.25">
      <c r="B472" s="61"/>
      <c r="C472" s="61"/>
      <c r="D472" s="326"/>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c r="BB472" s="61"/>
    </row>
    <row r="473" spans="2:54" ht="15.75" customHeight="1" x14ac:dyDescent="0.25">
      <c r="B473" s="61"/>
      <c r="C473" s="61"/>
      <c r="D473" s="326"/>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c r="BB473" s="61"/>
    </row>
    <row r="474" spans="2:54" ht="15.75" customHeight="1" x14ac:dyDescent="0.25">
      <c r="B474" s="61"/>
      <c r="C474" s="61"/>
      <c r="D474" s="326"/>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c r="BB474" s="61"/>
    </row>
    <row r="475" spans="2:54" ht="15.75" customHeight="1" x14ac:dyDescent="0.25">
      <c r="B475" s="61"/>
      <c r="C475" s="61"/>
      <c r="D475" s="326"/>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c r="BB475" s="61"/>
    </row>
    <row r="476" spans="2:54" ht="15.75" customHeight="1" x14ac:dyDescent="0.25">
      <c r="B476" s="61"/>
      <c r="C476" s="61"/>
      <c r="D476" s="326"/>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c r="BB476" s="61"/>
    </row>
    <row r="477" spans="2:54" ht="15.75" customHeight="1" x14ac:dyDescent="0.25">
      <c r="B477" s="61"/>
      <c r="C477" s="61"/>
      <c r="D477" s="326"/>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c r="BB477" s="61"/>
    </row>
    <row r="478" spans="2:54" ht="15.75" customHeight="1" x14ac:dyDescent="0.25">
      <c r="B478" s="61"/>
      <c r="C478" s="61"/>
      <c r="D478" s="326"/>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c r="BB478" s="61"/>
    </row>
    <row r="479" spans="2:54" ht="15.75" customHeight="1" x14ac:dyDescent="0.25">
      <c r="B479" s="61"/>
      <c r="C479" s="61"/>
      <c r="D479" s="326"/>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c r="BB479" s="61"/>
    </row>
    <row r="480" spans="2:54" ht="15.75" customHeight="1" x14ac:dyDescent="0.25">
      <c r="B480" s="61"/>
      <c r="C480" s="61"/>
      <c r="D480" s="326"/>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c r="BB480" s="61"/>
    </row>
    <row r="481" spans="2:54" ht="15.75" customHeight="1" x14ac:dyDescent="0.25">
      <c r="B481" s="61"/>
      <c r="C481" s="61"/>
      <c r="D481" s="326"/>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c r="BB481" s="61"/>
    </row>
    <row r="482" spans="2:54" ht="15.75" customHeight="1" x14ac:dyDescent="0.25">
      <c r="B482" s="61"/>
      <c r="C482" s="61"/>
      <c r="D482" s="326"/>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c r="BB482" s="61"/>
    </row>
    <row r="483" spans="2:54" ht="15.75" customHeight="1" x14ac:dyDescent="0.25">
      <c r="B483" s="61"/>
      <c r="C483" s="61"/>
      <c r="D483" s="326"/>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c r="BB483" s="61"/>
    </row>
    <row r="484" spans="2:54" ht="15.75" customHeight="1" x14ac:dyDescent="0.25">
      <c r="B484" s="61"/>
      <c r="C484" s="61"/>
      <c r="D484" s="326"/>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c r="BB484" s="61"/>
    </row>
    <row r="485" spans="2:54" ht="15.75" customHeight="1" x14ac:dyDescent="0.25">
      <c r="B485" s="61"/>
      <c r="C485" s="61"/>
      <c r="D485" s="326"/>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c r="BB485" s="61"/>
    </row>
    <row r="486" spans="2:54" ht="15.75" customHeight="1" x14ac:dyDescent="0.25">
      <c r="B486" s="61"/>
      <c r="C486" s="61"/>
      <c r="D486" s="326"/>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c r="BB486" s="61"/>
    </row>
    <row r="487" spans="2:54" ht="15.75" customHeight="1" x14ac:dyDescent="0.25">
      <c r="B487" s="61"/>
      <c r="C487" s="61"/>
      <c r="D487" s="326"/>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c r="BB487" s="61"/>
    </row>
    <row r="488" spans="2:54" ht="15.75" customHeight="1" x14ac:dyDescent="0.25">
      <c r="B488" s="61"/>
      <c r="C488" s="61"/>
      <c r="D488" s="326"/>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c r="BB488" s="61"/>
    </row>
    <row r="489" spans="2:54" ht="15.75" customHeight="1" x14ac:dyDescent="0.25">
      <c r="B489" s="61"/>
      <c r="C489" s="61"/>
      <c r="D489" s="326"/>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c r="BB489" s="61"/>
    </row>
    <row r="490" spans="2:54" ht="15.75" customHeight="1" x14ac:dyDescent="0.25">
      <c r="B490" s="61"/>
      <c r="C490" s="61"/>
      <c r="D490" s="326"/>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c r="BB490" s="61"/>
    </row>
    <row r="491" spans="2:54" ht="15.75" customHeight="1" x14ac:dyDescent="0.25">
      <c r="B491" s="61"/>
      <c r="C491" s="61"/>
      <c r="D491" s="326"/>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c r="BB491" s="61"/>
    </row>
    <row r="492" spans="2:54" ht="15.75" customHeight="1" x14ac:dyDescent="0.25">
      <c r="B492" s="61"/>
      <c r="C492" s="61"/>
      <c r="D492" s="326"/>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c r="BB492" s="61"/>
    </row>
    <row r="493" spans="2:54" ht="15.75" customHeight="1" x14ac:dyDescent="0.25">
      <c r="B493" s="61"/>
      <c r="C493" s="61"/>
      <c r="D493" s="326"/>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c r="BB493" s="61"/>
    </row>
    <row r="494" spans="2:54" ht="15.75" customHeight="1" x14ac:dyDescent="0.25">
      <c r="B494" s="61"/>
      <c r="C494" s="61"/>
      <c r="D494" s="326"/>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c r="BB494" s="61"/>
    </row>
    <row r="495" spans="2:54" ht="15.75" customHeight="1" x14ac:dyDescent="0.25">
      <c r="B495" s="61"/>
      <c r="C495" s="61"/>
      <c r="D495" s="326"/>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c r="BB495" s="61"/>
    </row>
    <row r="496" spans="2:54" ht="15.75" customHeight="1" x14ac:dyDescent="0.25">
      <c r="B496" s="61"/>
      <c r="C496" s="61"/>
      <c r="D496" s="326"/>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c r="BB496" s="61"/>
    </row>
    <row r="497" spans="2:54" ht="15.75" customHeight="1" x14ac:dyDescent="0.25">
      <c r="B497" s="61"/>
      <c r="C497" s="61"/>
      <c r="D497" s="326"/>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c r="BB497" s="61"/>
    </row>
    <row r="498" spans="2:54" ht="15.75" customHeight="1" x14ac:dyDescent="0.25">
      <c r="B498" s="61"/>
      <c r="C498" s="61"/>
      <c r="D498" s="326"/>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c r="BB498" s="61"/>
    </row>
    <row r="499" spans="2:54" ht="15.75" customHeight="1" x14ac:dyDescent="0.25">
      <c r="B499" s="61"/>
      <c r="C499" s="61"/>
      <c r="D499" s="326"/>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c r="BB499" s="61"/>
    </row>
    <row r="500" spans="2:54" ht="15.75" customHeight="1" x14ac:dyDescent="0.25">
      <c r="B500" s="61"/>
      <c r="C500" s="61"/>
      <c r="D500" s="326"/>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c r="BB500" s="61"/>
    </row>
    <row r="501" spans="2:54" ht="15.75" customHeight="1" x14ac:dyDescent="0.25">
      <c r="B501" s="61"/>
      <c r="C501" s="61"/>
      <c r="D501" s="326"/>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c r="BB501" s="61"/>
    </row>
    <row r="502" spans="2:54" ht="15.75" customHeight="1" x14ac:dyDescent="0.25">
      <c r="B502" s="61"/>
      <c r="C502" s="61"/>
      <c r="D502" s="326"/>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c r="BB502" s="61"/>
    </row>
    <row r="503" spans="2:54" ht="15.75" customHeight="1" x14ac:dyDescent="0.25">
      <c r="B503" s="61"/>
      <c r="C503" s="61"/>
      <c r="D503" s="326"/>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c r="BB503" s="61"/>
    </row>
    <row r="504" spans="2:54" ht="15.75" customHeight="1" x14ac:dyDescent="0.25">
      <c r="B504" s="61"/>
      <c r="C504" s="61"/>
      <c r="D504" s="326"/>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c r="BB504" s="61"/>
    </row>
    <row r="505" spans="2:54" ht="15.75" customHeight="1" x14ac:dyDescent="0.25">
      <c r="B505" s="61"/>
      <c r="C505" s="61"/>
      <c r="D505" s="326"/>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c r="BB505" s="61"/>
    </row>
    <row r="506" spans="2:54" ht="15.75" customHeight="1" x14ac:dyDescent="0.25">
      <c r="B506" s="61"/>
      <c r="C506" s="61"/>
      <c r="D506" s="326"/>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c r="BB506" s="61"/>
    </row>
    <row r="507" spans="2:54" ht="15.75" customHeight="1" x14ac:dyDescent="0.25">
      <c r="B507" s="61"/>
      <c r="C507" s="61"/>
      <c r="D507" s="326"/>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c r="BB507" s="61"/>
    </row>
    <row r="508" spans="2:54" ht="15.75" customHeight="1" x14ac:dyDescent="0.25">
      <c r="B508" s="61"/>
      <c r="C508" s="61"/>
      <c r="D508" s="326"/>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c r="BB508" s="61"/>
    </row>
    <row r="509" spans="2:54" ht="15.75" customHeight="1" x14ac:dyDescent="0.25">
      <c r="B509" s="61"/>
      <c r="C509" s="61"/>
      <c r="D509" s="326"/>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c r="BB509" s="61"/>
    </row>
    <row r="510" spans="2:54" ht="15.75" customHeight="1" x14ac:dyDescent="0.25">
      <c r="B510" s="61"/>
      <c r="C510" s="61"/>
      <c r="D510" s="326"/>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c r="BB510" s="61"/>
    </row>
    <row r="511" spans="2:54" ht="15.75" customHeight="1" x14ac:dyDescent="0.25">
      <c r="B511" s="61"/>
      <c r="C511" s="61"/>
      <c r="D511" s="326"/>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c r="BB511" s="61"/>
    </row>
    <row r="512" spans="2:54" ht="15.75" customHeight="1" x14ac:dyDescent="0.25">
      <c r="B512" s="61"/>
      <c r="C512" s="61"/>
      <c r="D512" s="326"/>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c r="BB512" s="61"/>
    </row>
    <row r="513" spans="2:54" ht="15.75" customHeight="1" x14ac:dyDescent="0.25">
      <c r="B513" s="61"/>
      <c r="C513" s="61"/>
      <c r="D513" s="326"/>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c r="BB513" s="61"/>
    </row>
    <row r="514" spans="2:54" ht="15.75" customHeight="1" x14ac:dyDescent="0.25">
      <c r="B514" s="61"/>
      <c r="C514" s="61"/>
      <c r="D514" s="326"/>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c r="BB514" s="61"/>
    </row>
    <row r="515" spans="2:54" ht="15.75" customHeight="1" x14ac:dyDescent="0.25">
      <c r="B515" s="61"/>
      <c r="C515" s="61"/>
      <c r="D515" s="326"/>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c r="BB515" s="61"/>
    </row>
    <row r="516" spans="2:54" ht="15.75" customHeight="1" x14ac:dyDescent="0.25">
      <c r="B516" s="61"/>
      <c r="C516" s="61"/>
      <c r="D516" s="326"/>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c r="BB516" s="61"/>
    </row>
    <row r="517" spans="2:54" ht="15.75" customHeight="1" x14ac:dyDescent="0.25">
      <c r="B517" s="61"/>
      <c r="C517" s="61"/>
      <c r="D517" s="326"/>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c r="BB517" s="61"/>
    </row>
    <row r="518" spans="2:54" ht="15.75" customHeight="1" x14ac:dyDescent="0.25">
      <c r="B518" s="61"/>
      <c r="C518" s="61"/>
      <c r="D518" s="326"/>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c r="BB518" s="61"/>
    </row>
    <row r="519" spans="2:54" ht="15.75" customHeight="1" x14ac:dyDescent="0.25">
      <c r="B519" s="61"/>
      <c r="C519" s="61"/>
      <c r="D519" s="326"/>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c r="BB519" s="61"/>
    </row>
    <row r="520" spans="2:54" ht="15.75" customHeight="1" x14ac:dyDescent="0.25">
      <c r="B520" s="61"/>
      <c r="C520" s="61"/>
      <c r="D520" s="326"/>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c r="BB520" s="61"/>
    </row>
    <row r="521" spans="2:54" ht="15.75" customHeight="1" x14ac:dyDescent="0.25">
      <c r="B521" s="61"/>
      <c r="C521" s="61"/>
      <c r="D521" s="326"/>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c r="BB521" s="61"/>
    </row>
    <row r="522" spans="2:54" ht="15.75" customHeight="1" x14ac:dyDescent="0.25">
      <c r="B522" s="61"/>
      <c r="C522" s="61"/>
      <c r="D522" s="326"/>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c r="BB522" s="61"/>
    </row>
    <row r="523" spans="2:54" ht="15.75" customHeight="1" x14ac:dyDescent="0.25">
      <c r="B523" s="61"/>
      <c r="C523" s="61"/>
      <c r="D523" s="326"/>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c r="BB523" s="61"/>
    </row>
    <row r="524" spans="2:54" ht="15.75" customHeight="1" x14ac:dyDescent="0.25">
      <c r="B524" s="61"/>
      <c r="C524" s="61"/>
      <c r="D524" s="326"/>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c r="BB524" s="61"/>
    </row>
    <row r="525" spans="2:54" ht="15.75" customHeight="1" x14ac:dyDescent="0.25">
      <c r="B525" s="61"/>
      <c r="C525" s="61"/>
      <c r="D525" s="326"/>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c r="BB525" s="61"/>
    </row>
    <row r="526" spans="2:54" ht="15.75" customHeight="1" x14ac:dyDescent="0.25">
      <c r="B526" s="61"/>
      <c r="C526" s="61"/>
      <c r="D526" s="326"/>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c r="BB526" s="61"/>
    </row>
    <row r="527" spans="2:54" ht="15.75" customHeight="1" x14ac:dyDescent="0.25">
      <c r="B527" s="61"/>
      <c r="C527" s="61"/>
      <c r="D527" s="326"/>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c r="BB527" s="61"/>
    </row>
    <row r="528" spans="2:54" ht="15.75" customHeight="1" x14ac:dyDescent="0.25">
      <c r="B528" s="61"/>
      <c r="C528" s="61"/>
      <c r="D528" s="326"/>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c r="BB528" s="61"/>
    </row>
    <row r="529" spans="2:54" ht="15.75" customHeight="1" x14ac:dyDescent="0.25">
      <c r="B529" s="61"/>
      <c r="C529" s="61"/>
      <c r="D529" s="326"/>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c r="BB529" s="61"/>
    </row>
    <row r="530" spans="2:54" ht="15.75" customHeight="1" x14ac:dyDescent="0.25">
      <c r="B530" s="61"/>
      <c r="C530" s="61"/>
      <c r="D530" s="326"/>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c r="BB530" s="61"/>
    </row>
    <row r="531" spans="2:54" ht="15.75" customHeight="1" x14ac:dyDescent="0.25">
      <c r="B531" s="61"/>
      <c r="C531" s="61"/>
      <c r="D531" s="326"/>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c r="BB531" s="61"/>
    </row>
    <row r="532" spans="2:54" ht="15.75" customHeight="1" x14ac:dyDescent="0.25">
      <c r="B532" s="61"/>
      <c r="C532" s="61"/>
      <c r="D532" s="326"/>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c r="BB532" s="61"/>
    </row>
    <row r="533" spans="2:54" ht="15.75" customHeight="1" x14ac:dyDescent="0.25">
      <c r="B533" s="61"/>
      <c r="C533" s="61"/>
      <c r="D533" s="326"/>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c r="BB533" s="61"/>
    </row>
    <row r="534" spans="2:54" ht="15.75" customHeight="1" x14ac:dyDescent="0.25">
      <c r="B534" s="61"/>
      <c r="C534" s="61"/>
      <c r="D534" s="326"/>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c r="BB534" s="61"/>
    </row>
    <row r="535" spans="2:54" ht="15.75" customHeight="1" x14ac:dyDescent="0.25">
      <c r="B535" s="61"/>
      <c r="C535" s="61"/>
      <c r="D535" s="326"/>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c r="BB535" s="61"/>
    </row>
    <row r="536" spans="2:54" ht="15.75" customHeight="1" x14ac:dyDescent="0.25">
      <c r="B536" s="61"/>
      <c r="C536" s="61"/>
      <c r="D536" s="326"/>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c r="BB536" s="61"/>
    </row>
    <row r="537" spans="2:54" ht="15.75" customHeight="1" x14ac:dyDescent="0.25">
      <c r="B537" s="61"/>
      <c r="C537" s="61"/>
      <c r="D537" s="326"/>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c r="BB537" s="61"/>
    </row>
    <row r="538" spans="2:54" ht="15.75" customHeight="1" x14ac:dyDescent="0.25">
      <c r="B538" s="61"/>
      <c r="C538" s="61"/>
      <c r="D538" s="326"/>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c r="BB538" s="61"/>
    </row>
    <row r="539" spans="2:54" ht="15.75" customHeight="1" x14ac:dyDescent="0.25">
      <c r="B539" s="61"/>
      <c r="C539" s="61"/>
      <c r="D539" s="326"/>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c r="BB539" s="61"/>
    </row>
    <row r="540" spans="2:54" ht="15.75" customHeight="1" x14ac:dyDescent="0.25">
      <c r="B540" s="61"/>
      <c r="C540" s="61"/>
      <c r="D540" s="326"/>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c r="BB540" s="61"/>
    </row>
    <row r="541" spans="2:54" ht="15.75" customHeight="1" x14ac:dyDescent="0.25">
      <c r="B541" s="61"/>
      <c r="C541" s="61"/>
      <c r="D541" s="326"/>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c r="BB541" s="61"/>
    </row>
    <row r="542" spans="2:54" ht="15.75" customHeight="1" x14ac:dyDescent="0.25">
      <c r="B542" s="61"/>
      <c r="C542" s="61"/>
      <c r="D542" s="326"/>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c r="BB542" s="61"/>
    </row>
    <row r="543" spans="2:54" ht="15.75" customHeight="1" x14ac:dyDescent="0.25">
      <c r="B543" s="61"/>
      <c r="C543" s="61"/>
      <c r="D543" s="326"/>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c r="BB543" s="61"/>
    </row>
    <row r="544" spans="2:54" ht="15.75" customHeight="1" x14ac:dyDescent="0.25">
      <c r="B544" s="61"/>
      <c r="C544" s="61"/>
      <c r="D544" s="326"/>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c r="BB544" s="61"/>
    </row>
    <row r="545" spans="2:54" ht="15.75" customHeight="1" x14ac:dyDescent="0.25">
      <c r="B545" s="61"/>
      <c r="C545" s="61"/>
      <c r="D545" s="326"/>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c r="BB545" s="61"/>
    </row>
    <row r="546" spans="2:54" ht="15.75" customHeight="1" x14ac:dyDescent="0.25">
      <c r="B546" s="61"/>
      <c r="C546" s="61"/>
      <c r="D546" s="326"/>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c r="BB546" s="61"/>
    </row>
    <row r="547" spans="2:54" ht="15.75" customHeight="1" x14ac:dyDescent="0.25">
      <c r="B547" s="61"/>
      <c r="C547" s="61"/>
      <c r="D547" s="326"/>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c r="BB547" s="61"/>
    </row>
    <row r="548" spans="2:54" ht="15.75" customHeight="1" x14ac:dyDescent="0.25">
      <c r="B548" s="61"/>
      <c r="C548" s="61"/>
      <c r="D548" s="326"/>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c r="BB548" s="61"/>
    </row>
    <row r="549" spans="2:54" ht="15.75" customHeight="1" x14ac:dyDescent="0.25">
      <c r="B549" s="61"/>
      <c r="C549" s="61"/>
      <c r="D549" s="326"/>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c r="BB549" s="61"/>
    </row>
    <row r="550" spans="2:54" ht="15.75" customHeight="1" x14ac:dyDescent="0.25">
      <c r="B550" s="61"/>
      <c r="C550" s="61"/>
      <c r="D550" s="326"/>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c r="BB550" s="61"/>
    </row>
    <row r="551" spans="2:54" ht="15.75" customHeight="1" x14ac:dyDescent="0.25">
      <c r="B551" s="61"/>
      <c r="C551" s="61"/>
      <c r="D551" s="326"/>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c r="BB551" s="61"/>
    </row>
    <row r="552" spans="2:54" ht="15.75" customHeight="1" x14ac:dyDescent="0.25">
      <c r="B552" s="61"/>
      <c r="C552" s="61"/>
      <c r="D552" s="326"/>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c r="BB552" s="61"/>
    </row>
    <row r="553" spans="2:54" ht="15.75" customHeight="1" x14ac:dyDescent="0.25">
      <c r="B553" s="61"/>
      <c r="C553" s="61"/>
      <c r="D553" s="326"/>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c r="BB553" s="61"/>
    </row>
    <row r="554" spans="2:54" ht="15.75" customHeight="1" x14ac:dyDescent="0.25">
      <c r="B554" s="61"/>
      <c r="C554" s="61"/>
      <c r="D554" s="326"/>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c r="BB554" s="61"/>
    </row>
    <row r="555" spans="2:54" ht="15.75" customHeight="1" x14ac:dyDescent="0.25">
      <c r="B555" s="61"/>
      <c r="C555" s="61"/>
      <c r="D555" s="326"/>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c r="BB555" s="61"/>
    </row>
    <row r="556" spans="2:54" ht="15.75" customHeight="1" x14ac:dyDescent="0.25">
      <c r="B556" s="61"/>
      <c r="C556" s="61"/>
      <c r="D556" s="326"/>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c r="BB556" s="61"/>
    </row>
    <row r="557" spans="2:54" ht="15.75" customHeight="1" x14ac:dyDescent="0.25">
      <c r="B557" s="61"/>
      <c r="C557" s="61"/>
      <c r="D557" s="326"/>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c r="BB557" s="61"/>
    </row>
    <row r="558" spans="2:54" ht="15.75" customHeight="1" x14ac:dyDescent="0.25">
      <c r="B558" s="61"/>
      <c r="C558" s="61"/>
      <c r="D558" s="326"/>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c r="BB558" s="61"/>
    </row>
    <row r="559" spans="2:54" ht="15.75" customHeight="1" x14ac:dyDescent="0.25">
      <c r="B559" s="61"/>
      <c r="C559" s="61"/>
      <c r="D559" s="326"/>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c r="BB559" s="61"/>
    </row>
    <row r="560" spans="2:54" ht="15.75" customHeight="1" x14ac:dyDescent="0.25">
      <c r="B560" s="61"/>
      <c r="C560" s="61"/>
      <c r="D560" s="326"/>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c r="BB560" s="61"/>
    </row>
    <row r="561" spans="2:54" ht="15.75" customHeight="1" x14ac:dyDescent="0.25">
      <c r="B561" s="61"/>
      <c r="C561" s="61"/>
      <c r="D561" s="326"/>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c r="BB561" s="61"/>
    </row>
    <row r="562" spans="2:54" ht="15.75" customHeight="1" x14ac:dyDescent="0.25">
      <c r="B562" s="61"/>
      <c r="C562" s="61"/>
      <c r="D562" s="326"/>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c r="BB562" s="61"/>
    </row>
    <row r="563" spans="2:54" ht="15.75" customHeight="1" x14ac:dyDescent="0.25">
      <c r="B563" s="61"/>
      <c r="C563" s="61"/>
      <c r="D563" s="326"/>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c r="BB563" s="61"/>
    </row>
    <row r="564" spans="2:54" ht="15.75" customHeight="1" x14ac:dyDescent="0.25">
      <c r="B564" s="61"/>
      <c r="C564" s="61"/>
      <c r="D564" s="326"/>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c r="BB564" s="61"/>
    </row>
    <row r="565" spans="2:54" ht="15.75" customHeight="1" x14ac:dyDescent="0.25">
      <c r="B565" s="61"/>
      <c r="C565" s="61"/>
      <c r="D565" s="326"/>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c r="BB565" s="61"/>
    </row>
    <row r="566" spans="2:54" ht="15.75" customHeight="1" x14ac:dyDescent="0.25">
      <c r="B566" s="61"/>
      <c r="C566" s="61"/>
      <c r="D566" s="326"/>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c r="BB566" s="61"/>
    </row>
    <row r="567" spans="2:54" ht="15.75" customHeight="1" x14ac:dyDescent="0.25">
      <c r="B567" s="61"/>
      <c r="C567" s="61"/>
      <c r="D567" s="326"/>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c r="BB567" s="61"/>
    </row>
    <row r="568" spans="2:54" ht="15.75" customHeight="1" x14ac:dyDescent="0.25">
      <c r="B568" s="61"/>
      <c r="C568" s="61"/>
      <c r="D568" s="326"/>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c r="BB568" s="61"/>
    </row>
    <row r="569" spans="2:54" ht="15.75" customHeight="1" x14ac:dyDescent="0.25">
      <c r="B569" s="61"/>
      <c r="C569" s="61"/>
      <c r="D569" s="326"/>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c r="BB569" s="61"/>
    </row>
    <row r="570" spans="2:54" ht="15.75" customHeight="1" x14ac:dyDescent="0.25">
      <c r="B570" s="61"/>
      <c r="C570" s="61"/>
      <c r="D570" s="326"/>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c r="BB570" s="61"/>
    </row>
    <row r="571" spans="2:54" ht="15.75" customHeight="1" x14ac:dyDescent="0.25">
      <c r="B571" s="61"/>
      <c r="C571" s="61"/>
      <c r="D571" s="326"/>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c r="BB571" s="61"/>
    </row>
    <row r="572" spans="2:54" ht="15.75" customHeight="1" x14ac:dyDescent="0.25">
      <c r="B572" s="61"/>
      <c r="C572" s="61"/>
      <c r="D572" s="326"/>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c r="BB572" s="61"/>
    </row>
    <row r="573" spans="2:54" ht="15.75" customHeight="1" x14ac:dyDescent="0.25">
      <c r="B573" s="61"/>
      <c r="C573" s="61"/>
      <c r="D573" s="326"/>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c r="BB573" s="61"/>
    </row>
    <row r="574" spans="2:54" ht="15.75" customHeight="1" x14ac:dyDescent="0.25">
      <c r="B574" s="61"/>
      <c r="C574" s="61"/>
      <c r="D574" s="326"/>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c r="BB574" s="61"/>
    </row>
    <row r="575" spans="2:54" ht="15.75" customHeight="1" x14ac:dyDescent="0.25">
      <c r="B575" s="61"/>
      <c r="C575" s="61"/>
      <c r="D575" s="326"/>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c r="BB575" s="61"/>
    </row>
    <row r="576" spans="2:54" ht="15.75" customHeight="1" x14ac:dyDescent="0.25">
      <c r="B576" s="61"/>
      <c r="C576" s="61"/>
      <c r="D576" s="326"/>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c r="BB576" s="61"/>
    </row>
    <row r="577" spans="2:54" ht="15.75" customHeight="1" x14ac:dyDescent="0.25">
      <c r="B577" s="61"/>
      <c r="C577" s="61"/>
      <c r="D577" s="326"/>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c r="BB577" s="61"/>
    </row>
    <row r="578" spans="2:54" ht="15.75" customHeight="1" x14ac:dyDescent="0.25">
      <c r="B578" s="61"/>
      <c r="C578" s="61"/>
      <c r="D578" s="326"/>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c r="BB578" s="61"/>
    </row>
    <row r="579" spans="2:54" ht="15.75" customHeight="1" x14ac:dyDescent="0.25">
      <c r="B579" s="61"/>
      <c r="C579" s="61"/>
      <c r="D579" s="326"/>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c r="BB579" s="61"/>
    </row>
    <row r="580" spans="2:54" ht="15.75" customHeight="1" x14ac:dyDescent="0.25">
      <c r="B580" s="61"/>
      <c r="C580" s="61"/>
      <c r="D580" s="326"/>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c r="BB580" s="61"/>
    </row>
    <row r="581" spans="2:54" ht="15.75" customHeight="1" x14ac:dyDescent="0.25">
      <c r="B581" s="61"/>
      <c r="C581" s="61"/>
      <c r="D581" s="326"/>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c r="BB581" s="61"/>
    </row>
    <row r="582" spans="2:54" ht="15.75" customHeight="1" x14ac:dyDescent="0.25">
      <c r="B582" s="61"/>
      <c r="C582" s="61"/>
      <c r="D582" s="326"/>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c r="BB582" s="61"/>
    </row>
    <row r="583" spans="2:54" ht="15.75" customHeight="1" x14ac:dyDescent="0.25">
      <c r="B583" s="61"/>
      <c r="C583" s="61"/>
      <c r="D583" s="326"/>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c r="BB583" s="61"/>
    </row>
    <row r="584" spans="2:54" ht="15.75" customHeight="1" x14ac:dyDescent="0.25">
      <c r="B584" s="61"/>
      <c r="C584" s="61"/>
      <c r="D584" s="326"/>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c r="BB584" s="61"/>
    </row>
    <row r="585" spans="2:54" ht="15.75" customHeight="1" x14ac:dyDescent="0.25">
      <c r="B585" s="61"/>
      <c r="C585" s="61"/>
      <c r="D585" s="326"/>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c r="BB585" s="61"/>
    </row>
    <row r="586" spans="2:54" ht="15.75" customHeight="1" x14ac:dyDescent="0.25">
      <c r="B586" s="61"/>
      <c r="C586" s="61"/>
      <c r="D586" s="326"/>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c r="BB586" s="61"/>
    </row>
    <row r="587" spans="2:54" ht="15.75" customHeight="1" x14ac:dyDescent="0.25">
      <c r="B587" s="61"/>
      <c r="C587" s="61"/>
      <c r="D587" s="326"/>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c r="BB587" s="61"/>
    </row>
    <row r="588" spans="2:54" ht="15.75" customHeight="1" x14ac:dyDescent="0.25">
      <c r="B588" s="61"/>
      <c r="C588" s="61"/>
      <c r="D588" s="326"/>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c r="BB588" s="61"/>
    </row>
    <row r="589" spans="2:54" ht="15.75" customHeight="1" x14ac:dyDescent="0.25">
      <c r="B589" s="61"/>
      <c r="C589" s="61"/>
      <c r="D589" s="326"/>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c r="BB589" s="61"/>
    </row>
    <row r="590" spans="2:54" ht="15.75" customHeight="1" x14ac:dyDescent="0.25">
      <c r="B590" s="61"/>
      <c r="C590" s="61"/>
      <c r="D590" s="326"/>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c r="BB590" s="61"/>
    </row>
    <row r="591" spans="2:54" ht="15.75" customHeight="1" x14ac:dyDescent="0.25">
      <c r="B591" s="61"/>
      <c r="C591" s="61"/>
      <c r="D591" s="326"/>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c r="BB591" s="61"/>
    </row>
    <row r="592" spans="2:54" ht="15.75" customHeight="1" x14ac:dyDescent="0.25">
      <c r="B592" s="61"/>
      <c r="C592" s="61"/>
      <c r="D592" s="326"/>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c r="BB592" s="61"/>
    </row>
    <row r="593" spans="2:54" ht="15.75" customHeight="1" x14ac:dyDescent="0.25">
      <c r="B593" s="61"/>
      <c r="C593" s="61"/>
      <c r="D593" s="326"/>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c r="BB593" s="61"/>
    </row>
    <row r="594" spans="2:54" ht="15.75" customHeight="1" x14ac:dyDescent="0.25">
      <c r="B594" s="61"/>
      <c r="C594" s="61"/>
      <c r="D594" s="326"/>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c r="BB594" s="61"/>
    </row>
    <row r="595" spans="2:54" ht="15.75" customHeight="1" x14ac:dyDescent="0.25">
      <c r="B595" s="61"/>
      <c r="C595" s="61"/>
      <c r="D595" s="326"/>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c r="BB595" s="61"/>
    </row>
    <row r="596" spans="2:54" ht="15.75" customHeight="1" x14ac:dyDescent="0.25">
      <c r="B596" s="61"/>
      <c r="C596" s="61"/>
      <c r="D596" s="326"/>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c r="BB596" s="61"/>
    </row>
    <row r="597" spans="2:54" ht="15.75" customHeight="1" x14ac:dyDescent="0.25">
      <c r="B597" s="61"/>
      <c r="C597" s="61"/>
      <c r="D597" s="326"/>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c r="BB597" s="61"/>
    </row>
    <row r="598" spans="2:54" ht="15.75" customHeight="1" x14ac:dyDescent="0.25">
      <c r="B598" s="61"/>
      <c r="C598" s="61"/>
      <c r="D598" s="326"/>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c r="BB598" s="61"/>
    </row>
    <row r="599" spans="2:54" ht="15.75" customHeight="1" x14ac:dyDescent="0.25">
      <c r="B599" s="61"/>
      <c r="C599" s="61"/>
      <c r="D599" s="326"/>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c r="BB599" s="61"/>
    </row>
    <row r="600" spans="2:54" ht="15.75" customHeight="1" x14ac:dyDescent="0.25">
      <c r="B600" s="61"/>
      <c r="C600" s="61"/>
      <c r="D600" s="326"/>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c r="BB600" s="61"/>
    </row>
    <row r="601" spans="2:54" ht="15.75" customHeight="1" x14ac:dyDescent="0.25">
      <c r="B601" s="61"/>
      <c r="C601" s="61"/>
      <c r="D601" s="326"/>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c r="BB601" s="61"/>
    </row>
    <row r="602" spans="2:54" ht="15.75" customHeight="1" x14ac:dyDescent="0.25">
      <c r="B602" s="61"/>
      <c r="C602" s="61"/>
      <c r="D602" s="326"/>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c r="BB602" s="61"/>
    </row>
    <row r="603" spans="2:54" ht="15.75" customHeight="1" x14ac:dyDescent="0.25">
      <c r="B603" s="61"/>
      <c r="C603" s="61"/>
      <c r="D603" s="326"/>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c r="BB603" s="61"/>
    </row>
    <row r="604" spans="2:54" ht="15.75" customHeight="1" x14ac:dyDescent="0.25">
      <c r="B604" s="61"/>
      <c r="C604" s="61"/>
      <c r="D604" s="326"/>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c r="BB604" s="61"/>
    </row>
    <row r="605" spans="2:54" ht="15.75" customHeight="1" x14ac:dyDescent="0.25">
      <c r="B605" s="61"/>
      <c r="C605" s="61"/>
      <c r="D605" s="326"/>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c r="BB605" s="61"/>
    </row>
    <row r="606" spans="2:54" ht="15.75" customHeight="1" x14ac:dyDescent="0.25">
      <c r="B606" s="61"/>
      <c r="C606" s="61"/>
      <c r="D606" s="326"/>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c r="BB606" s="61"/>
    </row>
    <row r="607" spans="2:54" ht="15.75" customHeight="1" x14ac:dyDescent="0.25">
      <c r="B607" s="61"/>
      <c r="C607" s="61"/>
      <c r="D607" s="326"/>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c r="BB607" s="61"/>
    </row>
    <row r="608" spans="2:54" ht="15.75" customHeight="1" x14ac:dyDescent="0.25">
      <c r="B608" s="61"/>
      <c r="C608" s="61"/>
      <c r="D608" s="326"/>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c r="BB608" s="61"/>
    </row>
    <row r="609" spans="2:54" ht="15.75" customHeight="1" x14ac:dyDescent="0.25">
      <c r="B609" s="61"/>
      <c r="C609" s="61"/>
      <c r="D609" s="326"/>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c r="BB609" s="61"/>
    </row>
    <row r="610" spans="2:54" ht="15.75" customHeight="1" x14ac:dyDescent="0.25">
      <c r="B610" s="61"/>
      <c r="C610" s="61"/>
      <c r="D610" s="326"/>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c r="BB610" s="61"/>
    </row>
    <row r="611" spans="2:54" ht="15.75" customHeight="1" x14ac:dyDescent="0.25">
      <c r="B611" s="61"/>
      <c r="C611" s="61"/>
      <c r="D611" s="326"/>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c r="BB611" s="61"/>
    </row>
    <row r="612" spans="2:54" ht="15.75" customHeight="1" x14ac:dyDescent="0.25">
      <c r="B612" s="61"/>
      <c r="C612" s="61"/>
      <c r="D612" s="326"/>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c r="BB612" s="61"/>
    </row>
    <row r="613" spans="2:54" ht="15.75" customHeight="1" x14ac:dyDescent="0.25">
      <c r="B613" s="61"/>
      <c r="C613" s="61"/>
      <c r="D613" s="326"/>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c r="BB613" s="61"/>
    </row>
    <row r="614" spans="2:54" ht="15.75" customHeight="1" x14ac:dyDescent="0.25">
      <c r="B614" s="61"/>
      <c r="C614" s="61"/>
      <c r="D614" s="326"/>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c r="BB614" s="61"/>
    </row>
    <row r="615" spans="2:54" ht="15.75" customHeight="1" x14ac:dyDescent="0.25">
      <c r="B615" s="61"/>
      <c r="C615" s="61"/>
      <c r="D615" s="326"/>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c r="BB615" s="61"/>
    </row>
    <row r="616" spans="2:54" ht="15.75" customHeight="1" x14ac:dyDescent="0.25">
      <c r="B616" s="61"/>
      <c r="C616" s="61"/>
      <c r="D616" s="326"/>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c r="BB616" s="61"/>
    </row>
    <row r="617" spans="2:54" ht="15.75" customHeight="1" x14ac:dyDescent="0.25">
      <c r="B617" s="61"/>
      <c r="C617" s="61"/>
      <c r="D617" s="326"/>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c r="BB617" s="61"/>
    </row>
    <row r="618" spans="2:54" ht="15.75" customHeight="1" x14ac:dyDescent="0.25">
      <c r="B618" s="61"/>
      <c r="C618" s="61"/>
      <c r="D618" s="326"/>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c r="BB618" s="61"/>
    </row>
    <row r="619" spans="2:54" ht="15.75" customHeight="1" x14ac:dyDescent="0.25">
      <c r="B619" s="61"/>
      <c r="C619" s="61"/>
      <c r="D619" s="326"/>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c r="BB619" s="61"/>
    </row>
    <row r="620" spans="2:54" ht="15.75" customHeight="1" x14ac:dyDescent="0.25">
      <c r="B620" s="61"/>
      <c r="C620" s="61"/>
      <c r="D620" s="326"/>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c r="BB620" s="61"/>
    </row>
    <row r="621" spans="2:54" ht="15.75" customHeight="1" x14ac:dyDescent="0.25">
      <c r="B621" s="61"/>
      <c r="C621" s="61"/>
      <c r="D621" s="326"/>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c r="BB621" s="61"/>
    </row>
    <row r="622" spans="2:54" ht="15.75" customHeight="1" x14ac:dyDescent="0.25">
      <c r="B622" s="61"/>
      <c r="C622" s="61"/>
      <c r="D622" s="326"/>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c r="BB622" s="61"/>
    </row>
    <row r="623" spans="2:54" ht="15.75" customHeight="1" x14ac:dyDescent="0.25">
      <c r="B623" s="61"/>
      <c r="C623" s="61"/>
      <c r="D623" s="326"/>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c r="BB623" s="61"/>
    </row>
    <row r="624" spans="2:54" ht="15.75" customHeight="1" x14ac:dyDescent="0.25">
      <c r="B624" s="61"/>
      <c r="C624" s="61"/>
      <c r="D624" s="326"/>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c r="BB624" s="61"/>
    </row>
    <row r="625" spans="2:54" ht="15.75" customHeight="1" x14ac:dyDescent="0.25">
      <c r="B625" s="61"/>
      <c r="C625" s="61"/>
      <c r="D625" s="326"/>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c r="BB625" s="61"/>
    </row>
    <row r="626" spans="2:54" ht="15.75" customHeight="1" x14ac:dyDescent="0.25">
      <c r="B626" s="61"/>
      <c r="C626" s="61"/>
      <c r="D626" s="326"/>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c r="BB626" s="61"/>
    </row>
    <row r="627" spans="2:54" ht="15.75" customHeight="1" x14ac:dyDescent="0.25">
      <c r="B627" s="61"/>
      <c r="C627" s="61"/>
      <c r="D627" s="326"/>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c r="BB627" s="61"/>
    </row>
    <row r="628" spans="2:54" ht="15.75" customHeight="1" x14ac:dyDescent="0.25">
      <c r="B628" s="61"/>
      <c r="C628" s="61"/>
      <c r="D628" s="326"/>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c r="BB628" s="61"/>
    </row>
    <row r="629" spans="2:54" ht="15.75" customHeight="1" x14ac:dyDescent="0.25">
      <c r="B629" s="61"/>
      <c r="C629" s="61"/>
      <c r="D629" s="326"/>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c r="BB629" s="61"/>
    </row>
    <row r="630" spans="2:54" ht="15.75" customHeight="1" x14ac:dyDescent="0.25">
      <c r="B630" s="61"/>
      <c r="C630" s="61"/>
      <c r="D630" s="326"/>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c r="BB630" s="61"/>
    </row>
    <row r="631" spans="2:54" ht="15.75" customHeight="1" x14ac:dyDescent="0.25">
      <c r="B631" s="61"/>
      <c r="C631" s="61"/>
      <c r="D631" s="326"/>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c r="BB631" s="61"/>
    </row>
    <row r="632" spans="2:54" ht="15.75" customHeight="1" x14ac:dyDescent="0.25">
      <c r="B632" s="61"/>
      <c r="C632" s="61"/>
      <c r="D632" s="326"/>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c r="BB632" s="61"/>
    </row>
    <row r="633" spans="2:54" ht="15.75" customHeight="1" x14ac:dyDescent="0.25">
      <c r="B633" s="61"/>
      <c r="C633" s="61"/>
      <c r="D633" s="326"/>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c r="BB633" s="61"/>
    </row>
    <row r="634" spans="2:54" ht="15.75" customHeight="1" x14ac:dyDescent="0.25">
      <c r="B634" s="61"/>
      <c r="C634" s="61"/>
      <c r="D634" s="326"/>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c r="BB634" s="61"/>
    </row>
    <row r="635" spans="2:54" ht="15.75" customHeight="1" x14ac:dyDescent="0.25">
      <c r="B635" s="61"/>
      <c r="C635" s="61"/>
      <c r="D635" s="326"/>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c r="BB635" s="61"/>
    </row>
    <row r="636" spans="2:54" ht="15.75" customHeight="1" x14ac:dyDescent="0.25">
      <c r="B636" s="61"/>
      <c r="C636" s="61"/>
      <c r="D636" s="326"/>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c r="BB636" s="61"/>
    </row>
    <row r="637" spans="2:54" ht="15.75" customHeight="1" x14ac:dyDescent="0.25">
      <c r="B637" s="61"/>
      <c r="C637" s="61"/>
      <c r="D637" s="326"/>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c r="BB637" s="61"/>
    </row>
    <row r="638" spans="2:54" ht="15.75" customHeight="1" x14ac:dyDescent="0.25">
      <c r="B638" s="61"/>
      <c r="C638" s="61"/>
      <c r="D638" s="326"/>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c r="BB638" s="61"/>
    </row>
    <row r="639" spans="2:54" ht="15.75" customHeight="1" x14ac:dyDescent="0.25">
      <c r="B639" s="61"/>
      <c r="C639" s="61"/>
      <c r="D639" s="326"/>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c r="BB639" s="61"/>
    </row>
    <row r="640" spans="2:54" ht="15.75" customHeight="1" x14ac:dyDescent="0.25">
      <c r="B640" s="61"/>
      <c r="C640" s="61"/>
      <c r="D640" s="326"/>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c r="BB640" s="61"/>
    </row>
    <row r="641" spans="2:54" ht="15.75" customHeight="1" x14ac:dyDescent="0.25">
      <c r="B641" s="61"/>
      <c r="C641" s="61"/>
      <c r="D641" s="326"/>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c r="BB641" s="61"/>
    </row>
    <row r="642" spans="2:54" ht="15.75" customHeight="1" x14ac:dyDescent="0.25">
      <c r="B642" s="61"/>
      <c r="C642" s="61"/>
      <c r="D642" s="326"/>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c r="BB642" s="61"/>
    </row>
    <row r="643" spans="2:54" ht="15.75" customHeight="1" x14ac:dyDescent="0.25">
      <c r="B643" s="61"/>
      <c r="C643" s="61"/>
      <c r="D643" s="326"/>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c r="BB643" s="61"/>
    </row>
    <row r="644" spans="2:54" ht="15.75" customHeight="1" x14ac:dyDescent="0.25">
      <c r="B644" s="61"/>
      <c r="C644" s="61"/>
      <c r="D644" s="326"/>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c r="BB644" s="61"/>
    </row>
    <row r="645" spans="2:54" ht="15.75" customHeight="1" x14ac:dyDescent="0.25">
      <c r="B645" s="61"/>
      <c r="C645" s="61"/>
      <c r="D645" s="326"/>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c r="BB645" s="61"/>
    </row>
    <row r="646" spans="2:54" ht="15.75" customHeight="1" x14ac:dyDescent="0.25">
      <c r="B646" s="61"/>
      <c r="C646" s="61"/>
      <c r="D646" s="326"/>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c r="BB646" s="61"/>
    </row>
    <row r="647" spans="2:54" ht="15.75" customHeight="1" x14ac:dyDescent="0.25">
      <c r="B647" s="61"/>
      <c r="C647" s="61"/>
      <c r="D647" s="326"/>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c r="BB647" s="61"/>
    </row>
    <row r="648" spans="2:54" ht="15.75" customHeight="1" x14ac:dyDescent="0.25">
      <c r="B648" s="61"/>
      <c r="C648" s="61"/>
      <c r="D648" s="326"/>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c r="BB648" s="61"/>
    </row>
    <row r="649" spans="2:54" ht="15.75" customHeight="1" x14ac:dyDescent="0.25">
      <c r="B649" s="61"/>
      <c r="C649" s="61"/>
      <c r="D649" s="326"/>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c r="BB649" s="61"/>
    </row>
    <row r="650" spans="2:54" ht="15.75" customHeight="1" x14ac:dyDescent="0.25">
      <c r="B650" s="61"/>
      <c r="C650" s="61"/>
      <c r="D650" s="326"/>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c r="BB650" s="61"/>
    </row>
    <row r="651" spans="2:54" ht="15.75" customHeight="1" x14ac:dyDescent="0.25">
      <c r="B651" s="61"/>
      <c r="C651" s="61"/>
      <c r="D651" s="326"/>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c r="BB651" s="61"/>
    </row>
    <row r="652" spans="2:54" ht="15.75" customHeight="1" x14ac:dyDescent="0.25">
      <c r="B652" s="61"/>
      <c r="C652" s="61"/>
      <c r="D652" s="326"/>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c r="BB652" s="61"/>
    </row>
    <row r="653" spans="2:54" ht="15.75" customHeight="1" x14ac:dyDescent="0.25">
      <c r="B653" s="61"/>
      <c r="C653" s="61"/>
      <c r="D653" s="326"/>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c r="BB653" s="61"/>
    </row>
    <row r="654" spans="2:54" ht="15.75" customHeight="1" x14ac:dyDescent="0.25">
      <c r="B654" s="61"/>
      <c r="C654" s="61"/>
      <c r="D654" s="326"/>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c r="BB654" s="61"/>
    </row>
    <row r="655" spans="2:54" ht="15.75" customHeight="1" x14ac:dyDescent="0.25">
      <c r="B655" s="61"/>
      <c r="C655" s="61"/>
      <c r="D655" s="326"/>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c r="BB655" s="61"/>
    </row>
    <row r="656" spans="2:54" ht="15.75" customHeight="1" x14ac:dyDescent="0.25">
      <c r="B656" s="61"/>
      <c r="C656" s="61"/>
      <c r="D656" s="326"/>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c r="BB656" s="61"/>
    </row>
    <row r="657" spans="2:54" ht="15.75" customHeight="1" x14ac:dyDescent="0.25">
      <c r="B657" s="61"/>
      <c r="C657" s="61"/>
      <c r="D657" s="326"/>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c r="BB657" s="61"/>
    </row>
    <row r="658" spans="2:54" ht="15.75" customHeight="1" x14ac:dyDescent="0.25">
      <c r="B658" s="61"/>
      <c r="C658" s="61"/>
      <c r="D658" s="326"/>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c r="BB658" s="61"/>
    </row>
    <row r="659" spans="2:54" ht="15.75" customHeight="1" x14ac:dyDescent="0.25">
      <c r="B659" s="61"/>
      <c r="C659" s="61"/>
      <c r="D659" s="326"/>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c r="BB659" s="61"/>
    </row>
    <row r="660" spans="2:54" ht="15.75" customHeight="1" x14ac:dyDescent="0.25">
      <c r="B660" s="61"/>
      <c r="C660" s="61"/>
      <c r="D660" s="326"/>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c r="BB660" s="61"/>
    </row>
    <row r="661" spans="2:54" ht="15.75" customHeight="1" x14ac:dyDescent="0.25">
      <c r="B661" s="61"/>
      <c r="C661" s="61"/>
      <c r="D661" s="326"/>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c r="BB661" s="61"/>
    </row>
    <row r="662" spans="2:54" ht="15.75" customHeight="1" x14ac:dyDescent="0.25">
      <c r="B662" s="61"/>
      <c r="C662" s="61"/>
      <c r="D662" s="326"/>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c r="BB662" s="61"/>
    </row>
    <row r="663" spans="2:54" ht="15.75" customHeight="1" x14ac:dyDescent="0.25">
      <c r="B663" s="61"/>
      <c r="C663" s="61"/>
      <c r="D663" s="326"/>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c r="BB663" s="61"/>
    </row>
    <row r="664" spans="2:54" ht="15.75" customHeight="1" x14ac:dyDescent="0.25">
      <c r="B664" s="61"/>
      <c r="C664" s="61"/>
      <c r="D664" s="326"/>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c r="BB664" s="61"/>
    </row>
    <row r="665" spans="2:54" ht="15.75" customHeight="1" x14ac:dyDescent="0.25">
      <c r="B665" s="61"/>
      <c r="C665" s="61"/>
      <c r="D665" s="326"/>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c r="BB665" s="61"/>
    </row>
    <row r="666" spans="2:54" ht="15.75" customHeight="1" x14ac:dyDescent="0.25">
      <c r="B666" s="61"/>
      <c r="C666" s="61"/>
      <c r="D666" s="326"/>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c r="BB666" s="61"/>
    </row>
    <row r="667" spans="2:54" ht="15.75" customHeight="1" x14ac:dyDescent="0.25">
      <c r="B667" s="61"/>
      <c r="C667" s="61"/>
      <c r="D667" s="326"/>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c r="BB667" s="61"/>
    </row>
    <row r="668" spans="2:54" ht="15.75" customHeight="1" x14ac:dyDescent="0.25">
      <c r="B668" s="61"/>
      <c r="C668" s="61"/>
      <c r="D668" s="326"/>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c r="BB668" s="61"/>
    </row>
    <row r="669" spans="2:54" ht="15.75" customHeight="1" x14ac:dyDescent="0.25">
      <c r="B669" s="61"/>
      <c r="C669" s="61"/>
      <c r="D669" s="326"/>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c r="BB669" s="61"/>
    </row>
    <row r="670" spans="2:54" ht="15.75" customHeight="1" x14ac:dyDescent="0.25">
      <c r="B670" s="61"/>
      <c r="C670" s="61"/>
      <c r="D670" s="326"/>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c r="BB670" s="61"/>
    </row>
    <row r="671" spans="2:54" ht="15.75" customHeight="1" x14ac:dyDescent="0.25">
      <c r="B671" s="61"/>
      <c r="C671" s="61"/>
      <c r="D671" s="326"/>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c r="BB671" s="61"/>
    </row>
    <row r="672" spans="2:54" ht="15.75" customHeight="1" x14ac:dyDescent="0.25">
      <c r="B672" s="61"/>
      <c r="C672" s="61"/>
      <c r="D672" s="326"/>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c r="BB672" s="61"/>
    </row>
    <row r="673" spans="2:54" ht="15.75" customHeight="1" x14ac:dyDescent="0.25">
      <c r="B673" s="61"/>
      <c r="C673" s="61"/>
      <c r="D673" s="326"/>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c r="BB673" s="61"/>
    </row>
    <row r="674" spans="2:54" ht="15.75" customHeight="1" x14ac:dyDescent="0.25">
      <c r="B674" s="61"/>
      <c r="C674" s="61"/>
      <c r="D674" s="326"/>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c r="BB674" s="61"/>
    </row>
    <row r="675" spans="2:54" ht="15.75" customHeight="1" x14ac:dyDescent="0.25">
      <c r="B675" s="61"/>
      <c r="C675" s="61"/>
      <c r="D675" s="326"/>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c r="BB675" s="61"/>
    </row>
    <row r="676" spans="2:54" ht="15.75" customHeight="1" x14ac:dyDescent="0.25">
      <c r="B676" s="61"/>
      <c r="C676" s="61"/>
      <c r="D676" s="326"/>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c r="BB676" s="61"/>
    </row>
    <row r="677" spans="2:54" ht="15.75" customHeight="1" x14ac:dyDescent="0.25">
      <c r="B677" s="61"/>
      <c r="C677" s="61"/>
      <c r="D677" s="326"/>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c r="BB677" s="61"/>
    </row>
    <row r="678" spans="2:54" ht="15.75" customHeight="1" x14ac:dyDescent="0.25">
      <c r="B678" s="61"/>
      <c r="C678" s="61"/>
      <c r="D678" s="326"/>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c r="BB678" s="61"/>
    </row>
    <row r="679" spans="2:54" ht="15.75" customHeight="1" x14ac:dyDescent="0.25">
      <c r="B679" s="61"/>
      <c r="C679" s="61"/>
      <c r="D679" s="326"/>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c r="BB679" s="61"/>
    </row>
    <row r="680" spans="2:54" ht="15.75" customHeight="1" x14ac:dyDescent="0.25">
      <c r="B680" s="61"/>
      <c r="C680" s="61"/>
      <c r="D680" s="326"/>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c r="BB680" s="61"/>
    </row>
    <row r="681" spans="2:54" ht="15.75" customHeight="1" x14ac:dyDescent="0.25">
      <c r="B681" s="61"/>
      <c r="C681" s="61"/>
      <c r="D681" s="326"/>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c r="BB681" s="61"/>
    </row>
    <row r="682" spans="2:54" ht="15.75" customHeight="1" x14ac:dyDescent="0.25">
      <c r="B682" s="61"/>
      <c r="C682" s="61"/>
      <c r="D682" s="326"/>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c r="BB682" s="61"/>
    </row>
    <row r="683" spans="2:54" ht="15.75" customHeight="1" x14ac:dyDescent="0.25">
      <c r="B683" s="61"/>
      <c r="C683" s="61"/>
      <c r="D683" s="326"/>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c r="BB683" s="61"/>
    </row>
    <row r="684" spans="2:54" ht="15.75" customHeight="1" x14ac:dyDescent="0.25">
      <c r="B684" s="61"/>
      <c r="C684" s="61"/>
      <c r="D684" s="326"/>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c r="BB684" s="61"/>
    </row>
    <row r="685" spans="2:54" ht="15.75" customHeight="1" x14ac:dyDescent="0.25">
      <c r="B685" s="61"/>
      <c r="C685" s="61"/>
      <c r="D685" s="326"/>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c r="BB685" s="61"/>
    </row>
    <row r="686" spans="2:54" ht="15.75" customHeight="1" x14ac:dyDescent="0.25">
      <c r="B686" s="61"/>
      <c r="C686" s="61"/>
      <c r="D686" s="326"/>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c r="BB686" s="61"/>
    </row>
    <row r="687" spans="2:54" ht="15.75" customHeight="1" x14ac:dyDescent="0.25">
      <c r="B687" s="61"/>
      <c r="C687" s="61"/>
      <c r="D687" s="326"/>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c r="BB687" s="61"/>
    </row>
    <row r="688" spans="2:54" ht="15.75" customHeight="1" x14ac:dyDescent="0.25">
      <c r="B688" s="61"/>
      <c r="C688" s="61"/>
      <c r="D688" s="326"/>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c r="BB688" s="61"/>
    </row>
    <row r="689" spans="2:54" ht="15.75" customHeight="1" x14ac:dyDescent="0.25">
      <c r="B689" s="61"/>
      <c r="C689" s="61"/>
      <c r="D689" s="326"/>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c r="BB689" s="61"/>
    </row>
    <row r="690" spans="2:54" ht="15.75" customHeight="1" x14ac:dyDescent="0.25">
      <c r="B690" s="61"/>
      <c r="C690" s="61"/>
      <c r="D690" s="326"/>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c r="BB690" s="61"/>
    </row>
    <row r="691" spans="2:54" ht="15.75" customHeight="1" x14ac:dyDescent="0.25">
      <c r="B691" s="61"/>
      <c r="C691" s="61"/>
      <c r="D691" s="326"/>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c r="BB691" s="61"/>
    </row>
    <row r="692" spans="2:54" ht="15.75" customHeight="1" x14ac:dyDescent="0.25">
      <c r="B692" s="61"/>
      <c r="C692" s="61"/>
      <c r="D692" s="326"/>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c r="BB692" s="61"/>
    </row>
    <row r="693" spans="2:54" ht="15.75" customHeight="1" x14ac:dyDescent="0.25">
      <c r="B693" s="61"/>
      <c r="C693" s="61"/>
      <c r="D693" s="326"/>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c r="BB693" s="61"/>
    </row>
    <row r="694" spans="2:54" ht="15.75" customHeight="1" x14ac:dyDescent="0.25">
      <c r="B694" s="61"/>
      <c r="C694" s="61"/>
      <c r="D694" s="326"/>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c r="BB694" s="61"/>
    </row>
    <row r="695" spans="2:54" ht="15.75" customHeight="1" x14ac:dyDescent="0.25">
      <c r="B695" s="61"/>
      <c r="C695" s="61"/>
      <c r="D695" s="326"/>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c r="BB695" s="61"/>
    </row>
    <row r="696" spans="2:54" ht="15.75" customHeight="1" x14ac:dyDescent="0.25">
      <c r="B696" s="61"/>
      <c r="C696" s="61"/>
      <c r="D696" s="326"/>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c r="BB696" s="61"/>
    </row>
    <row r="697" spans="2:54" ht="15.75" customHeight="1" x14ac:dyDescent="0.25">
      <c r="B697" s="61"/>
      <c r="C697" s="61"/>
      <c r="D697" s="326"/>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c r="BB697" s="61"/>
    </row>
    <row r="698" spans="2:54" ht="15.75" customHeight="1" x14ac:dyDescent="0.25">
      <c r="B698" s="61"/>
      <c r="C698" s="61"/>
      <c r="D698" s="326"/>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c r="BB698" s="61"/>
    </row>
    <row r="699" spans="2:54" ht="15.75" customHeight="1" x14ac:dyDescent="0.25">
      <c r="B699" s="61"/>
      <c r="C699" s="61"/>
      <c r="D699" s="326"/>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c r="BB699" s="61"/>
    </row>
    <row r="700" spans="2:54" ht="15.75" customHeight="1" x14ac:dyDescent="0.25">
      <c r="B700" s="61"/>
      <c r="C700" s="61"/>
      <c r="D700" s="326"/>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c r="BB700" s="61"/>
    </row>
    <row r="701" spans="2:54" ht="15.75" customHeight="1" x14ac:dyDescent="0.25">
      <c r="B701" s="61"/>
      <c r="C701" s="61"/>
      <c r="D701" s="326"/>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c r="BB701" s="61"/>
    </row>
    <row r="702" spans="2:54" ht="15.75" customHeight="1" x14ac:dyDescent="0.25">
      <c r="B702" s="61"/>
      <c r="C702" s="61"/>
      <c r="D702" s="326"/>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c r="BB702" s="61"/>
    </row>
    <row r="703" spans="2:54" ht="15.75" customHeight="1" x14ac:dyDescent="0.25">
      <c r="B703" s="61"/>
      <c r="C703" s="61"/>
      <c r="D703" s="326"/>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c r="BB703" s="61"/>
    </row>
    <row r="704" spans="2:54" ht="15.75" customHeight="1" x14ac:dyDescent="0.25">
      <c r="B704" s="61"/>
      <c r="C704" s="61"/>
      <c r="D704" s="326"/>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c r="BB704" s="61"/>
    </row>
    <row r="705" spans="2:54" ht="15.75" customHeight="1" x14ac:dyDescent="0.25">
      <c r="B705" s="61"/>
      <c r="C705" s="61"/>
      <c r="D705" s="326"/>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c r="BB705" s="61"/>
    </row>
    <row r="706" spans="2:54" ht="15.75" customHeight="1" x14ac:dyDescent="0.25">
      <c r="B706" s="61"/>
      <c r="C706" s="61"/>
      <c r="D706" s="326"/>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c r="BB706" s="61"/>
    </row>
    <row r="707" spans="2:54" ht="15.75" customHeight="1" x14ac:dyDescent="0.25">
      <c r="B707" s="61"/>
      <c r="C707" s="61"/>
      <c r="D707" s="326"/>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c r="BB707" s="61"/>
    </row>
    <row r="708" spans="2:54" ht="15.75" customHeight="1" x14ac:dyDescent="0.25">
      <c r="B708" s="61"/>
      <c r="C708" s="61"/>
      <c r="D708" s="326"/>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c r="BB708" s="61"/>
    </row>
    <row r="709" spans="2:54" ht="15.75" customHeight="1" x14ac:dyDescent="0.25">
      <c r="B709" s="61"/>
      <c r="C709" s="61"/>
      <c r="D709" s="326"/>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c r="BB709" s="61"/>
    </row>
    <row r="710" spans="2:54" ht="15.75" customHeight="1" x14ac:dyDescent="0.25">
      <c r="B710" s="61"/>
      <c r="C710" s="61"/>
      <c r="D710" s="326"/>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c r="BB710" s="61"/>
    </row>
    <row r="711" spans="2:54" ht="15.75" customHeight="1" x14ac:dyDescent="0.25">
      <c r="B711" s="61"/>
      <c r="C711" s="61"/>
      <c r="D711" s="326"/>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c r="BB711" s="61"/>
    </row>
    <row r="712" spans="2:54" ht="15.75" customHeight="1" x14ac:dyDescent="0.25">
      <c r="B712" s="61"/>
      <c r="C712" s="61"/>
      <c r="D712" s="326"/>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c r="BB712" s="61"/>
    </row>
    <row r="713" spans="2:54" ht="15.75" customHeight="1" x14ac:dyDescent="0.25">
      <c r="B713" s="61"/>
      <c r="C713" s="61"/>
      <c r="D713" s="326"/>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c r="BB713" s="61"/>
    </row>
    <row r="714" spans="2:54" ht="15.75" customHeight="1" x14ac:dyDescent="0.25">
      <c r="B714" s="61"/>
      <c r="C714" s="61"/>
      <c r="D714" s="326"/>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c r="BB714" s="61"/>
    </row>
    <row r="715" spans="2:54" ht="15.75" customHeight="1" x14ac:dyDescent="0.25">
      <c r="B715" s="61"/>
      <c r="C715" s="61"/>
      <c r="D715" s="326"/>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c r="BB715" s="61"/>
    </row>
    <row r="716" spans="2:54" ht="15.75" customHeight="1" x14ac:dyDescent="0.25">
      <c r="B716" s="61"/>
      <c r="C716" s="61"/>
      <c r="D716" s="326"/>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c r="BB716" s="61"/>
    </row>
    <row r="717" spans="2:54" ht="15.75" customHeight="1" x14ac:dyDescent="0.25">
      <c r="B717" s="61"/>
      <c r="C717" s="61"/>
      <c r="D717" s="326"/>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c r="BB717" s="61"/>
    </row>
    <row r="718" spans="2:54" ht="15.75" customHeight="1" x14ac:dyDescent="0.25">
      <c r="B718" s="61"/>
      <c r="C718" s="61"/>
      <c r="D718" s="326"/>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c r="BB718" s="61"/>
    </row>
    <row r="719" spans="2:54" ht="15.75" customHeight="1" x14ac:dyDescent="0.25">
      <c r="B719" s="61"/>
      <c r="C719" s="61"/>
      <c r="D719" s="326"/>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c r="BB719" s="61"/>
    </row>
    <row r="720" spans="2:54" ht="15.75" customHeight="1" x14ac:dyDescent="0.25">
      <c r="B720" s="61"/>
      <c r="C720" s="61"/>
      <c r="D720" s="326"/>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c r="BB720" s="61"/>
    </row>
    <row r="721" spans="2:54" ht="15.75" customHeight="1" x14ac:dyDescent="0.25">
      <c r="B721" s="61"/>
      <c r="C721" s="61"/>
      <c r="D721" s="326"/>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c r="BB721" s="61"/>
    </row>
    <row r="722" spans="2:54" ht="15.75" customHeight="1" x14ac:dyDescent="0.25">
      <c r="B722" s="61"/>
      <c r="C722" s="61"/>
      <c r="D722" s="326"/>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c r="BB722" s="61"/>
    </row>
    <row r="723" spans="2:54" ht="15.75" customHeight="1" x14ac:dyDescent="0.25">
      <c r="B723" s="61"/>
      <c r="C723" s="61"/>
      <c r="D723" s="326"/>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c r="BB723" s="61"/>
    </row>
    <row r="724" spans="2:54" ht="15.75" customHeight="1" x14ac:dyDescent="0.25">
      <c r="B724" s="61"/>
      <c r="C724" s="61"/>
      <c r="D724" s="326"/>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c r="BB724" s="61"/>
    </row>
    <row r="725" spans="2:54" ht="15.75" customHeight="1" x14ac:dyDescent="0.25">
      <c r="B725" s="61"/>
      <c r="C725" s="61"/>
      <c r="D725" s="326"/>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c r="BB725" s="61"/>
    </row>
    <row r="726" spans="2:54" ht="15.75" customHeight="1" x14ac:dyDescent="0.25">
      <c r="B726" s="61"/>
      <c r="C726" s="61"/>
      <c r="D726" s="326"/>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c r="BB726" s="61"/>
    </row>
    <row r="727" spans="2:54" ht="15.75" customHeight="1" x14ac:dyDescent="0.25">
      <c r="B727" s="61"/>
      <c r="C727" s="61"/>
      <c r="D727" s="326"/>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c r="BB727" s="61"/>
    </row>
    <row r="728" spans="2:54" ht="15.75" customHeight="1" x14ac:dyDescent="0.25">
      <c r="B728" s="61"/>
      <c r="C728" s="61"/>
      <c r="D728" s="326"/>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c r="BB728" s="61"/>
    </row>
    <row r="729" spans="2:54" ht="15.75" customHeight="1" x14ac:dyDescent="0.25">
      <c r="B729" s="61"/>
      <c r="C729" s="61"/>
      <c r="D729" s="326"/>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c r="BB729" s="61"/>
    </row>
    <row r="730" spans="2:54" ht="15.75" customHeight="1" x14ac:dyDescent="0.25">
      <c r="B730" s="61"/>
      <c r="C730" s="61"/>
      <c r="D730" s="326"/>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c r="BB730" s="61"/>
    </row>
    <row r="731" spans="2:54" ht="15.75" customHeight="1" x14ac:dyDescent="0.25">
      <c r="B731" s="61"/>
      <c r="C731" s="61"/>
      <c r="D731" s="326"/>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c r="BB731" s="61"/>
    </row>
    <row r="732" spans="2:54" ht="15.75" customHeight="1" x14ac:dyDescent="0.25">
      <c r="B732" s="61"/>
      <c r="C732" s="61"/>
      <c r="D732" s="326"/>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c r="BB732" s="61"/>
    </row>
    <row r="733" spans="2:54" ht="15.75" customHeight="1" x14ac:dyDescent="0.25">
      <c r="B733" s="61"/>
      <c r="C733" s="61"/>
      <c r="D733" s="326"/>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c r="BB733" s="61"/>
    </row>
    <row r="734" spans="2:54" ht="15.75" customHeight="1" x14ac:dyDescent="0.25">
      <c r="B734" s="61"/>
      <c r="C734" s="61"/>
      <c r="D734" s="326"/>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c r="BB734" s="61"/>
    </row>
    <row r="735" spans="2:54" ht="15.75" customHeight="1" x14ac:dyDescent="0.25">
      <c r="B735" s="61"/>
      <c r="C735" s="61"/>
      <c r="D735" s="326"/>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c r="BB735" s="61"/>
    </row>
    <row r="736" spans="2:54" ht="15.75" customHeight="1" x14ac:dyDescent="0.25">
      <c r="B736" s="61"/>
      <c r="C736" s="61"/>
      <c r="D736" s="326"/>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c r="BB736" s="61"/>
    </row>
    <row r="737" spans="2:54" ht="15.75" customHeight="1" x14ac:dyDescent="0.25">
      <c r="B737" s="61"/>
      <c r="C737" s="61"/>
      <c r="D737" s="326"/>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c r="BB737" s="61"/>
    </row>
    <row r="738" spans="2:54" ht="15.75" customHeight="1" x14ac:dyDescent="0.25">
      <c r="B738" s="61"/>
      <c r="C738" s="61"/>
      <c r="D738" s="326"/>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c r="BB738" s="61"/>
    </row>
    <row r="739" spans="2:54" ht="15.75" customHeight="1" x14ac:dyDescent="0.25">
      <c r="B739" s="61"/>
      <c r="C739" s="61"/>
      <c r="D739" s="326"/>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c r="BB739" s="61"/>
    </row>
    <row r="740" spans="2:54" ht="15.75" customHeight="1" x14ac:dyDescent="0.25">
      <c r="B740" s="61"/>
      <c r="C740" s="61"/>
      <c r="D740" s="326"/>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c r="BB740" s="61"/>
    </row>
    <row r="741" spans="2:54" ht="15.75" customHeight="1" x14ac:dyDescent="0.25">
      <c r="B741" s="61"/>
      <c r="C741" s="61"/>
      <c r="D741" s="326"/>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c r="BB741" s="61"/>
    </row>
    <row r="742" spans="2:54" ht="15.75" customHeight="1" x14ac:dyDescent="0.25">
      <c r="B742" s="61"/>
      <c r="C742" s="61"/>
      <c r="D742" s="326"/>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c r="BB742" s="61"/>
    </row>
    <row r="743" spans="2:54" ht="15.75" customHeight="1" x14ac:dyDescent="0.25">
      <c r="B743" s="61"/>
      <c r="C743" s="61"/>
      <c r="D743" s="326"/>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c r="BB743" s="61"/>
    </row>
    <row r="744" spans="2:54" ht="15.75" customHeight="1" x14ac:dyDescent="0.25">
      <c r="B744" s="61"/>
      <c r="C744" s="61"/>
      <c r="D744" s="326"/>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c r="BB744" s="61"/>
    </row>
    <row r="745" spans="2:54" ht="15.75" customHeight="1" x14ac:dyDescent="0.25">
      <c r="B745" s="61"/>
      <c r="C745" s="61"/>
      <c r="D745" s="326"/>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c r="BB745" s="61"/>
    </row>
    <row r="746" spans="2:54" ht="15.75" customHeight="1" x14ac:dyDescent="0.25">
      <c r="B746" s="61"/>
      <c r="C746" s="61"/>
      <c r="D746" s="326"/>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c r="BB746" s="61"/>
    </row>
    <row r="747" spans="2:54" ht="15.75" customHeight="1" x14ac:dyDescent="0.25">
      <c r="B747" s="61"/>
      <c r="C747" s="61"/>
      <c r="D747" s="326"/>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c r="BB747" s="61"/>
    </row>
    <row r="748" spans="2:54" ht="15.75" customHeight="1" x14ac:dyDescent="0.25">
      <c r="B748" s="61"/>
      <c r="C748" s="61"/>
      <c r="D748" s="326"/>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c r="BB748" s="61"/>
    </row>
    <row r="749" spans="2:54" ht="15.75" customHeight="1" x14ac:dyDescent="0.25">
      <c r="B749" s="61"/>
      <c r="C749" s="61"/>
      <c r="D749" s="326"/>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c r="BB749" s="61"/>
    </row>
    <row r="750" spans="2:54" ht="15.75" customHeight="1" x14ac:dyDescent="0.25">
      <c r="B750" s="61"/>
      <c r="C750" s="61"/>
      <c r="D750" s="326"/>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c r="BB750" s="61"/>
    </row>
    <row r="751" spans="2:54" ht="15.75" customHeight="1" x14ac:dyDescent="0.25">
      <c r="B751" s="61"/>
      <c r="C751" s="61"/>
      <c r="D751" s="326"/>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c r="BB751" s="61"/>
    </row>
    <row r="752" spans="2:54" ht="15.75" customHeight="1" x14ac:dyDescent="0.25">
      <c r="B752" s="61"/>
      <c r="C752" s="61"/>
      <c r="D752" s="326"/>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c r="BB752" s="61"/>
    </row>
    <row r="753" spans="2:54" ht="15.75" customHeight="1" x14ac:dyDescent="0.25">
      <c r="B753" s="61"/>
      <c r="C753" s="61"/>
      <c r="D753" s="326"/>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c r="BB753" s="61"/>
    </row>
    <row r="754" spans="2:54" ht="15.75" customHeight="1" x14ac:dyDescent="0.25">
      <c r="B754" s="61"/>
      <c r="C754" s="61"/>
      <c r="D754" s="326"/>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c r="BB754" s="61"/>
    </row>
    <row r="755" spans="2:54" ht="15.75" customHeight="1" x14ac:dyDescent="0.25">
      <c r="B755" s="61"/>
      <c r="C755" s="61"/>
      <c r="D755" s="326"/>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c r="BB755" s="61"/>
    </row>
    <row r="756" spans="2:54" ht="15.75" customHeight="1" x14ac:dyDescent="0.25">
      <c r="B756" s="61"/>
      <c r="C756" s="61"/>
      <c r="D756" s="326"/>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c r="BB756" s="61"/>
    </row>
    <row r="757" spans="2:54" ht="15.75" customHeight="1" x14ac:dyDescent="0.25">
      <c r="B757" s="61"/>
      <c r="C757" s="61"/>
      <c r="D757" s="326"/>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c r="BB757" s="61"/>
    </row>
    <row r="758" spans="2:54" ht="15.75" customHeight="1" x14ac:dyDescent="0.25">
      <c r="B758" s="61"/>
      <c r="C758" s="61"/>
      <c r="D758" s="326"/>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c r="BB758" s="61"/>
    </row>
    <row r="759" spans="2:54" ht="15.75" customHeight="1" x14ac:dyDescent="0.25">
      <c r="B759" s="61"/>
      <c r="C759" s="61"/>
      <c r="D759" s="326"/>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c r="BB759" s="61"/>
    </row>
    <row r="760" spans="2:54" ht="15.75" customHeight="1" x14ac:dyDescent="0.25">
      <c r="B760" s="61"/>
      <c r="C760" s="61"/>
      <c r="D760" s="326"/>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c r="BB760" s="61"/>
    </row>
    <row r="761" spans="2:54" ht="15.75" customHeight="1" x14ac:dyDescent="0.25">
      <c r="B761" s="61"/>
      <c r="C761" s="61"/>
      <c r="D761" s="326"/>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c r="BB761" s="61"/>
    </row>
    <row r="762" spans="2:54" ht="15.75" customHeight="1" x14ac:dyDescent="0.25">
      <c r="B762" s="61"/>
      <c r="C762" s="61"/>
      <c r="D762" s="326"/>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c r="BB762" s="61"/>
    </row>
    <row r="763" spans="2:54" ht="15.75" customHeight="1" x14ac:dyDescent="0.25">
      <c r="B763" s="61"/>
      <c r="C763" s="61"/>
      <c r="D763" s="326"/>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c r="BB763" s="61"/>
    </row>
    <row r="764" spans="2:54" ht="15.75" customHeight="1" x14ac:dyDescent="0.25">
      <c r="B764" s="61"/>
      <c r="C764" s="61"/>
      <c r="D764" s="326"/>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c r="BB764" s="61"/>
    </row>
    <row r="765" spans="2:54" ht="15.75" customHeight="1" x14ac:dyDescent="0.25">
      <c r="B765" s="61"/>
      <c r="C765" s="61"/>
      <c r="D765" s="326"/>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c r="BB765" s="61"/>
    </row>
    <row r="766" spans="2:54" ht="15.75" customHeight="1" x14ac:dyDescent="0.25">
      <c r="B766" s="61"/>
      <c r="C766" s="61"/>
      <c r="D766" s="326"/>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c r="BB766" s="61"/>
    </row>
    <row r="767" spans="2:54" ht="15.75" customHeight="1" x14ac:dyDescent="0.25">
      <c r="B767" s="61"/>
      <c r="C767" s="61"/>
      <c r="D767" s="326"/>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c r="BB767" s="61"/>
    </row>
    <row r="768" spans="2:54" ht="15.75" customHeight="1" x14ac:dyDescent="0.25">
      <c r="B768" s="61"/>
      <c r="C768" s="61"/>
      <c r="D768" s="326"/>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c r="BB768" s="61"/>
    </row>
    <row r="769" spans="2:54" ht="15.75" customHeight="1" x14ac:dyDescent="0.25">
      <c r="B769" s="61"/>
      <c r="C769" s="61"/>
      <c r="D769" s="326"/>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c r="BB769" s="61"/>
    </row>
    <row r="770" spans="2:54" ht="15.75" customHeight="1" x14ac:dyDescent="0.25">
      <c r="B770" s="61"/>
      <c r="C770" s="61"/>
      <c r="D770" s="326"/>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c r="BB770" s="61"/>
    </row>
    <row r="771" spans="2:54" ht="15.75" customHeight="1" x14ac:dyDescent="0.25">
      <c r="B771" s="61"/>
      <c r="C771" s="61"/>
      <c r="D771" s="326"/>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c r="BB771" s="61"/>
    </row>
    <row r="772" spans="2:54" ht="15.75" customHeight="1" x14ac:dyDescent="0.25">
      <c r="B772" s="61"/>
      <c r="C772" s="61"/>
      <c r="D772" s="326"/>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c r="BB772" s="61"/>
    </row>
    <row r="773" spans="2:54" ht="15.75" customHeight="1" x14ac:dyDescent="0.25">
      <c r="B773" s="61"/>
      <c r="C773" s="61"/>
      <c r="D773" s="326"/>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c r="BB773" s="61"/>
    </row>
    <row r="774" spans="2:54" ht="15.75" customHeight="1" x14ac:dyDescent="0.25">
      <c r="B774" s="61"/>
      <c r="C774" s="61"/>
      <c r="D774" s="326"/>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c r="BB774" s="61"/>
    </row>
    <row r="775" spans="2:54" ht="15.75" customHeight="1" x14ac:dyDescent="0.25">
      <c r="B775" s="61"/>
      <c r="C775" s="61"/>
      <c r="D775" s="326"/>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c r="BB775" s="61"/>
    </row>
    <row r="776" spans="2:54" ht="15.75" customHeight="1" x14ac:dyDescent="0.25">
      <c r="B776" s="61"/>
      <c r="C776" s="61"/>
      <c r="D776" s="326"/>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c r="BB776" s="61"/>
    </row>
    <row r="777" spans="2:54" ht="15.75" customHeight="1" x14ac:dyDescent="0.25">
      <c r="B777" s="61"/>
      <c r="C777" s="61"/>
      <c r="D777" s="326"/>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c r="BB777" s="61"/>
    </row>
    <row r="778" spans="2:54" ht="15.75" customHeight="1" x14ac:dyDescent="0.25">
      <c r="B778" s="61"/>
      <c r="C778" s="61"/>
      <c r="D778" s="326"/>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c r="BB778" s="61"/>
    </row>
    <row r="779" spans="2:54" ht="15.75" customHeight="1" x14ac:dyDescent="0.25">
      <c r="B779" s="61"/>
      <c r="C779" s="61"/>
      <c r="D779" s="326"/>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c r="BB779" s="61"/>
    </row>
    <row r="780" spans="2:54" ht="15.75" customHeight="1" x14ac:dyDescent="0.25">
      <c r="B780" s="61"/>
      <c r="C780" s="61"/>
      <c r="D780" s="326"/>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c r="BB780" s="61"/>
    </row>
    <row r="781" spans="2:54" ht="15.75" customHeight="1" x14ac:dyDescent="0.25">
      <c r="B781" s="61"/>
      <c r="C781" s="61"/>
      <c r="D781" s="326"/>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c r="BB781" s="61"/>
    </row>
    <row r="782" spans="2:54" ht="15.75" customHeight="1" x14ac:dyDescent="0.25">
      <c r="B782" s="61"/>
      <c r="C782" s="61"/>
      <c r="D782" s="326"/>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c r="BB782" s="61"/>
    </row>
    <row r="783" spans="2:54" ht="15.75" customHeight="1" x14ac:dyDescent="0.25">
      <c r="B783" s="61"/>
      <c r="C783" s="61"/>
      <c r="D783" s="326"/>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c r="BB783" s="61"/>
    </row>
    <row r="784" spans="2:54" ht="15.75" customHeight="1" x14ac:dyDescent="0.25">
      <c r="B784" s="61"/>
      <c r="C784" s="61"/>
      <c r="D784" s="326"/>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c r="BB784" s="61"/>
    </row>
    <row r="785" spans="2:54" ht="15.75" customHeight="1" x14ac:dyDescent="0.25">
      <c r="B785" s="61"/>
      <c r="C785" s="61"/>
      <c r="D785" s="326"/>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c r="BB785" s="61"/>
    </row>
    <row r="786" spans="2:54" ht="15.75" customHeight="1" x14ac:dyDescent="0.25">
      <c r="B786" s="61"/>
      <c r="C786" s="61"/>
      <c r="D786" s="326"/>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c r="BB786" s="61"/>
    </row>
    <row r="787" spans="2:54" ht="15.75" customHeight="1" x14ac:dyDescent="0.25">
      <c r="B787" s="61"/>
      <c r="C787" s="61"/>
      <c r="D787" s="326"/>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c r="BB787" s="61"/>
    </row>
    <row r="788" spans="2:54" ht="15.75" customHeight="1" x14ac:dyDescent="0.25">
      <c r="B788" s="61"/>
      <c r="C788" s="61"/>
      <c r="D788" s="326"/>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c r="BB788" s="61"/>
    </row>
    <row r="789" spans="2:54" ht="15.75" customHeight="1" x14ac:dyDescent="0.25">
      <c r="B789" s="61"/>
      <c r="C789" s="61"/>
      <c r="D789" s="326"/>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c r="BB789" s="61"/>
    </row>
    <row r="790" spans="2:54" ht="15.75" customHeight="1" x14ac:dyDescent="0.25">
      <c r="B790" s="61"/>
      <c r="C790" s="61"/>
      <c r="D790" s="326"/>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c r="BB790" s="61"/>
    </row>
    <row r="791" spans="2:54" ht="15.75" customHeight="1" x14ac:dyDescent="0.25">
      <c r="B791" s="61"/>
      <c r="C791" s="61"/>
      <c r="D791" s="326"/>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c r="BB791" s="61"/>
    </row>
    <row r="792" spans="2:54" ht="15.75" customHeight="1" x14ac:dyDescent="0.25">
      <c r="B792" s="61"/>
      <c r="C792" s="61"/>
      <c r="D792" s="326"/>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c r="BB792" s="61"/>
    </row>
    <row r="793" spans="2:54" ht="15.75" customHeight="1" x14ac:dyDescent="0.25">
      <c r="B793" s="61"/>
      <c r="C793" s="61"/>
      <c r="D793" s="326"/>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c r="BB793" s="61"/>
    </row>
    <row r="794" spans="2:54" ht="15.75" customHeight="1" x14ac:dyDescent="0.25">
      <c r="B794" s="61"/>
      <c r="C794" s="61"/>
      <c r="D794" s="326"/>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c r="BB794" s="61"/>
    </row>
    <row r="795" spans="2:54" ht="15.75" customHeight="1" x14ac:dyDescent="0.25">
      <c r="B795" s="61"/>
      <c r="C795" s="61"/>
      <c r="D795" s="326"/>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c r="BB795" s="61"/>
    </row>
    <row r="796" spans="2:54" ht="15.75" customHeight="1" x14ac:dyDescent="0.25">
      <c r="B796" s="61"/>
      <c r="C796" s="61"/>
      <c r="D796" s="326"/>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c r="BB796" s="61"/>
    </row>
    <row r="797" spans="2:54" ht="15.75" customHeight="1" x14ac:dyDescent="0.25">
      <c r="B797" s="61"/>
      <c r="C797" s="61"/>
      <c r="D797" s="326"/>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c r="BB797" s="61"/>
    </row>
    <row r="798" spans="2:54" ht="15.75" customHeight="1" x14ac:dyDescent="0.25">
      <c r="B798" s="61"/>
      <c r="C798" s="61"/>
      <c r="D798" s="326"/>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c r="BB798" s="61"/>
    </row>
    <row r="799" spans="2:54" ht="15.75" customHeight="1" x14ac:dyDescent="0.25">
      <c r="B799" s="61"/>
      <c r="C799" s="61"/>
      <c r="D799" s="326"/>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c r="BB799" s="61"/>
    </row>
    <row r="800" spans="2:54" ht="15.75" customHeight="1" x14ac:dyDescent="0.25">
      <c r="B800" s="61"/>
      <c r="C800" s="61"/>
      <c r="D800" s="326"/>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c r="BB800" s="61"/>
    </row>
    <row r="801" spans="2:54" ht="15.75" customHeight="1" x14ac:dyDescent="0.25">
      <c r="B801" s="61"/>
      <c r="C801" s="61"/>
      <c r="D801" s="326"/>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c r="BB801" s="61"/>
    </row>
    <row r="802" spans="2:54" ht="15.75" customHeight="1" x14ac:dyDescent="0.25">
      <c r="B802" s="61"/>
      <c r="C802" s="61"/>
      <c r="D802" s="326"/>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c r="BB802" s="61"/>
    </row>
    <row r="803" spans="2:54" ht="15.75" customHeight="1" x14ac:dyDescent="0.25">
      <c r="B803" s="61"/>
      <c r="C803" s="61"/>
      <c r="D803" s="326"/>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c r="BB803" s="61"/>
    </row>
    <row r="804" spans="2:54" ht="15.75" customHeight="1" x14ac:dyDescent="0.25">
      <c r="B804" s="61"/>
      <c r="C804" s="61"/>
      <c r="D804" s="326"/>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c r="BB804" s="61"/>
    </row>
    <row r="805" spans="2:54" ht="15.75" customHeight="1" x14ac:dyDescent="0.25">
      <c r="B805" s="61"/>
      <c r="C805" s="61"/>
      <c r="D805" s="326"/>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c r="BB805" s="61"/>
    </row>
    <row r="806" spans="2:54" ht="15.75" customHeight="1" x14ac:dyDescent="0.25">
      <c r="B806" s="61"/>
      <c r="C806" s="61"/>
      <c r="D806" s="326"/>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c r="BB806" s="61"/>
    </row>
    <row r="807" spans="2:54" ht="15.75" customHeight="1" x14ac:dyDescent="0.25">
      <c r="B807" s="61"/>
      <c r="C807" s="61"/>
      <c r="D807" s="326"/>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c r="BB807" s="61"/>
    </row>
    <row r="808" spans="2:54" ht="15.75" customHeight="1" x14ac:dyDescent="0.25">
      <c r="B808" s="61"/>
      <c r="C808" s="61"/>
      <c r="D808" s="326"/>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c r="BB808" s="61"/>
    </row>
    <row r="809" spans="2:54" ht="15.75" customHeight="1" x14ac:dyDescent="0.25">
      <c r="B809" s="61"/>
      <c r="C809" s="61"/>
      <c r="D809" s="326"/>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c r="BB809" s="61"/>
    </row>
    <row r="810" spans="2:54" ht="15.75" customHeight="1" x14ac:dyDescent="0.25">
      <c r="B810" s="61"/>
      <c r="C810" s="61"/>
      <c r="D810" s="326"/>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c r="BB810" s="61"/>
    </row>
    <row r="811" spans="2:54" ht="15.75" customHeight="1" x14ac:dyDescent="0.25">
      <c r="B811" s="61"/>
      <c r="C811" s="61"/>
      <c r="D811" s="326"/>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c r="BB811" s="61"/>
    </row>
    <row r="812" spans="2:54" ht="15.75" customHeight="1" x14ac:dyDescent="0.25">
      <c r="B812" s="61"/>
      <c r="C812" s="61"/>
      <c r="D812" s="326"/>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c r="BB812" s="61"/>
    </row>
    <row r="813" spans="2:54" ht="15.75" customHeight="1" x14ac:dyDescent="0.25">
      <c r="B813" s="61"/>
      <c r="C813" s="61"/>
      <c r="D813" s="326"/>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c r="BB813" s="61"/>
    </row>
    <row r="814" spans="2:54" ht="15.75" customHeight="1" x14ac:dyDescent="0.25">
      <c r="B814" s="61"/>
      <c r="C814" s="61"/>
      <c r="D814" s="326"/>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c r="BB814" s="61"/>
    </row>
    <row r="815" spans="2:54" ht="15.75" customHeight="1" x14ac:dyDescent="0.25">
      <c r="B815" s="61"/>
      <c r="C815" s="61"/>
      <c r="D815" s="326"/>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c r="BB815" s="61"/>
    </row>
    <row r="816" spans="2:54" ht="15.75" customHeight="1" x14ac:dyDescent="0.25">
      <c r="B816" s="61"/>
      <c r="C816" s="61"/>
      <c r="D816" s="326"/>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c r="BB816" s="61"/>
    </row>
    <row r="817" spans="2:54" ht="15.75" customHeight="1" x14ac:dyDescent="0.25">
      <c r="B817" s="61"/>
      <c r="C817" s="61"/>
      <c r="D817" s="326"/>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c r="BB817" s="61"/>
    </row>
    <row r="818" spans="2:54" ht="15.75" customHeight="1" x14ac:dyDescent="0.25">
      <c r="B818" s="61"/>
      <c r="C818" s="61"/>
      <c r="D818" s="326"/>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c r="BB818" s="61"/>
    </row>
    <row r="819" spans="2:54" ht="15.75" customHeight="1" x14ac:dyDescent="0.25">
      <c r="B819" s="61"/>
      <c r="C819" s="61"/>
      <c r="D819" s="326"/>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c r="BB819" s="61"/>
    </row>
    <row r="820" spans="2:54" ht="15.75" customHeight="1" x14ac:dyDescent="0.25">
      <c r="B820" s="61"/>
      <c r="C820" s="61"/>
      <c r="D820" s="326"/>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c r="BB820" s="61"/>
    </row>
    <row r="821" spans="2:54" ht="15.75" customHeight="1" x14ac:dyDescent="0.25">
      <c r="B821" s="61"/>
      <c r="C821" s="61"/>
      <c r="D821" s="326"/>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c r="BB821" s="61"/>
    </row>
    <row r="822" spans="2:54" ht="15.75" customHeight="1" x14ac:dyDescent="0.25">
      <c r="B822" s="61"/>
      <c r="C822" s="61"/>
      <c r="D822" s="326"/>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c r="BB822" s="61"/>
    </row>
    <row r="823" spans="2:54" ht="15.75" customHeight="1" x14ac:dyDescent="0.25">
      <c r="B823" s="61"/>
      <c r="C823" s="61"/>
      <c r="D823" s="326"/>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c r="BB823" s="61"/>
    </row>
    <row r="824" spans="2:54" ht="15.75" customHeight="1" x14ac:dyDescent="0.25">
      <c r="B824" s="61"/>
      <c r="C824" s="61"/>
      <c r="D824" s="326"/>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c r="BB824" s="61"/>
    </row>
    <row r="825" spans="2:54" ht="15.75" customHeight="1" x14ac:dyDescent="0.25">
      <c r="B825" s="61"/>
      <c r="C825" s="61"/>
      <c r="D825" s="326"/>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c r="BB825" s="61"/>
    </row>
    <row r="826" spans="2:54" ht="15.75" customHeight="1" x14ac:dyDescent="0.25">
      <c r="B826" s="61"/>
      <c r="C826" s="61"/>
      <c r="D826" s="326"/>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c r="BB826" s="61"/>
    </row>
    <row r="827" spans="2:54" ht="15.75" customHeight="1" x14ac:dyDescent="0.25">
      <c r="B827" s="61"/>
      <c r="C827" s="61"/>
      <c r="D827" s="326"/>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c r="BB827" s="61"/>
    </row>
    <row r="828" spans="2:54" ht="15.75" customHeight="1" x14ac:dyDescent="0.25">
      <c r="B828" s="61"/>
      <c r="C828" s="61"/>
      <c r="D828" s="326"/>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c r="BB828" s="61"/>
    </row>
    <row r="829" spans="2:54" ht="15.75" customHeight="1" x14ac:dyDescent="0.25">
      <c r="B829" s="61"/>
      <c r="C829" s="61"/>
      <c r="D829" s="326"/>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c r="BB829" s="61"/>
    </row>
    <row r="830" spans="2:54" ht="15.75" customHeight="1" x14ac:dyDescent="0.25">
      <c r="B830" s="61"/>
      <c r="C830" s="61"/>
      <c r="D830" s="326"/>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c r="BB830" s="61"/>
    </row>
    <row r="831" spans="2:54" ht="15.75" customHeight="1" x14ac:dyDescent="0.25">
      <c r="B831" s="61"/>
      <c r="C831" s="61"/>
      <c r="D831" s="326"/>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c r="BB831" s="61"/>
    </row>
    <row r="832" spans="2:54" ht="15.75" customHeight="1" x14ac:dyDescent="0.25">
      <c r="B832" s="61"/>
      <c r="C832" s="61"/>
      <c r="D832" s="326"/>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c r="BB832" s="61"/>
    </row>
    <row r="833" spans="2:54" ht="15.75" customHeight="1" x14ac:dyDescent="0.25">
      <c r="B833" s="61"/>
      <c r="C833" s="61"/>
      <c r="D833" s="326"/>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c r="BB833" s="61"/>
    </row>
  </sheetData>
  <mergeCells count="2">
    <mergeCell ref="B1:BA1"/>
    <mergeCell ref="BB1:CQ1"/>
  </mergeCells>
  <phoneticPr fontId="44" type="noConversion"/>
  <pageMargins left="0.7" right="0.7" top="0.75" bottom="0.75" header="0" footer="0"/>
  <pageSetup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EAA6F-B415-4F49-93BA-B4521EE89753}">
  <dimension ref="A1:CQ66"/>
  <sheetViews>
    <sheetView zoomScale="80" zoomScaleNormal="80" workbookViewId="0">
      <pane xSplit="1" ySplit="2" topLeftCell="BV3" activePane="bottomRight" state="frozen"/>
      <selection pane="topRight" activeCell="B1" sqref="B1"/>
      <selection pane="bottomLeft" activeCell="A3" sqref="A3"/>
      <selection pane="bottomRight" activeCell="CE17" sqref="CE17"/>
    </sheetView>
  </sheetViews>
  <sheetFormatPr defaultColWidth="8.85546875" defaultRowHeight="15" x14ac:dyDescent="0.25"/>
  <cols>
    <col min="1" max="1" width="14.140625" style="263" bestFit="1" customWidth="1"/>
    <col min="2" max="3" width="5.5703125" style="263" bestFit="1" customWidth="1"/>
    <col min="4" max="8" width="5" style="263" bestFit="1" customWidth="1"/>
    <col min="9" max="9" width="6.28515625" style="263" bestFit="1" customWidth="1"/>
    <col min="10" max="15" width="5" style="263" bestFit="1" customWidth="1"/>
    <col min="16" max="16" width="8.28515625" style="263" bestFit="1" customWidth="1"/>
    <col min="17" max="18" width="5" style="263" bestFit="1" customWidth="1"/>
    <col min="19" max="19" width="6.7109375" style="263" customWidth="1"/>
    <col min="20" max="21" width="5" style="263" bestFit="1" customWidth="1"/>
    <col min="22" max="22" width="5.140625" style="263" bestFit="1" customWidth="1"/>
    <col min="23" max="31" width="5" style="263" bestFit="1" customWidth="1"/>
    <col min="32" max="32" width="5.85546875" style="263" bestFit="1" customWidth="1"/>
    <col min="33" max="47" width="5" style="263" bestFit="1" customWidth="1"/>
    <col min="48" max="56" width="5" style="263" customWidth="1"/>
    <col min="57" max="57" width="8.28515625" style="263" bestFit="1" customWidth="1"/>
    <col min="58" max="67" width="5" style="263" customWidth="1"/>
    <col min="68" max="68" width="6.140625" style="263" bestFit="1" customWidth="1"/>
    <col min="69" max="90" width="5" style="263" customWidth="1"/>
    <col min="91" max="16384" width="8.85546875" style="263"/>
  </cols>
  <sheetData>
    <row r="1" spans="1:95" s="267" customFormat="1" ht="163.9" customHeight="1" x14ac:dyDescent="0.25">
      <c r="A1" s="83" t="s">
        <v>391</v>
      </c>
      <c r="B1" s="268" t="str">
        <f>'Indicator Data'!E2</f>
        <v>Physical Exposure to Earthquake MMI VI</v>
      </c>
      <c r="C1" s="268" t="str">
        <f>'Indicator Data'!F2</f>
        <v>Physical Exposure to Earthquake MMI VIII</v>
      </c>
      <c r="D1" s="268" t="str">
        <f>'Indicator Data'!G2</f>
        <v>Physical Exposure to Earthquake MMI VI (relative)</v>
      </c>
      <c r="E1" s="268" t="str">
        <f>'Indicator Data'!H2</f>
        <v>Physical Exposure to Earthquake MMI VIII (relative)</v>
      </c>
      <c r="F1" s="268" t="str">
        <f>'Indicator Data'!I2</f>
        <v>Physical Exposure to Extensive River flood  (relative)</v>
      </c>
      <c r="G1" s="268" t="str">
        <f>'Indicator Data'!J2</f>
        <v>Physical Extent of Intensive River Flood Inundation (absolute)</v>
      </c>
      <c r="H1" s="268" t="str">
        <f>'Indicator Data'!K2</f>
        <v>Physical Exposure to Extensive Flash Flood  (relative)</v>
      </c>
      <c r="I1" s="268" t="str">
        <f>'Indicator Data'!L2</f>
        <v>Intensive  Inundation (monsoon season)</v>
      </c>
      <c r="J1" s="268" t="str">
        <f>'Indicator Data'!M2</f>
        <v xml:space="preserve">Physical Extent to Extensive Storm Surge Area  (relative) </v>
      </c>
      <c r="K1" s="268" t="str">
        <f>'Indicator Data'!N2</f>
        <v xml:space="preserve">Physical Exposure to Intensive Storm Surge   (absolute)  </v>
      </c>
      <c r="L1" s="268" t="str">
        <f>'Indicator Data'!O2</f>
        <v>Physical Exposure to Intensive Landslide (relative)</v>
      </c>
      <c r="M1" s="268" t="str">
        <f>'Indicator Data'!P2</f>
        <v>Physical Exposure to Extensive Landslide (relative)</v>
      </c>
      <c r="N1" s="268" t="str">
        <f>'Indicator Data'!Q2</f>
        <v>Physical Exposure to Extensive Salinity (relative)</v>
      </c>
      <c r="O1" s="268" t="str">
        <f>'Indicator Data'!R2</f>
        <v>Physical Exposure to Intensive Lightning  (absolute)</v>
      </c>
      <c r="P1" s="268" t="str">
        <f>'Indicator Data'!S2</f>
        <v xml:space="preserve">Physical Exposure to Intensive Riverbank Erosion (absolute) </v>
      </c>
      <c r="Q1" s="268" t="str">
        <f>'Indicator Data'!T2</f>
        <v>Physical Exposure to Extensive Drought- Kharip (relative)</v>
      </c>
      <c r="R1" s="268" t="str">
        <f>'Indicator Data'!U2</f>
        <v>Physical Exposure to Extensive Drought-Rabi  (relative)</v>
      </c>
      <c r="S1" s="268" t="str">
        <f>'Indicator Data'!V2</f>
        <v>Incidents of COVID-19 Infections</v>
      </c>
      <c r="T1" s="268" t="str">
        <f>'Indicator Data'!W2</f>
        <v>Population Exposed to Dengue (vector borne)</v>
      </c>
      <c r="U1" s="268" t="str">
        <f>'Indicator Data'!X2</f>
        <v>Population Density</v>
      </c>
      <c r="V1" s="268" t="str">
        <f>'Indicator Data'!Y2</f>
        <v>Average Household Size</v>
      </c>
      <c r="W1" s="268" t="str">
        <f>'Indicator Data'!Z2</f>
        <v>Urban Population Growth</v>
      </c>
      <c r="X1" s="268" t="str">
        <f>'Indicator Data'!AA2</f>
        <v>Population Living in Urban Areas</v>
      </c>
      <c r="Y1" s="268" t="str">
        <f>'Indicator Data'!AB2</f>
        <v xml:space="preserve">Population Living in Slums </v>
      </c>
      <c r="Z1" s="268" t="str">
        <f>'Indicator Data'!AC2</f>
        <v>Open Defecation</v>
      </c>
      <c r="AA1" s="268" t="str">
        <f>'Indicator Data'!AD2</f>
        <v>Children Under 5 (% of population)</v>
      </c>
      <c r="AB1" s="268" t="str">
        <f>'Indicator Data'!AE2</f>
        <v>IHR Capacity Score: Food Safety</v>
      </c>
      <c r="AC1" s="268" t="str">
        <f>'Indicator Data'!AF2</f>
        <v>Violent Conflict Probability</v>
      </c>
      <c r="AD1" s="268" t="str">
        <f>'Indicator Data'!AG2</f>
        <v>Highly Violent Conflict Probability</v>
      </c>
      <c r="AE1" s="268" t="str">
        <f>'Indicator Data'!AH2</f>
        <v>National Power Conflict Intensity (Highly Violent)</v>
      </c>
      <c r="AF1" s="268" t="str">
        <f>'Indicator Data'!AI2</f>
        <v>Subnational Conflict Intensity (Highly Violent)</v>
      </c>
      <c r="AG1" s="268" t="str">
        <f>'Indicator Data'!AJ2</f>
        <v>Human Development Index</v>
      </c>
      <c r="AH1" s="268" t="str">
        <f>'Indicator Data'!AK2</f>
        <v>Poor People</v>
      </c>
      <c r="AI1" s="268" t="str">
        <f>'Indicator Data'!AL2</f>
        <v>Extremely Poor People</v>
      </c>
      <c r="AJ1" s="268" t="str">
        <f>'Indicator Data'!AM2</f>
        <v>Unsustainable Livelihood Household (% of Agri and non-Agri day labor)</v>
      </c>
      <c r="AK1" s="268" t="str">
        <f>'Indicator Data'!AN2</f>
        <v>Income GINI Coefficient</v>
      </c>
      <c r="AL1" s="268" t="str">
        <f>'Indicator Data'!AO2</f>
        <v>Gender Parity Index (GPI) for Primary School</v>
      </c>
      <c r="AM1" s="268" t="str">
        <f>'Indicator Data'!AP2</f>
        <v xml:space="preserve">Gender Parity Index (GPI) for Lower Secondary School </v>
      </c>
      <c r="AN1" s="268" t="str">
        <f>'Indicator Data'!AQ2</f>
        <v>Gender Parity Index (GPI) for Upper Secondary School</v>
      </c>
      <c r="AO1" s="268" t="str">
        <f>'Indicator Data'!AR2</f>
        <v>Unemployment Rate</v>
      </c>
      <c r="AP1" s="268" t="str">
        <f>'Indicator Data'!AS2</f>
        <v>Percentages of EGPP Coverage</v>
      </c>
      <c r="AQ1" s="268" t="str">
        <f>'Indicator Data'!AT2</f>
        <v>Public Aid Per Capita (humanitarian and development)</v>
      </c>
      <c r="AR1" s="268" t="str">
        <f>'Indicator Data'!AU2</f>
        <v>Net ODA Received (% of GNI)</v>
      </c>
      <c r="AS1" s="268" t="str">
        <f>'Indicator Data'!AV2</f>
        <v>Volume of Remittances (in USD) as a proportion of total GDP (%)</v>
      </c>
      <c r="AT1" s="268" t="str">
        <f>'Indicator Data'!AW2</f>
        <v>Floating Population</v>
      </c>
      <c r="AU1" s="268" t="str">
        <f>'Indicator Data'!AX2</f>
        <v xml:space="preserve">Disaster Induced IDP </v>
      </c>
      <c r="AV1" s="268" t="str">
        <f>'Indicator Data'!AY2</f>
        <v>Asylum Seeker/ Refugee</v>
      </c>
      <c r="AW1" s="268" t="str">
        <f>'Indicator Data'!AZ2</f>
        <v xml:space="preserve">Under Five Mortality Rate </v>
      </c>
      <c r="AX1" s="268" t="str">
        <f>'Indicator Data'!BA2</f>
        <v>Underweight Prevalence (severe) &lt;-3 SD</v>
      </c>
      <c r="AY1" s="268" t="str">
        <f>'Indicator Data'!BB2</f>
        <v>Stunting Prevalence (severe)&lt;-3 SD</v>
      </c>
      <c r="AZ1" s="268" t="str">
        <f>'Indicator Data'!BC2</f>
        <v>Insufficient Early Child Development Index (% of 36-59 months child)</v>
      </c>
      <c r="BA1" s="268" t="str">
        <f>'Indicator Data'!BD2</f>
        <v>Annual Average  Affected  by Major Disaster (cyclone and flood)</v>
      </c>
      <c r="BB1" s="268" t="str">
        <f>'Indicator Data'!BE2</f>
        <v>Destroyed Houses by Major Disaster (cyclone and flood)</v>
      </c>
      <c r="BC1" s="268" t="str">
        <f>'Indicator Data'!BF2</f>
        <v xml:space="preserve"> Damaged Houses by Major Disaster (cyclone and flood )</v>
      </c>
      <c r="BD1" s="268" t="str">
        <f>'Indicator Data'!BG2</f>
        <v>Households with Poor Dietary Diversity (food group &lt;=4)</v>
      </c>
      <c r="BE1" s="268" t="str">
        <f>'Indicator Data'!BH2</f>
        <v>% of Population IPC Level 4 (food insecurity)</v>
      </c>
      <c r="BF1" s="268" t="str">
        <f>'Indicator Data'!BI2</f>
        <v>Child Labour (children aged 5-17)</v>
      </c>
      <c r="BG1" s="268" t="str">
        <f>'Indicator Data'!BJ2</f>
        <v>Women (age 15-49 years)
Attitudes Towards Domestic Violence</v>
      </c>
      <c r="BH1" s="268" t="str">
        <f>'Indicator Data'!BK2</f>
        <v>Women Headed Households</v>
      </c>
      <c r="BI1" s="268" t="str">
        <f>'Indicator Data'!BL2</f>
        <v>Population with Disability</v>
      </c>
      <c r="BJ1" s="268" t="str">
        <f>'Indicator Data'!BM2</f>
        <v>Elderly Population (age &gt;65)</v>
      </c>
      <c r="BK1" s="268" t="str">
        <f>'Indicator Data'!BN2</f>
        <v>Tribal Population</v>
      </c>
      <c r="BL1" s="268" t="str">
        <f>'Indicator Data'!BO2</f>
        <v>Housing Structure (jhupri+kutcha)</v>
      </c>
      <c r="BM1" s="268" t="str">
        <f>'Indicator Data'!BP2</f>
        <v>Government Effectiveness</v>
      </c>
      <c r="BN1" s="268" t="str">
        <f>'Indicator Data'!BQ2</f>
        <v>Corruption Perception Index</v>
      </c>
      <c r="BO1" s="268" t="str">
        <f>'Indicator Data'!BR2</f>
        <v>HFA Scores Last Recent</v>
      </c>
      <c r="BP1" s="268" t="str">
        <f>'Indicator Data'!BS2</f>
        <v xml:space="preserve">Cyclone Shelter </v>
      </c>
      <c r="BQ1" s="268" t="str">
        <f>'Indicator Data'!BT2</f>
        <v>Financial Support to Disaster Affected Population</v>
      </c>
      <c r="BR1" s="268" t="str">
        <f>'Indicator Data'!BU2</f>
        <v>Disaster Prone HH Received Early Warning</v>
      </c>
      <c r="BS1" s="268" t="str">
        <f>'Indicator Data'!BV2</f>
        <v>Percentages of Disaster Preparedness HH</v>
      </c>
      <c r="BT1" s="268" t="str">
        <f>'Indicator Data'!BW2</f>
        <v>RCRC volunteer</v>
      </c>
      <c r="BU1" s="268" t="str">
        <f>'Indicator Data'!BX2</f>
        <v>CPP volunteer</v>
      </c>
      <c r="BV1" s="268" t="str">
        <f>'Indicator Data'!BY2</f>
        <v>Road density</v>
      </c>
      <c r="BW1" s="268" t="str">
        <f>'Indicator Data'!BZ2</f>
        <v xml:space="preserve">Union with Effective Accessibility </v>
      </c>
      <c r="BX1" s="268" t="str">
        <f>'Indicator Data'!CA2</f>
        <v>Basic Sanitation Services</v>
      </c>
      <c r="BY1" s="268" t="str">
        <f>'Indicator Data'!CB2</f>
        <v>People Using at Least Basic Drinking Water Services</v>
      </c>
      <c r="BZ1" s="268" t="str">
        <f>'Indicator Data'!CC2</f>
        <v>People with Basic Handwashing Facilities Including Soap and Water</v>
      </c>
      <c r="CA1" s="268" t="str">
        <f>'Indicator Data'!CD2</f>
        <v xml:space="preserve"> Menstrual Hygiene
Management</v>
      </c>
      <c r="CB1" s="268" t="str">
        <f>'Indicator Data'!CE2</f>
        <v>Skilled Attendant at Delivery</v>
      </c>
      <c r="CC1" s="268" t="str">
        <f>'Indicator Data'!CF2</f>
        <v>Antenatal Care (anc-4)</v>
      </c>
      <c r="CD1" s="268" t="str">
        <f>'Indicator Data'!CG2</f>
        <v>Post Natal Care (pnc)</v>
      </c>
      <c r="CE1" s="268" t="str">
        <f>'Indicator Data'!CH2</f>
        <v xml:space="preserve">Measles-Rubella Vaccination Coverage </v>
      </c>
      <c r="CF1" s="268" t="str">
        <f>'Indicator Data'!CI2</f>
        <v>Physicians Density</v>
      </c>
      <c r="CG1" s="268" t="str">
        <f>'Indicator Data'!CJ2</f>
        <v>Community Clinic Density</v>
      </c>
      <c r="CH1" s="268" t="str">
        <f>'Indicator Data'!CK2</f>
        <v>Health Center Density</v>
      </c>
      <c r="CI1" s="268" t="str">
        <f>'Indicator Data'!CL2</f>
        <v xml:space="preserve">Adult Literacy Rate </v>
      </c>
      <c r="CJ1" s="268" t="str">
        <f>'Indicator Data'!CM2</f>
        <v>Internet Users</v>
      </c>
      <c r="CK1" s="268" t="str">
        <f>'Indicator Data'!CN2</f>
        <v>Mobile Phone Users</v>
      </c>
      <c r="CL1" s="268" t="str">
        <f>'Indicator Data'!CO2</f>
        <v xml:space="preserve">Fiber Optic Network Connected Unions </v>
      </c>
    </row>
    <row r="2" spans="1:95" x14ac:dyDescent="0.25">
      <c r="A2" s="263" t="s">
        <v>390</v>
      </c>
      <c r="B2" s="263">
        <v>2019</v>
      </c>
      <c r="C2" s="263">
        <v>2019</v>
      </c>
      <c r="D2" s="263">
        <v>2019</v>
      </c>
      <c r="E2" s="263">
        <v>2019</v>
      </c>
      <c r="F2" s="263">
        <v>2022</v>
      </c>
      <c r="G2" s="263">
        <v>2020</v>
      </c>
      <c r="H2" s="263">
        <v>2022</v>
      </c>
      <c r="I2" s="263">
        <v>2022</v>
      </c>
      <c r="J2" s="263">
        <v>2022</v>
      </c>
      <c r="K2" s="263">
        <v>2020</v>
      </c>
      <c r="L2" s="263">
        <v>2020</v>
      </c>
      <c r="M2" s="263">
        <v>2020</v>
      </c>
      <c r="N2" s="263">
        <v>2022</v>
      </c>
      <c r="O2" s="263">
        <v>2020</v>
      </c>
      <c r="P2" s="263">
        <v>2020</v>
      </c>
      <c r="Q2" s="263">
        <v>2022</v>
      </c>
      <c r="R2" s="263">
        <v>2022</v>
      </c>
      <c r="S2" s="263">
        <v>2021</v>
      </c>
      <c r="T2" s="263">
        <v>2021</v>
      </c>
      <c r="U2" s="263">
        <v>2021</v>
      </c>
      <c r="V2" s="263">
        <v>2021</v>
      </c>
      <c r="W2" s="263">
        <v>2021</v>
      </c>
      <c r="X2" s="263">
        <v>2021</v>
      </c>
      <c r="Y2" s="263">
        <v>2020</v>
      </c>
      <c r="Z2" s="263">
        <v>2021</v>
      </c>
      <c r="AA2" s="263">
        <v>2021</v>
      </c>
      <c r="AB2" s="263">
        <v>2020</v>
      </c>
      <c r="AC2" s="263">
        <v>2021</v>
      </c>
      <c r="AD2" s="263">
        <v>2021</v>
      </c>
      <c r="AE2" s="263">
        <v>2021</v>
      </c>
      <c r="AF2" s="263">
        <v>2021</v>
      </c>
      <c r="AG2" s="263">
        <v>2020</v>
      </c>
      <c r="AH2" s="263">
        <v>2020</v>
      </c>
      <c r="AI2" s="263">
        <v>2020</v>
      </c>
      <c r="AJ2" s="263">
        <v>2020</v>
      </c>
      <c r="AK2" s="263">
        <v>2020</v>
      </c>
      <c r="AL2" s="263">
        <v>2020</v>
      </c>
      <c r="AM2" s="263">
        <v>2020</v>
      </c>
      <c r="AN2" s="263">
        <v>2020</v>
      </c>
      <c r="AO2" s="263">
        <v>2020</v>
      </c>
      <c r="AP2" s="263">
        <v>2020</v>
      </c>
      <c r="AQ2" s="263">
        <v>2020</v>
      </c>
      <c r="AR2" s="263">
        <v>2020</v>
      </c>
      <c r="AS2" s="263">
        <v>2020</v>
      </c>
      <c r="AT2" s="263">
        <v>2021</v>
      </c>
      <c r="AU2" s="263">
        <v>2020</v>
      </c>
      <c r="AV2" s="263">
        <v>2022</v>
      </c>
      <c r="AW2" s="263">
        <v>2020</v>
      </c>
      <c r="AX2" s="263">
        <v>2020</v>
      </c>
      <c r="AY2" s="263">
        <v>2020</v>
      </c>
      <c r="AZ2" s="263">
        <v>2020</v>
      </c>
      <c r="BA2" s="263">
        <v>2020</v>
      </c>
      <c r="BB2" s="263">
        <v>2020</v>
      </c>
      <c r="BC2" s="263">
        <v>2020</v>
      </c>
      <c r="BD2" s="263">
        <v>2021</v>
      </c>
      <c r="BE2" s="263">
        <v>2021</v>
      </c>
      <c r="BF2" s="263">
        <v>2020</v>
      </c>
      <c r="BG2" s="263">
        <v>2020</v>
      </c>
      <c r="BH2" s="263">
        <v>2021</v>
      </c>
      <c r="BI2" s="263">
        <v>2021</v>
      </c>
      <c r="BJ2" s="263">
        <v>2021</v>
      </c>
      <c r="BK2" s="263">
        <v>2021</v>
      </c>
      <c r="BL2" s="263">
        <v>2021</v>
      </c>
      <c r="BM2" s="263">
        <v>2020</v>
      </c>
      <c r="BN2" s="263">
        <v>2020</v>
      </c>
      <c r="BO2" s="263">
        <v>2020</v>
      </c>
      <c r="BP2" s="263">
        <v>2022</v>
      </c>
      <c r="BQ2" s="263">
        <v>2020</v>
      </c>
      <c r="BR2" s="263">
        <v>2020</v>
      </c>
      <c r="BS2" s="263">
        <v>2020</v>
      </c>
      <c r="BT2" s="263">
        <v>2022</v>
      </c>
      <c r="BU2" s="263">
        <v>2022</v>
      </c>
      <c r="BV2" s="263">
        <v>2022</v>
      </c>
      <c r="BW2" s="263">
        <v>2020</v>
      </c>
      <c r="BX2" s="263">
        <v>2020</v>
      </c>
      <c r="BY2" s="263">
        <v>2020</v>
      </c>
      <c r="BZ2" s="263">
        <v>2020</v>
      </c>
      <c r="CA2" s="263">
        <v>2020</v>
      </c>
      <c r="CB2" s="263">
        <v>2020</v>
      </c>
      <c r="CC2" s="263">
        <v>2020</v>
      </c>
      <c r="CD2" s="263">
        <v>2020</v>
      </c>
      <c r="CE2" s="263">
        <v>2021</v>
      </c>
      <c r="CF2" s="263">
        <v>2022</v>
      </c>
      <c r="CG2" s="263">
        <v>2022</v>
      </c>
      <c r="CH2" s="263">
        <v>2022</v>
      </c>
      <c r="CI2" s="263">
        <v>2021</v>
      </c>
      <c r="CJ2" s="263">
        <v>2020</v>
      </c>
      <c r="CK2" s="263">
        <v>2020</v>
      </c>
      <c r="CL2" s="263">
        <v>2020</v>
      </c>
      <c r="CM2" s="263" t="s">
        <v>636</v>
      </c>
      <c r="CN2" s="263" t="s">
        <v>637</v>
      </c>
      <c r="CO2" s="282" t="s">
        <v>638</v>
      </c>
      <c r="CP2" s="263" t="s">
        <v>639</v>
      </c>
      <c r="CQ2" s="263" t="s">
        <v>640</v>
      </c>
    </row>
    <row r="3" spans="1:95" x14ac:dyDescent="0.25">
      <c r="A3" s="263" t="str">
        <f>'Indicator Data'!C14</f>
        <v>Barguna</v>
      </c>
      <c r="B3" s="264">
        <f>IF('Indicator Date hidden'!C4="x","x",B$2-'Indicator Date hidden'!C4)</f>
        <v>0</v>
      </c>
      <c r="C3" s="264">
        <f>IF('Indicator Date hidden'!D4="x","x",C$2-'Indicator Date hidden'!D4)</f>
        <v>0</v>
      </c>
      <c r="D3" s="264">
        <f>IF('Indicator Date hidden'!E4="x","x",D$2-'Indicator Date hidden'!E4)</f>
        <v>0</v>
      </c>
      <c r="E3" s="264">
        <f>IF('Indicator Date hidden'!F4="x","x",E$2-'Indicator Date hidden'!F4)</f>
        <v>0</v>
      </c>
      <c r="F3" s="264">
        <f>IF('Indicator Date hidden'!G4="x","x",F$2-'Indicator Date hidden'!G4)</f>
        <v>0</v>
      </c>
      <c r="G3" s="264">
        <f>IF('Indicator Date hidden'!H4="x","x",G$2-'Indicator Date hidden'!H4)</f>
        <v>0</v>
      </c>
      <c r="H3" s="264">
        <f>IF('Indicator Date hidden'!I4="x","x",H$2-'Indicator Date hidden'!I4)</f>
        <v>0</v>
      </c>
      <c r="I3" s="264">
        <f>IF('Indicator Date hidden'!J4="x","x",I$2-'Indicator Date hidden'!J4)</f>
        <v>0</v>
      </c>
      <c r="J3" s="264">
        <f>IF('Indicator Date hidden'!K4="x","x",J$2-'Indicator Date hidden'!K4)</f>
        <v>0</v>
      </c>
      <c r="K3" s="264">
        <f>IF('Indicator Date hidden'!L4="x","x",K$2-'Indicator Date hidden'!L4)</f>
        <v>0</v>
      </c>
      <c r="L3" s="264">
        <f>IF('Indicator Date hidden'!M4="x","x",L$2-'Indicator Date hidden'!M4)</f>
        <v>0</v>
      </c>
      <c r="M3" s="264">
        <f>IF('Indicator Date hidden'!N4="x","x",M$2-'Indicator Date hidden'!N4)</f>
        <v>0</v>
      </c>
      <c r="N3" s="264">
        <f>IF('Indicator Date hidden'!O4="x","x",N$2-'Indicator Date hidden'!O4)</f>
        <v>0</v>
      </c>
      <c r="O3" s="264">
        <f>IF('Indicator Date hidden'!P4="x","x",O$2-'Indicator Date hidden'!P4)</f>
        <v>0</v>
      </c>
      <c r="P3" s="264">
        <f>IF('Indicator Date hidden'!Q4="x","x",P$2-'Indicator Date hidden'!Q4)</f>
        <v>0</v>
      </c>
      <c r="Q3" s="264">
        <f>IF('Indicator Date hidden'!R4="x","x",Q$2-'Indicator Date hidden'!R4)</f>
        <v>0</v>
      </c>
      <c r="R3" s="264">
        <f>IF('Indicator Date hidden'!S4="x","x",R$2-'Indicator Date hidden'!S4)</f>
        <v>0</v>
      </c>
      <c r="S3" s="264">
        <f>IF('Indicator Date hidden'!T4="x","x",S$2-'Indicator Date hidden'!T4)</f>
        <v>0</v>
      </c>
      <c r="T3" s="264">
        <f>IF('Indicator Date hidden'!U4="x","x",T$2-'Indicator Date hidden'!U4)</f>
        <v>0</v>
      </c>
      <c r="U3" s="264">
        <f>IF('Indicator Date hidden'!V4="x","x",U$2-'Indicator Date hidden'!V4)</f>
        <v>0</v>
      </c>
      <c r="V3" s="264">
        <f>IF('Indicator Date hidden'!W4="x","x",V$2-'Indicator Date hidden'!W4)</f>
        <v>0</v>
      </c>
      <c r="W3" s="264">
        <f>IF('Indicator Date hidden'!X4="x","x",W$2-'Indicator Date hidden'!X4)</f>
        <v>0</v>
      </c>
      <c r="X3" s="264">
        <f>IF('Indicator Date hidden'!Y4="x","x",X$2-'Indicator Date hidden'!Y4)</f>
        <v>0</v>
      </c>
      <c r="Y3" s="264">
        <f>IF('Indicator Date hidden'!Z4="x","x",Y$2-'Indicator Date hidden'!Z4)</f>
        <v>6</v>
      </c>
      <c r="Z3" s="264">
        <f>IF('Indicator Date hidden'!AA4="x","x",Z$2-'Indicator Date hidden'!AA4)</f>
        <v>0</v>
      </c>
      <c r="AA3" s="264">
        <f>IF('Indicator Date hidden'!AB4="x","x",AA$2-'Indicator Date hidden'!AB4)</f>
        <v>0</v>
      </c>
      <c r="AB3" s="264">
        <f>IF('Indicator Date hidden'!AC4="x","x",AB$2-'Indicator Date hidden'!AC4)</f>
        <v>0</v>
      </c>
      <c r="AC3" s="264">
        <f>IF('Indicator Date hidden'!AD4="x","x",AC$2-'Indicator Date hidden'!AD4)</f>
        <v>0</v>
      </c>
      <c r="AD3" s="264">
        <f>IF('Indicator Date hidden'!AE4="x","x",AD$2-'Indicator Date hidden'!AE4)</f>
        <v>0</v>
      </c>
      <c r="AE3" s="264">
        <f>IF('Indicator Date hidden'!AF4="x","x",AE$2-'Indicator Date hidden'!AF4)</f>
        <v>0</v>
      </c>
      <c r="AF3" s="264">
        <f>IF('Indicator Date hidden'!AG4="x","x",AF$2-'Indicator Date hidden'!AG4)</f>
        <v>0</v>
      </c>
      <c r="AG3" s="264">
        <f>IF('Indicator Date hidden'!AH4="x","x",AG$2-'Indicator Date hidden'!AH4)</f>
        <v>4</v>
      </c>
      <c r="AH3" s="264">
        <f>IF('Indicator Date hidden'!AI4="x","x",AH$2-'Indicator Date hidden'!AI4)</f>
        <v>1</v>
      </c>
      <c r="AI3" s="264">
        <f>IF('Indicator Date hidden'!AJ4="x","x",AI$2-'Indicator Date hidden'!AJ4)</f>
        <v>1</v>
      </c>
      <c r="AJ3" s="264">
        <f>IF('Indicator Date hidden'!AK4="x","x",AJ$2-'Indicator Date hidden'!AK4)</f>
        <v>1</v>
      </c>
      <c r="AK3" s="264">
        <f>IF('Indicator Date hidden'!AL4="x","x",AK$2-'Indicator Date hidden'!AL4)</f>
        <v>0</v>
      </c>
      <c r="AL3" s="264">
        <f>IF('Indicator Date hidden'!AM4="x","x",AL$2-'Indicator Date hidden'!AM4)</f>
        <v>1</v>
      </c>
      <c r="AM3" s="264">
        <f>IF('Indicator Date hidden'!AN4="x","x",AM$2-'Indicator Date hidden'!AN4)</f>
        <v>1</v>
      </c>
      <c r="AN3" s="264">
        <f>IF('Indicator Date hidden'!AO4="x","x",AN$2-'Indicator Date hidden'!AO4)</f>
        <v>0</v>
      </c>
      <c r="AO3" s="264">
        <f>IF('Indicator Date hidden'!AP4="x","x",AO$2-'Indicator Date hidden'!AP4)</f>
        <v>4</v>
      </c>
      <c r="AP3" s="264">
        <f>IF('Indicator Date hidden'!AQ4="x","x",AP$2-'Indicator Date hidden'!AQ4)</f>
        <v>1</v>
      </c>
      <c r="AQ3" s="264">
        <f>IF('Indicator Date hidden'!AR4="x","x",AQ$2-'Indicator Date hidden'!AR4)</f>
        <v>0</v>
      </c>
      <c r="AR3" s="264">
        <f>IF('Indicator Date hidden'!AS4="x","x",AR$2-'Indicator Date hidden'!AS4)</f>
        <v>0</v>
      </c>
      <c r="AS3" s="264">
        <f>IF('Indicator Date hidden'!AT4="x","x",AS$2-'Indicator Date hidden'!AT4)</f>
        <v>0</v>
      </c>
      <c r="AT3" s="264">
        <f>IF('Indicator Date hidden'!AU4="x","x",AT$2-'Indicator Date hidden'!AU4)</f>
        <v>0</v>
      </c>
      <c r="AU3" s="264">
        <f>IF('Indicator Date hidden'!AV4="x","x",AU$2-'Indicator Date hidden'!AV4)</f>
        <v>0</v>
      </c>
      <c r="AV3" s="264">
        <f>IF('Indicator Date hidden'!AW4="x","x",AV$2-'Indicator Date hidden'!AW4)</f>
        <v>0</v>
      </c>
      <c r="AW3" s="264">
        <f>IF('Indicator Date hidden'!AX4="x","x",AW$2-'Indicator Date hidden'!AX4)</f>
        <v>0</v>
      </c>
      <c r="AX3" s="264">
        <f>IF('Indicator Date hidden'!AY4="x","x",AX$2-'Indicator Date hidden'!AY4)</f>
        <v>1</v>
      </c>
      <c r="AY3" s="264">
        <f>IF('Indicator Date hidden'!AZ4="x","x",AY$2-'Indicator Date hidden'!AZ4)</f>
        <v>1</v>
      </c>
      <c r="AZ3" s="264">
        <f>IF('Indicator Date hidden'!BA4="x","x",AZ$2-'Indicator Date hidden'!BA4)</f>
        <v>1</v>
      </c>
      <c r="BA3" s="264">
        <f>IF('Indicator Date hidden'!BB4="x","x",BA$2-'Indicator Date hidden'!BB4)</f>
        <v>0</v>
      </c>
      <c r="BB3" s="264">
        <f>IF('Indicator Date hidden'!BC4="x","x",BB$2-'Indicator Date hidden'!BC4)</f>
        <v>0</v>
      </c>
      <c r="BC3" s="264">
        <f>IF('Indicator Date hidden'!BD4="x","x",BC$2-'Indicator Date hidden'!BD4)</f>
        <v>0</v>
      </c>
      <c r="BD3" s="264">
        <f>IF('Indicator Date hidden'!BE4="x","x",BD$2-'Indicator Date hidden'!BE4)</f>
        <v>0</v>
      </c>
      <c r="BE3" s="264">
        <f>IF('Indicator Date hidden'!BF4="x","x",BE$2-'Indicator Date hidden'!BF4)</f>
        <v>0</v>
      </c>
      <c r="BF3" s="264">
        <f>IF('Indicator Date hidden'!BG4="x","x",BF$2-'Indicator Date hidden'!BG4)</f>
        <v>1</v>
      </c>
      <c r="BG3" s="264">
        <f>IF('Indicator Date hidden'!BH4="x","x",BG$2-'Indicator Date hidden'!BH4)</f>
        <v>1</v>
      </c>
      <c r="BH3" s="264">
        <f>IF('Indicator Date hidden'!BI4="x","x",BH$2-'Indicator Date hidden'!BI4)</f>
        <v>0</v>
      </c>
      <c r="BI3" s="264">
        <f>IF('Indicator Date hidden'!BJ4="x","x",BI$2-'Indicator Date hidden'!BJ4)</f>
        <v>0</v>
      </c>
      <c r="BJ3" s="264">
        <f>IF('Indicator Date hidden'!BK4="x","x",BJ$2-'Indicator Date hidden'!BK4)</f>
        <v>0</v>
      </c>
      <c r="BK3" s="264">
        <f>IF('Indicator Date hidden'!BL4="x","x",BK$2-'Indicator Date hidden'!BL4)</f>
        <v>0</v>
      </c>
      <c r="BL3" s="264">
        <f>IF('Indicator Date hidden'!BM4="x","x",BL$2-'Indicator Date hidden'!BM4)</f>
        <v>0</v>
      </c>
      <c r="BM3" s="264">
        <f>IF('Indicator Date hidden'!BN4="x","x",BM$2-'Indicator Date hidden'!BN4)</f>
        <v>0</v>
      </c>
      <c r="BN3" s="264">
        <f>IF('Indicator Date hidden'!BO4="x","x",BN$2-'Indicator Date hidden'!BO4)</f>
        <v>0</v>
      </c>
      <c r="BO3" s="264">
        <f>IF('Indicator Date hidden'!BP4="x","x",BO$2-'Indicator Date hidden'!BP4)</f>
        <v>5</v>
      </c>
      <c r="BP3" s="264">
        <f>IF('Indicator Date hidden'!BQ4="x","x",BP$2-'Indicator Date hidden'!BQ4)</f>
        <v>0</v>
      </c>
      <c r="BQ3" s="264">
        <f>IF('Indicator Date hidden'!BR4="x","x",BQ$2-'Indicator Date hidden'!BR4)</f>
        <v>6</v>
      </c>
      <c r="BR3" s="264">
        <f>IF('Indicator Date hidden'!BS4="x","x",BR$2-'Indicator Date hidden'!BS4)</f>
        <v>6</v>
      </c>
      <c r="BS3" s="264">
        <f>IF('Indicator Date hidden'!BT4="x","x",BS$2-'Indicator Date hidden'!BT4)</f>
        <v>6</v>
      </c>
      <c r="BT3" s="264">
        <f>IF('Indicator Date hidden'!BU4="x","x",BT$2-'Indicator Date hidden'!BU4)</f>
        <v>0</v>
      </c>
      <c r="BU3" s="264">
        <f>IF('Indicator Date hidden'!BV4="x","x",BU$2-'Indicator Date hidden'!BV4)</f>
        <v>0</v>
      </c>
      <c r="BV3" s="264">
        <f>IF('Indicator Date hidden'!BW4="x","x",BV$2-'Indicator Date hidden'!BW4)</f>
        <v>0</v>
      </c>
      <c r="BW3" s="264">
        <f>IF('Indicator Date hidden'!BX4="x","x",BW$2-'Indicator Date hidden'!BX4)</f>
        <v>6</v>
      </c>
      <c r="BX3" s="264">
        <f>IF('Indicator Date hidden'!BY4="x","x",BX$2-'Indicator Date hidden'!BY4)</f>
        <v>1</v>
      </c>
      <c r="BY3" s="264">
        <f>IF('Indicator Date hidden'!BZ4="x","x",BY$2-'Indicator Date hidden'!BZ4)</f>
        <v>1</v>
      </c>
      <c r="BZ3" s="264">
        <f>IF('Indicator Date hidden'!CA4="x","x",BZ$2-'Indicator Date hidden'!CA4)</f>
        <v>1</v>
      </c>
      <c r="CA3" s="264">
        <f>IF('Indicator Date hidden'!CB4="x","x",CA$2-'Indicator Date hidden'!CB4)</f>
        <v>1</v>
      </c>
      <c r="CB3" s="264">
        <f>IF('Indicator Date hidden'!CC4="x","x",CB$2-'Indicator Date hidden'!CC4)</f>
        <v>1</v>
      </c>
      <c r="CC3" s="264">
        <f>IF('Indicator Date hidden'!CD4="x","x",CC$2-'Indicator Date hidden'!CD4)</f>
        <v>1</v>
      </c>
      <c r="CD3" s="264">
        <f>IF('Indicator Date hidden'!CE4="x","x",CD$2-'Indicator Date hidden'!CE4)</f>
        <v>1</v>
      </c>
      <c r="CE3" s="264">
        <f>IF('Indicator Date hidden'!CF4="x","x",CE$2-'Indicator Date hidden'!CF4)</f>
        <v>0</v>
      </c>
      <c r="CF3" s="264">
        <f>IF('Indicator Date hidden'!CG4="x","x",CF$2-'Indicator Date hidden'!CG4)</f>
        <v>0</v>
      </c>
      <c r="CG3" s="264">
        <f>IF('Indicator Date hidden'!CH4="x","x",CG$2-'Indicator Date hidden'!CH4)</f>
        <v>0</v>
      </c>
      <c r="CH3" s="264">
        <f>IF('Indicator Date hidden'!CI4="x","x",CH$2-'Indicator Date hidden'!CI4)</f>
        <v>0</v>
      </c>
      <c r="CI3" s="264">
        <f>IF('Indicator Date hidden'!CJ4="x","x",CI$2-'Indicator Date hidden'!CJ4)</f>
        <v>0</v>
      </c>
      <c r="CJ3" s="264">
        <f>IF('Indicator Date hidden'!CK4="x","x",CJ$2-'Indicator Date hidden'!CK4)</f>
        <v>0</v>
      </c>
      <c r="CK3" s="264">
        <f>IF('Indicator Date hidden'!CL4="x","x",CK$2-'Indicator Date hidden'!CL4)</f>
        <v>0</v>
      </c>
      <c r="CL3" s="264">
        <f>IF('Indicator Date hidden'!CM4="x","x",CL$2-'Indicator Date hidden'!CM4)</f>
        <v>6</v>
      </c>
      <c r="CM3" s="263">
        <f>SUM(B3:CL3)</f>
        <v>67</v>
      </c>
      <c r="CN3" s="265">
        <f>CM3/COUNT(B3:CL3)</f>
        <v>0.7528089887640449</v>
      </c>
      <c r="CO3" s="263">
        <f>COUNTIF(B3:CL3,"&gt;0")</f>
        <v>27</v>
      </c>
      <c r="CP3" s="265">
        <f>_xlfn.STDEV.P(B3:CL3)</f>
        <v>1.6440625133444198</v>
      </c>
      <c r="CQ3" s="266">
        <f>MEDIAN(B3:CL3)</f>
        <v>0</v>
      </c>
    </row>
    <row r="4" spans="1:95" x14ac:dyDescent="0.25">
      <c r="A4" s="263" t="str">
        <f>'Indicator Data'!C15</f>
        <v>Barishal</v>
      </c>
      <c r="B4" s="264">
        <f>IF('Indicator Date hidden'!C5="x","x",B$2-'Indicator Date hidden'!C5)</f>
        <v>0</v>
      </c>
      <c r="C4" s="264">
        <f>IF('Indicator Date hidden'!D5="x","x",C$2-'Indicator Date hidden'!D5)</f>
        <v>0</v>
      </c>
      <c r="D4" s="264">
        <f>IF('Indicator Date hidden'!E5="x","x",D$2-'Indicator Date hidden'!E5)</f>
        <v>0</v>
      </c>
      <c r="E4" s="264">
        <f>IF('Indicator Date hidden'!F5="x","x",E$2-'Indicator Date hidden'!F5)</f>
        <v>0</v>
      </c>
      <c r="F4" s="264">
        <f>IF('Indicator Date hidden'!G5="x","x",F$2-'Indicator Date hidden'!G5)</f>
        <v>0</v>
      </c>
      <c r="G4" s="264">
        <f>IF('Indicator Date hidden'!H5="x","x",G$2-'Indicator Date hidden'!H5)</f>
        <v>0</v>
      </c>
      <c r="H4" s="264">
        <f>IF('Indicator Date hidden'!I5="x","x",H$2-'Indicator Date hidden'!I5)</f>
        <v>0</v>
      </c>
      <c r="I4" s="264">
        <f>IF('Indicator Date hidden'!J5="x","x",I$2-'Indicator Date hidden'!J5)</f>
        <v>0</v>
      </c>
      <c r="J4" s="264">
        <f>IF('Indicator Date hidden'!K5="x","x",J$2-'Indicator Date hidden'!K5)</f>
        <v>0</v>
      </c>
      <c r="K4" s="264">
        <f>IF('Indicator Date hidden'!L5="x","x",K$2-'Indicator Date hidden'!L5)</f>
        <v>0</v>
      </c>
      <c r="L4" s="264">
        <f>IF('Indicator Date hidden'!M5="x","x",L$2-'Indicator Date hidden'!M5)</f>
        <v>0</v>
      </c>
      <c r="M4" s="264">
        <f>IF('Indicator Date hidden'!N5="x","x",M$2-'Indicator Date hidden'!N5)</f>
        <v>0</v>
      </c>
      <c r="N4" s="264">
        <f>IF('Indicator Date hidden'!O5="x","x",N$2-'Indicator Date hidden'!O5)</f>
        <v>0</v>
      </c>
      <c r="O4" s="264">
        <f>IF('Indicator Date hidden'!P5="x","x",O$2-'Indicator Date hidden'!P5)</f>
        <v>0</v>
      </c>
      <c r="P4" s="264">
        <f>IF('Indicator Date hidden'!Q5="x","x",P$2-'Indicator Date hidden'!Q5)</f>
        <v>0</v>
      </c>
      <c r="Q4" s="264">
        <f>IF('Indicator Date hidden'!R5="x","x",Q$2-'Indicator Date hidden'!R5)</f>
        <v>0</v>
      </c>
      <c r="R4" s="264">
        <f>IF('Indicator Date hidden'!S5="x","x",R$2-'Indicator Date hidden'!S5)</f>
        <v>0</v>
      </c>
      <c r="S4" s="264">
        <f>IF('Indicator Date hidden'!T5="x","x",S$2-'Indicator Date hidden'!T5)</f>
        <v>0</v>
      </c>
      <c r="T4" s="264">
        <f>IF('Indicator Date hidden'!U5="x","x",T$2-'Indicator Date hidden'!U5)</f>
        <v>0</v>
      </c>
      <c r="U4" s="264">
        <f>IF('Indicator Date hidden'!V5="x","x",U$2-'Indicator Date hidden'!V5)</f>
        <v>0</v>
      </c>
      <c r="V4" s="264">
        <f>IF('Indicator Date hidden'!W5="x","x",V$2-'Indicator Date hidden'!W5)</f>
        <v>0</v>
      </c>
      <c r="W4" s="264">
        <f>IF('Indicator Date hidden'!X5="x","x",W$2-'Indicator Date hidden'!X5)</f>
        <v>0</v>
      </c>
      <c r="X4" s="264">
        <f>IF('Indicator Date hidden'!Y5="x","x",X$2-'Indicator Date hidden'!Y5)</f>
        <v>0</v>
      </c>
      <c r="Y4" s="264">
        <f>IF('Indicator Date hidden'!Z5="x","x",Y$2-'Indicator Date hidden'!Z5)</f>
        <v>6</v>
      </c>
      <c r="Z4" s="264">
        <f>IF('Indicator Date hidden'!AA5="x","x",Z$2-'Indicator Date hidden'!AA5)</f>
        <v>0</v>
      </c>
      <c r="AA4" s="264">
        <f>IF('Indicator Date hidden'!AB5="x","x",AA$2-'Indicator Date hidden'!AB5)</f>
        <v>0</v>
      </c>
      <c r="AB4" s="264">
        <f>IF('Indicator Date hidden'!AC5="x","x",AB$2-'Indicator Date hidden'!AC5)</f>
        <v>0</v>
      </c>
      <c r="AC4" s="264">
        <f>IF('Indicator Date hidden'!AD5="x","x",AC$2-'Indicator Date hidden'!AD5)</f>
        <v>0</v>
      </c>
      <c r="AD4" s="264">
        <f>IF('Indicator Date hidden'!AE5="x","x",AD$2-'Indicator Date hidden'!AE5)</f>
        <v>0</v>
      </c>
      <c r="AE4" s="264">
        <f>IF('Indicator Date hidden'!AF5="x","x",AE$2-'Indicator Date hidden'!AF5)</f>
        <v>0</v>
      </c>
      <c r="AF4" s="264">
        <f>IF('Indicator Date hidden'!AG5="x","x",AF$2-'Indicator Date hidden'!AG5)</f>
        <v>0</v>
      </c>
      <c r="AG4" s="264">
        <f>IF('Indicator Date hidden'!AH5="x","x",AG$2-'Indicator Date hidden'!AH5)</f>
        <v>4</v>
      </c>
      <c r="AH4" s="264">
        <f>IF('Indicator Date hidden'!AI5="x","x",AH$2-'Indicator Date hidden'!AI5)</f>
        <v>1</v>
      </c>
      <c r="AI4" s="264">
        <f>IF('Indicator Date hidden'!AJ5="x","x",AI$2-'Indicator Date hidden'!AJ5)</f>
        <v>1</v>
      </c>
      <c r="AJ4" s="264">
        <f>IF('Indicator Date hidden'!AK5="x","x",AJ$2-'Indicator Date hidden'!AK5)</f>
        <v>1</v>
      </c>
      <c r="AK4" s="264">
        <f>IF('Indicator Date hidden'!AL5="x","x",AK$2-'Indicator Date hidden'!AL5)</f>
        <v>0</v>
      </c>
      <c r="AL4" s="264">
        <f>IF('Indicator Date hidden'!AM5="x","x",AL$2-'Indicator Date hidden'!AM5)</f>
        <v>1</v>
      </c>
      <c r="AM4" s="264">
        <f>IF('Indicator Date hidden'!AN5="x","x",AM$2-'Indicator Date hidden'!AN5)</f>
        <v>1</v>
      </c>
      <c r="AN4" s="264">
        <f>IF('Indicator Date hidden'!AO5="x","x",AN$2-'Indicator Date hidden'!AO5)</f>
        <v>0</v>
      </c>
      <c r="AO4" s="264">
        <f>IF('Indicator Date hidden'!AP5="x","x",AO$2-'Indicator Date hidden'!AP5)</f>
        <v>4</v>
      </c>
      <c r="AP4" s="264">
        <f>IF('Indicator Date hidden'!AQ5="x","x",AP$2-'Indicator Date hidden'!AQ5)</f>
        <v>1</v>
      </c>
      <c r="AQ4" s="264">
        <f>IF('Indicator Date hidden'!AR5="x","x",AQ$2-'Indicator Date hidden'!AR5)</f>
        <v>0</v>
      </c>
      <c r="AR4" s="264">
        <f>IF('Indicator Date hidden'!AS5="x","x",AR$2-'Indicator Date hidden'!AS5)</f>
        <v>0</v>
      </c>
      <c r="AS4" s="264">
        <f>IF('Indicator Date hidden'!AT5="x","x",AS$2-'Indicator Date hidden'!AT5)</f>
        <v>0</v>
      </c>
      <c r="AT4" s="264">
        <f>IF('Indicator Date hidden'!AU5="x","x",AT$2-'Indicator Date hidden'!AU5)</f>
        <v>0</v>
      </c>
      <c r="AU4" s="264">
        <f>IF('Indicator Date hidden'!AV5="x","x",AU$2-'Indicator Date hidden'!AV5)</f>
        <v>0</v>
      </c>
      <c r="AV4" s="264">
        <f>IF('Indicator Date hidden'!AW5="x","x",AV$2-'Indicator Date hidden'!AW5)</f>
        <v>0</v>
      </c>
      <c r="AW4" s="264">
        <f>IF('Indicator Date hidden'!AX5="x","x",AW$2-'Indicator Date hidden'!AX5)</f>
        <v>0</v>
      </c>
      <c r="AX4" s="264">
        <f>IF('Indicator Date hidden'!AY5="x","x",AX$2-'Indicator Date hidden'!AY5)</f>
        <v>1</v>
      </c>
      <c r="AY4" s="264">
        <f>IF('Indicator Date hidden'!AZ5="x","x",AY$2-'Indicator Date hidden'!AZ5)</f>
        <v>1</v>
      </c>
      <c r="AZ4" s="264">
        <f>IF('Indicator Date hidden'!BA5="x","x",AZ$2-'Indicator Date hidden'!BA5)</f>
        <v>1</v>
      </c>
      <c r="BA4" s="264">
        <f>IF('Indicator Date hidden'!BB5="x","x",BA$2-'Indicator Date hidden'!BB5)</f>
        <v>0</v>
      </c>
      <c r="BB4" s="264">
        <f>IF('Indicator Date hidden'!BC5="x","x",BB$2-'Indicator Date hidden'!BC5)</f>
        <v>0</v>
      </c>
      <c r="BC4" s="264">
        <f>IF('Indicator Date hidden'!BD5="x","x",BC$2-'Indicator Date hidden'!BD5)</f>
        <v>0</v>
      </c>
      <c r="BD4" s="264">
        <f>IF('Indicator Date hidden'!BE5="x","x",BD$2-'Indicator Date hidden'!BE5)</f>
        <v>0</v>
      </c>
      <c r="BE4" s="264">
        <f>IF('Indicator Date hidden'!BF5="x","x",BE$2-'Indicator Date hidden'!BF5)</f>
        <v>0</v>
      </c>
      <c r="BF4" s="264">
        <f>IF('Indicator Date hidden'!BG5="x","x",BF$2-'Indicator Date hidden'!BG5)</f>
        <v>1</v>
      </c>
      <c r="BG4" s="264">
        <f>IF('Indicator Date hidden'!BH5="x","x",BG$2-'Indicator Date hidden'!BH5)</f>
        <v>1</v>
      </c>
      <c r="BH4" s="264">
        <f>IF('Indicator Date hidden'!BI5="x","x",BH$2-'Indicator Date hidden'!BI5)</f>
        <v>0</v>
      </c>
      <c r="BI4" s="264">
        <f>IF('Indicator Date hidden'!BJ5="x","x",BI$2-'Indicator Date hidden'!BJ5)</f>
        <v>0</v>
      </c>
      <c r="BJ4" s="264">
        <f>IF('Indicator Date hidden'!BK5="x","x",BJ$2-'Indicator Date hidden'!BK5)</f>
        <v>0</v>
      </c>
      <c r="BK4" s="264">
        <f>IF('Indicator Date hidden'!BL5="x","x",BK$2-'Indicator Date hidden'!BL5)</f>
        <v>0</v>
      </c>
      <c r="BL4" s="264">
        <f>IF('Indicator Date hidden'!BM5="x","x",BL$2-'Indicator Date hidden'!BM5)</f>
        <v>0</v>
      </c>
      <c r="BM4" s="264">
        <f>IF('Indicator Date hidden'!BN5="x","x",BM$2-'Indicator Date hidden'!BN5)</f>
        <v>0</v>
      </c>
      <c r="BN4" s="264">
        <f>IF('Indicator Date hidden'!BO5="x","x",BN$2-'Indicator Date hidden'!BO5)</f>
        <v>0</v>
      </c>
      <c r="BO4" s="264">
        <f>IF('Indicator Date hidden'!BP5="x","x",BO$2-'Indicator Date hidden'!BP5)</f>
        <v>5</v>
      </c>
      <c r="BP4" s="264">
        <f>IF('Indicator Date hidden'!BQ5="x","x",BP$2-'Indicator Date hidden'!BQ5)</f>
        <v>0</v>
      </c>
      <c r="BQ4" s="264">
        <f>IF('Indicator Date hidden'!BR5="x","x",BQ$2-'Indicator Date hidden'!BR5)</f>
        <v>6</v>
      </c>
      <c r="BR4" s="264">
        <f>IF('Indicator Date hidden'!BS5="x","x",BR$2-'Indicator Date hidden'!BS5)</f>
        <v>6</v>
      </c>
      <c r="BS4" s="264">
        <f>IF('Indicator Date hidden'!BT5="x","x",BS$2-'Indicator Date hidden'!BT5)</f>
        <v>6</v>
      </c>
      <c r="BT4" s="264">
        <f>IF('Indicator Date hidden'!BU5="x","x",BT$2-'Indicator Date hidden'!BU5)</f>
        <v>0</v>
      </c>
      <c r="BU4" s="264">
        <f>IF('Indicator Date hidden'!BV5="x","x",BU$2-'Indicator Date hidden'!BV5)</f>
        <v>0</v>
      </c>
      <c r="BV4" s="264">
        <f>IF('Indicator Date hidden'!BW5="x","x",BV$2-'Indicator Date hidden'!BW5)</f>
        <v>0</v>
      </c>
      <c r="BW4" s="264">
        <f>IF('Indicator Date hidden'!BX5="x","x",BW$2-'Indicator Date hidden'!BX5)</f>
        <v>6</v>
      </c>
      <c r="BX4" s="264">
        <f>IF('Indicator Date hidden'!BY5="x","x",BX$2-'Indicator Date hidden'!BY5)</f>
        <v>1</v>
      </c>
      <c r="BY4" s="264">
        <f>IF('Indicator Date hidden'!BZ5="x","x",BY$2-'Indicator Date hidden'!BZ5)</f>
        <v>1</v>
      </c>
      <c r="BZ4" s="264">
        <f>IF('Indicator Date hidden'!CA5="x","x",BZ$2-'Indicator Date hidden'!CA5)</f>
        <v>1</v>
      </c>
      <c r="CA4" s="264">
        <f>IF('Indicator Date hidden'!CB5="x","x",CA$2-'Indicator Date hidden'!CB5)</f>
        <v>1</v>
      </c>
      <c r="CB4" s="264">
        <f>IF('Indicator Date hidden'!CC5="x","x",CB$2-'Indicator Date hidden'!CC5)</f>
        <v>1</v>
      </c>
      <c r="CC4" s="264">
        <f>IF('Indicator Date hidden'!CD5="x","x",CC$2-'Indicator Date hidden'!CD5)</f>
        <v>1</v>
      </c>
      <c r="CD4" s="264">
        <f>IF('Indicator Date hidden'!CE5="x","x",CD$2-'Indicator Date hidden'!CE5)</f>
        <v>1</v>
      </c>
      <c r="CE4" s="264">
        <f>IF('Indicator Date hidden'!CF5="x","x",CE$2-'Indicator Date hidden'!CF5)</f>
        <v>0</v>
      </c>
      <c r="CF4" s="264">
        <f>IF('Indicator Date hidden'!CG5="x","x",CF$2-'Indicator Date hidden'!CG5)</f>
        <v>0</v>
      </c>
      <c r="CG4" s="264">
        <f>IF('Indicator Date hidden'!CH5="x","x",CG$2-'Indicator Date hidden'!CH5)</f>
        <v>0</v>
      </c>
      <c r="CH4" s="264">
        <f>IF('Indicator Date hidden'!CI5="x","x",CH$2-'Indicator Date hidden'!CI5)</f>
        <v>0</v>
      </c>
      <c r="CI4" s="264">
        <f>IF('Indicator Date hidden'!CJ5="x","x",CI$2-'Indicator Date hidden'!CJ5)</f>
        <v>0</v>
      </c>
      <c r="CJ4" s="264">
        <f>IF('Indicator Date hidden'!CK5="x","x",CJ$2-'Indicator Date hidden'!CK5)</f>
        <v>0</v>
      </c>
      <c r="CK4" s="264">
        <f>IF('Indicator Date hidden'!CL5="x","x",CK$2-'Indicator Date hidden'!CL5)</f>
        <v>0</v>
      </c>
      <c r="CL4" s="264">
        <f>IF('Indicator Date hidden'!CM5="x","x",CL$2-'Indicator Date hidden'!CM5)</f>
        <v>6</v>
      </c>
      <c r="CM4" s="263">
        <f t="shared" ref="CM4:CM66" si="0">SUM(B4:CL4)</f>
        <v>67</v>
      </c>
      <c r="CN4" s="265">
        <f t="shared" ref="CN4:CN66" si="1">CM4/COUNT(B4:CL4)</f>
        <v>0.7528089887640449</v>
      </c>
      <c r="CO4" s="263">
        <f t="shared" ref="CO4:CO66" si="2">COUNTIF(B4:CL4,"&gt;0")</f>
        <v>27</v>
      </c>
      <c r="CP4" s="265">
        <f t="shared" ref="CP4:CP66" si="3">_xlfn.STDEV.P(B4:CL4)</f>
        <v>1.6440625133444198</v>
      </c>
      <c r="CQ4" s="266">
        <f t="shared" ref="CQ4:CQ66" si="4">MEDIAN(B4:CL4)</f>
        <v>0</v>
      </c>
    </row>
    <row r="5" spans="1:95" x14ac:dyDescent="0.25">
      <c r="A5" s="263" t="str">
        <f>'Indicator Data'!C16</f>
        <v>Bhola</v>
      </c>
      <c r="B5" s="264">
        <f>IF('Indicator Date hidden'!C6="x","x",B$2-'Indicator Date hidden'!C6)</f>
        <v>0</v>
      </c>
      <c r="C5" s="264">
        <f>IF('Indicator Date hidden'!D6="x","x",C$2-'Indicator Date hidden'!D6)</f>
        <v>0</v>
      </c>
      <c r="D5" s="264">
        <f>IF('Indicator Date hidden'!E6="x","x",D$2-'Indicator Date hidden'!E6)</f>
        <v>0</v>
      </c>
      <c r="E5" s="264">
        <f>IF('Indicator Date hidden'!F6="x","x",E$2-'Indicator Date hidden'!F6)</f>
        <v>0</v>
      </c>
      <c r="F5" s="264">
        <f>IF('Indicator Date hidden'!G6="x","x",F$2-'Indicator Date hidden'!G6)</f>
        <v>0</v>
      </c>
      <c r="G5" s="264">
        <f>IF('Indicator Date hidden'!H6="x","x",G$2-'Indicator Date hidden'!H6)</f>
        <v>0</v>
      </c>
      <c r="H5" s="264">
        <f>IF('Indicator Date hidden'!I6="x","x",H$2-'Indicator Date hidden'!I6)</f>
        <v>0</v>
      </c>
      <c r="I5" s="264">
        <f>IF('Indicator Date hidden'!J6="x","x",I$2-'Indicator Date hidden'!J6)</f>
        <v>0</v>
      </c>
      <c r="J5" s="264">
        <f>IF('Indicator Date hidden'!K6="x","x",J$2-'Indicator Date hidden'!K6)</f>
        <v>0</v>
      </c>
      <c r="K5" s="264">
        <f>IF('Indicator Date hidden'!L6="x","x",K$2-'Indicator Date hidden'!L6)</f>
        <v>0</v>
      </c>
      <c r="L5" s="264">
        <f>IF('Indicator Date hidden'!M6="x","x",L$2-'Indicator Date hidden'!M6)</f>
        <v>0</v>
      </c>
      <c r="M5" s="264">
        <f>IF('Indicator Date hidden'!N6="x","x",M$2-'Indicator Date hidden'!N6)</f>
        <v>0</v>
      </c>
      <c r="N5" s="264">
        <f>IF('Indicator Date hidden'!O6="x","x",N$2-'Indicator Date hidden'!O6)</f>
        <v>0</v>
      </c>
      <c r="O5" s="264">
        <f>IF('Indicator Date hidden'!P6="x","x",O$2-'Indicator Date hidden'!P6)</f>
        <v>0</v>
      </c>
      <c r="P5" s="264">
        <f>IF('Indicator Date hidden'!Q6="x","x",P$2-'Indicator Date hidden'!Q6)</f>
        <v>0</v>
      </c>
      <c r="Q5" s="264">
        <f>IF('Indicator Date hidden'!R6="x","x",Q$2-'Indicator Date hidden'!R6)</f>
        <v>0</v>
      </c>
      <c r="R5" s="264">
        <f>IF('Indicator Date hidden'!S6="x","x",R$2-'Indicator Date hidden'!S6)</f>
        <v>0</v>
      </c>
      <c r="S5" s="264">
        <f>IF('Indicator Date hidden'!T6="x","x",S$2-'Indicator Date hidden'!T6)</f>
        <v>0</v>
      </c>
      <c r="T5" s="264">
        <f>IF('Indicator Date hidden'!U6="x","x",T$2-'Indicator Date hidden'!U6)</f>
        <v>0</v>
      </c>
      <c r="U5" s="264">
        <f>IF('Indicator Date hidden'!V6="x","x",U$2-'Indicator Date hidden'!V6)</f>
        <v>0</v>
      </c>
      <c r="V5" s="264">
        <f>IF('Indicator Date hidden'!W6="x","x",V$2-'Indicator Date hidden'!W6)</f>
        <v>0</v>
      </c>
      <c r="W5" s="264">
        <f>IF('Indicator Date hidden'!X6="x","x",W$2-'Indicator Date hidden'!X6)</f>
        <v>0</v>
      </c>
      <c r="X5" s="264">
        <f>IF('Indicator Date hidden'!Y6="x","x",X$2-'Indicator Date hidden'!Y6)</f>
        <v>0</v>
      </c>
      <c r="Y5" s="264">
        <f>IF('Indicator Date hidden'!Z6="x","x",Y$2-'Indicator Date hidden'!Z6)</f>
        <v>6</v>
      </c>
      <c r="Z5" s="264">
        <f>IF('Indicator Date hidden'!AA6="x","x",Z$2-'Indicator Date hidden'!AA6)</f>
        <v>0</v>
      </c>
      <c r="AA5" s="264">
        <f>IF('Indicator Date hidden'!AB6="x","x",AA$2-'Indicator Date hidden'!AB6)</f>
        <v>0</v>
      </c>
      <c r="AB5" s="264">
        <f>IF('Indicator Date hidden'!AC6="x","x",AB$2-'Indicator Date hidden'!AC6)</f>
        <v>0</v>
      </c>
      <c r="AC5" s="264">
        <f>IF('Indicator Date hidden'!AD6="x","x",AC$2-'Indicator Date hidden'!AD6)</f>
        <v>0</v>
      </c>
      <c r="AD5" s="264">
        <f>IF('Indicator Date hidden'!AE6="x","x",AD$2-'Indicator Date hidden'!AE6)</f>
        <v>0</v>
      </c>
      <c r="AE5" s="264">
        <f>IF('Indicator Date hidden'!AF6="x","x",AE$2-'Indicator Date hidden'!AF6)</f>
        <v>0</v>
      </c>
      <c r="AF5" s="264">
        <f>IF('Indicator Date hidden'!AG6="x","x",AF$2-'Indicator Date hidden'!AG6)</f>
        <v>0</v>
      </c>
      <c r="AG5" s="264">
        <f>IF('Indicator Date hidden'!AH6="x","x",AG$2-'Indicator Date hidden'!AH6)</f>
        <v>4</v>
      </c>
      <c r="AH5" s="264">
        <f>IF('Indicator Date hidden'!AI6="x","x",AH$2-'Indicator Date hidden'!AI6)</f>
        <v>1</v>
      </c>
      <c r="AI5" s="264">
        <f>IF('Indicator Date hidden'!AJ6="x","x",AI$2-'Indicator Date hidden'!AJ6)</f>
        <v>1</v>
      </c>
      <c r="AJ5" s="264">
        <f>IF('Indicator Date hidden'!AK6="x","x",AJ$2-'Indicator Date hidden'!AK6)</f>
        <v>1</v>
      </c>
      <c r="AK5" s="264">
        <f>IF('Indicator Date hidden'!AL6="x","x",AK$2-'Indicator Date hidden'!AL6)</f>
        <v>0</v>
      </c>
      <c r="AL5" s="264">
        <f>IF('Indicator Date hidden'!AM6="x","x",AL$2-'Indicator Date hidden'!AM6)</f>
        <v>1</v>
      </c>
      <c r="AM5" s="264">
        <f>IF('Indicator Date hidden'!AN6="x","x",AM$2-'Indicator Date hidden'!AN6)</f>
        <v>1</v>
      </c>
      <c r="AN5" s="264">
        <f>IF('Indicator Date hidden'!AO6="x","x",AN$2-'Indicator Date hidden'!AO6)</f>
        <v>0</v>
      </c>
      <c r="AO5" s="264">
        <f>IF('Indicator Date hidden'!AP6="x","x",AO$2-'Indicator Date hidden'!AP6)</f>
        <v>4</v>
      </c>
      <c r="AP5" s="264">
        <f>IF('Indicator Date hidden'!AQ6="x","x",AP$2-'Indicator Date hidden'!AQ6)</f>
        <v>1</v>
      </c>
      <c r="AQ5" s="264">
        <f>IF('Indicator Date hidden'!AR6="x","x",AQ$2-'Indicator Date hidden'!AR6)</f>
        <v>0</v>
      </c>
      <c r="AR5" s="264">
        <f>IF('Indicator Date hidden'!AS6="x","x",AR$2-'Indicator Date hidden'!AS6)</f>
        <v>0</v>
      </c>
      <c r="AS5" s="264">
        <f>IF('Indicator Date hidden'!AT6="x","x",AS$2-'Indicator Date hidden'!AT6)</f>
        <v>0</v>
      </c>
      <c r="AT5" s="264">
        <f>IF('Indicator Date hidden'!AU6="x","x",AT$2-'Indicator Date hidden'!AU6)</f>
        <v>0</v>
      </c>
      <c r="AU5" s="264">
        <f>IF('Indicator Date hidden'!AV6="x","x",AU$2-'Indicator Date hidden'!AV6)</f>
        <v>0</v>
      </c>
      <c r="AV5" s="264">
        <f>IF('Indicator Date hidden'!AW6="x","x",AV$2-'Indicator Date hidden'!AW6)</f>
        <v>0</v>
      </c>
      <c r="AW5" s="264">
        <f>IF('Indicator Date hidden'!AX6="x","x",AW$2-'Indicator Date hidden'!AX6)</f>
        <v>0</v>
      </c>
      <c r="AX5" s="264">
        <f>IF('Indicator Date hidden'!AY6="x","x",AX$2-'Indicator Date hidden'!AY6)</f>
        <v>1</v>
      </c>
      <c r="AY5" s="264">
        <f>IF('Indicator Date hidden'!AZ6="x","x",AY$2-'Indicator Date hidden'!AZ6)</f>
        <v>1</v>
      </c>
      <c r="AZ5" s="264">
        <f>IF('Indicator Date hidden'!BA6="x","x",AZ$2-'Indicator Date hidden'!BA6)</f>
        <v>1</v>
      </c>
      <c r="BA5" s="264">
        <f>IF('Indicator Date hidden'!BB6="x","x",BA$2-'Indicator Date hidden'!BB6)</f>
        <v>0</v>
      </c>
      <c r="BB5" s="264">
        <f>IF('Indicator Date hidden'!BC6="x","x",BB$2-'Indicator Date hidden'!BC6)</f>
        <v>0</v>
      </c>
      <c r="BC5" s="264">
        <f>IF('Indicator Date hidden'!BD6="x","x",BC$2-'Indicator Date hidden'!BD6)</f>
        <v>0</v>
      </c>
      <c r="BD5" s="264">
        <f>IF('Indicator Date hidden'!BE6="x","x",BD$2-'Indicator Date hidden'!BE6)</f>
        <v>0</v>
      </c>
      <c r="BE5" s="264">
        <f>IF('Indicator Date hidden'!BF6="x","x",BE$2-'Indicator Date hidden'!BF6)</f>
        <v>0</v>
      </c>
      <c r="BF5" s="264">
        <f>IF('Indicator Date hidden'!BG6="x","x",BF$2-'Indicator Date hidden'!BG6)</f>
        <v>1</v>
      </c>
      <c r="BG5" s="264">
        <f>IF('Indicator Date hidden'!BH6="x","x",BG$2-'Indicator Date hidden'!BH6)</f>
        <v>1</v>
      </c>
      <c r="BH5" s="264">
        <f>IF('Indicator Date hidden'!BI6="x","x",BH$2-'Indicator Date hidden'!BI6)</f>
        <v>0</v>
      </c>
      <c r="BI5" s="264">
        <f>IF('Indicator Date hidden'!BJ6="x","x",BI$2-'Indicator Date hidden'!BJ6)</f>
        <v>0</v>
      </c>
      <c r="BJ5" s="264">
        <f>IF('Indicator Date hidden'!BK6="x","x",BJ$2-'Indicator Date hidden'!BK6)</f>
        <v>0</v>
      </c>
      <c r="BK5" s="264">
        <f>IF('Indicator Date hidden'!BL6="x","x",BK$2-'Indicator Date hidden'!BL6)</f>
        <v>0</v>
      </c>
      <c r="BL5" s="264">
        <f>IF('Indicator Date hidden'!BM6="x","x",BL$2-'Indicator Date hidden'!BM6)</f>
        <v>0</v>
      </c>
      <c r="BM5" s="264">
        <f>IF('Indicator Date hidden'!BN6="x","x",BM$2-'Indicator Date hidden'!BN6)</f>
        <v>0</v>
      </c>
      <c r="BN5" s="264">
        <f>IF('Indicator Date hidden'!BO6="x","x",BN$2-'Indicator Date hidden'!BO6)</f>
        <v>0</v>
      </c>
      <c r="BO5" s="264">
        <f>IF('Indicator Date hidden'!BP6="x","x",BO$2-'Indicator Date hidden'!BP6)</f>
        <v>5</v>
      </c>
      <c r="BP5" s="264">
        <f>IF('Indicator Date hidden'!BQ6="x","x",BP$2-'Indicator Date hidden'!BQ6)</f>
        <v>0</v>
      </c>
      <c r="BQ5" s="264">
        <f>IF('Indicator Date hidden'!BR6="x","x",BQ$2-'Indicator Date hidden'!BR6)</f>
        <v>6</v>
      </c>
      <c r="BR5" s="264">
        <f>IF('Indicator Date hidden'!BS6="x","x",BR$2-'Indicator Date hidden'!BS6)</f>
        <v>6</v>
      </c>
      <c r="BS5" s="264">
        <f>IF('Indicator Date hidden'!BT6="x","x",BS$2-'Indicator Date hidden'!BT6)</f>
        <v>6</v>
      </c>
      <c r="BT5" s="264">
        <f>IF('Indicator Date hidden'!BU6="x","x",BT$2-'Indicator Date hidden'!BU6)</f>
        <v>0</v>
      </c>
      <c r="BU5" s="264">
        <f>IF('Indicator Date hidden'!BV6="x","x",BU$2-'Indicator Date hidden'!BV6)</f>
        <v>0</v>
      </c>
      <c r="BV5" s="264">
        <f>IF('Indicator Date hidden'!BW6="x","x",BV$2-'Indicator Date hidden'!BW6)</f>
        <v>0</v>
      </c>
      <c r="BW5" s="264">
        <f>IF('Indicator Date hidden'!BX6="x","x",BW$2-'Indicator Date hidden'!BX6)</f>
        <v>6</v>
      </c>
      <c r="BX5" s="264">
        <f>IF('Indicator Date hidden'!BY6="x","x",BX$2-'Indicator Date hidden'!BY6)</f>
        <v>1</v>
      </c>
      <c r="BY5" s="264">
        <f>IF('Indicator Date hidden'!BZ6="x","x",BY$2-'Indicator Date hidden'!BZ6)</f>
        <v>1</v>
      </c>
      <c r="BZ5" s="264">
        <f>IF('Indicator Date hidden'!CA6="x","x",BZ$2-'Indicator Date hidden'!CA6)</f>
        <v>1</v>
      </c>
      <c r="CA5" s="264">
        <f>IF('Indicator Date hidden'!CB6="x","x",CA$2-'Indicator Date hidden'!CB6)</f>
        <v>1</v>
      </c>
      <c r="CB5" s="264">
        <f>IF('Indicator Date hidden'!CC6="x","x",CB$2-'Indicator Date hidden'!CC6)</f>
        <v>1</v>
      </c>
      <c r="CC5" s="264">
        <f>IF('Indicator Date hidden'!CD6="x","x",CC$2-'Indicator Date hidden'!CD6)</f>
        <v>1</v>
      </c>
      <c r="CD5" s="264">
        <f>IF('Indicator Date hidden'!CE6="x","x",CD$2-'Indicator Date hidden'!CE6)</f>
        <v>1</v>
      </c>
      <c r="CE5" s="264">
        <f>IF('Indicator Date hidden'!CF6="x","x",CE$2-'Indicator Date hidden'!CF6)</f>
        <v>0</v>
      </c>
      <c r="CF5" s="264">
        <f>IF('Indicator Date hidden'!CG6="x","x",CF$2-'Indicator Date hidden'!CG6)</f>
        <v>0</v>
      </c>
      <c r="CG5" s="264">
        <f>IF('Indicator Date hidden'!CH6="x","x",CG$2-'Indicator Date hidden'!CH6)</f>
        <v>0</v>
      </c>
      <c r="CH5" s="264">
        <f>IF('Indicator Date hidden'!CI6="x","x",CH$2-'Indicator Date hidden'!CI6)</f>
        <v>0</v>
      </c>
      <c r="CI5" s="264">
        <f>IF('Indicator Date hidden'!CJ6="x","x",CI$2-'Indicator Date hidden'!CJ6)</f>
        <v>0</v>
      </c>
      <c r="CJ5" s="264">
        <f>IF('Indicator Date hidden'!CK6="x","x",CJ$2-'Indicator Date hidden'!CK6)</f>
        <v>0</v>
      </c>
      <c r="CK5" s="264">
        <f>IF('Indicator Date hidden'!CL6="x","x",CK$2-'Indicator Date hidden'!CL6)</f>
        <v>0</v>
      </c>
      <c r="CL5" s="264">
        <f>IF('Indicator Date hidden'!CM6="x","x",CL$2-'Indicator Date hidden'!CM6)</f>
        <v>6</v>
      </c>
      <c r="CM5" s="263">
        <f t="shared" si="0"/>
        <v>67</v>
      </c>
      <c r="CN5" s="265">
        <f t="shared" si="1"/>
        <v>0.7528089887640449</v>
      </c>
      <c r="CO5" s="263">
        <f t="shared" si="2"/>
        <v>27</v>
      </c>
      <c r="CP5" s="265">
        <f t="shared" si="3"/>
        <v>1.6440625133444198</v>
      </c>
      <c r="CQ5" s="266">
        <f t="shared" si="4"/>
        <v>0</v>
      </c>
    </row>
    <row r="6" spans="1:95" x14ac:dyDescent="0.25">
      <c r="A6" s="263" t="str">
        <f>'Indicator Data'!C17</f>
        <v>Jhalokati</v>
      </c>
      <c r="B6" s="264">
        <f>IF('Indicator Date hidden'!C7="x","x",B$2-'Indicator Date hidden'!C7)</f>
        <v>0</v>
      </c>
      <c r="C6" s="264">
        <f>IF('Indicator Date hidden'!D7="x","x",C$2-'Indicator Date hidden'!D7)</f>
        <v>0</v>
      </c>
      <c r="D6" s="264">
        <f>IF('Indicator Date hidden'!E7="x","x",D$2-'Indicator Date hidden'!E7)</f>
        <v>0</v>
      </c>
      <c r="E6" s="264">
        <f>IF('Indicator Date hidden'!F7="x","x",E$2-'Indicator Date hidden'!F7)</f>
        <v>0</v>
      </c>
      <c r="F6" s="264">
        <f>IF('Indicator Date hidden'!G7="x","x",F$2-'Indicator Date hidden'!G7)</f>
        <v>0</v>
      </c>
      <c r="G6" s="264">
        <f>IF('Indicator Date hidden'!H7="x","x",G$2-'Indicator Date hidden'!H7)</f>
        <v>0</v>
      </c>
      <c r="H6" s="264">
        <f>IF('Indicator Date hidden'!I7="x","x",H$2-'Indicator Date hidden'!I7)</f>
        <v>0</v>
      </c>
      <c r="I6" s="264">
        <f>IF('Indicator Date hidden'!J7="x","x",I$2-'Indicator Date hidden'!J7)</f>
        <v>0</v>
      </c>
      <c r="J6" s="264">
        <f>IF('Indicator Date hidden'!K7="x","x",J$2-'Indicator Date hidden'!K7)</f>
        <v>0</v>
      </c>
      <c r="K6" s="264">
        <f>IF('Indicator Date hidden'!L7="x","x",K$2-'Indicator Date hidden'!L7)</f>
        <v>0</v>
      </c>
      <c r="L6" s="264">
        <f>IF('Indicator Date hidden'!M7="x","x",L$2-'Indicator Date hidden'!M7)</f>
        <v>0</v>
      </c>
      <c r="M6" s="264">
        <f>IF('Indicator Date hidden'!N7="x","x",M$2-'Indicator Date hidden'!N7)</f>
        <v>0</v>
      </c>
      <c r="N6" s="264">
        <f>IF('Indicator Date hidden'!O7="x","x",N$2-'Indicator Date hidden'!O7)</f>
        <v>0</v>
      </c>
      <c r="O6" s="264">
        <f>IF('Indicator Date hidden'!P7="x","x",O$2-'Indicator Date hidden'!P7)</f>
        <v>0</v>
      </c>
      <c r="P6" s="264">
        <f>IF('Indicator Date hidden'!Q7="x","x",P$2-'Indicator Date hidden'!Q7)</f>
        <v>0</v>
      </c>
      <c r="Q6" s="264">
        <f>IF('Indicator Date hidden'!R7="x","x",Q$2-'Indicator Date hidden'!R7)</f>
        <v>0</v>
      </c>
      <c r="R6" s="264">
        <f>IF('Indicator Date hidden'!S7="x","x",R$2-'Indicator Date hidden'!S7)</f>
        <v>0</v>
      </c>
      <c r="S6" s="264">
        <f>IF('Indicator Date hidden'!T7="x","x",S$2-'Indicator Date hidden'!T7)</f>
        <v>0</v>
      </c>
      <c r="T6" s="264">
        <f>IF('Indicator Date hidden'!U7="x","x",T$2-'Indicator Date hidden'!U7)</f>
        <v>0</v>
      </c>
      <c r="U6" s="264">
        <f>IF('Indicator Date hidden'!V7="x","x",U$2-'Indicator Date hidden'!V7)</f>
        <v>0</v>
      </c>
      <c r="V6" s="264">
        <f>IF('Indicator Date hidden'!W7="x","x",V$2-'Indicator Date hidden'!W7)</f>
        <v>0</v>
      </c>
      <c r="W6" s="264">
        <f>IF('Indicator Date hidden'!X7="x","x",W$2-'Indicator Date hidden'!X7)</f>
        <v>0</v>
      </c>
      <c r="X6" s="264">
        <f>IF('Indicator Date hidden'!Y7="x","x",X$2-'Indicator Date hidden'!Y7)</f>
        <v>0</v>
      </c>
      <c r="Y6" s="264">
        <f>IF('Indicator Date hidden'!Z7="x","x",Y$2-'Indicator Date hidden'!Z7)</f>
        <v>6</v>
      </c>
      <c r="Z6" s="264">
        <f>IF('Indicator Date hidden'!AA7="x","x",Z$2-'Indicator Date hidden'!AA7)</f>
        <v>0</v>
      </c>
      <c r="AA6" s="264">
        <f>IF('Indicator Date hidden'!AB7="x","x",AA$2-'Indicator Date hidden'!AB7)</f>
        <v>0</v>
      </c>
      <c r="AB6" s="264">
        <f>IF('Indicator Date hidden'!AC7="x","x",AB$2-'Indicator Date hidden'!AC7)</f>
        <v>0</v>
      </c>
      <c r="AC6" s="264">
        <f>IF('Indicator Date hidden'!AD7="x","x",AC$2-'Indicator Date hidden'!AD7)</f>
        <v>0</v>
      </c>
      <c r="AD6" s="264">
        <f>IF('Indicator Date hidden'!AE7="x","x",AD$2-'Indicator Date hidden'!AE7)</f>
        <v>0</v>
      </c>
      <c r="AE6" s="264">
        <f>IF('Indicator Date hidden'!AF7="x","x",AE$2-'Indicator Date hidden'!AF7)</f>
        <v>0</v>
      </c>
      <c r="AF6" s="264">
        <f>IF('Indicator Date hidden'!AG7="x","x",AF$2-'Indicator Date hidden'!AG7)</f>
        <v>0</v>
      </c>
      <c r="AG6" s="264">
        <f>IF('Indicator Date hidden'!AH7="x","x",AG$2-'Indicator Date hidden'!AH7)</f>
        <v>4</v>
      </c>
      <c r="AH6" s="264">
        <f>IF('Indicator Date hidden'!AI7="x","x",AH$2-'Indicator Date hidden'!AI7)</f>
        <v>1</v>
      </c>
      <c r="AI6" s="264">
        <f>IF('Indicator Date hidden'!AJ7="x","x",AI$2-'Indicator Date hidden'!AJ7)</f>
        <v>1</v>
      </c>
      <c r="AJ6" s="264">
        <f>IF('Indicator Date hidden'!AK7="x","x",AJ$2-'Indicator Date hidden'!AK7)</f>
        <v>1</v>
      </c>
      <c r="AK6" s="264">
        <f>IF('Indicator Date hidden'!AL7="x","x",AK$2-'Indicator Date hidden'!AL7)</f>
        <v>0</v>
      </c>
      <c r="AL6" s="264">
        <f>IF('Indicator Date hidden'!AM7="x","x",AL$2-'Indicator Date hidden'!AM7)</f>
        <v>1</v>
      </c>
      <c r="AM6" s="264">
        <f>IF('Indicator Date hidden'!AN7="x","x",AM$2-'Indicator Date hidden'!AN7)</f>
        <v>1</v>
      </c>
      <c r="AN6" s="264">
        <f>IF('Indicator Date hidden'!AO7="x","x",AN$2-'Indicator Date hidden'!AO7)</f>
        <v>0</v>
      </c>
      <c r="AO6" s="264">
        <f>IF('Indicator Date hidden'!AP7="x","x",AO$2-'Indicator Date hidden'!AP7)</f>
        <v>4</v>
      </c>
      <c r="AP6" s="264">
        <f>IF('Indicator Date hidden'!AQ7="x","x",AP$2-'Indicator Date hidden'!AQ7)</f>
        <v>1</v>
      </c>
      <c r="AQ6" s="264">
        <f>IF('Indicator Date hidden'!AR7="x","x",AQ$2-'Indicator Date hidden'!AR7)</f>
        <v>0</v>
      </c>
      <c r="AR6" s="264">
        <f>IF('Indicator Date hidden'!AS7="x","x",AR$2-'Indicator Date hidden'!AS7)</f>
        <v>0</v>
      </c>
      <c r="AS6" s="264">
        <f>IF('Indicator Date hidden'!AT7="x","x",AS$2-'Indicator Date hidden'!AT7)</f>
        <v>0</v>
      </c>
      <c r="AT6" s="264">
        <f>IF('Indicator Date hidden'!AU7="x","x",AT$2-'Indicator Date hidden'!AU7)</f>
        <v>0</v>
      </c>
      <c r="AU6" s="264">
        <f>IF('Indicator Date hidden'!AV7="x","x",AU$2-'Indicator Date hidden'!AV7)</f>
        <v>0</v>
      </c>
      <c r="AV6" s="264">
        <f>IF('Indicator Date hidden'!AW7="x","x",AV$2-'Indicator Date hidden'!AW7)</f>
        <v>0</v>
      </c>
      <c r="AW6" s="264">
        <f>IF('Indicator Date hidden'!AX7="x","x",AW$2-'Indicator Date hidden'!AX7)</f>
        <v>0</v>
      </c>
      <c r="AX6" s="264">
        <f>IF('Indicator Date hidden'!AY7="x","x",AX$2-'Indicator Date hidden'!AY7)</f>
        <v>1</v>
      </c>
      <c r="AY6" s="264">
        <f>IF('Indicator Date hidden'!AZ7="x","x",AY$2-'Indicator Date hidden'!AZ7)</f>
        <v>1</v>
      </c>
      <c r="AZ6" s="264">
        <f>IF('Indicator Date hidden'!BA7="x","x",AZ$2-'Indicator Date hidden'!BA7)</f>
        <v>1</v>
      </c>
      <c r="BA6" s="264">
        <f>IF('Indicator Date hidden'!BB7="x","x",BA$2-'Indicator Date hidden'!BB7)</f>
        <v>0</v>
      </c>
      <c r="BB6" s="264">
        <f>IF('Indicator Date hidden'!BC7="x","x",BB$2-'Indicator Date hidden'!BC7)</f>
        <v>0</v>
      </c>
      <c r="BC6" s="264">
        <f>IF('Indicator Date hidden'!BD7="x","x",BC$2-'Indicator Date hidden'!BD7)</f>
        <v>0</v>
      </c>
      <c r="BD6" s="264">
        <f>IF('Indicator Date hidden'!BE7="x","x",BD$2-'Indicator Date hidden'!BE7)</f>
        <v>0</v>
      </c>
      <c r="BE6" s="264">
        <f>IF('Indicator Date hidden'!BF7="x","x",BE$2-'Indicator Date hidden'!BF7)</f>
        <v>0</v>
      </c>
      <c r="BF6" s="264">
        <f>IF('Indicator Date hidden'!BG7="x","x",BF$2-'Indicator Date hidden'!BG7)</f>
        <v>1</v>
      </c>
      <c r="BG6" s="264">
        <f>IF('Indicator Date hidden'!BH7="x","x",BG$2-'Indicator Date hidden'!BH7)</f>
        <v>1</v>
      </c>
      <c r="BH6" s="264">
        <f>IF('Indicator Date hidden'!BI7="x","x",BH$2-'Indicator Date hidden'!BI7)</f>
        <v>0</v>
      </c>
      <c r="BI6" s="264">
        <f>IF('Indicator Date hidden'!BJ7="x","x",BI$2-'Indicator Date hidden'!BJ7)</f>
        <v>0</v>
      </c>
      <c r="BJ6" s="264">
        <f>IF('Indicator Date hidden'!BK7="x","x",BJ$2-'Indicator Date hidden'!BK7)</f>
        <v>0</v>
      </c>
      <c r="BK6" s="264">
        <f>IF('Indicator Date hidden'!BL7="x","x",BK$2-'Indicator Date hidden'!BL7)</f>
        <v>0</v>
      </c>
      <c r="BL6" s="264">
        <f>IF('Indicator Date hidden'!BM7="x","x",BL$2-'Indicator Date hidden'!BM7)</f>
        <v>0</v>
      </c>
      <c r="BM6" s="264">
        <f>IF('Indicator Date hidden'!BN7="x","x",BM$2-'Indicator Date hidden'!BN7)</f>
        <v>0</v>
      </c>
      <c r="BN6" s="264">
        <f>IF('Indicator Date hidden'!BO7="x","x",BN$2-'Indicator Date hidden'!BO7)</f>
        <v>0</v>
      </c>
      <c r="BO6" s="264">
        <f>IF('Indicator Date hidden'!BP7="x","x",BO$2-'Indicator Date hidden'!BP7)</f>
        <v>5</v>
      </c>
      <c r="BP6" s="264">
        <f>IF('Indicator Date hidden'!BQ7="x","x",BP$2-'Indicator Date hidden'!BQ7)</f>
        <v>0</v>
      </c>
      <c r="BQ6" s="264">
        <f>IF('Indicator Date hidden'!BR7="x","x",BQ$2-'Indicator Date hidden'!BR7)</f>
        <v>6</v>
      </c>
      <c r="BR6" s="264">
        <f>IF('Indicator Date hidden'!BS7="x","x",BR$2-'Indicator Date hidden'!BS7)</f>
        <v>6</v>
      </c>
      <c r="BS6" s="264">
        <f>IF('Indicator Date hidden'!BT7="x","x",BS$2-'Indicator Date hidden'!BT7)</f>
        <v>6</v>
      </c>
      <c r="BT6" s="264">
        <f>IF('Indicator Date hidden'!BU7="x","x",BT$2-'Indicator Date hidden'!BU7)</f>
        <v>0</v>
      </c>
      <c r="BU6" s="264">
        <f>IF('Indicator Date hidden'!BV7="x","x",BU$2-'Indicator Date hidden'!BV7)</f>
        <v>0</v>
      </c>
      <c r="BV6" s="264">
        <f>IF('Indicator Date hidden'!BW7="x","x",BV$2-'Indicator Date hidden'!BW7)</f>
        <v>0</v>
      </c>
      <c r="BW6" s="264">
        <f>IF('Indicator Date hidden'!BX7="x","x",BW$2-'Indicator Date hidden'!BX7)</f>
        <v>6</v>
      </c>
      <c r="BX6" s="264">
        <f>IF('Indicator Date hidden'!BY7="x","x",BX$2-'Indicator Date hidden'!BY7)</f>
        <v>1</v>
      </c>
      <c r="BY6" s="264">
        <f>IF('Indicator Date hidden'!BZ7="x","x",BY$2-'Indicator Date hidden'!BZ7)</f>
        <v>1</v>
      </c>
      <c r="BZ6" s="264">
        <f>IF('Indicator Date hidden'!CA7="x","x",BZ$2-'Indicator Date hidden'!CA7)</f>
        <v>1</v>
      </c>
      <c r="CA6" s="264">
        <f>IF('Indicator Date hidden'!CB7="x","x",CA$2-'Indicator Date hidden'!CB7)</f>
        <v>1</v>
      </c>
      <c r="CB6" s="264">
        <f>IF('Indicator Date hidden'!CC7="x","x",CB$2-'Indicator Date hidden'!CC7)</f>
        <v>1</v>
      </c>
      <c r="CC6" s="264">
        <f>IF('Indicator Date hidden'!CD7="x","x",CC$2-'Indicator Date hidden'!CD7)</f>
        <v>1</v>
      </c>
      <c r="CD6" s="264">
        <f>IF('Indicator Date hidden'!CE7="x","x",CD$2-'Indicator Date hidden'!CE7)</f>
        <v>1</v>
      </c>
      <c r="CE6" s="264">
        <f>IF('Indicator Date hidden'!CF7="x","x",CE$2-'Indicator Date hidden'!CF7)</f>
        <v>0</v>
      </c>
      <c r="CF6" s="264">
        <f>IF('Indicator Date hidden'!CG7="x","x",CF$2-'Indicator Date hidden'!CG7)</f>
        <v>0</v>
      </c>
      <c r="CG6" s="264">
        <f>IF('Indicator Date hidden'!CH7="x","x",CG$2-'Indicator Date hidden'!CH7)</f>
        <v>0</v>
      </c>
      <c r="CH6" s="264">
        <f>IF('Indicator Date hidden'!CI7="x","x",CH$2-'Indicator Date hidden'!CI7)</f>
        <v>0</v>
      </c>
      <c r="CI6" s="264">
        <f>IF('Indicator Date hidden'!CJ7="x","x",CI$2-'Indicator Date hidden'!CJ7)</f>
        <v>0</v>
      </c>
      <c r="CJ6" s="264">
        <f>IF('Indicator Date hidden'!CK7="x","x",CJ$2-'Indicator Date hidden'!CK7)</f>
        <v>0</v>
      </c>
      <c r="CK6" s="264">
        <f>IF('Indicator Date hidden'!CL7="x","x",CK$2-'Indicator Date hidden'!CL7)</f>
        <v>0</v>
      </c>
      <c r="CL6" s="264">
        <f>IF('Indicator Date hidden'!CM7="x","x",CL$2-'Indicator Date hidden'!CM7)</f>
        <v>6</v>
      </c>
      <c r="CM6" s="263">
        <f t="shared" si="0"/>
        <v>67</v>
      </c>
      <c r="CN6" s="265">
        <f t="shared" si="1"/>
        <v>0.7528089887640449</v>
      </c>
      <c r="CO6" s="263">
        <f t="shared" si="2"/>
        <v>27</v>
      </c>
      <c r="CP6" s="265">
        <f t="shared" si="3"/>
        <v>1.6440625133444198</v>
      </c>
      <c r="CQ6" s="266">
        <f t="shared" si="4"/>
        <v>0</v>
      </c>
    </row>
    <row r="7" spans="1:95" x14ac:dyDescent="0.25">
      <c r="A7" s="263" t="str">
        <f>'Indicator Data'!C18</f>
        <v>Patuakhali</v>
      </c>
      <c r="B7" s="264">
        <f>IF('Indicator Date hidden'!C8="x","x",B$2-'Indicator Date hidden'!C8)</f>
        <v>0</v>
      </c>
      <c r="C7" s="264">
        <f>IF('Indicator Date hidden'!D8="x","x",C$2-'Indicator Date hidden'!D8)</f>
        <v>0</v>
      </c>
      <c r="D7" s="264">
        <f>IF('Indicator Date hidden'!E8="x","x",D$2-'Indicator Date hidden'!E8)</f>
        <v>0</v>
      </c>
      <c r="E7" s="264">
        <f>IF('Indicator Date hidden'!F8="x","x",E$2-'Indicator Date hidden'!F8)</f>
        <v>0</v>
      </c>
      <c r="F7" s="264">
        <f>IF('Indicator Date hidden'!G8="x","x",F$2-'Indicator Date hidden'!G8)</f>
        <v>0</v>
      </c>
      <c r="G7" s="264">
        <f>IF('Indicator Date hidden'!H8="x","x",G$2-'Indicator Date hidden'!H8)</f>
        <v>0</v>
      </c>
      <c r="H7" s="264">
        <f>IF('Indicator Date hidden'!I8="x","x",H$2-'Indicator Date hidden'!I8)</f>
        <v>0</v>
      </c>
      <c r="I7" s="264">
        <f>IF('Indicator Date hidden'!J8="x","x",I$2-'Indicator Date hidden'!J8)</f>
        <v>0</v>
      </c>
      <c r="J7" s="264">
        <f>IF('Indicator Date hidden'!K8="x","x",J$2-'Indicator Date hidden'!K8)</f>
        <v>0</v>
      </c>
      <c r="K7" s="264">
        <f>IF('Indicator Date hidden'!L8="x","x",K$2-'Indicator Date hidden'!L8)</f>
        <v>0</v>
      </c>
      <c r="L7" s="264">
        <f>IF('Indicator Date hidden'!M8="x","x",L$2-'Indicator Date hidden'!M8)</f>
        <v>0</v>
      </c>
      <c r="M7" s="264">
        <f>IF('Indicator Date hidden'!N8="x","x",M$2-'Indicator Date hidden'!N8)</f>
        <v>0</v>
      </c>
      <c r="N7" s="264">
        <f>IF('Indicator Date hidden'!O8="x","x",N$2-'Indicator Date hidden'!O8)</f>
        <v>0</v>
      </c>
      <c r="O7" s="264">
        <f>IF('Indicator Date hidden'!P8="x","x",O$2-'Indicator Date hidden'!P8)</f>
        <v>0</v>
      </c>
      <c r="P7" s="264">
        <f>IF('Indicator Date hidden'!Q8="x","x",P$2-'Indicator Date hidden'!Q8)</f>
        <v>0</v>
      </c>
      <c r="Q7" s="264">
        <f>IF('Indicator Date hidden'!R8="x","x",Q$2-'Indicator Date hidden'!R8)</f>
        <v>0</v>
      </c>
      <c r="R7" s="264">
        <f>IF('Indicator Date hidden'!S8="x","x",R$2-'Indicator Date hidden'!S8)</f>
        <v>0</v>
      </c>
      <c r="S7" s="264">
        <f>IF('Indicator Date hidden'!T8="x","x",S$2-'Indicator Date hidden'!T8)</f>
        <v>0</v>
      </c>
      <c r="T7" s="264">
        <f>IF('Indicator Date hidden'!U8="x","x",T$2-'Indicator Date hidden'!U8)</f>
        <v>0</v>
      </c>
      <c r="U7" s="264">
        <f>IF('Indicator Date hidden'!V8="x","x",U$2-'Indicator Date hidden'!V8)</f>
        <v>0</v>
      </c>
      <c r="V7" s="264">
        <f>IF('Indicator Date hidden'!W8="x","x",V$2-'Indicator Date hidden'!W8)</f>
        <v>0</v>
      </c>
      <c r="W7" s="264">
        <f>IF('Indicator Date hidden'!X8="x","x",W$2-'Indicator Date hidden'!X8)</f>
        <v>0</v>
      </c>
      <c r="X7" s="264">
        <f>IF('Indicator Date hidden'!Y8="x","x",X$2-'Indicator Date hidden'!Y8)</f>
        <v>0</v>
      </c>
      <c r="Y7" s="264">
        <f>IF('Indicator Date hidden'!Z8="x","x",Y$2-'Indicator Date hidden'!Z8)</f>
        <v>6</v>
      </c>
      <c r="Z7" s="264">
        <f>IF('Indicator Date hidden'!AA8="x","x",Z$2-'Indicator Date hidden'!AA8)</f>
        <v>0</v>
      </c>
      <c r="AA7" s="264">
        <f>IF('Indicator Date hidden'!AB8="x","x",AA$2-'Indicator Date hidden'!AB8)</f>
        <v>0</v>
      </c>
      <c r="AB7" s="264">
        <f>IF('Indicator Date hidden'!AC8="x","x",AB$2-'Indicator Date hidden'!AC8)</f>
        <v>0</v>
      </c>
      <c r="AC7" s="264">
        <f>IF('Indicator Date hidden'!AD8="x","x",AC$2-'Indicator Date hidden'!AD8)</f>
        <v>0</v>
      </c>
      <c r="AD7" s="264">
        <f>IF('Indicator Date hidden'!AE8="x","x",AD$2-'Indicator Date hidden'!AE8)</f>
        <v>0</v>
      </c>
      <c r="AE7" s="264">
        <f>IF('Indicator Date hidden'!AF8="x","x",AE$2-'Indicator Date hidden'!AF8)</f>
        <v>0</v>
      </c>
      <c r="AF7" s="264">
        <f>IF('Indicator Date hidden'!AG8="x","x",AF$2-'Indicator Date hidden'!AG8)</f>
        <v>0</v>
      </c>
      <c r="AG7" s="264">
        <f>IF('Indicator Date hidden'!AH8="x","x",AG$2-'Indicator Date hidden'!AH8)</f>
        <v>4</v>
      </c>
      <c r="AH7" s="264">
        <f>IF('Indicator Date hidden'!AI8="x","x",AH$2-'Indicator Date hidden'!AI8)</f>
        <v>1</v>
      </c>
      <c r="AI7" s="264">
        <f>IF('Indicator Date hidden'!AJ8="x","x",AI$2-'Indicator Date hidden'!AJ8)</f>
        <v>1</v>
      </c>
      <c r="AJ7" s="264">
        <f>IF('Indicator Date hidden'!AK8="x","x",AJ$2-'Indicator Date hidden'!AK8)</f>
        <v>1</v>
      </c>
      <c r="AK7" s="264">
        <f>IF('Indicator Date hidden'!AL8="x","x",AK$2-'Indicator Date hidden'!AL8)</f>
        <v>0</v>
      </c>
      <c r="AL7" s="264">
        <f>IF('Indicator Date hidden'!AM8="x","x",AL$2-'Indicator Date hidden'!AM8)</f>
        <v>1</v>
      </c>
      <c r="AM7" s="264">
        <f>IF('Indicator Date hidden'!AN8="x","x",AM$2-'Indicator Date hidden'!AN8)</f>
        <v>1</v>
      </c>
      <c r="AN7" s="264">
        <f>IF('Indicator Date hidden'!AO8="x","x",AN$2-'Indicator Date hidden'!AO8)</f>
        <v>0</v>
      </c>
      <c r="AO7" s="264">
        <f>IF('Indicator Date hidden'!AP8="x","x",AO$2-'Indicator Date hidden'!AP8)</f>
        <v>4</v>
      </c>
      <c r="AP7" s="264">
        <f>IF('Indicator Date hidden'!AQ8="x","x",AP$2-'Indicator Date hidden'!AQ8)</f>
        <v>1</v>
      </c>
      <c r="AQ7" s="264">
        <f>IF('Indicator Date hidden'!AR8="x","x",AQ$2-'Indicator Date hidden'!AR8)</f>
        <v>0</v>
      </c>
      <c r="AR7" s="264">
        <f>IF('Indicator Date hidden'!AS8="x","x",AR$2-'Indicator Date hidden'!AS8)</f>
        <v>0</v>
      </c>
      <c r="AS7" s="264">
        <f>IF('Indicator Date hidden'!AT8="x","x",AS$2-'Indicator Date hidden'!AT8)</f>
        <v>0</v>
      </c>
      <c r="AT7" s="264">
        <f>IF('Indicator Date hidden'!AU8="x","x",AT$2-'Indicator Date hidden'!AU8)</f>
        <v>0</v>
      </c>
      <c r="AU7" s="264">
        <f>IF('Indicator Date hidden'!AV8="x","x",AU$2-'Indicator Date hidden'!AV8)</f>
        <v>0</v>
      </c>
      <c r="AV7" s="264">
        <f>IF('Indicator Date hidden'!AW8="x","x",AV$2-'Indicator Date hidden'!AW8)</f>
        <v>0</v>
      </c>
      <c r="AW7" s="264">
        <f>IF('Indicator Date hidden'!AX8="x","x",AW$2-'Indicator Date hidden'!AX8)</f>
        <v>0</v>
      </c>
      <c r="AX7" s="264">
        <f>IF('Indicator Date hidden'!AY8="x","x",AX$2-'Indicator Date hidden'!AY8)</f>
        <v>1</v>
      </c>
      <c r="AY7" s="264">
        <f>IF('Indicator Date hidden'!AZ8="x","x",AY$2-'Indicator Date hidden'!AZ8)</f>
        <v>1</v>
      </c>
      <c r="AZ7" s="264">
        <f>IF('Indicator Date hidden'!BA8="x","x",AZ$2-'Indicator Date hidden'!BA8)</f>
        <v>1</v>
      </c>
      <c r="BA7" s="264">
        <f>IF('Indicator Date hidden'!BB8="x","x",BA$2-'Indicator Date hidden'!BB8)</f>
        <v>0</v>
      </c>
      <c r="BB7" s="264">
        <f>IF('Indicator Date hidden'!BC8="x","x",BB$2-'Indicator Date hidden'!BC8)</f>
        <v>0</v>
      </c>
      <c r="BC7" s="264">
        <f>IF('Indicator Date hidden'!BD8="x","x",BC$2-'Indicator Date hidden'!BD8)</f>
        <v>0</v>
      </c>
      <c r="BD7" s="264">
        <f>IF('Indicator Date hidden'!BE8="x","x",BD$2-'Indicator Date hidden'!BE8)</f>
        <v>0</v>
      </c>
      <c r="BE7" s="264">
        <f>IF('Indicator Date hidden'!BF8="x","x",BE$2-'Indicator Date hidden'!BF8)</f>
        <v>0</v>
      </c>
      <c r="BF7" s="264">
        <f>IF('Indicator Date hidden'!BG8="x","x",BF$2-'Indicator Date hidden'!BG8)</f>
        <v>1</v>
      </c>
      <c r="BG7" s="264">
        <f>IF('Indicator Date hidden'!BH8="x","x",BG$2-'Indicator Date hidden'!BH8)</f>
        <v>1</v>
      </c>
      <c r="BH7" s="264">
        <f>IF('Indicator Date hidden'!BI8="x","x",BH$2-'Indicator Date hidden'!BI8)</f>
        <v>0</v>
      </c>
      <c r="BI7" s="264">
        <f>IF('Indicator Date hidden'!BJ8="x","x",BI$2-'Indicator Date hidden'!BJ8)</f>
        <v>0</v>
      </c>
      <c r="BJ7" s="264">
        <f>IF('Indicator Date hidden'!BK8="x","x",BJ$2-'Indicator Date hidden'!BK8)</f>
        <v>0</v>
      </c>
      <c r="BK7" s="264">
        <f>IF('Indicator Date hidden'!BL8="x","x",BK$2-'Indicator Date hidden'!BL8)</f>
        <v>0</v>
      </c>
      <c r="BL7" s="264">
        <f>IF('Indicator Date hidden'!BM8="x","x",BL$2-'Indicator Date hidden'!BM8)</f>
        <v>0</v>
      </c>
      <c r="BM7" s="264">
        <f>IF('Indicator Date hidden'!BN8="x","x",BM$2-'Indicator Date hidden'!BN8)</f>
        <v>0</v>
      </c>
      <c r="BN7" s="264">
        <f>IF('Indicator Date hidden'!BO8="x","x",BN$2-'Indicator Date hidden'!BO8)</f>
        <v>0</v>
      </c>
      <c r="BO7" s="264">
        <f>IF('Indicator Date hidden'!BP8="x","x",BO$2-'Indicator Date hidden'!BP8)</f>
        <v>5</v>
      </c>
      <c r="BP7" s="264">
        <f>IF('Indicator Date hidden'!BQ8="x","x",BP$2-'Indicator Date hidden'!BQ8)</f>
        <v>0</v>
      </c>
      <c r="BQ7" s="264">
        <f>IF('Indicator Date hidden'!BR8="x","x",BQ$2-'Indicator Date hidden'!BR8)</f>
        <v>6</v>
      </c>
      <c r="BR7" s="264">
        <f>IF('Indicator Date hidden'!BS8="x","x",BR$2-'Indicator Date hidden'!BS8)</f>
        <v>6</v>
      </c>
      <c r="BS7" s="264">
        <f>IF('Indicator Date hidden'!BT8="x","x",BS$2-'Indicator Date hidden'!BT8)</f>
        <v>6</v>
      </c>
      <c r="BT7" s="264">
        <f>IF('Indicator Date hidden'!BU8="x","x",BT$2-'Indicator Date hidden'!BU8)</f>
        <v>0</v>
      </c>
      <c r="BU7" s="264">
        <f>IF('Indicator Date hidden'!BV8="x","x",BU$2-'Indicator Date hidden'!BV8)</f>
        <v>0</v>
      </c>
      <c r="BV7" s="264">
        <f>IF('Indicator Date hidden'!BW8="x","x",BV$2-'Indicator Date hidden'!BW8)</f>
        <v>0</v>
      </c>
      <c r="BW7" s="264">
        <f>IF('Indicator Date hidden'!BX8="x","x",BW$2-'Indicator Date hidden'!BX8)</f>
        <v>6</v>
      </c>
      <c r="BX7" s="264">
        <f>IF('Indicator Date hidden'!BY8="x","x",BX$2-'Indicator Date hidden'!BY8)</f>
        <v>1</v>
      </c>
      <c r="BY7" s="264">
        <f>IF('Indicator Date hidden'!BZ8="x","x",BY$2-'Indicator Date hidden'!BZ8)</f>
        <v>1</v>
      </c>
      <c r="BZ7" s="264">
        <f>IF('Indicator Date hidden'!CA8="x","x",BZ$2-'Indicator Date hidden'!CA8)</f>
        <v>1</v>
      </c>
      <c r="CA7" s="264">
        <f>IF('Indicator Date hidden'!CB8="x","x",CA$2-'Indicator Date hidden'!CB8)</f>
        <v>1</v>
      </c>
      <c r="CB7" s="264">
        <f>IF('Indicator Date hidden'!CC8="x","x",CB$2-'Indicator Date hidden'!CC8)</f>
        <v>1</v>
      </c>
      <c r="CC7" s="264">
        <f>IF('Indicator Date hidden'!CD8="x","x",CC$2-'Indicator Date hidden'!CD8)</f>
        <v>1</v>
      </c>
      <c r="CD7" s="264">
        <f>IF('Indicator Date hidden'!CE8="x","x",CD$2-'Indicator Date hidden'!CE8)</f>
        <v>1</v>
      </c>
      <c r="CE7" s="264">
        <f>IF('Indicator Date hidden'!CF8="x","x",CE$2-'Indicator Date hidden'!CF8)</f>
        <v>0</v>
      </c>
      <c r="CF7" s="264">
        <f>IF('Indicator Date hidden'!CG8="x","x",CF$2-'Indicator Date hidden'!CG8)</f>
        <v>0</v>
      </c>
      <c r="CG7" s="264">
        <f>IF('Indicator Date hidden'!CH8="x","x",CG$2-'Indicator Date hidden'!CH8)</f>
        <v>0</v>
      </c>
      <c r="CH7" s="264">
        <f>IF('Indicator Date hidden'!CI8="x","x",CH$2-'Indicator Date hidden'!CI8)</f>
        <v>0</v>
      </c>
      <c r="CI7" s="264">
        <f>IF('Indicator Date hidden'!CJ8="x","x",CI$2-'Indicator Date hidden'!CJ8)</f>
        <v>0</v>
      </c>
      <c r="CJ7" s="264">
        <f>IF('Indicator Date hidden'!CK8="x","x",CJ$2-'Indicator Date hidden'!CK8)</f>
        <v>0</v>
      </c>
      <c r="CK7" s="264">
        <f>IF('Indicator Date hidden'!CL8="x","x",CK$2-'Indicator Date hidden'!CL8)</f>
        <v>0</v>
      </c>
      <c r="CL7" s="264">
        <f>IF('Indicator Date hidden'!CM8="x","x",CL$2-'Indicator Date hidden'!CM8)</f>
        <v>6</v>
      </c>
      <c r="CM7" s="263">
        <f t="shared" si="0"/>
        <v>67</v>
      </c>
      <c r="CN7" s="265">
        <f t="shared" si="1"/>
        <v>0.7528089887640449</v>
      </c>
      <c r="CO7" s="263">
        <f t="shared" si="2"/>
        <v>27</v>
      </c>
      <c r="CP7" s="265">
        <f t="shared" si="3"/>
        <v>1.6440625133444198</v>
      </c>
      <c r="CQ7" s="266">
        <f t="shared" si="4"/>
        <v>0</v>
      </c>
    </row>
    <row r="8" spans="1:95" x14ac:dyDescent="0.25">
      <c r="A8" s="263" t="str">
        <f>'Indicator Data'!C19</f>
        <v>Pirojpur</v>
      </c>
      <c r="B8" s="264">
        <f>IF('Indicator Date hidden'!C9="x","x",B$2-'Indicator Date hidden'!C9)</f>
        <v>0</v>
      </c>
      <c r="C8" s="264">
        <f>IF('Indicator Date hidden'!D9="x","x",C$2-'Indicator Date hidden'!D9)</f>
        <v>0</v>
      </c>
      <c r="D8" s="264">
        <f>IF('Indicator Date hidden'!E9="x","x",D$2-'Indicator Date hidden'!E9)</f>
        <v>0</v>
      </c>
      <c r="E8" s="264">
        <f>IF('Indicator Date hidden'!F9="x","x",E$2-'Indicator Date hidden'!F9)</f>
        <v>0</v>
      </c>
      <c r="F8" s="264">
        <f>IF('Indicator Date hidden'!G9="x","x",F$2-'Indicator Date hidden'!G9)</f>
        <v>0</v>
      </c>
      <c r="G8" s="264">
        <f>IF('Indicator Date hidden'!H9="x","x",G$2-'Indicator Date hidden'!H9)</f>
        <v>0</v>
      </c>
      <c r="H8" s="264">
        <f>IF('Indicator Date hidden'!I9="x","x",H$2-'Indicator Date hidden'!I9)</f>
        <v>0</v>
      </c>
      <c r="I8" s="264">
        <f>IF('Indicator Date hidden'!J9="x","x",I$2-'Indicator Date hidden'!J9)</f>
        <v>0</v>
      </c>
      <c r="J8" s="264">
        <f>IF('Indicator Date hidden'!K9="x","x",J$2-'Indicator Date hidden'!K9)</f>
        <v>0</v>
      </c>
      <c r="K8" s="264">
        <f>IF('Indicator Date hidden'!L9="x","x",K$2-'Indicator Date hidden'!L9)</f>
        <v>0</v>
      </c>
      <c r="L8" s="264">
        <f>IF('Indicator Date hidden'!M9="x","x",L$2-'Indicator Date hidden'!M9)</f>
        <v>0</v>
      </c>
      <c r="M8" s="264">
        <f>IF('Indicator Date hidden'!N9="x","x",M$2-'Indicator Date hidden'!N9)</f>
        <v>0</v>
      </c>
      <c r="N8" s="264">
        <f>IF('Indicator Date hidden'!O9="x","x",N$2-'Indicator Date hidden'!O9)</f>
        <v>0</v>
      </c>
      <c r="O8" s="264">
        <f>IF('Indicator Date hidden'!P9="x","x",O$2-'Indicator Date hidden'!P9)</f>
        <v>0</v>
      </c>
      <c r="P8" s="264">
        <f>IF('Indicator Date hidden'!Q9="x","x",P$2-'Indicator Date hidden'!Q9)</f>
        <v>0</v>
      </c>
      <c r="Q8" s="264">
        <f>IF('Indicator Date hidden'!R9="x","x",Q$2-'Indicator Date hidden'!R9)</f>
        <v>0</v>
      </c>
      <c r="R8" s="264">
        <f>IF('Indicator Date hidden'!S9="x","x",R$2-'Indicator Date hidden'!S9)</f>
        <v>0</v>
      </c>
      <c r="S8" s="264">
        <f>IF('Indicator Date hidden'!T9="x","x",S$2-'Indicator Date hidden'!T9)</f>
        <v>0</v>
      </c>
      <c r="T8" s="264">
        <f>IF('Indicator Date hidden'!U9="x","x",T$2-'Indicator Date hidden'!U9)</f>
        <v>0</v>
      </c>
      <c r="U8" s="264">
        <f>IF('Indicator Date hidden'!V9="x","x",U$2-'Indicator Date hidden'!V9)</f>
        <v>0</v>
      </c>
      <c r="V8" s="264">
        <f>IF('Indicator Date hidden'!W9="x","x",V$2-'Indicator Date hidden'!W9)</f>
        <v>0</v>
      </c>
      <c r="W8" s="264">
        <f>IF('Indicator Date hidden'!X9="x","x",W$2-'Indicator Date hidden'!X9)</f>
        <v>0</v>
      </c>
      <c r="X8" s="264">
        <f>IF('Indicator Date hidden'!Y9="x","x",X$2-'Indicator Date hidden'!Y9)</f>
        <v>0</v>
      </c>
      <c r="Y8" s="264">
        <f>IF('Indicator Date hidden'!Z9="x","x",Y$2-'Indicator Date hidden'!Z9)</f>
        <v>6</v>
      </c>
      <c r="Z8" s="264">
        <f>IF('Indicator Date hidden'!AA9="x","x",Z$2-'Indicator Date hidden'!AA9)</f>
        <v>0</v>
      </c>
      <c r="AA8" s="264">
        <f>IF('Indicator Date hidden'!AB9="x","x",AA$2-'Indicator Date hidden'!AB9)</f>
        <v>0</v>
      </c>
      <c r="AB8" s="264">
        <f>IF('Indicator Date hidden'!AC9="x","x",AB$2-'Indicator Date hidden'!AC9)</f>
        <v>0</v>
      </c>
      <c r="AC8" s="264">
        <f>IF('Indicator Date hidden'!AD9="x","x",AC$2-'Indicator Date hidden'!AD9)</f>
        <v>0</v>
      </c>
      <c r="AD8" s="264">
        <f>IF('Indicator Date hidden'!AE9="x","x",AD$2-'Indicator Date hidden'!AE9)</f>
        <v>0</v>
      </c>
      <c r="AE8" s="264">
        <f>IF('Indicator Date hidden'!AF9="x","x",AE$2-'Indicator Date hidden'!AF9)</f>
        <v>0</v>
      </c>
      <c r="AF8" s="264">
        <f>IF('Indicator Date hidden'!AG9="x","x",AF$2-'Indicator Date hidden'!AG9)</f>
        <v>0</v>
      </c>
      <c r="AG8" s="264">
        <f>IF('Indicator Date hidden'!AH9="x","x",AG$2-'Indicator Date hidden'!AH9)</f>
        <v>4</v>
      </c>
      <c r="AH8" s="264">
        <f>IF('Indicator Date hidden'!AI9="x","x",AH$2-'Indicator Date hidden'!AI9)</f>
        <v>1</v>
      </c>
      <c r="AI8" s="264">
        <f>IF('Indicator Date hidden'!AJ9="x","x",AI$2-'Indicator Date hidden'!AJ9)</f>
        <v>1</v>
      </c>
      <c r="AJ8" s="264">
        <f>IF('Indicator Date hidden'!AK9="x","x",AJ$2-'Indicator Date hidden'!AK9)</f>
        <v>1</v>
      </c>
      <c r="AK8" s="264">
        <f>IF('Indicator Date hidden'!AL9="x","x",AK$2-'Indicator Date hidden'!AL9)</f>
        <v>0</v>
      </c>
      <c r="AL8" s="264">
        <f>IF('Indicator Date hidden'!AM9="x","x",AL$2-'Indicator Date hidden'!AM9)</f>
        <v>1</v>
      </c>
      <c r="AM8" s="264">
        <f>IF('Indicator Date hidden'!AN9="x","x",AM$2-'Indicator Date hidden'!AN9)</f>
        <v>1</v>
      </c>
      <c r="AN8" s="264">
        <f>IF('Indicator Date hidden'!AO9="x","x",AN$2-'Indicator Date hidden'!AO9)</f>
        <v>0</v>
      </c>
      <c r="AO8" s="264">
        <f>IF('Indicator Date hidden'!AP9="x","x",AO$2-'Indicator Date hidden'!AP9)</f>
        <v>4</v>
      </c>
      <c r="AP8" s="264">
        <f>IF('Indicator Date hidden'!AQ9="x","x",AP$2-'Indicator Date hidden'!AQ9)</f>
        <v>1</v>
      </c>
      <c r="AQ8" s="264">
        <f>IF('Indicator Date hidden'!AR9="x","x",AQ$2-'Indicator Date hidden'!AR9)</f>
        <v>0</v>
      </c>
      <c r="AR8" s="264">
        <f>IF('Indicator Date hidden'!AS9="x","x",AR$2-'Indicator Date hidden'!AS9)</f>
        <v>0</v>
      </c>
      <c r="AS8" s="264">
        <f>IF('Indicator Date hidden'!AT9="x","x",AS$2-'Indicator Date hidden'!AT9)</f>
        <v>0</v>
      </c>
      <c r="AT8" s="264">
        <f>IF('Indicator Date hidden'!AU9="x","x",AT$2-'Indicator Date hidden'!AU9)</f>
        <v>0</v>
      </c>
      <c r="AU8" s="264">
        <f>IF('Indicator Date hidden'!AV9="x","x",AU$2-'Indicator Date hidden'!AV9)</f>
        <v>0</v>
      </c>
      <c r="AV8" s="264">
        <f>IF('Indicator Date hidden'!AW9="x","x",AV$2-'Indicator Date hidden'!AW9)</f>
        <v>0</v>
      </c>
      <c r="AW8" s="264">
        <f>IF('Indicator Date hidden'!AX9="x","x",AW$2-'Indicator Date hidden'!AX9)</f>
        <v>0</v>
      </c>
      <c r="AX8" s="264">
        <f>IF('Indicator Date hidden'!AY9="x","x",AX$2-'Indicator Date hidden'!AY9)</f>
        <v>1</v>
      </c>
      <c r="AY8" s="264">
        <f>IF('Indicator Date hidden'!AZ9="x","x",AY$2-'Indicator Date hidden'!AZ9)</f>
        <v>1</v>
      </c>
      <c r="AZ8" s="264">
        <f>IF('Indicator Date hidden'!BA9="x","x",AZ$2-'Indicator Date hidden'!BA9)</f>
        <v>1</v>
      </c>
      <c r="BA8" s="264">
        <f>IF('Indicator Date hidden'!BB9="x","x",BA$2-'Indicator Date hidden'!BB9)</f>
        <v>0</v>
      </c>
      <c r="BB8" s="264">
        <f>IF('Indicator Date hidden'!BC9="x","x",BB$2-'Indicator Date hidden'!BC9)</f>
        <v>0</v>
      </c>
      <c r="BC8" s="264">
        <f>IF('Indicator Date hidden'!BD9="x","x",BC$2-'Indicator Date hidden'!BD9)</f>
        <v>0</v>
      </c>
      <c r="BD8" s="264">
        <f>IF('Indicator Date hidden'!BE9="x","x",BD$2-'Indicator Date hidden'!BE9)</f>
        <v>0</v>
      </c>
      <c r="BE8" s="264">
        <f>IF('Indicator Date hidden'!BF9="x","x",BE$2-'Indicator Date hidden'!BF9)</f>
        <v>0</v>
      </c>
      <c r="BF8" s="264">
        <f>IF('Indicator Date hidden'!BG9="x","x",BF$2-'Indicator Date hidden'!BG9)</f>
        <v>1</v>
      </c>
      <c r="BG8" s="264">
        <f>IF('Indicator Date hidden'!BH9="x","x",BG$2-'Indicator Date hidden'!BH9)</f>
        <v>1</v>
      </c>
      <c r="BH8" s="264">
        <f>IF('Indicator Date hidden'!BI9="x","x",BH$2-'Indicator Date hidden'!BI9)</f>
        <v>0</v>
      </c>
      <c r="BI8" s="264">
        <f>IF('Indicator Date hidden'!BJ9="x","x",BI$2-'Indicator Date hidden'!BJ9)</f>
        <v>0</v>
      </c>
      <c r="BJ8" s="264">
        <f>IF('Indicator Date hidden'!BK9="x","x",BJ$2-'Indicator Date hidden'!BK9)</f>
        <v>0</v>
      </c>
      <c r="BK8" s="264">
        <f>IF('Indicator Date hidden'!BL9="x","x",BK$2-'Indicator Date hidden'!BL9)</f>
        <v>0</v>
      </c>
      <c r="BL8" s="264">
        <f>IF('Indicator Date hidden'!BM9="x","x",BL$2-'Indicator Date hidden'!BM9)</f>
        <v>0</v>
      </c>
      <c r="BM8" s="264">
        <f>IF('Indicator Date hidden'!BN9="x","x",BM$2-'Indicator Date hidden'!BN9)</f>
        <v>0</v>
      </c>
      <c r="BN8" s="264">
        <f>IF('Indicator Date hidden'!BO9="x","x",BN$2-'Indicator Date hidden'!BO9)</f>
        <v>0</v>
      </c>
      <c r="BO8" s="264">
        <f>IF('Indicator Date hidden'!BP9="x","x",BO$2-'Indicator Date hidden'!BP9)</f>
        <v>5</v>
      </c>
      <c r="BP8" s="264">
        <f>IF('Indicator Date hidden'!BQ9="x","x",BP$2-'Indicator Date hidden'!BQ9)</f>
        <v>0</v>
      </c>
      <c r="BQ8" s="264">
        <f>IF('Indicator Date hidden'!BR9="x","x",BQ$2-'Indicator Date hidden'!BR9)</f>
        <v>6</v>
      </c>
      <c r="BR8" s="264">
        <f>IF('Indicator Date hidden'!BS9="x","x",BR$2-'Indicator Date hidden'!BS9)</f>
        <v>6</v>
      </c>
      <c r="BS8" s="264">
        <f>IF('Indicator Date hidden'!BT9="x","x",BS$2-'Indicator Date hidden'!BT9)</f>
        <v>6</v>
      </c>
      <c r="BT8" s="264">
        <f>IF('Indicator Date hidden'!BU9="x","x",BT$2-'Indicator Date hidden'!BU9)</f>
        <v>0</v>
      </c>
      <c r="BU8" s="264">
        <f>IF('Indicator Date hidden'!BV9="x","x",BU$2-'Indicator Date hidden'!BV9)</f>
        <v>0</v>
      </c>
      <c r="BV8" s="264">
        <f>IF('Indicator Date hidden'!BW9="x","x",BV$2-'Indicator Date hidden'!BW9)</f>
        <v>0</v>
      </c>
      <c r="BW8" s="264">
        <f>IF('Indicator Date hidden'!BX9="x","x",BW$2-'Indicator Date hidden'!BX9)</f>
        <v>6</v>
      </c>
      <c r="BX8" s="264">
        <f>IF('Indicator Date hidden'!BY9="x","x",BX$2-'Indicator Date hidden'!BY9)</f>
        <v>1</v>
      </c>
      <c r="BY8" s="264">
        <f>IF('Indicator Date hidden'!BZ9="x","x",BY$2-'Indicator Date hidden'!BZ9)</f>
        <v>1</v>
      </c>
      <c r="BZ8" s="264">
        <f>IF('Indicator Date hidden'!CA9="x","x",BZ$2-'Indicator Date hidden'!CA9)</f>
        <v>1</v>
      </c>
      <c r="CA8" s="264">
        <f>IF('Indicator Date hidden'!CB9="x","x",CA$2-'Indicator Date hidden'!CB9)</f>
        <v>1</v>
      </c>
      <c r="CB8" s="264">
        <f>IF('Indicator Date hidden'!CC9="x","x",CB$2-'Indicator Date hidden'!CC9)</f>
        <v>1</v>
      </c>
      <c r="CC8" s="264">
        <f>IF('Indicator Date hidden'!CD9="x","x",CC$2-'Indicator Date hidden'!CD9)</f>
        <v>1</v>
      </c>
      <c r="CD8" s="264">
        <f>IF('Indicator Date hidden'!CE9="x","x",CD$2-'Indicator Date hidden'!CE9)</f>
        <v>1</v>
      </c>
      <c r="CE8" s="264">
        <f>IF('Indicator Date hidden'!CF9="x","x",CE$2-'Indicator Date hidden'!CF9)</f>
        <v>0</v>
      </c>
      <c r="CF8" s="264">
        <f>IF('Indicator Date hidden'!CG9="x","x",CF$2-'Indicator Date hidden'!CG9)</f>
        <v>0</v>
      </c>
      <c r="CG8" s="264">
        <f>IF('Indicator Date hidden'!CH9="x","x",CG$2-'Indicator Date hidden'!CH9)</f>
        <v>0</v>
      </c>
      <c r="CH8" s="264">
        <f>IF('Indicator Date hidden'!CI9="x","x",CH$2-'Indicator Date hidden'!CI9)</f>
        <v>0</v>
      </c>
      <c r="CI8" s="264">
        <f>IF('Indicator Date hidden'!CJ9="x","x",CI$2-'Indicator Date hidden'!CJ9)</f>
        <v>0</v>
      </c>
      <c r="CJ8" s="264">
        <f>IF('Indicator Date hidden'!CK9="x","x",CJ$2-'Indicator Date hidden'!CK9)</f>
        <v>0</v>
      </c>
      <c r="CK8" s="264">
        <f>IF('Indicator Date hidden'!CL9="x","x",CK$2-'Indicator Date hidden'!CL9)</f>
        <v>0</v>
      </c>
      <c r="CL8" s="264">
        <f>IF('Indicator Date hidden'!CM9="x","x",CL$2-'Indicator Date hidden'!CM9)</f>
        <v>6</v>
      </c>
      <c r="CM8" s="263">
        <f t="shared" si="0"/>
        <v>67</v>
      </c>
      <c r="CN8" s="265">
        <f t="shared" si="1"/>
        <v>0.7528089887640449</v>
      </c>
      <c r="CO8" s="263">
        <f t="shared" si="2"/>
        <v>27</v>
      </c>
      <c r="CP8" s="265">
        <f t="shared" si="3"/>
        <v>1.6440625133444198</v>
      </c>
      <c r="CQ8" s="266">
        <f t="shared" si="4"/>
        <v>0</v>
      </c>
    </row>
    <row r="9" spans="1:95" x14ac:dyDescent="0.25">
      <c r="A9" s="263" t="str">
        <f>'Indicator Data'!C20</f>
        <v>Bandarban</v>
      </c>
      <c r="B9" s="264">
        <f>IF('Indicator Date hidden'!C10="x","x",B$2-'Indicator Date hidden'!C10)</f>
        <v>0</v>
      </c>
      <c r="C9" s="264">
        <f>IF('Indicator Date hidden'!D10="x","x",C$2-'Indicator Date hidden'!D10)</f>
        <v>0</v>
      </c>
      <c r="D9" s="264">
        <f>IF('Indicator Date hidden'!E10="x","x",D$2-'Indicator Date hidden'!E10)</f>
        <v>0</v>
      </c>
      <c r="E9" s="264">
        <f>IF('Indicator Date hidden'!F10="x","x",E$2-'Indicator Date hidden'!F10)</f>
        <v>0</v>
      </c>
      <c r="F9" s="264">
        <f>IF('Indicator Date hidden'!G10="x","x",F$2-'Indicator Date hidden'!G10)</f>
        <v>0</v>
      </c>
      <c r="G9" s="264">
        <f>IF('Indicator Date hidden'!H10="x","x",G$2-'Indicator Date hidden'!H10)</f>
        <v>0</v>
      </c>
      <c r="H9" s="264">
        <f>IF('Indicator Date hidden'!I10="x","x",H$2-'Indicator Date hidden'!I10)</f>
        <v>0</v>
      </c>
      <c r="I9" s="264">
        <f>IF('Indicator Date hidden'!J10="x","x",I$2-'Indicator Date hidden'!J10)</f>
        <v>0</v>
      </c>
      <c r="J9" s="264">
        <f>IF('Indicator Date hidden'!K10="x","x",J$2-'Indicator Date hidden'!K10)</f>
        <v>0</v>
      </c>
      <c r="K9" s="264">
        <f>IF('Indicator Date hidden'!L10="x","x",K$2-'Indicator Date hidden'!L10)</f>
        <v>0</v>
      </c>
      <c r="L9" s="264">
        <f>IF('Indicator Date hidden'!M10="x","x",L$2-'Indicator Date hidden'!M10)</f>
        <v>0</v>
      </c>
      <c r="M9" s="264">
        <f>IF('Indicator Date hidden'!N10="x","x",M$2-'Indicator Date hidden'!N10)</f>
        <v>0</v>
      </c>
      <c r="N9" s="264">
        <f>IF('Indicator Date hidden'!O10="x","x",N$2-'Indicator Date hidden'!O10)</f>
        <v>0</v>
      </c>
      <c r="O9" s="264">
        <f>IF('Indicator Date hidden'!P10="x","x",O$2-'Indicator Date hidden'!P10)</f>
        <v>0</v>
      </c>
      <c r="P9" s="264">
        <f>IF('Indicator Date hidden'!Q10="x","x",P$2-'Indicator Date hidden'!Q10)</f>
        <v>0</v>
      </c>
      <c r="Q9" s="264">
        <f>IF('Indicator Date hidden'!R10="x","x",Q$2-'Indicator Date hidden'!R10)</f>
        <v>0</v>
      </c>
      <c r="R9" s="264">
        <f>IF('Indicator Date hidden'!S10="x","x",R$2-'Indicator Date hidden'!S10)</f>
        <v>0</v>
      </c>
      <c r="S9" s="264">
        <f>IF('Indicator Date hidden'!T10="x","x",S$2-'Indicator Date hidden'!T10)</f>
        <v>0</v>
      </c>
      <c r="T9" s="264">
        <f>IF('Indicator Date hidden'!U10="x","x",T$2-'Indicator Date hidden'!U10)</f>
        <v>0</v>
      </c>
      <c r="U9" s="264">
        <f>IF('Indicator Date hidden'!V10="x","x",U$2-'Indicator Date hidden'!V10)</f>
        <v>0</v>
      </c>
      <c r="V9" s="264">
        <f>IF('Indicator Date hidden'!W10="x","x",V$2-'Indicator Date hidden'!W10)</f>
        <v>0</v>
      </c>
      <c r="W9" s="264">
        <f>IF('Indicator Date hidden'!X10="x","x",W$2-'Indicator Date hidden'!X10)</f>
        <v>0</v>
      </c>
      <c r="X9" s="264">
        <f>IF('Indicator Date hidden'!Y10="x","x",X$2-'Indicator Date hidden'!Y10)</f>
        <v>0</v>
      </c>
      <c r="Y9" s="264">
        <f>IF('Indicator Date hidden'!Z10="x","x",Y$2-'Indicator Date hidden'!Z10)</f>
        <v>6</v>
      </c>
      <c r="Z9" s="264">
        <f>IF('Indicator Date hidden'!AA10="x","x",Z$2-'Indicator Date hidden'!AA10)</f>
        <v>0</v>
      </c>
      <c r="AA9" s="264">
        <f>IF('Indicator Date hidden'!AB10="x","x",AA$2-'Indicator Date hidden'!AB10)</f>
        <v>0</v>
      </c>
      <c r="AB9" s="264">
        <f>IF('Indicator Date hidden'!AC10="x","x",AB$2-'Indicator Date hidden'!AC10)</f>
        <v>0</v>
      </c>
      <c r="AC9" s="264">
        <f>IF('Indicator Date hidden'!AD10="x","x",AC$2-'Indicator Date hidden'!AD10)</f>
        <v>0</v>
      </c>
      <c r="AD9" s="264">
        <f>IF('Indicator Date hidden'!AE10="x","x",AD$2-'Indicator Date hidden'!AE10)</f>
        <v>0</v>
      </c>
      <c r="AE9" s="264">
        <f>IF('Indicator Date hidden'!AF10="x","x",AE$2-'Indicator Date hidden'!AF10)</f>
        <v>0</v>
      </c>
      <c r="AF9" s="264">
        <f>IF('Indicator Date hidden'!AG10="x","x",AF$2-'Indicator Date hidden'!AG10)</f>
        <v>0</v>
      </c>
      <c r="AG9" s="264">
        <f>IF('Indicator Date hidden'!AH10="x","x",AG$2-'Indicator Date hidden'!AH10)</f>
        <v>4</v>
      </c>
      <c r="AH9" s="264">
        <f>IF('Indicator Date hidden'!AI10="x","x",AH$2-'Indicator Date hidden'!AI10)</f>
        <v>1</v>
      </c>
      <c r="AI9" s="264">
        <f>IF('Indicator Date hidden'!AJ10="x","x",AI$2-'Indicator Date hidden'!AJ10)</f>
        <v>1</v>
      </c>
      <c r="AJ9" s="264">
        <f>IF('Indicator Date hidden'!AK10="x","x",AJ$2-'Indicator Date hidden'!AK10)</f>
        <v>1</v>
      </c>
      <c r="AK9" s="264">
        <f>IF('Indicator Date hidden'!AL10="x","x",AK$2-'Indicator Date hidden'!AL10)</f>
        <v>0</v>
      </c>
      <c r="AL9" s="264">
        <f>IF('Indicator Date hidden'!AM10="x","x",AL$2-'Indicator Date hidden'!AM10)</f>
        <v>1</v>
      </c>
      <c r="AM9" s="264">
        <f>IF('Indicator Date hidden'!AN10="x","x",AM$2-'Indicator Date hidden'!AN10)</f>
        <v>1</v>
      </c>
      <c r="AN9" s="264">
        <f>IF('Indicator Date hidden'!AO10="x","x",AN$2-'Indicator Date hidden'!AO10)</f>
        <v>0</v>
      </c>
      <c r="AO9" s="264">
        <f>IF('Indicator Date hidden'!AP10="x","x",AO$2-'Indicator Date hidden'!AP10)</f>
        <v>4</v>
      </c>
      <c r="AP9" s="264">
        <f>IF('Indicator Date hidden'!AQ10="x","x",AP$2-'Indicator Date hidden'!AQ10)</f>
        <v>1</v>
      </c>
      <c r="AQ9" s="264">
        <f>IF('Indicator Date hidden'!AR10="x","x",AQ$2-'Indicator Date hidden'!AR10)</f>
        <v>0</v>
      </c>
      <c r="AR9" s="264">
        <f>IF('Indicator Date hidden'!AS10="x","x",AR$2-'Indicator Date hidden'!AS10)</f>
        <v>0</v>
      </c>
      <c r="AS9" s="264">
        <f>IF('Indicator Date hidden'!AT10="x","x",AS$2-'Indicator Date hidden'!AT10)</f>
        <v>0</v>
      </c>
      <c r="AT9" s="264">
        <f>IF('Indicator Date hidden'!AU10="x","x",AT$2-'Indicator Date hidden'!AU10)</f>
        <v>0</v>
      </c>
      <c r="AU9" s="264">
        <f>IF('Indicator Date hidden'!AV10="x","x",AU$2-'Indicator Date hidden'!AV10)</f>
        <v>0</v>
      </c>
      <c r="AV9" s="264">
        <f>IF('Indicator Date hidden'!AW10="x","x",AV$2-'Indicator Date hidden'!AW10)</f>
        <v>0</v>
      </c>
      <c r="AW9" s="264">
        <f>IF('Indicator Date hidden'!AX10="x","x",AW$2-'Indicator Date hidden'!AX10)</f>
        <v>0</v>
      </c>
      <c r="AX9" s="264">
        <f>IF('Indicator Date hidden'!AY10="x","x",AX$2-'Indicator Date hidden'!AY10)</f>
        <v>1</v>
      </c>
      <c r="AY9" s="264">
        <f>IF('Indicator Date hidden'!AZ10="x","x",AY$2-'Indicator Date hidden'!AZ10)</f>
        <v>1</v>
      </c>
      <c r="AZ9" s="264">
        <f>IF('Indicator Date hidden'!BA10="x","x",AZ$2-'Indicator Date hidden'!BA10)</f>
        <v>1</v>
      </c>
      <c r="BA9" s="264">
        <f>IF('Indicator Date hidden'!BB10="x","x",BA$2-'Indicator Date hidden'!BB10)</f>
        <v>0</v>
      </c>
      <c r="BB9" s="264">
        <f>IF('Indicator Date hidden'!BC10="x","x",BB$2-'Indicator Date hidden'!BC10)</f>
        <v>0</v>
      </c>
      <c r="BC9" s="264">
        <f>IF('Indicator Date hidden'!BD10="x","x",BC$2-'Indicator Date hidden'!BD10)</f>
        <v>0</v>
      </c>
      <c r="BD9" s="264">
        <f>IF('Indicator Date hidden'!BE10="x","x",BD$2-'Indicator Date hidden'!BE10)</f>
        <v>0</v>
      </c>
      <c r="BE9" s="264">
        <f>IF('Indicator Date hidden'!BF10="x","x",BE$2-'Indicator Date hidden'!BF10)</f>
        <v>0</v>
      </c>
      <c r="BF9" s="264">
        <f>IF('Indicator Date hidden'!BG10="x","x",BF$2-'Indicator Date hidden'!BG10)</f>
        <v>1</v>
      </c>
      <c r="BG9" s="264">
        <f>IF('Indicator Date hidden'!BH10="x","x",BG$2-'Indicator Date hidden'!BH10)</f>
        <v>1</v>
      </c>
      <c r="BH9" s="264">
        <f>IF('Indicator Date hidden'!BI10="x","x",BH$2-'Indicator Date hidden'!BI10)</f>
        <v>0</v>
      </c>
      <c r="BI9" s="264">
        <f>IF('Indicator Date hidden'!BJ10="x","x",BI$2-'Indicator Date hidden'!BJ10)</f>
        <v>0</v>
      </c>
      <c r="BJ9" s="264">
        <f>IF('Indicator Date hidden'!BK10="x","x",BJ$2-'Indicator Date hidden'!BK10)</f>
        <v>0</v>
      </c>
      <c r="BK9" s="264">
        <f>IF('Indicator Date hidden'!BL10="x","x",BK$2-'Indicator Date hidden'!BL10)</f>
        <v>0</v>
      </c>
      <c r="BL9" s="264">
        <f>IF('Indicator Date hidden'!BM10="x","x",BL$2-'Indicator Date hidden'!BM10)</f>
        <v>0</v>
      </c>
      <c r="BM9" s="264">
        <f>IF('Indicator Date hidden'!BN10="x","x",BM$2-'Indicator Date hidden'!BN10)</f>
        <v>0</v>
      </c>
      <c r="BN9" s="264">
        <f>IF('Indicator Date hidden'!BO10="x","x",BN$2-'Indicator Date hidden'!BO10)</f>
        <v>0</v>
      </c>
      <c r="BO9" s="264">
        <f>IF('Indicator Date hidden'!BP10="x","x",BO$2-'Indicator Date hidden'!BP10)</f>
        <v>5</v>
      </c>
      <c r="BP9" s="264">
        <f>IF('Indicator Date hidden'!BQ10="x","x",BP$2-'Indicator Date hidden'!BQ10)</f>
        <v>0</v>
      </c>
      <c r="BQ9" s="264">
        <f>IF('Indicator Date hidden'!BR10="x","x",BQ$2-'Indicator Date hidden'!BR10)</f>
        <v>6</v>
      </c>
      <c r="BR9" s="264">
        <f>IF('Indicator Date hidden'!BS10="x","x",BR$2-'Indicator Date hidden'!BS10)</f>
        <v>6</v>
      </c>
      <c r="BS9" s="264">
        <f>IF('Indicator Date hidden'!BT10="x","x",BS$2-'Indicator Date hidden'!BT10)</f>
        <v>6</v>
      </c>
      <c r="BT9" s="264">
        <f>IF('Indicator Date hidden'!BU10="x","x",BT$2-'Indicator Date hidden'!BU10)</f>
        <v>0</v>
      </c>
      <c r="BU9" s="264">
        <f>IF('Indicator Date hidden'!BV10="x","x",BU$2-'Indicator Date hidden'!BV10)</f>
        <v>0</v>
      </c>
      <c r="BV9" s="264">
        <f>IF('Indicator Date hidden'!BW10="x","x",BV$2-'Indicator Date hidden'!BW10)</f>
        <v>0</v>
      </c>
      <c r="BW9" s="264">
        <f>IF('Indicator Date hidden'!BX10="x","x",BW$2-'Indicator Date hidden'!BX10)</f>
        <v>6</v>
      </c>
      <c r="BX9" s="264">
        <f>IF('Indicator Date hidden'!BY10="x","x",BX$2-'Indicator Date hidden'!BY10)</f>
        <v>1</v>
      </c>
      <c r="BY9" s="264">
        <f>IF('Indicator Date hidden'!BZ10="x","x",BY$2-'Indicator Date hidden'!BZ10)</f>
        <v>1</v>
      </c>
      <c r="BZ9" s="264">
        <f>IF('Indicator Date hidden'!CA10="x","x",BZ$2-'Indicator Date hidden'!CA10)</f>
        <v>1</v>
      </c>
      <c r="CA9" s="264">
        <f>IF('Indicator Date hidden'!CB10="x","x",CA$2-'Indicator Date hidden'!CB10)</f>
        <v>1</v>
      </c>
      <c r="CB9" s="264">
        <f>IF('Indicator Date hidden'!CC10="x","x",CB$2-'Indicator Date hidden'!CC10)</f>
        <v>1</v>
      </c>
      <c r="CC9" s="264">
        <f>IF('Indicator Date hidden'!CD10="x","x",CC$2-'Indicator Date hidden'!CD10)</f>
        <v>1</v>
      </c>
      <c r="CD9" s="264">
        <f>IF('Indicator Date hidden'!CE10="x","x",CD$2-'Indicator Date hidden'!CE10)</f>
        <v>1</v>
      </c>
      <c r="CE9" s="264">
        <f>IF('Indicator Date hidden'!CF10="x","x",CE$2-'Indicator Date hidden'!CF10)</f>
        <v>0</v>
      </c>
      <c r="CF9" s="264">
        <f>IF('Indicator Date hidden'!CG10="x","x",CF$2-'Indicator Date hidden'!CG10)</f>
        <v>0</v>
      </c>
      <c r="CG9" s="264">
        <f>IF('Indicator Date hidden'!CH10="x","x",CG$2-'Indicator Date hidden'!CH10)</f>
        <v>0</v>
      </c>
      <c r="CH9" s="264">
        <f>IF('Indicator Date hidden'!CI10="x","x",CH$2-'Indicator Date hidden'!CI10)</f>
        <v>0</v>
      </c>
      <c r="CI9" s="264">
        <f>IF('Indicator Date hidden'!CJ10="x","x",CI$2-'Indicator Date hidden'!CJ10)</f>
        <v>0</v>
      </c>
      <c r="CJ9" s="264">
        <f>IF('Indicator Date hidden'!CK10="x","x",CJ$2-'Indicator Date hidden'!CK10)</f>
        <v>0</v>
      </c>
      <c r="CK9" s="264">
        <f>IF('Indicator Date hidden'!CL10="x","x",CK$2-'Indicator Date hidden'!CL10)</f>
        <v>0</v>
      </c>
      <c r="CL9" s="264">
        <f>IF('Indicator Date hidden'!CM10="x","x",CL$2-'Indicator Date hidden'!CM10)</f>
        <v>6</v>
      </c>
      <c r="CM9" s="263">
        <f t="shared" si="0"/>
        <v>67</v>
      </c>
      <c r="CN9" s="265">
        <f t="shared" si="1"/>
        <v>0.7528089887640449</v>
      </c>
      <c r="CO9" s="263">
        <f t="shared" si="2"/>
        <v>27</v>
      </c>
      <c r="CP9" s="265">
        <f t="shared" si="3"/>
        <v>1.6440625133444198</v>
      </c>
      <c r="CQ9" s="266">
        <f t="shared" si="4"/>
        <v>0</v>
      </c>
    </row>
    <row r="10" spans="1:95" x14ac:dyDescent="0.25">
      <c r="A10" s="263" t="str">
        <f>'Indicator Data'!C21</f>
        <v>Brahmanbaria</v>
      </c>
      <c r="B10" s="264">
        <f>IF('Indicator Date hidden'!C11="x","x",B$2-'Indicator Date hidden'!C11)</f>
        <v>0</v>
      </c>
      <c r="C10" s="264">
        <f>IF('Indicator Date hidden'!D11="x","x",C$2-'Indicator Date hidden'!D11)</f>
        <v>0</v>
      </c>
      <c r="D10" s="264">
        <f>IF('Indicator Date hidden'!E11="x","x",D$2-'Indicator Date hidden'!E11)</f>
        <v>0</v>
      </c>
      <c r="E10" s="264">
        <f>IF('Indicator Date hidden'!F11="x","x",E$2-'Indicator Date hidden'!F11)</f>
        <v>0</v>
      </c>
      <c r="F10" s="264">
        <f>IF('Indicator Date hidden'!G11="x","x",F$2-'Indicator Date hidden'!G11)</f>
        <v>0</v>
      </c>
      <c r="G10" s="264">
        <f>IF('Indicator Date hidden'!H11="x","x",G$2-'Indicator Date hidden'!H11)</f>
        <v>0</v>
      </c>
      <c r="H10" s="264">
        <f>IF('Indicator Date hidden'!I11="x","x",H$2-'Indicator Date hidden'!I11)</f>
        <v>0</v>
      </c>
      <c r="I10" s="264">
        <f>IF('Indicator Date hidden'!J11="x","x",I$2-'Indicator Date hidden'!J11)</f>
        <v>0</v>
      </c>
      <c r="J10" s="264">
        <f>IF('Indicator Date hidden'!K11="x","x",J$2-'Indicator Date hidden'!K11)</f>
        <v>0</v>
      </c>
      <c r="K10" s="264">
        <f>IF('Indicator Date hidden'!L11="x","x",K$2-'Indicator Date hidden'!L11)</f>
        <v>0</v>
      </c>
      <c r="L10" s="264">
        <f>IF('Indicator Date hidden'!M11="x","x",L$2-'Indicator Date hidden'!M11)</f>
        <v>0</v>
      </c>
      <c r="M10" s="264">
        <f>IF('Indicator Date hidden'!N11="x","x",M$2-'Indicator Date hidden'!N11)</f>
        <v>0</v>
      </c>
      <c r="N10" s="264">
        <f>IF('Indicator Date hidden'!O11="x","x",N$2-'Indicator Date hidden'!O11)</f>
        <v>0</v>
      </c>
      <c r="O10" s="264">
        <f>IF('Indicator Date hidden'!P11="x","x",O$2-'Indicator Date hidden'!P11)</f>
        <v>0</v>
      </c>
      <c r="P10" s="264">
        <f>IF('Indicator Date hidden'!Q11="x","x",P$2-'Indicator Date hidden'!Q11)</f>
        <v>0</v>
      </c>
      <c r="Q10" s="264">
        <f>IF('Indicator Date hidden'!R11="x","x",Q$2-'Indicator Date hidden'!R11)</f>
        <v>0</v>
      </c>
      <c r="R10" s="264">
        <f>IF('Indicator Date hidden'!S11="x","x",R$2-'Indicator Date hidden'!S11)</f>
        <v>0</v>
      </c>
      <c r="S10" s="264">
        <f>IF('Indicator Date hidden'!T11="x","x",S$2-'Indicator Date hidden'!T11)</f>
        <v>0</v>
      </c>
      <c r="T10" s="264">
        <f>IF('Indicator Date hidden'!U11="x","x",T$2-'Indicator Date hidden'!U11)</f>
        <v>0</v>
      </c>
      <c r="U10" s="264">
        <f>IF('Indicator Date hidden'!V11="x","x",U$2-'Indicator Date hidden'!V11)</f>
        <v>0</v>
      </c>
      <c r="V10" s="264">
        <f>IF('Indicator Date hidden'!W11="x","x",V$2-'Indicator Date hidden'!W11)</f>
        <v>0</v>
      </c>
      <c r="W10" s="264">
        <f>IF('Indicator Date hidden'!X11="x","x",W$2-'Indicator Date hidden'!X11)</f>
        <v>0</v>
      </c>
      <c r="X10" s="264">
        <f>IF('Indicator Date hidden'!Y11="x","x",X$2-'Indicator Date hidden'!Y11)</f>
        <v>0</v>
      </c>
      <c r="Y10" s="264">
        <f>IF('Indicator Date hidden'!Z11="x","x",Y$2-'Indicator Date hidden'!Z11)</f>
        <v>6</v>
      </c>
      <c r="Z10" s="264">
        <f>IF('Indicator Date hidden'!AA11="x","x",Z$2-'Indicator Date hidden'!AA11)</f>
        <v>0</v>
      </c>
      <c r="AA10" s="264">
        <f>IF('Indicator Date hidden'!AB11="x","x",AA$2-'Indicator Date hidden'!AB11)</f>
        <v>0</v>
      </c>
      <c r="AB10" s="264">
        <f>IF('Indicator Date hidden'!AC11="x","x",AB$2-'Indicator Date hidden'!AC11)</f>
        <v>0</v>
      </c>
      <c r="AC10" s="264">
        <f>IF('Indicator Date hidden'!AD11="x","x",AC$2-'Indicator Date hidden'!AD11)</f>
        <v>0</v>
      </c>
      <c r="AD10" s="264">
        <f>IF('Indicator Date hidden'!AE11="x","x",AD$2-'Indicator Date hidden'!AE11)</f>
        <v>0</v>
      </c>
      <c r="AE10" s="264">
        <f>IF('Indicator Date hidden'!AF11="x","x",AE$2-'Indicator Date hidden'!AF11)</f>
        <v>0</v>
      </c>
      <c r="AF10" s="264">
        <f>IF('Indicator Date hidden'!AG11="x","x",AF$2-'Indicator Date hidden'!AG11)</f>
        <v>0</v>
      </c>
      <c r="AG10" s="264">
        <f>IF('Indicator Date hidden'!AH11="x","x",AG$2-'Indicator Date hidden'!AH11)</f>
        <v>4</v>
      </c>
      <c r="AH10" s="264">
        <f>IF('Indicator Date hidden'!AI11="x","x",AH$2-'Indicator Date hidden'!AI11)</f>
        <v>1</v>
      </c>
      <c r="AI10" s="264">
        <f>IF('Indicator Date hidden'!AJ11="x","x",AI$2-'Indicator Date hidden'!AJ11)</f>
        <v>1</v>
      </c>
      <c r="AJ10" s="264">
        <f>IF('Indicator Date hidden'!AK11="x","x",AJ$2-'Indicator Date hidden'!AK11)</f>
        <v>1</v>
      </c>
      <c r="AK10" s="264">
        <f>IF('Indicator Date hidden'!AL11="x","x",AK$2-'Indicator Date hidden'!AL11)</f>
        <v>0</v>
      </c>
      <c r="AL10" s="264">
        <f>IF('Indicator Date hidden'!AM11="x","x",AL$2-'Indicator Date hidden'!AM11)</f>
        <v>1</v>
      </c>
      <c r="AM10" s="264">
        <f>IF('Indicator Date hidden'!AN11="x","x",AM$2-'Indicator Date hidden'!AN11)</f>
        <v>1</v>
      </c>
      <c r="AN10" s="264">
        <f>IF('Indicator Date hidden'!AO11="x","x",AN$2-'Indicator Date hidden'!AO11)</f>
        <v>0</v>
      </c>
      <c r="AO10" s="264">
        <f>IF('Indicator Date hidden'!AP11="x","x",AO$2-'Indicator Date hidden'!AP11)</f>
        <v>4</v>
      </c>
      <c r="AP10" s="264">
        <f>IF('Indicator Date hidden'!AQ11="x","x",AP$2-'Indicator Date hidden'!AQ11)</f>
        <v>1</v>
      </c>
      <c r="AQ10" s="264">
        <f>IF('Indicator Date hidden'!AR11="x","x",AQ$2-'Indicator Date hidden'!AR11)</f>
        <v>0</v>
      </c>
      <c r="AR10" s="264">
        <f>IF('Indicator Date hidden'!AS11="x","x",AR$2-'Indicator Date hidden'!AS11)</f>
        <v>0</v>
      </c>
      <c r="AS10" s="264">
        <f>IF('Indicator Date hidden'!AT11="x","x",AS$2-'Indicator Date hidden'!AT11)</f>
        <v>0</v>
      </c>
      <c r="AT10" s="264">
        <f>IF('Indicator Date hidden'!AU11="x","x",AT$2-'Indicator Date hidden'!AU11)</f>
        <v>0</v>
      </c>
      <c r="AU10" s="264">
        <f>IF('Indicator Date hidden'!AV11="x","x",AU$2-'Indicator Date hidden'!AV11)</f>
        <v>0</v>
      </c>
      <c r="AV10" s="264">
        <f>IF('Indicator Date hidden'!AW11="x","x",AV$2-'Indicator Date hidden'!AW11)</f>
        <v>0</v>
      </c>
      <c r="AW10" s="264">
        <f>IF('Indicator Date hidden'!AX11="x","x",AW$2-'Indicator Date hidden'!AX11)</f>
        <v>0</v>
      </c>
      <c r="AX10" s="264">
        <f>IF('Indicator Date hidden'!AY11="x","x",AX$2-'Indicator Date hidden'!AY11)</f>
        <v>1</v>
      </c>
      <c r="AY10" s="264">
        <f>IF('Indicator Date hidden'!AZ11="x","x",AY$2-'Indicator Date hidden'!AZ11)</f>
        <v>1</v>
      </c>
      <c r="AZ10" s="264">
        <f>IF('Indicator Date hidden'!BA11="x","x",AZ$2-'Indicator Date hidden'!BA11)</f>
        <v>1</v>
      </c>
      <c r="BA10" s="264">
        <f>IF('Indicator Date hidden'!BB11="x","x",BA$2-'Indicator Date hidden'!BB11)</f>
        <v>0</v>
      </c>
      <c r="BB10" s="264">
        <f>IF('Indicator Date hidden'!BC11="x","x",BB$2-'Indicator Date hidden'!BC11)</f>
        <v>0</v>
      </c>
      <c r="BC10" s="264">
        <f>IF('Indicator Date hidden'!BD11="x","x",BC$2-'Indicator Date hidden'!BD11)</f>
        <v>0</v>
      </c>
      <c r="BD10" s="264">
        <f>IF('Indicator Date hidden'!BE11="x","x",BD$2-'Indicator Date hidden'!BE11)</f>
        <v>0</v>
      </c>
      <c r="BE10" s="264">
        <f>IF('Indicator Date hidden'!BF11="x","x",BE$2-'Indicator Date hidden'!BF11)</f>
        <v>0</v>
      </c>
      <c r="BF10" s="264">
        <f>IF('Indicator Date hidden'!BG11="x","x",BF$2-'Indicator Date hidden'!BG11)</f>
        <v>1</v>
      </c>
      <c r="BG10" s="264">
        <f>IF('Indicator Date hidden'!BH11="x","x",BG$2-'Indicator Date hidden'!BH11)</f>
        <v>1</v>
      </c>
      <c r="BH10" s="264">
        <f>IF('Indicator Date hidden'!BI11="x","x",BH$2-'Indicator Date hidden'!BI11)</f>
        <v>0</v>
      </c>
      <c r="BI10" s="264">
        <f>IF('Indicator Date hidden'!BJ11="x","x",BI$2-'Indicator Date hidden'!BJ11)</f>
        <v>0</v>
      </c>
      <c r="BJ10" s="264">
        <f>IF('Indicator Date hidden'!BK11="x","x",BJ$2-'Indicator Date hidden'!BK11)</f>
        <v>0</v>
      </c>
      <c r="BK10" s="264">
        <f>IF('Indicator Date hidden'!BL11="x","x",BK$2-'Indicator Date hidden'!BL11)</f>
        <v>0</v>
      </c>
      <c r="BL10" s="264">
        <f>IF('Indicator Date hidden'!BM11="x","x",BL$2-'Indicator Date hidden'!BM11)</f>
        <v>0</v>
      </c>
      <c r="BM10" s="264">
        <f>IF('Indicator Date hidden'!BN11="x","x",BM$2-'Indicator Date hidden'!BN11)</f>
        <v>0</v>
      </c>
      <c r="BN10" s="264">
        <f>IF('Indicator Date hidden'!BO11="x","x",BN$2-'Indicator Date hidden'!BO11)</f>
        <v>0</v>
      </c>
      <c r="BO10" s="264">
        <f>IF('Indicator Date hidden'!BP11="x","x",BO$2-'Indicator Date hidden'!BP11)</f>
        <v>5</v>
      </c>
      <c r="BP10" s="264">
        <f>IF('Indicator Date hidden'!BQ11="x","x",BP$2-'Indicator Date hidden'!BQ11)</f>
        <v>0</v>
      </c>
      <c r="BQ10" s="264">
        <f>IF('Indicator Date hidden'!BR11="x","x",BQ$2-'Indicator Date hidden'!BR11)</f>
        <v>6</v>
      </c>
      <c r="BR10" s="264">
        <f>IF('Indicator Date hidden'!BS11="x","x",BR$2-'Indicator Date hidden'!BS11)</f>
        <v>6</v>
      </c>
      <c r="BS10" s="264">
        <f>IF('Indicator Date hidden'!BT11="x","x",BS$2-'Indicator Date hidden'!BT11)</f>
        <v>6</v>
      </c>
      <c r="BT10" s="264">
        <f>IF('Indicator Date hidden'!BU11="x","x",BT$2-'Indicator Date hidden'!BU11)</f>
        <v>0</v>
      </c>
      <c r="BU10" s="264">
        <f>IF('Indicator Date hidden'!BV11="x","x",BU$2-'Indicator Date hidden'!BV11)</f>
        <v>0</v>
      </c>
      <c r="BV10" s="264">
        <f>IF('Indicator Date hidden'!BW11="x","x",BV$2-'Indicator Date hidden'!BW11)</f>
        <v>0</v>
      </c>
      <c r="BW10" s="264">
        <f>IF('Indicator Date hidden'!BX11="x","x",BW$2-'Indicator Date hidden'!BX11)</f>
        <v>6</v>
      </c>
      <c r="BX10" s="264">
        <f>IF('Indicator Date hidden'!BY11="x","x",BX$2-'Indicator Date hidden'!BY11)</f>
        <v>1</v>
      </c>
      <c r="BY10" s="264">
        <f>IF('Indicator Date hidden'!BZ11="x","x",BY$2-'Indicator Date hidden'!BZ11)</f>
        <v>1</v>
      </c>
      <c r="BZ10" s="264">
        <f>IF('Indicator Date hidden'!CA11="x","x",BZ$2-'Indicator Date hidden'!CA11)</f>
        <v>1</v>
      </c>
      <c r="CA10" s="264">
        <f>IF('Indicator Date hidden'!CB11="x","x",CA$2-'Indicator Date hidden'!CB11)</f>
        <v>1</v>
      </c>
      <c r="CB10" s="264">
        <f>IF('Indicator Date hidden'!CC11="x","x",CB$2-'Indicator Date hidden'!CC11)</f>
        <v>1</v>
      </c>
      <c r="CC10" s="264">
        <f>IF('Indicator Date hidden'!CD11="x","x",CC$2-'Indicator Date hidden'!CD11)</f>
        <v>1</v>
      </c>
      <c r="CD10" s="264">
        <f>IF('Indicator Date hidden'!CE11="x","x",CD$2-'Indicator Date hidden'!CE11)</f>
        <v>1</v>
      </c>
      <c r="CE10" s="264">
        <f>IF('Indicator Date hidden'!CF11="x","x",CE$2-'Indicator Date hidden'!CF11)</f>
        <v>0</v>
      </c>
      <c r="CF10" s="264">
        <f>IF('Indicator Date hidden'!CG11="x","x",CF$2-'Indicator Date hidden'!CG11)</f>
        <v>0</v>
      </c>
      <c r="CG10" s="264">
        <f>IF('Indicator Date hidden'!CH11="x","x",CG$2-'Indicator Date hidden'!CH11)</f>
        <v>0</v>
      </c>
      <c r="CH10" s="264">
        <f>IF('Indicator Date hidden'!CI11="x","x",CH$2-'Indicator Date hidden'!CI11)</f>
        <v>0</v>
      </c>
      <c r="CI10" s="264">
        <f>IF('Indicator Date hidden'!CJ11="x","x",CI$2-'Indicator Date hidden'!CJ11)</f>
        <v>0</v>
      </c>
      <c r="CJ10" s="264">
        <f>IF('Indicator Date hidden'!CK11="x","x",CJ$2-'Indicator Date hidden'!CK11)</f>
        <v>0</v>
      </c>
      <c r="CK10" s="264">
        <f>IF('Indicator Date hidden'!CL11="x","x",CK$2-'Indicator Date hidden'!CL11)</f>
        <v>0</v>
      </c>
      <c r="CL10" s="264">
        <f>IF('Indicator Date hidden'!CM11="x","x",CL$2-'Indicator Date hidden'!CM11)</f>
        <v>6</v>
      </c>
      <c r="CM10" s="263">
        <f t="shared" si="0"/>
        <v>67</v>
      </c>
      <c r="CN10" s="265">
        <f t="shared" si="1"/>
        <v>0.7528089887640449</v>
      </c>
      <c r="CO10" s="263">
        <f t="shared" si="2"/>
        <v>27</v>
      </c>
      <c r="CP10" s="265">
        <f t="shared" si="3"/>
        <v>1.6440625133444198</v>
      </c>
      <c r="CQ10" s="266">
        <f t="shared" si="4"/>
        <v>0</v>
      </c>
    </row>
    <row r="11" spans="1:95" x14ac:dyDescent="0.25">
      <c r="A11" s="263" t="str">
        <f>'Indicator Data'!C22</f>
        <v>Chandpur</v>
      </c>
      <c r="B11" s="264">
        <f>IF('Indicator Date hidden'!C12="x","x",B$2-'Indicator Date hidden'!C12)</f>
        <v>0</v>
      </c>
      <c r="C11" s="264">
        <f>IF('Indicator Date hidden'!D12="x","x",C$2-'Indicator Date hidden'!D12)</f>
        <v>0</v>
      </c>
      <c r="D11" s="264">
        <f>IF('Indicator Date hidden'!E12="x","x",D$2-'Indicator Date hidden'!E12)</f>
        <v>0</v>
      </c>
      <c r="E11" s="264">
        <f>IF('Indicator Date hidden'!F12="x","x",E$2-'Indicator Date hidden'!F12)</f>
        <v>0</v>
      </c>
      <c r="F11" s="264">
        <f>IF('Indicator Date hidden'!G12="x","x",F$2-'Indicator Date hidden'!G12)</f>
        <v>0</v>
      </c>
      <c r="G11" s="264">
        <f>IF('Indicator Date hidden'!H12="x","x",G$2-'Indicator Date hidden'!H12)</f>
        <v>0</v>
      </c>
      <c r="H11" s="264">
        <f>IF('Indicator Date hidden'!I12="x","x",H$2-'Indicator Date hidden'!I12)</f>
        <v>0</v>
      </c>
      <c r="I11" s="264">
        <f>IF('Indicator Date hidden'!J12="x","x",I$2-'Indicator Date hidden'!J12)</f>
        <v>0</v>
      </c>
      <c r="J11" s="264">
        <f>IF('Indicator Date hidden'!K12="x","x",J$2-'Indicator Date hidden'!K12)</f>
        <v>0</v>
      </c>
      <c r="K11" s="264">
        <f>IF('Indicator Date hidden'!L12="x","x",K$2-'Indicator Date hidden'!L12)</f>
        <v>0</v>
      </c>
      <c r="L11" s="264">
        <f>IF('Indicator Date hidden'!M12="x","x",L$2-'Indicator Date hidden'!M12)</f>
        <v>0</v>
      </c>
      <c r="M11" s="264">
        <f>IF('Indicator Date hidden'!N12="x","x",M$2-'Indicator Date hidden'!N12)</f>
        <v>0</v>
      </c>
      <c r="N11" s="264">
        <f>IF('Indicator Date hidden'!O12="x","x",N$2-'Indicator Date hidden'!O12)</f>
        <v>0</v>
      </c>
      <c r="O11" s="264">
        <f>IF('Indicator Date hidden'!P12="x","x",O$2-'Indicator Date hidden'!P12)</f>
        <v>0</v>
      </c>
      <c r="P11" s="264">
        <f>IF('Indicator Date hidden'!Q12="x","x",P$2-'Indicator Date hidden'!Q12)</f>
        <v>0</v>
      </c>
      <c r="Q11" s="264">
        <f>IF('Indicator Date hidden'!R12="x","x",Q$2-'Indicator Date hidden'!R12)</f>
        <v>0</v>
      </c>
      <c r="R11" s="264">
        <f>IF('Indicator Date hidden'!S12="x","x",R$2-'Indicator Date hidden'!S12)</f>
        <v>0</v>
      </c>
      <c r="S11" s="264">
        <f>IF('Indicator Date hidden'!T12="x","x",S$2-'Indicator Date hidden'!T12)</f>
        <v>0</v>
      </c>
      <c r="T11" s="264">
        <f>IF('Indicator Date hidden'!U12="x","x",T$2-'Indicator Date hidden'!U12)</f>
        <v>0</v>
      </c>
      <c r="U11" s="264">
        <f>IF('Indicator Date hidden'!V12="x","x",U$2-'Indicator Date hidden'!V12)</f>
        <v>0</v>
      </c>
      <c r="V11" s="264">
        <f>IF('Indicator Date hidden'!W12="x","x",V$2-'Indicator Date hidden'!W12)</f>
        <v>0</v>
      </c>
      <c r="W11" s="264">
        <f>IF('Indicator Date hidden'!X12="x","x",W$2-'Indicator Date hidden'!X12)</f>
        <v>0</v>
      </c>
      <c r="X11" s="264">
        <f>IF('Indicator Date hidden'!Y12="x","x",X$2-'Indicator Date hidden'!Y12)</f>
        <v>0</v>
      </c>
      <c r="Y11" s="264">
        <f>IF('Indicator Date hidden'!Z12="x","x",Y$2-'Indicator Date hidden'!Z12)</f>
        <v>6</v>
      </c>
      <c r="Z11" s="264">
        <f>IF('Indicator Date hidden'!AA12="x","x",Z$2-'Indicator Date hidden'!AA12)</f>
        <v>0</v>
      </c>
      <c r="AA11" s="264">
        <f>IF('Indicator Date hidden'!AB12="x","x",AA$2-'Indicator Date hidden'!AB12)</f>
        <v>0</v>
      </c>
      <c r="AB11" s="264">
        <f>IF('Indicator Date hidden'!AC12="x","x",AB$2-'Indicator Date hidden'!AC12)</f>
        <v>0</v>
      </c>
      <c r="AC11" s="264">
        <f>IF('Indicator Date hidden'!AD12="x","x",AC$2-'Indicator Date hidden'!AD12)</f>
        <v>0</v>
      </c>
      <c r="AD11" s="264">
        <f>IF('Indicator Date hidden'!AE12="x","x",AD$2-'Indicator Date hidden'!AE12)</f>
        <v>0</v>
      </c>
      <c r="AE11" s="264">
        <f>IF('Indicator Date hidden'!AF12="x","x",AE$2-'Indicator Date hidden'!AF12)</f>
        <v>0</v>
      </c>
      <c r="AF11" s="264">
        <f>IF('Indicator Date hidden'!AG12="x","x",AF$2-'Indicator Date hidden'!AG12)</f>
        <v>0</v>
      </c>
      <c r="AG11" s="264">
        <f>IF('Indicator Date hidden'!AH12="x","x",AG$2-'Indicator Date hidden'!AH12)</f>
        <v>4</v>
      </c>
      <c r="AH11" s="264">
        <f>IF('Indicator Date hidden'!AI12="x","x",AH$2-'Indicator Date hidden'!AI12)</f>
        <v>1</v>
      </c>
      <c r="AI11" s="264">
        <f>IF('Indicator Date hidden'!AJ12="x","x",AI$2-'Indicator Date hidden'!AJ12)</f>
        <v>1</v>
      </c>
      <c r="AJ11" s="264">
        <f>IF('Indicator Date hidden'!AK12="x","x",AJ$2-'Indicator Date hidden'!AK12)</f>
        <v>1</v>
      </c>
      <c r="AK11" s="264">
        <f>IF('Indicator Date hidden'!AL12="x","x",AK$2-'Indicator Date hidden'!AL12)</f>
        <v>0</v>
      </c>
      <c r="AL11" s="264">
        <f>IF('Indicator Date hidden'!AM12="x","x",AL$2-'Indicator Date hidden'!AM12)</f>
        <v>1</v>
      </c>
      <c r="AM11" s="264">
        <f>IF('Indicator Date hidden'!AN12="x","x",AM$2-'Indicator Date hidden'!AN12)</f>
        <v>1</v>
      </c>
      <c r="AN11" s="264">
        <f>IF('Indicator Date hidden'!AO12="x","x",AN$2-'Indicator Date hidden'!AO12)</f>
        <v>0</v>
      </c>
      <c r="AO11" s="264">
        <f>IF('Indicator Date hidden'!AP12="x","x",AO$2-'Indicator Date hidden'!AP12)</f>
        <v>4</v>
      </c>
      <c r="AP11" s="264">
        <f>IF('Indicator Date hidden'!AQ12="x","x",AP$2-'Indicator Date hidden'!AQ12)</f>
        <v>1</v>
      </c>
      <c r="AQ11" s="264">
        <f>IF('Indicator Date hidden'!AR12="x","x",AQ$2-'Indicator Date hidden'!AR12)</f>
        <v>0</v>
      </c>
      <c r="AR11" s="264">
        <f>IF('Indicator Date hidden'!AS12="x","x",AR$2-'Indicator Date hidden'!AS12)</f>
        <v>0</v>
      </c>
      <c r="AS11" s="264">
        <f>IF('Indicator Date hidden'!AT12="x","x",AS$2-'Indicator Date hidden'!AT12)</f>
        <v>0</v>
      </c>
      <c r="AT11" s="264">
        <f>IF('Indicator Date hidden'!AU12="x","x",AT$2-'Indicator Date hidden'!AU12)</f>
        <v>0</v>
      </c>
      <c r="AU11" s="264">
        <f>IF('Indicator Date hidden'!AV12="x","x",AU$2-'Indicator Date hidden'!AV12)</f>
        <v>0</v>
      </c>
      <c r="AV11" s="264">
        <f>IF('Indicator Date hidden'!AW12="x","x",AV$2-'Indicator Date hidden'!AW12)</f>
        <v>0</v>
      </c>
      <c r="AW11" s="264">
        <f>IF('Indicator Date hidden'!AX12="x","x",AW$2-'Indicator Date hidden'!AX12)</f>
        <v>0</v>
      </c>
      <c r="AX11" s="264">
        <f>IF('Indicator Date hidden'!AY12="x","x",AX$2-'Indicator Date hidden'!AY12)</f>
        <v>1</v>
      </c>
      <c r="AY11" s="264">
        <f>IF('Indicator Date hidden'!AZ12="x","x",AY$2-'Indicator Date hidden'!AZ12)</f>
        <v>1</v>
      </c>
      <c r="AZ11" s="264">
        <f>IF('Indicator Date hidden'!BA12="x","x",AZ$2-'Indicator Date hidden'!BA12)</f>
        <v>1</v>
      </c>
      <c r="BA11" s="264">
        <f>IF('Indicator Date hidden'!BB12="x","x",BA$2-'Indicator Date hidden'!BB12)</f>
        <v>0</v>
      </c>
      <c r="BB11" s="264">
        <f>IF('Indicator Date hidden'!BC12="x","x",BB$2-'Indicator Date hidden'!BC12)</f>
        <v>0</v>
      </c>
      <c r="BC11" s="264">
        <f>IF('Indicator Date hidden'!BD12="x","x",BC$2-'Indicator Date hidden'!BD12)</f>
        <v>0</v>
      </c>
      <c r="BD11" s="264">
        <f>IF('Indicator Date hidden'!BE12="x","x",BD$2-'Indicator Date hidden'!BE12)</f>
        <v>0</v>
      </c>
      <c r="BE11" s="264">
        <f>IF('Indicator Date hidden'!BF12="x","x",BE$2-'Indicator Date hidden'!BF12)</f>
        <v>0</v>
      </c>
      <c r="BF11" s="264">
        <f>IF('Indicator Date hidden'!BG12="x","x",BF$2-'Indicator Date hidden'!BG12)</f>
        <v>1</v>
      </c>
      <c r="BG11" s="264">
        <f>IF('Indicator Date hidden'!BH12="x","x",BG$2-'Indicator Date hidden'!BH12)</f>
        <v>1</v>
      </c>
      <c r="BH11" s="264">
        <f>IF('Indicator Date hidden'!BI12="x","x",BH$2-'Indicator Date hidden'!BI12)</f>
        <v>0</v>
      </c>
      <c r="BI11" s="264">
        <f>IF('Indicator Date hidden'!BJ12="x","x",BI$2-'Indicator Date hidden'!BJ12)</f>
        <v>0</v>
      </c>
      <c r="BJ11" s="264">
        <f>IF('Indicator Date hidden'!BK12="x","x",BJ$2-'Indicator Date hidden'!BK12)</f>
        <v>0</v>
      </c>
      <c r="BK11" s="264">
        <f>IF('Indicator Date hidden'!BL12="x","x",BK$2-'Indicator Date hidden'!BL12)</f>
        <v>0</v>
      </c>
      <c r="BL11" s="264">
        <f>IF('Indicator Date hidden'!BM12="x","x",BL$2-'Indicator Date hidden'!BM12)</f>
        <v>0</v>
      </c>
      <c r="BM11" s="264">
        <f>IF('Indicator Date hidden'!BN12="x","x",BM$2-'Indicator Date hidden'!BN12)</f>
        <v>0</v>
      </c>
      <c r="BN11" s="264">
        <f>IF('Indicator Date hidden'!BO12="x","x",BN$2-'Indicator Date hidden'!BO12)</f>
        <v>0</v>
      </c>
      <c r="BO11" s="264">
        <f>IF('Indicator Date hidden'!BP12="x","x",BO$2-'Indicator Date hidden'!BP12)</f>
        <v>5</v>
      </c>
      <c r="BP11" s="264">
        <f>IF('Indicator Date hidden'!BQ12="x","x",BP$2-'Indicator Date hidden'!BQ12)</f>
        <v>0</v>
      </c>
      <c r="BQ11" s="264">
        <f>IF('Indicator Date hidden'!BR12="x","x",BQ$2-'Indicator Date hidden'!BR12)</f>
        <v>6</v>
      </c>
      <c r="BR11" s="264">
        <f>IF('Indicator Date hidden'!BS12="x","x",BR$2-'Indicator Date hidden'!BS12)</f>
        <v>6</v>
      </c>
      <c r="BS11" s="264">
        <f>IF('Indicator Date hidden'!BT12="x","x",BS$2-'Indicator Date hidden'!BT12)</f>
        <v>6</v>
      </c>
      <c r="BT11" s="264">
        <f>IF('Indicator Date hidden'!BU12="x","x",BT$2-'Indicator Date hidden'!BU12)</f>
        <v>0</v>
      </c>
      <c r="BU11" s="264">
        <f>IF('Indicator Date hidden'!BV12="x","x",BU$2-'Indicator Date hidden'!BV12)</f>
        <v>0</v>
      </c>
      <c r="BV11" s="264">
        <f>IF('Indicator Date hidden'!BW12="x","x",BV$2-'Indicator Date hidden'!BW12)</f>
        <v>0</v>
      </c>
      <c r="BW11" s="264">
        <f>IF('Indicator Date hidden'!BX12="x","x",BW$2-'Indicator Date hidden'!BX12)</f>
        <v>6</v>
      </c>
      <c r="BX11" s="264">
        <f>IF('Indicator Date hidden'!BY12="x","x",BX$2-'Indicator Date hidden'!BY12)</f>
        <v>1</v>
      </c>
      <c r="BY11" s="264">
        <f>IF('Indicator Date hidden'!BZ12="x","x",BY$2-'Indicator Date hidden'!BZ12)</f>
        <v>1</v>
      </c>
      <c r="BZ11" s="264">
        <f>IF('Indicator Date hidden'!CA12="x","x",BZ$2-'Indicator Date hidden'!CA12)</f>
        <v>1</v>
      </c>
      <c r="CA11" s="264">
        <f>IF('Indicator Date hidden'!CB12="x","x",CA$2-'Indicator Date hidden'!CB12)</f>
        <v>1</v>
      </c>
      <c r="CB11" s="264">
        <f>IF('Indicator Date hidden'!CC12="x","x",CB$2-'Indicator Date hidden'!CC12)</f>
        <v>1</v>
      </c>
      <c r="CC11" s="264">
        <f>IF('Indicator Date hidden'!CD12="x","x",CC$2-'Indicator Date hidden'!CD12)</f>
        <v>1</v>
      </c>
      <c r="CD11" s="264">
        <f>IF('Indicator Date hidden'!CE12="x","x",CD$2-'Indicator Date hidden'!CE12)</f>
        <v>1</v>
      </c>
      <c r="CE11" s="264">
        <f>IF('Indicator Date hidden'!CF12="x","x",CE$2-'Indicator Date hidden'!CF12)</f>
        <v>0</v>
      </c>
      <c r="CF11" s="264">
        <f>IF('Indicator Date hidden'!CG12="x","x",CF$2-'Indicator Date hidden'!CG12)</f>
        <v>0</v>
      </c>
      <c r="CG11" s="264">
        <f>IF('Indicator Date hidden'!CH12="x","x",CG$2-'Indicator Date hidden'!CH12)</f>
        <v>0</v>
      </c>
      <c r="CH11" s="264">
        <f>IF('Indicator Date hidden'!CI12="x","x",CH$2-'Indicator Date hidden'!CI12)</f>
        <v>0</v>
      </c>
      <c r="CI11" s="264">
        <f>IF('Indicator Date hidden'!CJ12="x","x",CI$2-'Indicator Date hidden'!CJ12)</f>
        <v>0</v>
      </c>
      <c r="CJ11" s="264">
        <f>IF('Indicator Date hidden'!CK12="x","x",CJ$2-'Indicator Date hidden'!CK12)</f>
        <v>0</v>
      </c>
      <c r="CK11" s="264">
        <f>IF('Indicator Date hidden'!CL12="x","x",CK$2-'Indicator Date hidden'!CL12)</f>
        <v>0</v>
      </c>
      <c r="CL11" s="264">
        <f>IF('Indicator Date hidden'!CM12="x","x",CL$2-'Indicator Date hidden'!CM12)</f>
        <v>6</v>
      </c>
      <c r="CM11" s="263">
        <f t="shared" si="0"/>
        <v>67</v>
      </c>
      <c r="CN11" s="265">
        <f t="shared" si="1"/>
        <v>0.7528089887640449</v>
      </c>
      <c r="CO11" s="263">
        <f t="shared" si="2"/>
        <v>27</v>
      </c>
      <c r="CP11" s="265">
        <f t="shared" si="3"/>
        <v>1.6440625133444198</v>
      </c>
      <c r="CQ11" s="266">
        <f t="shared" si="4"/>
        <v>0</v>
      </c>
    </row>
    <row r="12" spans="1:95" x14ac:dyDescent="0.25">
      <c r="A12" s="263" t="str">
        <f>'Indicator Data'!C23</f>
        <v>Chattogram</v>
      </c>
      <c r="B12" s="264">
        <f>IF('Indicator Date hidden'!C13="x","x",B$2-'Indicator Date hidden'!C13)</f>
        <v>0</v>
      </c>
      <c r="C12" s="264">
        <f>IF('Indicator Date hidden'!D13="x","x",C$2-'Indicator Date hidden'!D13)</f>
        <v>0</v>
      </c>
      <c r="D12" s="264">
        <f>IF('Indicator Date hidden'!E13="x","x",D$2-'Indicator Date hidden'!E13)</f>
        <v>0</v>
      </c>
      <c r="E12" s="264">
        <f>IF('Indicator Date hidden'!F13="x","x",E$2-'Indicator Date hidden'!F13)</f>
        <v>0</v>
      </c>
      <c r="F12" s="264">
        <f>IF('Indicator Date hidden'!G13="x","x",F$2-'Indicator Date hidden'!G13)</f>
        <v>0</v>
      </c>
      <c r="G12" s="264">
        <f>IF('Indicator Date hidden'!H13="x","x",G$2-'Indicator Date hidden'!H13)</f>
        <v>0</v>
      </c>
      <c r="H12" s="264">
        <f>IF('Indicator Date hidden'!I13="x","x",H$2-'Indicator Date hidden'!I13)</f>
        <v>0</v>
      </c>
      <c r="I12" s="264">
        <f>IF('Indicator Date hidden'!J13="x","x",I$2-'Indicator Date hidden'!J13)</f>
        <v>0</v>
      </c>
      <c r="J12" s="264">
        <f>IF('Indicator Date hidden'!K13="x","x",J$2-'Indicator Date hidden'!K13)</f>
        <v>0</v>
      </c>
      <c r="K12" s="264">
        <f>IF('Indicator Date hidden'!L13="x","x",K$2-'Indicator Date hidden'!L13)</f>
        <v>0</v>
      </c>
      <c r="L12" s="264">
        <f>IF('Indicator Date hidden'!M13="x","x",L$2-'Indicator Date hidden'!M13)</f>
        <v>0</v>
      </c>
      <c r="M12" s="264">
        <f>IF('Indicator Date hidden'!N13="x","x",M$2-'Indicator Date hidden'!N13)</f>
        <v>0</v>
      </c>
      <c r="N12" s="264">
        <f>IF('Indicator Date hidden'!O13="x","x",N$2-'Indicator Date hidden'!O13)</f>
        <v>0</v>
      </c>
      <c r="O12" s="264">
        <f>IF('Indicator Date hidden'!P13="x","x",O$2-'Indicator Date hidden'!P13)</f>
        <v>0</v>
      </c>
      <c r="P12" s="264">
        <f>IF('Indicator Date hidden'!Q13="x","x",P$2-'Indicator Date hidden'!Q13)</f>
        <v>0</v>
      </c>
      <c r="Q12" s="264">
        <f>IF('Indicator Date hidden'!R13="x","x",Q$2-'Indicator Date hidden'!R13)</f>
        <v>0</v>
      </c>
      <c r="R12" s="264">
        <f>IF('Indicator Date hidden'!S13="x","x",R$2-'Indicator Date hidden'!S13)</f>
        <v>0</v>
      </c>
      <c r="S12" s="264">
        <f>IF('Indicator Date hidden'!T13="x","x",S$2-'Indicator Date hidden'!T13)</f>
        <v>0</v>
      </c>
      <c r="T12" s="264">
        <f>IF('Indicator Date hidden'!U13="x","x",T$2-'Indicator Date hidden'!U13)</f>
        <v>0</v>
      </c>
      <c r="U12" s="264">
        <f>IF('Indicator Date hidden'!V13="x","x",U$2-'Indicator Date hidden'!V13)</f>
        <v>0</v>
      </c>
      <c r="V12" s="264">
        <f>IF('Indicator Date hidden'!W13="x","x",V$2-'Indicator Date hidden'!W13)</f>
        <v>0</v>
      </c>
      <c r="W12" s="264">
        <f>IF('Indicator Date hidden'!X13="x","x",W$2-'Indicator Date hidden'!X13)</f>
        <v>0</v>
      </c>
      <c r="X12" s="264">
        <f>IF('Indicator Date hidden'!Y13="x","x",X$2-'Indicator Date hidden'!Y13)</f>
        <v>0</v>
      </c>
      <c r="Y12" s="264">
        <f>IF('Indicator Date hidden'!Z13="x","x",Y$2-'Indicator Date hidden'!Z13)</f>
        <v>6</v>
      </c>
      <c r="Z12" s="264">
        <f>IF('Indicator Date hidden'!AA13="x","x",Z$2-'Indicator Date hidden'!AA13)</f>
        <v>0</v>
      </c>
      <c r="AA12" s="264">
        <f>IF('Indicator Date hidden'!AB13="x","x",AA$2-'Indicator Date hidden'!AB13)</f>
        <v>0</v>
      </c>
      <c r="AB12" s="264">
        <f>IF('Indicator Date hidden'!AC13="x","x",AB$2-'Indicator Date hidden'!AC13)</f>
        <v>0</v>
      </c>
      <c r="AC12" s="264">
        <f>IF('Indicator Date hidden'!AD13="x","x",AC$2-'Indicator Date hidden'!AD13)</f>
        <v>0</v>
      </c>
      <c r="AD12" s="264">
        <f>IF('Indicator Date hidden'!AE13="x","x",AD$2-'Indicator Date hidden'!AE13)</f>
        <v>0</v>
      </c>
      <c r="AE12" s="264">
        <f>IF('Indicator Date hidden'!AF13="x","x",AE$2-'Indicator Date hidden'!AF13)</f>
        <v>0</v>
      </c>
      <c r="AF12" s="264">
        <f>IF('Indicator Date hidden'!AG13="x","x",AF$2-'Indicator Date hidden'!AG13)</f>
        <v>0</v>
      </c>
      <c r="AG12" s="264">
        <f>IF('Indicator Date hidden'!AH13="x","x",AG$2-'Indicator Date hidden'!AH13)</f>
        <v>4</v>
      </c>
      <c r="AH12" s="264">
        <f>IF('Indicator Date hidden'!AI13="x","x",AH$2-'Indicator Date hidden'!AI13)</f>
        <v>1</v>
      </c>
      <c r="AI12" s="264">
        <f>IF('Indicator Date hidden'!AJ13="x","x",AI$2-'Indicator Date hidden'!AJ13)</f>
        <v>1</v>
      </c>
      <c r="AJ12" s="264">
        <f>IF('Indicator Date hidden'!AK13="x","x",AJ$2-'Indicator Date hidden'!AK13)</f>
        <v>1</v>
      </c>
      <c r="AK12" s="264">
        <f>IF('Indicator Date hidden'!AL13="x","x",AK$2-'Indicator Date hidden'!AL13)</f>
        <v>0</v>
      </c>
      <c r="AL12" s="264">
        <f>IF('Indicator Date hidden'!AM13="x","x",AL$2-'Indicator Date hidden'!AM13)</f>
        <v>1</v>
      </c>
      <c r="AM12" s="264">
        <f>IF('Indicator Date hidden'!AN13="x","x",AM$2-'Indicator Date hidden'!AN13)</f>
        <v>1</v>
      </c>
      <c r="AN12" s="264">
        <f>IF('Indicator Date hidden'!AO13="x","x",AN$2-'Indicator Date hidden'!AO13)</f>
        <v>0</v>
      </c>
      <c r="AO12" s="264">
        <f>IF('Indicator Date hidden'!AP13="x","x",AO$2-'Indicator Date hidden'!AP13)</f>
        <v>4</v>
      </c>
      <c r="AP12" s="264">
        <f>IF('Indicator Date hidden'!AQ13="x","x",AP$2-'Indicator Date hidden'!AQ13)</f>
        <v>1</v>
      </c>
      <c r="AQ12" s="264">
        <f>IF('Indicator Date hidden'!AR13="x","x",AQ$2-'Indicator Date hidden'!AR13)</f>
        <v>0</v>
      </c>
      <c r="AR12" s="264">
        <f>IF('Indicator Date hidden'!AS13="x","x",AR$2-'Indicator Date hidden'!AS13)</f>
        <v>0</v>
      </c>
      <c r="AS12" s="264">
        <f>IF('Indicator Date hidden'!AT13="x","x",AS$2-'Indicator Date hidden'!AT13)</f>
        <v>0</v>
      </c>
      <c r="AT12" s="264">
        <f>IF('Indicator Date hidden'!AU13="x","x",AT$2-'Indicator Date hidden'!AU13)</f>
        <v>0</v>
      </c>
      <c r="AU12" s="264">
        <f>IF('Indicator Date hidden'!AV13="x","x",AU$2-'Indicator Date hidden'!AV13)</f>
        <v>0</v>
      </c>
      <c r="AV12" s="264">
        <f>IF('Indicator Date hidden'!AW13="x","x",AV$2-'Indicator Date hidden'!AW13)</f>
        <v>0</v>
      </c>
      <c r="AW12" s="264">
        <f>IF('Indicator Date hidden'!AX13="x","x",AW$2-'Indicator Date hidden'!AX13)</f>
        <v>0</v>
      </c>
      <c r="AX12" s="264">
        <f>IF('Indicator Date hidden'!AY13="x","x",AX$2-'Indicator Date hidden'!AY13)</f>
        <v>1</v>
      </c>
      <c r="AY12" s="264">
        <f>IF('Indicator Date hidden'!AZ13="x","x",AY$2-'Indicator Date hidden'!AZ13)</f>
        <v>1</v>
      </c>
      <c r="AZ12" s="264">
        <f>IF('Indicator Date hidden'!BA13="x","x",AZ$2-'Indicator Date hidden'!BA13)</f>
        <v>1</v>
      </c>
      <c r="BA12" s="264">
        <f>IF('Indicator Date hidden'!BB13="x","x",BA$2-'Indicator Date hidden'!BB13)</f>
        <v>0</v>
      </c>
      <c r="BB12" s="264">
        <f>IF('Indicator Date hidden'!BC13="x","x",BB$2-'Indicator Date hidden'!BC13)</f>
        <v>0</v>
      </c>
      <c r="BC12" s="264">
        <f>IF('Indicator Date hidden'!BD13="x","x",BC$2-'Indicator Date hidden'!BD13)</f>
        <v>0</v>
      </c>
      <c r="BD12" s="264">
        <f>IF('Indicator Date hidden'!BE13="x","x",BD$2-'Indicator Date hidden'!BE13)</f>
        <v>0</v>
      </c>
      <c r="BE12" s="264">
        <f>IF('Indicator Date hidden'!BF13="x","x",BE$2-'Indicator Date hidden'!BF13)</f>
        <v>0</v>
      </c>
      <c r="BF12" s="264">
        <f>IF('Indicator Date hidden'!BG13="x","x",BF$2-'Indicator Date hidden'!BG13)</f>
        <v>1</v>
      </c>
      <c r="BG12" s="264">
        <f>IF('Indicator Date hidden'!BH13="x","x",BG$2-'Indicator Date hidden'!BH13)</f>
        <v>1</v>
      </c>
      <c r="BH12" s="264">
        <f>IF('Indicator Date hidden'!BI13="x","x",BH$2-'Indicator Date hidden'!BI13)</f>
        <v>0</v>
      </c>
      <c r="BI12" s="264">
        <f>IF('Indicator Date hidden'!BJ13="x","x",BI$2-'Indicator Date hidden'!BJ13)</f>
        <v>0</v>
      </c>
      <c r="BJ12" s="264">
        <f>IF('Indicator Date hidden'!BK13="x","x",BJ$2-'Indicator Date hidden'!BK13)</f>
        <v>0</v>
      </c>
      <c r="BK12" s="264">
        <f>IF('Indicator Date hidden'!BL13="x","x",BK$2-'Indicator Date hidden'!BL13)</f>
        <v>0</v>
      </c>
      <c r="BL12" s="264">
        <f>IF('Indicator Date hidden'!BM13="x","x",BL$2-'Indicator Date hidden'!BM13)</f>
        <v>0</v>
      </c>
      <c r="BM12" s="264">
        <f>IF('Indicator Date hidden'!BN13="x","x",BM$2-'Indicator Date hidden'!BN13)</f>
        <v>0</v>
      </c>
      <c r="BN12" s="264">
        <f>IF('Indicator Date hidden'!BO13="x","x",BN$2-'Indicator Date hidden'!BO13)</f>
        <v>0</v>
      </c>
      <c r="BO12" s="264">
        <f>IF('Indicator Date hidden'!BP13="x","x",BO$2-'Indicator Date hidden'!BP13)</f>
        <v>5</v>
      </c>
      <c r="BP12" s="264">
        <f>IF('Indicator Date hidden'!BQ13="x","x",BP$2-'Indicator Date hidden'!BQ13)</f>
        <v>0</v>
      </c>
      <c r="BQ12" s="264">
        <f>IF('Indicator Date hidden'!BR13="x","x",BQ$2-'Indicator Date hidden'!BR13)</f>
        <v>6</v>
      </c>
      <c r="BR12" s="264">
        <f>IF('Indicator Date hidden'!BS13="x","x",BR$2-'Indicator Date hidden'!BS13)</f>
        <v>6</v>
      </c>
      <c r="BS12" s="264">
        <f>IF('Indicator Date hidden'!BT13="x","x",BS$2-'Indicator Date hidden'!BT13)</f>
        <v>6</v>
      </c>
      <c r="BT12" s="264">
        <f>IF('Indicator Date hidden'!BU13="x","x",BT$2-'Indicator Date hidden'!BU13)</f>
        <v>0</v>
      </c>
      <c r="BU12" s="264">
        <f>IF('Indicator Date hidden'!BV13="x","x",BU$2-'Indicator Date hidden'!BV13)</f>
        <v>0</v>
      </c>
      <c r="BV12" s="264">
        <f>IF('Indicator Date hidden'!BW13="x","x",BV$2-'Indicator Date hidden'!BW13)</f>
        <v>0</v>
      </c>
      <c r="BW12" s="264">
        <f>IF('Indicator Date hidden'!BX13="x","x",BW$2-'Indicator Date hidden'!BX13)</f>
        <v>6</v>
      </c>
      <c r="BX12" s="264">
        <f>IF('Indicator Date hidden'!BY13="x","x",BX$2-'Indicator Date hidden'!BY13)</f>
        <v>1</v>
      </c>
      <c r="BY12" s="264">
        <f>IF('Indicator Date hidden'!BZ13="x","x",BY$2-'Indicator Date hidden'!BZ13)</f>
        <v>1</v>
      </c>
      <c r="BZ12" s="264">
        <f>IF('Indicator Date hidden'!CA13="x","x",BZ$2-'Indicator Date hidden'!CA13)</f>
        <v>1</v>
      </c>
      <c r="CA12" s="264">
        <f>IF('Indicator Date hidden'!CB13="x","x",CA$2-'Indicator Date hidden'!CB13)</f>
        <v>1</v>
      </c>
      <c r="CB12" s="264">
        <f>IF('Indicator Date hidden'!CC13="x","x",CB$2-'Indicator Date hidden'!CC13)</f>
        <v>1</v>
      </c>
      <c r="CC12" s="264">
        <f>IF('Indicator Date hidden'!CD13="x","x",CC$2-'Indicator Date hidden'!CD13)</f>
        <v>1</v>
      </c>
      <c r="CD12" s="264">
        <f>IF('Indicator Date hidden'!CE13="x","x",CD$2-'Indicator Date hidden'!CE13)</f>
        <v>1</v>
      </c>
      <c r="CE12" s="264">
        <f>IF('Indicator Date hidden'!CF13="x","x",CE$2-'Indicator Date hidden'!CF13)</f>
        <v>0</v>
      </c>
      <c r="CF12" s="264">
        <f>IF('Indicator Date hidden'!CG13="x","x",CF$2-'Indicator Date hidden'!CG13)</f>
        <v>0</v>
      </c>
      <c r="CG12" s="264">
        <f>IF('Indicator Date hidden'!CH13="x","x",CG$2-'Indicator Date hidden'!CH13)</f>
        <v>0</v>
      </c>
      <c r="CH12" s="264">
        <f>IF('Indicator Date hidden'!CI13="x","x",CH$2-'Indicator Date hidden'!CI13)</f>
        <v>0</v>
      </c>
      <c r="CI12" s="264">
        <f>IF('Indicator Date hidden'!CJ13="x","x",CI$2-'Indicator Date hidden'!CJ13)</f>
        <v>0</v>
      </c>
      <c r="CJ12" s="264">
        <f>IF('Indicator Date hidden'!CK13="x","x",CJ$2-'Indicator Date hidden'!CK13)</f>
        <v>0</v>
      </c>
      <c r="CK12" s="264">
        <f>IF('Indicator Date hidden'!CL13="x","x",CK$2-'Indicator Date hidden'!CL13)</f>
        <v>0</v>
      </c>
      <c r="CL12" s="264">
        <f>IF('Indicator Date hidden'!CM13="x","x",CL$2-'Indicator Date hidden'!CM13)</f>
        <v>6</v>
      </c>
      <c r="CM12" s="263">
        <f t="shared" si="0"/>
        <v>67</v>
      </c>
      <c r="CN12" s="265">
        <f t="shared" si="1"/>
        <v>0.7528089887640449</v>
      </c>
      <c r="CO12" s="263">
        <f t="shared" si="2"/>
        <v>27</v>
      </c>
      <c r="CP12" s="265">
        <f t="shared" si="3"/>
        <v>1.6440625133444198</v>
      </c>
      <c r="CQ12" s="266">
        <f t="shared" si="4"/>
        <v>0</v>
      </c>
    </row>
    <row r="13" spans="1:95" x14ac:dyDescent="0.25">
      <c r="A13" s="263" t="str">
        <f>'Indicator Data'!C24</f>
        <v>Cumilla</v>
      </c>
      <c r="B13" s="264">
        <f>IF('Indicator Date hidden'!C14="x","x",B$2-'Indicator Date hidden'!C14)</f>
        <v>0</v>
      </c>
      <c r="C13" s="264">
        <f>IF('Indicator Date hidden'!D14="x","x",C$2-'Indicator Date hidden'!D14)</f>
        <v>0</v>
      </c>
      <c r="D13" s="264">
        <f>IF('Indicator Date hidden'!E14="x","x",D$2-'Indicator Date hidden'!E14)</f>
        <v>0</v>
      </c>
      <c r="E13" s="264">
        <f>IF('Indicator Date hidden'!F14="x","x",E$2-'Indicator Date hidden'!F14)</f>
        <v>0</v>
      </c>
      <c r="F13" s="264">
        <f>IF('Indicator Date hidden'!G14="x","x",F$2-'Indicator Date hidden'!G14)</f>
        <v>0</v>
      </c>
      <c r="G13" s="264">
        <f>IF('Indicator Date hidden'!H14="x","x",G$2-'Indicator Date hidden'!H14)</f>
        <v>0</v>
      </c>
      <c r="H13" s="264">
        <f>IF('Indicator Date hidden'!I14="x","x",H$2-'Indicator Date hidden'!I14)</f>
        <v>0</v>
      </c>
      <c r="I13" s="264">
        <f>IF('Indicator Date hidden'!J14="x","x",I$2-'Indicator Date hidden'!J14)</f>
        <v>0</v>
      </c>
      <c r="J13" s="264">
        <f>IF('Indicator Date hidden'!K14="x","x",J$2-'Indicator Date hidden'!K14)</f>
        <v>0</v>
      </c>
      <c r="K13" s="264">
        <f>IF('Indicator Date hidden'!L14="x","x",K$2-'Indicator Date hidden'!L14)</f>
        <v>0</v>
      </c>
      <c r="L13" s="264">
        <f>IF('Indicator Date hidden'!M14="x","x",L$2-'Indicator Date hidden'!M14)</f>
        <v>0</v>
      </c>
      <c r="M13" s="264">
        <f>IF('Indicator Date hidden'!N14="x","x",M$2-'Indicator Date hidden'!N14)</f>
        <v>0</v>
      </c>
      <c r="N13" s="264">
        <f>IF('Indicator Date hidden'!O14="x","x",N$2-'Indicator Date hidden'!O14)</f>
        <v>0</v>
      </c>
      <c r="O13" s="264">
        <f>IF('Indicator Date hidden'!P14="x","x",O$2-'Indicator Date hidden'!P14)</f>
        <v>0</v>
      </c>
      <c r="P13" s="264">
        <f>IF('Indicator Date hidden'!Q14="x","x",P$2-'Indicator Date hidden'!Q14)</f>
        <v>0</v>
      </c>
      <c r="Q13" s="264">
        <f>IF('Indicator Date hidden'!R14="x","x",Q$2-'Indicator Date hidden'!R14)</f>
        <v>0</v>
      </c>
      <c r="R13" s="264">
        <f>IF('Indicator Date hidden'!S14="x","x",R$2-'Indicator Date hidden'!S14)</f>
        <v>0</v>
      </c>
      <c r="S13" s="264">
        <f>IF('Indicator Date hidden'!T14="x","x",S$2-'Indicator Date hidden'!T14)</f>
        <v>0</v>
      </c>
      <c r="T13" s="264">
        <f>IF('Indicator Date hidden'!U14="x","x",T$2-'Indicator Date hidden'!U14)</f>
        <v>0</v>
      </c>
      <c r="U13" s="264">
        <f>IF('Indicator Date hidden'!V14="x","x",U$2-'Indicator Date hidden'!V14)</f>
        <v>0</v>
      </c>
      <c r="V13" s="264">
        <f>IF('Indicator Date hidden'!W14="x","x",V$2-'Indicator Date hidden'!W14)</f>
        <v>0</v>
      </c>
      <c r="W13" s="264">
        <f>IF('Indicator Date hidden'!X14="x","x",W$2-'Indicator Date hidden'!X14)</f>
        <v>0</v>
      </c>
      <c r="X13" s="264">
        <f>IF('Indicator Date hidden'!Y14="x","x",X$2-'Indicator Date hidden'!Y14)</f>
        <v>0</v>
      </c>
      <c r="Y13" s="264">
        <f>IF('Indicator Date hidden'!Z14="x","x",Y$2-'Indicator Date hidden'!Z14)</f>
        <v>6</v>
      </c>
      <c r="Z13" s="264">
        <f>IF('Indicator Date hidden'!AA14="x","x",Z$2-'Indicator Date hidden'!AA14)</f>
        <v>0</v>
      </c>
      <c r="AA13" s="264">
        <f>IF('Indicator Date hidden'!AB14="x","x",AA$2-'Indicator Date hidden'!AB14)</f>
        <v>0</v>
      </c>
      <c r="AB13" s="264">
        <f>IF('Indicator Date hidden'!AC14="x","x",AB$2-'Indicator Date hidden'!AC14)</f>
        <v>0</v>
      </c>
      <c r="AC13" s="264">
        <f>IF('Indicator Date hidden'!AD14="x","x",AC$2-'Indicator Date hidden'!AD14)</f>
        <v>0</v>
      </c>
      <c r="AD13" s="264">
        <f>IF('Indicator Date hidden'!AE14="x","x",AD$2-'Indicator Date hidden'!AE14)</f>
        <v>0</v>
      </c>
      <c r="AE13" s="264">
        <f>IF('Indicator Date hidden'!AF14="x","x",AE$2-'Indicator Date hidden'!AF14)</f>
        <v>0</v>
      </c>
      <c r="AF13" s="264">
        <f>IF('Indicator Date hidden'!AG14="x","x",AF$2-'Indicator Date hidden'!AG14)</f>
        <v>0</v>
      </c>
      <c r="AG13" s="264">
        <f>IF('Indicator Date hidden'!AH14="x","x",AG$2-'Indicator Date hidden'!AH14)</f>
        <v>4</v>
      </c>
      <c r="AH13" s="264">
        <f>IF('Indicator Date hidden'!AI14="x","x",AH$2-'Indicator Date hidden'!AI14)</f>
        <v>1</v>
      </c>
      <c r="AI13" s="264">
        <f>IF('Indicator Date hidden'!AJ14="x","x",AI$2-'Indicator Date hidden'!AJ14)</f>
        <v>1</v>
      </c>
      <c r="AJ13" s="264">
        <f>IF('Indicator Date hidden'!AK14="x","x",AJ$2-'Indicator Date hidden'!AK14)</f>
        <v>1</v>
      </c>
      <c r="AK13" s="264">
        <f>IF('Indicator Date hidden'!AL14="x","x",AK$2-'Indicator Date hidden'!AL14)</f>
        <v>0</v>
      </c>
      <c r="AL13" s="264">
        <f>IF('Indicator Date hidden'!AM14="x","x",AL$2-'Indicator Date hidden'!AM14)</f>
        <v>1</v>
      </c>
      <c r="AM13" s="264">
        <f>IF('Indicator Date hidden'!AN14="x","x",AM$2-'Indicator Date hidden'!AN14)</f>
        <v>1</v>
      </c>
      <c r="AN13" s="264">
        <f>IF('Indicator Date hidden'!AO14="x","x",AN$2-'Indicator Date hidden'!AO14)</f>
        <v>0</v>
      </c>
      <c r="AO13" s="264">
        <f>IF('Indicator Date hidden'!AP14="x","x",AO$2-'Indicator Date hidden'!AP14)</f>
        <v>4</v>
      </c>
      <c r="AP13" s="264">
        <f>IF('Indicator Date hidden'!AQ14="x","x",AP$2-'Indicator Date hidden'!AQ14)</f>
        <v>1</v>
      </c>
      <c r="AQ13" s="264">
        <f>IF('Indicator Date hidden'!AR14="x","x",AQ$2-'Indicator Date hidden'!AR14)</f>
        <v>0</v>
      </c>
      <c r="AR13" s="264">
        <f>IF('Indicator Date hidden'!AS14="x","x",AR$2-'Indicator Date hidden'!AS14)</f>
        <v>0</v>
      </c>
      <c r="AS13" s="264">
        <f>IF('Indicator Date hidden'!AT14="x","x",AS$2-'Indicator Date hidden'!AT14)</f>
        <v>0</v>
      </c>
      <c r="AT13" s="264">
        <f>IF('Indicator Date hidden'!AU14="x","x",AT$2-'Indicator Date hidden'!AU14)</f>
        <v>0</v>
      </c>
      <c r="AU13" s="264">
        <f>IF('Indicator Date hidden'!AV14="x","x",AU$2-'Indicator Date hidden'!AV14)</f>
        <v>0</v>
      </c>
      <c r="AV13" s="264">
        <f>IF('Indicator Date hidden'!AW14="x","x",AV$2-'Indicator Date hidden'!AW14)</f>
        <v>0</v>
      </c>
      <c r="AW13" s="264">
        <f>IF('Indicator Date hidden'!AX14="x","x",AW$2-'Indicator Date hidden'!AX14)</f>
        <v>0</v>
      </c>
      <c r="AX13" s="264">
        <f>IF('Indicator Date hidden'!AY14="x","x",AX$2-'Indicator Date hidden'!AY14)</f>
        <v>1</v>
      </c>
      <c r="AY13" s="264">
        <f>IF('Indicator Date hidden'!AZ14="x","x",AY$2-'Indicator Date hidden'!AZ14)</f>
        <v>1</v>
      </c>
      <c r="AZ13" s="264">
        <f>IF('Indicator Date hidden'!BA14="x","x",AZ$2-'Indicator Date hidden'!BA14)</f>
        <v>1</v>
      </c>
      <c r="BA13" s="264">
        <f>IF('Indicator Date hidden'!BB14="x","x",BA$2-'Indicator Date hidden'!BB14)</f>
        <v>0</v>
      </c>
      <c r="BB13" s="264">
        <f>IF('Indicator Date hidden'!BC14="x","x",BB$2-'Indicator Date hidden'!BC14)</f>
        <v>0</v>
      </c>
      <c r="BC13" s="264">
        <f>IF('Indicator Date hidden'!BD14="x","x",BC$2-'Indicator Date hidden'!BD14)</f>
        <v>0</v>
      </c>
      <c r="BD13" s="264">
        <f>IF('Indicator Date hidden'!BE14="x","x",BD$2-'Indicator Date hidden'!BE14)</f>
        <v>0</v>
      </c>
      <c r="BE13" s="264">
        <f>IF('Indicator Date hidden'!BF14="x","x",BE$2-'Indicator Date hidden'!BF14)</f>
        <v>0</v>
      </c>
      <c r="BF13" s="264">
        <f>IF('Indicator Date hidden'!BG14="x","x",BF$2-'Indicator Date hidden'!BG14)</f>
        <v>1</v>
      </c>
      <c r="BG13" s="264">
        <f>IF('Indicator Date hidden'!BH14="x","x",BG$2-'Indicator Date hidden'!BH14)</f>
        <v>1</v>
      </c>
      <c r="BH13" s="264">
        <f>IF('Indicator Date hidden'!BI14="x","x",BH$2-'Indicator Date hidden'!BI14)</f>
        <v>0</v>
      </c>
      <c r="BI13" s="264">
        <f>IF('Indicator Date hidden'!BJ14="x","x",BI$2-'Indicator Date hidden'!BJ14)</f>
        <v>0</v>
      </c>
      <c r="BJ13" s="264">
        <f>IF('Indicator Date hidden'!BK14="x","x",BJ$2-'Indicator Date hidden'!BK14)</f>
        <v>0</v>
      </c>
      <c r="BK13" s="264">
        <f>IF('Indicator Date hidden'!BL14="x","x",BK$2-'Indicator Date hidden'!BL14)</f>
        <v>0</v>
      </c>
      <c r="BL13" s="264">
        <f>IF('Indicator Date hidden'!BM14="x","x",BL$2-'Indicator Date hidden'!BM14)</f>
        <v>0</v>
      </c>
      <c r="BM13" s="264">
        <f>IF('Indicator Date hidden'!BN14="x","x",BM$2-'Indicator Date hidden'!BN14)</f>
        <v>0</v>
      </c>
      <c r="BN13" s="264">
        <f>IF('Indicator Date hidden'!BO14="x","x",BN$2-'Indicator Date hidden'!BO14)</f>
        <v>0</v>
      </c>
      <c r="BO13" s="264">
        <f>IF('Indicator Date hidden'!BP14="x","x",BO$2-'Indicator Date hidden'!BP14)</f>
        <v>5</v>
      </c>
      <c r="BP13" s="264">
        <f>IF('Indicator Date hidden'!BQ14="x","x",BP$2-'Indicator Date hidden'!BQ14)</f>
        <v>0</v>
      </c>
      <c r="BQ13" s="264">
        <f>IF('Indicator Date hidden'!BR14="x","x",BQ$2-'Indicator Date hidden'!BR14)</f>
        <v>6</v>
      </c>
      <c r="BR13" s="264">
        <f>IF('Indicator Date hidden'!BS14="x","x",BR$2-'Indicator Date hidden'!BS14)</f>
        <v>6</v>
      </c>
      <c r="BS13" s="264">
        <f>IF('Indicator Date hidden'!BT14="x","x",BS$2-'Indicator Date hidden'!BT14)</f>
        <v>6</v>
      </c>
      <c r="BT13" s="264">
        <f>IF('Indicator Date hidden'!BU14="x","x",BT$2-'Indicator Date hidden'!BU14)</f>
        <v>0</v>
      </c>
      <c r="BU13" s="264">
        <f>IF('Indicator Date hidden'!BV14="x","x",BU$2-'Indicator Date hidden'!BV14)</f>
        <v>0</v>
      </c>
      <c r="BV13" s="264">
        <f>IF('Indicator Date hidden'!BW14="x","x",BV$2-'Indicator Date hidden'!BW14)</f>
        <v>0</v>
      </c>
      <c r="BW13" s="264">
        <f>IF('Indicator Date hidden'!BX14="x","x",BW$2-'Indicator Date hidden'!BX14)</f>
        <v>6</v>
      </c>
      <c r="BX13" s="264">
        <f>IF('Indicator Date hidden'!BY14="x","x",BX$2-'Indicator Date hidden'!BY14)</f>
        <v>1</v>
      </c>
      <c r="BY13" s="264">
        <f>IF('Indicator Date hidden'!BZ14="x","x",BY$2-'Indicator Date hidden'!BZ14)</f>
        <v>1</v>
      </c>
      <c r="BZ13" s="264">
        <f>IF('Indicator Date hidden'!CA14="x","x",BZ$2-'Indicator Date hidden'!CA14)</f>
        <v>1</v>
      </c>
      <c r="CA13" s="264">
        <f>IF('Indicator Date hidden'!CB14="x","x",CA$2-'Indicator Date hidden'!CB14)</f>
        <v>1</v>
      </c>
      <c r="CB13" s="264">
        <f>IF('Indicator Date hidden'!CC14="x","x",CB$2-'Indicator Date hidden'!CC14)</f>
        <v>1</v>
      </c>
      <c r="CC13" s="264">
        <f>IF('Indicator Date hidden'!CD14="x","x",CC$2-'Indicator Date hidden'!CD14)</f>
        <v>1</v>
      </c>
      <c r="CD13" s="264">
        <f>IF('Indicator Date hidden'!CE14="x","x",CD$2-'Indicator Date hidden'!CE14)</f>
        <v>1</v>
      </c>
      <c r="CE13" s="264">
        <f>IF('Indicator Date hidden'!CF14="x","x",CE$2-'Indicator Date hidden'!CF14)</f>
        <v>0</v>
      </c>
      <c r="CF13" s="264">
        <f>IF('Indicator Date hidden'!CG14="x","x",CF$2-'Indicator Date hidden'!CG14)</f>
        <v>0</v>
      </c>
      <c r="CG13" s="264">
        <f>IF('Indicator Date hidden'!CH14="x","x",CG$2-'Indicator Date hidden'!CH14)</f>
        <v>0</v>
      </c>
      <c r="CH13" s="264">
        <f>IF('Indicator Date hidden'!CI14="x","x",CH$2-'Indicator Date hidden'!CI14)</f>
        <v>0</v>
      </c>
      <c r="CI13" s="264">
        <f>IF('Indicator Date hidden'!CJ14="x","x",CI$2-'Indicator Date hidden'!CJ14)</f>
        <v>0</v>
      </c>
      <c r="CJ13" s="264">
        <f>IF('Indicator Date hidden'!CK14="x","x",CJ$2-'Indicator Date hidden'!CK14)</f>
        <v>0</v>
      </c>
      <c r="CK13" s="264">
        <f>IF('Indicator Date hidden'!CL14="x","x",CK$2-'Indicator Date hidden'!CL14)</f>
        <v>0</v>
      </c>
      <c r="CL13" s="264">
        <f>IF('Indicator Date hidden'!CM14="x","x",CL$2-'Indicator Date hidden'!CM14)</f>
        <v>6</v>
      </c>
      <c r="CM13" s="263">
        <f t="shared" si="0"/>
        <v>67</v>
      </c>
      <c r="CN13" s="265">
        <f t="shared" si="1"/>
        <v>0.7528089887640449</v>
      </c>
      <c r="CO13" s="263">
        <f t="shared" si="2"/>
        <v>27</v>
      </c>
      <c r="CP13" s="265">
        <f t="shared" si="3"/>
        <v>1.6440625133444198</v>
      </c>
      <c r="CQ13" s="266">
        <f t="shared" si="4"/>
        <v>0</v>
      </c>
    </row>
    <row r="14" spans="1:95" x14ac:dyDescent="0.25">
      <c r="A14" s="263" t="str">
        <f>'Indicator Data'!C25</f>
        <v>Cox's Bazar</v>
      </c>
      <c r="B14" s="264">
        <f>IF('Indicator Date hidden'!C15="x","x",B$2-'Indicator Date hidden'!C15)</f>
        <v>0</v>
      </c>
      <c r="C14" s="264">
        <f>IF('Indicator Date hidden'!D15="x","x",C$2-'Indicator Date hidden'!D15)</f>
        <v>0</v>
      </c>
      <c r="D14" s="264">
        <f>IF('Indicator Date hidden'!E15="x","x",D$2-'Indicator Date hidden'!E15)</f>
        <v>0</v>
      </c>
      <c r="E14" s="264">
        <f>IF('Indicator Date hidden'!F15="x","x",E$2-'Indicator Date hidden'!F15)</f>
        <v>0</v>
      </c>
      <c r="F14" s="264">
        <f>IF('Indicator Date hidden'!G15="x","x",F$2-'Indicator Date hidden'!G15)</f>
        <v>0</v>
      </c>
      <c r="G14" s="264">
        <f>IF('Indicator Date hidden'!H15="x","x",G$2-'Indicator Date hidden'!H15)</f>
        <v>0</v>
      </c>
      <c r="H14" s="264">
        <f>IF('Indicator Date hidden'!I15="x","x",H$2-'Indicator Date hidden'!I15)</f>
        <v>0</v>
      </c>
      <c r="I14" s="264">
        <f>IF('Indicator Date hidden'!J15="x","x",I$2-'Indicator Date hidden'!J15)</f>
        <v>0</v>
      </c>
      <c r="J14" s="264">
        <f>IF('Indicator Date hidden'!K15="x","x",J$2-'Indicator Date hidden'!K15)</f>
        <v>0</v>
      </c>
      <c r="K14" s="264">
        <f>IF('Indicator Date hidden'!L15="x","x",K$2-'Indicator Date hidden'!L15)</f>
        <v>0</v>
      </c>
      <c r="L14" s="264">
        <f>IF('Indicator Date hidden'!M15="x","x",L$2-'Indicator Date hidden'!M15)</f>
        <v>0</v>
      </c>
      <c r="M14" s="264">
        <f>IF('Indicator Date hidden'!N15="x","x",M$2-'Indicator Date hidden'!N15)</f>
        <v>0</v>
      </c>
      <c r="N14" s="264">
        <f>IF('Indicator Date hidden'!O15="x","x",N$2-'Indicator Date hidden'!O15)</f>
        <v>0</v>
      </c>
      <c r="O14" s="264">
        <f>IF('Indicator Date hidden'!P15="x","x",O$2-'Indicator Date hidden'!P15)</f>
        <v>0</v>
      </c>
      <c r="P14" s="264">
        <f>IF('Indicator Date hidden'!Q15="x","x",P$2-'Indicator Date hidden'!Q15)</f>
        <v>0</v>
      </c>
      <c r="Q14" s="264">
        <f>IF('Indicator Date hidden'!R15="x","x",Q$2-'Indicator Date hidden'!R15)</f>
        <v>0</v>
      </c>
      <c r="R14" s="264">
        <f>IF('Indicator Date hidden'!S15="x","x",R$2-'Indicator Date hidden'!S15)</f>
        <v>0</v>
      </c>
      <c r="S14" s="264">
        <f>IF('Indicator Date hidden'!T15="x","x",S$2-'Indicator Date hidden'!T15)</f>
        <v>0</v>
      </c>
      <c r="T14" s="264">
        <f>IF('Indicator Date hidden'!U15="x","x",T$2-'Indicator Date hidden'!U15)</f>
        <v>0</v>
      </c>
      <c r="U14" s="264">
        <f>IF('Indicator Date hidden'!V15="x","x",U$2-'Indicator Date hidden'!V15)</f>
        <v>0</v>
      </c>
      <c r="V14" s="264">
        <f>IF('Indicator Date hidden'!W15="x","x",V$2-'Indicator Date hidden'!W15)</f>
        <v>0</v>
      </c>
      <c r="W14" s="264">
        <f>IF('Indicator Date hidden'!X15="x","x",W$2-'Indicator Date hidden'!X15)</f>
        <v>0</v>
      </c>
      <c r="X14" s="264">
        <f>IF('Indicator Date hidden'!Y15="x","x",X$2-'Indicator Date hidden'!Y15)</f>
        <v>0</v>
      </c>
      <c r="Y14" s="264">
        <f>IF('Indicator Date hidden'!Z15="x","x",Y$2-'Indicator Date hidden'!Z15)</f>
        <v>6</v>
      </c>
      <c r="Z14" s="264">
        <f>IF('Indicator Date hidden'!AA15="x","x",Z$2-'Indicator Date hidden'!AA15)</f>
        <v>0</v>
      </c>
      <c r="AA14" s="264">
        <f>IF('Indicator Date hidden'!AB15="x","x",AA$2-'Indicator Date hidden'!AB15)</f>
        <v>0</v>
      </c>
      <c r="AB14" s="264">
        <f>IF('Indicator Date hidden'!AC15="x","x",AB$2-'Indicator Date hidden'!AC15)</f>
        <v>0</v>
      </c>
      <c r="AC14" s="264">
        <f>IF('Indicator Date hidden'!AD15="x","x",AC$2-'Indicator Date hidden'!AD15)</f>
        <v>0</v>
      </c>
      <c r="AD14" s="264">
        <f>IF('Indicator Date hidden'!AE15="x","x",AD$2-'Indicator Date hidden'!AE15)</f>
        <v>0</v>
      </c>
      <c r="AE14" s="264">
        <f>IF('Indicator Date hidden'!AF15="x","x",AE$2-'Indicator Date hidden'!AF15)</f>
        <v>0</v>
      </c>
      <c r="AF14" s="264">
        <f>IF('Indicator Date hidden'!AG15="x","x",AF$2-'Indicator Date hidden'!AG15)</f>
        <v>0</v>
      </c>
      <c r="AG14" s="264">
        <f>IF('Indicator Date hidden'!AH15="x","x",AG$2-'Indicator Date hidden'!AH15)</f>
        <v>4</v>
      </c>
      <c r="AH14" s="264">
        <f>IF('Indicator Date hidden'!AI15="x","x",AH$2-'Indicator Date hidden'!AI15)</f>
        <v>1</v>
      </c>
      <c r="AI14" s="264">
        <f>IF('Indicator Date hidden'!AJ15="x","x",AI$2-'Indicator Date hidden'!AJ15)</f>
        <v>1</v>
      </c>
      <c r="AJ14" s="264">
        <f>IF('Indicator Date hidden'!AK15="x","x",AJ$2-'Indicator Date hidden'!AK15)</f>
        <v>1</v>
      </c>
      <c r="AK14" s="264">
        <f>IF('Indicator Date hidden'!AL15="x","x",AK$2-'Indicator Date hidden'!AL15)</f>
        <v>0</v>
      </c>
      <c r="AL14" s="264">
        <f>IF('Indicator Date hidden'!AM15="x","x",AL$2-'Indicator Date hidden'!AM15)</f>
        <v>1</v>
      </c>
      <c r="AM14" s="264">
        <f>IF('Indicator Date hidden'!AN15="x","x",AM$2-'Indicator Date hidden'!AN15)</f>
        <v>1</v>
      </c>
      <c r="AN14" s="264">
        <f>IF('Indicator Date hidden'!AO15="x","x",AN$2-'Indicator Date hidden'!AO15)</f>
        <v>0</v>
      </c>
      <c r="AO14" s="264">
        <f>IF('Indicator Date hidden'!AP15="x","x",AO$2-'Indicator Date hidden'!AP15)</f>
        <v>4</v>
      </c>
      <c r="AP14" s="264">
        <f>IF('Indicator Date hidden'!AQ15="x","x",AP$2-'Indicator Date hidden'!AQ15)</f>
        <v>1</v>
      </c>
      <c r="AQ14" s="264">
        <f>IF('Indicator Date hidden'!AR15="x","x",AQ$2-'Indicator Date hidden'!AR15)</f>
        <v>0</v>
      </c>
      <c r="AR14" s="264">
        <f>IF('Indicator Date hidden'!AS15="x","x",AR$2-'Indicator Date hidden'!AS15)</f>
        <v>0</v>
      </c>
      <c r="AS14" s="264">
        <f>IF('Indicator Date hidden'!AT15="x","x",AS$2-'Indicator Date hidden'!AT15)</f>
        <v>0</v>
      </c>
      <c r="AT14" s="264">
        <f>IF('Indicator Date hidden'!AU15="x","x",AT$2-'Indicator Date hidden'!AU15)</f>
        <v>0</v>
      </c>
      <c r="AU14" s="264">
        <f>IF('Indicator Date hidden'!AV15="x","x",AU$2-'Indicator Date hidden'!AV15)</f>
        <v>0</v>
      </c>
      <c r="AV14" s="264">
        <f>IF('Indicator Date hidden'!AW15="x","x",AV$2-'Indicator Date hidden'!AW15)</f>
        <v>0</v>
      </c>
      <c r="AW14" s="264">
        <f>IF('Indicator Date hidden'!AX15="x","x",AW$2-'Indicator Date hidden'!AX15)</f>
        <v>0</v>
      </c>
      <c r="AX14" s="264">
        <f>IF('Indicator Date hidden'!AY15="x","x",AX$2-'Indicator Date hidden'!AY15)</f>
        <v>1</v>
      </c>
      <c r="AY14" s="264">
        <f>IF('Indicator Date hidden'!AZ15="x","x",AY$2-'Indicator Date hidden'!AZ15)</f>
        <v>1</v>
      </c>
      <c r="AZ14" s="264">
        <f>IF('Indicator Date hidden'!BA15="x","x",AZ$2-'Indicator Date hidden'!BA15)</f>
        <v>1</v>
      </c>
      <c r="BA14" s="264">
        <f>IF('Indicator Date hidden'!BB15="x","x",BA$2-'Indicator Date hidden'!BB15)</f>
        <v>0</v>
      </c>
      <c r="BB14" s="264">
        <f>IF('Indicator Date hidden'!BC15="x","x",BB$2-'Indicator Date hidden'!BC15)</f>
        <v>0</v>
      </c>
      <c r="BC14" s="264">
        <f>IF('Indicator Date hidden'!BD15="x","x",BC$2-'Indicator Date hidden'!BD15)</f>
        <v>0</v>
      </c>
      <c r="BD14" s="264">
        <f>IF('Indicator Date hidden'!BE15="x","x",BD$2-'Indicator Date hidden'!BE15)</f>
        <v>0</v>
      </c>
      <c r="BE14" s="264">
        <f>IF('Indicator Date hidden'!BF15="x","x",BE$2-'Indicator Date hidden'!BF15)</f>
        <v>0</v>
      </c>
      <c r="BF14" s="264">
        <f>IF('Indicator Date hidden'!BG15="x","x",BF$2-'Indicator Date hidden'!BG15)</f>
        <v>1</v>
      </c>
      <c r="BG14" s="264">
        <f>IF('Indicator Date hidden'!BH15="x","x",BG$2-'Indicator Date hidden'!BH15)</f>
        <v>1</v>
      </c>
      <c r="BH14" s="264">
        <f>IF('Indicator Date hidden'!BI15="x","x",BH$2-'Indicator Date hidden'!BI15)</f>
        <v>0</v>
      </c>
      <c r="BI14" s="264">
        <f>IF('Indicator Date hidden'!BJ15="x","x",BI$2-'Indicator Date hidden'!BJ15)</f>
        <v>0</v>
      </c>
      <c r="BJ14" s="264">
        <f>IF('Indicator Date hidden'!BK15="x","x",BJ$2-'Indicator Date hidden'!BK15)</f>
        <v>0</v>
      </c>
      <c r="BK14" s="264">
        <f>IF('Indicator Date hidden'!BL15="x","x",BK$2-'Indicator Date hidden'!BL15)</f>
        <v>0</v>
      </c>
      <c r="BL14" s="264">
        <f>IF('Indicator Date hidden'!BM15="x","x",BL$2-'Indicator Date hidden'!BM15)</f>
        <v>0</v>
      </c>
      <c r="BM14" s="264">
        <f>IF('Indicator Date hidden'!BN15="x","x",BM$2-'Indicator Date hidden'!BN15)</f>
        <v>0</v>
      </c>
      <c r="BN14" s="264">
        <f>IF('Indicator Date hidden'!BO15="x","x",BN$2-'Indicator Date hidden'!BO15)</f>
        <v>0</v>
      </c>
      <c r="BO14" s="264">
        <f>IF('Indicator Date hidden'!BP15="x","x",BO$2-'Indicator Date hidden'!BP15)</f>
        <v>5</v>
      </c>
      <c r="BP14" s="264">
        <f>IF('Indicator Date hidden'!BQ15="x","x",BP$2-'Indicator Date hidden'!BQ15)</f>
        <v>0</v>
      </c>
      <c r="BQ14" s="264">
        <f>IF('Indicator Date hidden'!BR15="x","x",BQ$2-'Indicator Date hidden'!BR15)</f>
        <v>6</v>
      </c>
      <c r="BR14" s="264">
        <f>IF('Indicator Date hidden'!BS15="x","x",BR$2-'Indicator Date hidden'!BS15)</f>
        <v>6</v>
      </c>
      <c r="BS14" s="264">
        <f>IF('Indicator Date hidden'!BT15="x","x",BS$2-'Indicator Date hidden'!BT15)</f>
        <v>6</v>
      </c>
      <c r="BT14" s="264">
        <f>IF('Indicator Date hidden'!BU15="x","x",BT$2-'Indicator Date hidden'!BU15)</f>
        <v>0</v>
      </c>
      <c r="BU14" s="264">
        <f>IF('Indicator Date hidden'!BV15="x","x",BU$2-'Indicator Date hidden'!BV15)</f>
        <v>0</v>
      </c>
      <c r="BV14" s="264">
        <f>IF('Indicator Date hidden'!BW15="x","x",BV$2-'Indicator Date hidden'!BW15)</f>
        <v>0</v>
      </c>
      <c r="BW14" s="264">
        <f>IF('Indicator Date hidden'!BX15="x","x",BW$2-'Indicator Date hidden'!BX15)</f>
        <v>6</v>
      </c>
      <c r="BX14" s="264">
        <f>IF('Indicator Date hidden'!BY15="x","x",BX$2-'Indicator Date hidden'!BY15)</f>
        <v>1</v>
      </c>
      <c r="BY14" s="264">
        <f>IF('Indicator Date hidden'!BZ15="x","x",BY$2-'Indicator Date hidden'!BZ15)</f>
        <v>1</v>
      </c>
      <c r="BZ14" s="264">
        <f>IF('Indicator Date hidden'!CA15="x","x",BZ$2-'Indicator Date hidden'!CA15)</f>
        <v>1</v>
      </c>
      <c r="CA14" s="264">
        <f>IF('Indicator Date hidden'!CB15="x","x",CA$2-'Indicator Date hidden'!CB15)</f>
        <v>1</v>
      </c>
      <c r="CB14" s="264">
        <f>IF('Indicator Date hidden'!CC15="x","x",CB$2-'Indicator Date hidden'!CC15)</f>
        <v>1</v>
      </c>
      <c r="CC14" s="264">
        <f>IF('Indicator Date hidden'!CD15="x","x",CC$2-'Indicator Date hidden'!CD15)</f>
        <v>1</v>
      </c>
      <c r="CD14" s="264">
        <f>IF('Indicator Date hidden'!CE15="x","x",CD$2-'Indicator Date hidden'!CE15)</f>
        <v>1</v>
      </c>
      <c r="CE14" s="264">
        <f>IF('Indicator Date hidden'!CF15="x","x",CE$2-'Indicator Date hidden'!CF15)</f>
        <v>0</v>
      </c>
      <c r="CF14" s="264">
        <f>IF('Indicator Date hidden'!CG15="x","x",CF$2-'Indicator Date hidden'!CG15)</f>
        <v>0</v>
      </c>
      <c r="CG14" s="264">
        <f>IF('Indicator Date hidden'!CH15="x","x",CG$2-'Indicator Date hidden'!CH15)</f>
        <v>0</v>
      </c>
      <c r="CH14" s="264">
        <f>IF('Indicator Date hidden'!CI15="x","x",CH$2-'Indicator Date hidden'!CI15)</f>
        <v>0</v>
      </c>
      <c r="CI14" s="264">
        <f>IF('Indicator Date hidden'!CJ15="x","x",CI$2-'Indicator Date hidden'!CJ15)</f>
        <v>0</v>
      </c>
      <c r="CJ14" s="264">
        <f>IF('Indicator Date hidden'!CK15="x","x",CJ$2-'Indicator Date hidden'!CK15)</f>
        <v>0</v>
      </c>
      <c r="CK14" s="264">
        <f>IF('Indicator Date hidden'!CL15="x","x",CK$2-'Indicator Date hidden'!CL15)</f>
        <v>0</v>
      </c>
      <c r="CL14" s="264">
        <f>IF('Indicator Date hidden'!CM15="x","x",CL$2-'Indicator Date hidden'!CM15)</f>
        <v>6</v>
      </c>
      <c r="CM14" s="263">
        <f t="shared" si="0"/>
        <v>67</v>
      </c>
      <c r="CN14" s="265">
        <f t="shared" si="1"/>
        <v>0.7528089887640449</v>
      </c>
      <c r="CO14" s="263">
        <f t="shared" si="2"/>
        <v>27</v>
      </c>
      <c r="CP14" s="265">
        <f t="shared" si="3"/>
        <v>1.6440625133444198</v>
      </c>
      <c r="CQ14" s="266">
        <f t="shared" si="4"/>
        <v>0</v>
      </c>
    </row>
    <row r="15" spans="1:95" x14ac:dyDescent="0.25">
      <c r="A15" s="263" t="str">
        <f>'Indicator Data'!C26</f>
        <v>Feni</v>
      </c>
      <c r="B15" s="264">
        <f>IF('Indicator Date hidden'!C16="x","x",B$2-'Indicator Date hidden'!C16)</f>
        <v>0</v>
      </c>
      <c r="C15" s="264">
        <f>IF('Indicator Date hidden'!D16="x","x",C$2-'Indicator Date hidden'!D16)</f>
        <v>0</v>
      </c>
      <c r="D15" s="264">
        <f>IF('Indicator Date hidden'!E16="x","x",D$2-'Indicator Date hidden'!E16)</f>
        <v>0</v>
      </c>
      <c r="E15" s="264">
        <f>IF('Indicator Date hidden'!F16="x","x",E$2-'Indicator Date hidden'!F16)</f>
        <v>0</v>
      </c>
      <c r="F15" s="264">
        <f>IF('Indicator Date hidden'!G16="x","x",F$2-'Indicator Date hidden'!G16)</f>
        <v>0</v>
      </c>
      <c r="G15" s="264">
        <f>IF('Indicator Date hidden'!H16="x","x",G$2-'Indicator Date hidden'!H16)</f>
        <v>0</v>
      </c>
      <c r="H15" s="264">
        <f>IF('Indicator Date hidden'!I16="x","x",H$2-'Indicator Date hidden'!I16)</f>
        <v>0</v>
      </c>
      <c r="I15" s="264">
        <f>IF('Indicator Date hidden'!J16="x","x",I$2-'Indicator Date hidden'!J16)</f>
        <v>0</v>
      </c>
      <c r="J15" s="264">
        <f>IF('Indicator Date hidden'!K16="x","x",J$2-'Indicator Date hidden'!K16)</f>
        <v>0</v>
      </c>
      <c r="K15" s="264">
        <f>IF('Indicator Date hidden'!L16="x","x",K$2-'Indicator Date hidden'!L16)</f>
        <v>0</v>
      </c>
      <c r="L15" s="264">
        <f>IF('Indicator Date hidden'!M16="x","x",L$2-'Indicator Date hidden'!M16)</f>
        <v>0</v>
      </c>
      <c r="M15" s="264">
        <f>IF('Indicator Date hidden'!N16="x","x",M$2-'Indicator Date hidden'!N16)</f>
        <v>0</v>
      </c>
      <c r="N15" s="264">
        <f>IF('Indicator Date hidden'!O16="x","x",N$2-'Indicator Date hidden'!O16)</f>
        <v>0</v>
      </c>
      <c r="O15" s="264">
        <f>IF('Indicator Date hidden'!P16="x","x",O$2-'Indicator Date hidden'!P16)</f>
        <v>0</v>
      </c>
      <c r="P15" s="264">
        <f>IF('Indicator Date hidden'!Q16="x","x",P$2-'Indicator Date hidden'!Q16)</f>
        <v>0</v>
      </c>
      <c r="Q15" s="264">
        <f>IF('Indicator Date hidden'!R16="x","x",Q$2-'Indicator Date hidden'!R16)</f>
        <v>0</v>
      </c>
      <c r="R15" s="264">
        <f>IF('Indicator Date hidden'!S16="x","x",R$2-'Indicator Date hidden'!S16)</f>
        <v>0</v>
      </c>
      <c r="S15" s="264">
        <f>IF('Indicator Date hidden'!T16="x","x",S$2-'Indicator Date hidden'!T16)</f>
        <v>0</v>
      </c>
      <c r="T15" s="264">
        <f>IF('Indicator Date hidden'!U16="x","x",T$2-'Indicator Date hidden'!U16)</f>
        <v>0</v>
      </c>
      <c r="U15" s="264">
        <f>IF('Indicator Date hidden'!V16="x","x",U$2-'Indicator Date hidden'!V16)</f>
        <v>0</v>
      </c>
      <c r="V15" s="264">
        <f>IF('Indicator Date hidden'!W16="x","x",V$2-'Indicator Date hidden'!W16)</f>
        <v>0</v>
      </c>
      <c r="W15" s="264">
        <f>IF('Indicator Date hidden'!X16="x","x",W$2-'Indicator Date hidden'!X16)</f>
        <v>0</v>
      </c>
      <c r="X15" s="264">
        <f>IF('Indicator Date hidden'!Y16="x","x",X$2-'Indicator Date hidden'!Y16)</f>
        <v>0</v>
      </c>
      <c r="Y15" s="264">
        <f>IF('Indicator Date hidden'!Z16="x","x",Y$2-'Indicator Date hidden'!Z16)</f>
        <v>6</v>
      </c>
      <c r="Z15" s="264">
        <f>IF('Indicator Date hidden'!AA16="x","x",Z$2-'Indicator Date hidden'!AA16)</f>
        <v>0</v>
      </c>
      <c r="AA15" s="264">
        <f>IF('Indicator Date hidden'!AB16="x","x",AA$2-'Indicator Date hidden'!AB16)</f>
        <v>0</v>
      </c>
      <c r="AB15" s="264">
        <f>IF('Indicator Date hidden'!AC16="x","x",AB$2-'Indicator Date hidden'!AC16)</f>
        <v>0</v>
      </c>
      <c r="AC15" s="264">
        <f>IF('Indicator Date hidden'!AD16="x","x",AC$2-'Indicator Date hidden'!AD16)</f>
        <v>0</v>
      </c>
      <c r="AD15" s="264">
        <f>IF('Indicator Date hidden'!AE16="x","x",AD$2-'Indicator Date hidden'!AE16)</f>
        <v>0</v>
      </c>
      <c r="AE15" s="264">
        <f>IF('Indicator Date hidden'!AF16="x","x",AE$2-'Indicator Date hidden'!AF16)</f>
        <v>0</v>
      </c>
      <c r="AF15" s="264">
        <f>IF('Indicator Date hidden'!AG16="x","x",AF$2-'Indicator Date hidden'!AG16)</f>
        <v>0</v>
      </c>
      <c r="AG15" s="264">
        <f>IF('Indicator Date hidden'!AH16="x","x",AG$2-'Indicator Date hidden'!AH16)</f>
        <v>4</v>
      </c>
      <c r="AH15" s="264">
        <f>IF('Indicator Date hidden'!AI16="x","x",AH$2-'Indicator Date hidden'!AI16)</f>
        <v>1</v>
      </c>
      <c r="AI15" s="264">
        <f>IF('Indicator Date hidden'!AJ16="x","x",AI$2-'Indicator Date hidden'!AJ16)</f>
        <v>1</v>
      </c>
      <c r="AJ15" s="264">
        <f>IF('Indicator Date hidden'!AK16="x","x",AJ$2-'Indicator Date hidden'!AK16)</f>
        <v>1</v>
      </c>
      <c r="AK15" s="264">
        <f>IF('Indicator Date hidden'!AL16="x","x",AK$2-'Indicator Date hidden'!AL16)</f>
        <v>0</v>
      </c>
      <c r="AL15" s="264">
        <f>IF('Indicator Date hidden'!AM16="x","x",AL$2-'Indicator Date hidden'!AM16)</f>
        <v>1</v>
      </c>
      <c r="AM15" s="264">
        <f>IF('Indicator Date hidden'!AN16="x","x",AM$2-'Indicator Date hidden'!AN16)</f>
        <v>1</v>
      </c>
      <c r="AN15" s="264">
        <f>IF('Indicator Date hidden'!AO16="x","x",AN$2-'Indicator Date hidden'!AO16)</f>
        <v>0</v>
      </c>
      <c r="AO15" s="264">
        <f>IF('Indicator Date hidden'!AP16="x","x",AO$2-'Indicator Date hidden'!AP16)</f>
        <v>4</v>
      </c>
      <c r="AP15" s="264">
        <f>IF('Indicator Date hidden'!AQ16="x","x",AP$2-'Indicator Date hidden'!AQ16)</f>
        <v>1</v>
      </c>
      <c r="AQ15" s="264">
        <f>IF('Indicator Date hidden'!AR16="x","x",AQ$2-'Indicator Date hidden'!AR16)</f>
        <v>0</v>
      </c>
      <c r="AR15" s="264">
        <f>IF('Indicator Date hidden'!AS16="x","x",AR$2-'Indicator Date hidden'!AS16)</f>
        <v>0</v>
      </c>
      <c r="AS15" s="264">
        <f>IF('Indicator Date hidden'!AT16="x","x",AS$2-'Indicator Date hidden'!AT16)</f>
        <v>0</v>
      </c>
      <c r="AT15" s="264">
        <f>IF('Indicator Date hidden'!AU16="x","x",AT$2-'Indicator Date hidden'!AU16)</f>
        <v>0</v>
      </c>
      <c r="AU15" s="264">
        <f>IF('Indicator Date hidden'!AV16="x","x",AU$2-'Indicator Date hidden'!AV16)</f>
        <v>0</v>
      </c>
      <c r="AV15" s="264">
        <f>IF('Indicator Date hidden'!AW16="x","x",AV$2-'Indicator Date hidden'!AW16)</f>
        <v>0</v>
      </c>
      <c r="AW15" s="264">
        <f>IF('Indicator Date hidden'!AX16="x","x",AW$2-'Indicator Date hidden'!AX16)</f>
        <v>0</v>
      </c>
      <c r="AX15" s="264">
        <f>IF('Indicator Date hidden'!AY16="x","x",AX$2-'Indicator Date hidden'!AY16)</f>
        <v>1</v>
      </c>
      <c r="AY15" s="264">
        <f>IF('Indicator Date hidden'!AZ16="x","x",AY$2-'Indicator Date hidden'!AZ16)</f>
        <v>1</v>
      </c>
      <c r="AZ15" s="264">
        <f>IF('Indicator Date hidden'!BA16="x","x",AZ$2-'Indicator Date hidden'!BA16)</f>
        <v>1</v>
      </c>
      <c r="BA15" s="264">
        <f>IF('Indicator Date hidden'!BB16="x","x",BA$2-'Indicator Date hidden'!BB16)</f>
        <v>0</v>
      </c>
      <c r="BB15" s="264">
        <f>IF('Indicator Date hidden'!BC16="x","x",BB$2-'Indicator Date hidden'!BC16)</f>
        <v>0</v>
      </c>
      <c r="BC15" s="264">
        <f>IF('Indicator Date hidden'!BD16="x","x",BC$2-'Indicator Date hidden'!BD16)</f>
        <v>0</v>
      </c>
      <c r="BD15" s="264">
        <f>IF('Indicator Date hidden'!BE16="x","x",BD$2-'Indicator Date hidden'!BE16)</f>
        <v>0</v>
      </c>
      <c r="BE15" s="264">
        <f>IF('Indicator Date hidden'!BF16="x","x",BE$2-'Indicator Date hidden'!BF16)</f>
        <v>0</v>
      </c>
      <c r="BF15" s="264">
        <f>IF('Indicator Date hidden'!BG16="x","x",BF$2-'Indicator Date hidden'!BG16)</f>
        <v>1</v>
      </c>
      <c r="BG15" s="264">
        <f>IF('Indicator Date hidden'!BH16="x","x",BG$2-'Indicator Date hidden'!BH16)</f>
        <v>1</v>
      </c>
      <c r="BH15" s="264">
        <f>IF('Indicator Date hidden'!BI16="x","x",BH$2-'Indicator Date hidden'!BI16)</f>
        <v>0</v>
      </c>
      <c r="BI15" s="264">
        <f>IF('Indicator Date hidden'!BJ16="x","x",BI$2-'Indicator Date hidden'!BJ16)</f>
        <v>0</v>
      </c>
      <c r="BJ15" s="264">
        <f>IF('Indicator Date hidden'!BK16="x","x",BJ$2-'Indicator Date hidden'!BK16)</f>
        <v>0</v>
      </c>
      <c r="BK15" s="264">
        <f>IF('Indicator Date hidden'!BL16="x","x",BK$2-'Indicator Date hidden'!BL16)</f>
        <v>0</v>
      </c>
      <c r="BL15" s="264">
        <f>IF('Indicator Date hidden'!BM16="x","x",BL$2-'Indicator Date hidden'!BM16)</f>
        <v>0</v>
      </c>
      <c r="BM15" s="264">
        <f>IF('Indicator Date hidden'!BN16="x","x",BM$2-'Indicator Date hidden'!BN16)</f>
        <v>0</v>
      </c>
      <c r="BN15" s="264">
        <f>IF('Indicator Date hidden'!BO16="x","x",BN$2-'Indicator Date hidden'!BO16)</f>
        <v>0</v>
      </c>
      <c r="BO15" s="264">
        <f>IF('Indicator Date hidden'!BP16="x","x",BO$2-'Indicator Date hidden'!BP16)</f>
        <v>5</v>
      </c>
      <c r="BP15" s="264">
        <f>IF('Indicator Date hidden'!BQ16="x","x",BP$2-'Indicator Date hidden'!BQ16)</f>
        <v>0</v>
      </c>
      <c r="BQ15" s="264">
        <f>IF('Indicator Date hidden'!BR16="x","x",BQ$2-'Indicator Date hidden'!BR16)</f>
        <v>6</v>
      </c>
      <c r="BR15" s="264">
        <f>IF('Indicator Date hidden'!BS16="x","x",BR$2-'Indicator Date hidden'!BS16)</f>
        <v>6</v>
      </c>
      <c r="BS15" s="264">
        <f>IF('Indicator Date hidden'!BT16="x","x",BS$2-'Indicator Date hidden'!BT16)</f>
        <v>6</v>
      </c>
      <c r="BT15" s="264">
        <f>IF('Indicator Date hidden'!BU16="x","x",BT$2-'Indicator Date hidden'!BU16)</f>
        <v>0</v>
      </c>
      <c r="BU15" s="264">
        <f>IF('Indicator Date hidden'!BV16="x","x",BU$2-'Indicator Date hidden'!BV16)</f>
        <v>0</v>
      </c>
      <c r="BV15" s="264">
        <f>IF('Indicator Date hidden'!BW16="x","x",BV$2-'Indicator Date hidden'!BW16)</f>
        <v>0</v>
      </c>
      <c r="BW15" s="264">
        <f>IF('Indicator Date hidden'!BX16="x","x",BW$2-'Indicator Date hidden'!BX16)</f>
        <v>6</v>
      </c>
      <c r="BX15" s="264">
        <f>IF('Indicator Date hidden'!BY16="x","x",BX$2-'Indicator Date hidden'!BY16)</f>
        <v>1</v>
      </c>
      <c r="BY15" s="264">
        <f>IF('Indicator Date hidden'!BZ16="x","x",BY$2-'Indicator Date hidden'!BZ16)</f>
        <v>1</v>
      </c>
      <c r="BZ15" s="264">
        <f>IF('Indicator Date hidden'!CA16="x","x",BZ$2-'Indicator Date hidden'!CA16)</f>
        <v>1</v>
      </c>
      <c r="CA15" s="264">
        <f>IF('Indicator Date hidden'!CB16="x","x",CA$2-'Indicator Date hidden'!CB16)</f>
        <v>1</v>
      </c>
      <c r="CB15" s="264">
        <f>IF('Indicator Date hidden'!CC16="x","x",CB$2-'Indicator Date hidden'!CC16)</f>
        <v>1</v>
      </c>
      <c r="CC15" s="264">
        <f>IF('Indicator Date hidden'!CD16="x","x",CC$2-'Indicator Date hidden'!CD16)</f>
        <v>1</v>
      </c>
      <c r="CD15" s="264">
        <f>IF('Indicator Date hidden'!CE16="x","x",CD$2-'Indicator Date hidden'!CE16)</f>
        <v>1</v>
      </c>
      <c r="CE15" s="264">
        <f>IF('Indicator Date hidden'!CF16="x","x",CE$2-'Indicator Date hidden'!CF16)</f>
        <v>0</v>
      </c>
      <c r="CF15" s="264">
        <f>IF('Indicator Date hidden'!CG16="x","x",CF$2-'Indicator Date hidden'!CG16)</f>
        <v>0</v>
      </c>
      <c r="CG15" s="264">
        <f>IF('Indicator Date hidden'!CH16="x","x",CG$2-'Indicator Date hidden'!CH16)</f>
        <v>0</v>
      </c>
      <c r="CH15" s="264">
        <f>IF('Indicator Date hidden'!CI16="x","x",CH$2-'Indicator Date hidden'!CI16)</f>
        <v>0</v>
      </c>
      <c r="CI15" s="264">
        <f>IF('Indicator Date hidden'!CJ16="x","x",CI$2-'Indicator Date hidden'!CJ16)</f>
        <v>0</v>
      </c>
      <c r="CJ15" s="264">
        <f>IF('Indicator Date hidden'!CK16="x","x",CJ$2-'Indicator Date hidden'!CK16)</f>
        <v>0</v>
      </c>
      <c r="CK15" s="264">
        <f>IF('Indicator Date hidden'!CL16="x","x",CK$2-'Indicator Date hidden'!CL16)</f>
        <v>0</v>
      </c>
      <c r="CL15" s="264">
        <f>IF('Indicator Date hidden'!CM16="x","x",CL$2-'Indicator Date hidden'!CM16)</f>
        <v>6</v>
      </c>
      <c r="CM15" s="263">
        <f t="shared" si="0"/>
        <v>67</v>
      </c>
      <c r="CN15" s="265">
        <f t="shared" si="1"/>
        <v>0.7528089887640449</v>
      </c>
      <c r="CO15" s="263">
        <f t="shared" si="2"/>
        <v>27</v>
      </c>
      <c r="CP15" s="265">
        <f t="shared" si="3"/>
        <v>1.6440625133444198</v>
      </c>
      <c r="CQ15" s="266">
        <f t="shared" si="4"/>
        <v>0</v>
      </c>
    </row>
    <row r="16" spans="1:95" x14ac:dyDescent="0.25">
      <c r="A16" s="263" t="str">
        <f>'Indicator Data'!C27</f>
        <v>Khagrachhari</v>
      </c>
      <c r="B16" s="264">
        <f>IF('Indicator Date hidden'!C17="x","x",B$2-'Indicator Date hidden'!C17)</f>
        <v>0</v>
      </c>
      <c r="C16" s="264">
        <f>IF('Indicator Date hidden'!D17="x","x",C$2-'Indicator Date hidden'!D17)</f>
        <v>0</v>
      </c>
      <c r="D16" s="264">
        <f>IF('Indicator Date hidden'!E17="x","x",D$2-'Indicator Date hidden'!E17)</f>
        <v>0</v>
      </c>
      <c r="E16" s="264">
        <f>IF('Indicator Date hidden'!F17="x","x",E$2-'Indicator Date hidden'!F17)</f>
        <v>0</v>
      </c>
      <c r="F16" s="264">
        <f>IF('Indicator Date hidden'!G17="x","x",F$2-'Indicator Date hidden'!G17)</f>
        <v>0</v>
      </c>
      <c r="G16" s="264">
        <f>IF('Indicator Date hidden'!H17="x","x",G$2-'Indicator Date hidden'!H17)</f>
        <v>0</v>
      </c>
      <c r="H16" s="264">
        <f>IF('Indicator Date hidden'!I17="x","x",H$2-'Indicator Date hidden'!I17)</f>
        <v>0</v>
      </c>
      <c r="I16" s="264">
        <f>IF('Indicator Date hidden'!J17="x","x",I$2-'Indicator Date hidden'!J17)</f>
        <v>0</v>
      </c>
      <c r="J16" s="264">
        <f>IF('Indicator Date hidden'!K17="x","x",J$2-'Indicator Date hidden'!K17)</f>
        <v>0</v>
      </c>
      <c r="K16" s="264">
        <f>IF('Indicator Date hidden'!L17="x","x",K$2-'Indicator Date hidden'!L17)</f>
        <v>0</v>
      </c>
      <c r="L16" s="264">
        <f>IF('Indicator Date hidden'!M17="x","x",L$2-'Indicator Date hidden'!M17)</f>
        <v>0</v>
      </c>
      <c r="M16" s="264">
        <f>IF('Indicator Date hidden'!N17="x","x",M$2-'Indicator Date hidden'!N17)</f>
        <v>0</v>
      </c>
      <c r="N16" s="264">
        <f>IF('Indicator Date hidden'!O17="x","x",N$2-'Indicator Date hidden'!O17)</f>
        <v>0</v>
      </c>
      <c r="O16" s="264">
        <f>IF('Indicator Date hidden'!P17="x","x",O$2-'Indicator Date hidden'!P17)</f>
        <v>0</v>
      </c>
      <c r="P16" s="264">
        <f>IF('Indicator Date hidden'!Q17="x","x",P$2-'Indicator Date hidden'!Q17)</f>
        <v>0</v>
      </c>
      <c r="Q16" s="264">
        <f>IF('Indicator Date hidden'!R17="x","x",Q$2-'Indicator Date hidden'!R17)</f>
        <v>0</v>
      </c>
      <c r="R16" s="264">
        <f>IF('Indicator Date hidden'!S17="x","x",R$2-'Indicator Date hidden'!S17)</f>
        <v>0</v>
      </c>
      <c r="S16" s="264">
        <f>IF('Indicator Date hidden'!T17="x","x",S$2-'Indicator Date hidden'!T17)</f>
        <v>0</v>
      </c>
      <c r="T16" s="264">
        <f>IF('Indicator Date hidden'!U17="x","x",T$2-'Indicator Date hidden'!U17)</f>
        <v>0</v>
      </c>
      <c r="U16" s="264">
        <f>IF('Indicator Date hidden'!V17="x","x",U$2-'Indicator Date hidden'!V17)</f>
        <v>0</v>
      </c>
      <c r="V16" s="264">
        <f>IF('Indicator Date hidden'!W17="x","x",V$2-'Indicator Date hidden'!W17)</f>
        <v>0</v>
      </c>
      <c r="W16" s="264">
        <f>IF('Indicator Date hidden'!X17="x","x",W$2-'Indicator Date hidden'!X17)</f>
        <v>0</v>
      </c>
      <c r="X16" s="264">
        <f>IF('Indicator Date hidden'!Y17="x","x",X$2-'Indicator Date hidden'!Y17)</f>
        <v>0</v>
      </c>
      <c r="Y16" s="264">
        <f>IF('Indicator Date hidden'!Z17="x","x",Y$2-'Indicator Date hidden'!Z17)</f>
        <v>6</v>
      </c>
      <c r="Z16" s="264">
        <f>IF('Indicator Date hidden'!AA17="x","x",Z$2-'Indicator Date hidden'!AA17)</f>
        <v>0</v>
      </c>
      <c r="AA16" s="264">
        <f>IF('Indicator Date hidden'!AB17="x","x",AA$2-'Indicator Date hidden'!AB17)</f>
        <v>0</v>
      </c>
      <c r="AB16" s="264">
        <f>IF('Indicator Date hidden'!AC17="x","x",AB$2-'Indicator Date hidden'!AC17)</f>
        <v>0</v>
      </c>
      <c r="AC16" s="264">
        <f>IF('Indicator Date hidden'!AD17="x","x",AC$2-'Indicator Date hidden'!AD17)</f>
        <v>0</v>
      </c>
      <c r="AD16" s="264">
        <f>IF('Indicator Date hidden'!AE17="x","x",AD$2-'Indicator Date hidden'!AE17)</f>
        <v>0</v>
      </c>
      <c r="AE16" s="264">
        <f>IF('Indicator Date hidden'!AF17="x","x",AE$2-'Indicator Date hidden'!AF17)</f>
        <v>0</v>
      </c>
      <c r="AF16" s="264">
        <f>IF('Indicator Date hidden'!AG17="x","x",AF$2-'Indicator Date hidden'!AG17)</f>
        <v>0</v>
      </c>
      <c r="AG16" s="264">
        <f>IF('Indicator Date hidden'!AH17="x","x",AG$2-'Indicator Date hidden'!AH17)</f>
        <v>4</v>
      </c>
      <c r="AH16" s="264">
        <f>IF('Indicator Date hidden'!AI17="x","x",AH$2-'Indicator Date hidden'!AI17)</f>
        <v>1</v>
      </c>
      <c r="AI16" s="264">
        <f>IF('Indicator Date hidden'!AJ17="x","x",AI$2-'Indicator Date hidden'!AJ17)</f>
        <v>1</v>
      </c>
      <c r="AJ16" s="264">
        <f>IF('Indicator Date hidden'!AK17="x","x",AJ$2-'Indicator Date hidden'!AK17)</f>
        <v>1</v>
      </c>
      <c r="AK16" s="264">
        <f>IF('Indicator Date hidden'!AL17="x","x",AK$2-'Indicator Date hidden'!AL17)</f>
        <v>0</v>
      </c>
      <c r="AL16" s="264">
        <f>IF('Indicator Date hidden'!AM17="x","x",AL$2-'Indicator Date hidden'!AM17)</f>
        <v>1</v>
      </c>
      <c r="AM16" s="264">
        <f>IF('Indicator Date hidden'!AN17="x","x",AM$2-'Indicator Date hidden'!AN17)</f>
        <v>1</v>
      </c>
      <c r="AN16" s="264">
        <f>IF('Indicator Date hidden'!AO17="x","x",AN$2-'Indicator Date hidden'!AO17)</f>
        <v>0</v>
      </c>
      <c r="AO16" s="264">
        <f>IF('Indicator Date hidden'!AP17="x","x",AO$2-'Indicator Date hidden'!AP17)</f>
        <v>4</v>
      </c>
      <c r="AP16" s="264">
        <f>IF('Indicator Date hidden'!AQ17="x","x",AP$2-'Indicator Date hidden'!AQ17)</f>
        <v>1</v>
      </c>
      <c r="AQ16" s="264">
        <f>IF('Indicator Date hidden'!AR17="x","x",AQ$2-'Indicator Date hidden'!AR17)</f>
        <v>0</v>
      </c>
      <c r="AR16" s="264">
        <f>IF('Indicator Date hidden'!AS17="x","x",AR$2-'Indicator Date hidden'!AS17)</f>
        <v>0</v>
      </c>
      <c r="AS16" s="264">
        <f>IF('Indicator Date hidden'!AT17="x","x",AS$2-'Indicator Date hidden'!AT17)</f>
        <v>0</v>
      </c>
      <c r="AT16" s="264">
        <f>IF('Indicator Date hidden'!AU17="x","x",AT$2-'Indicator Date hidden'!AU17)</f>
        <v>0</v>
      </c>
      <c r="AU16" s="264">
        <f>IF('Indicator Date hidden'!AV17="x","x",AU$2-'Indicator Date hidden'!AV17)</f>
        <v>0</v>
      </c>
      <c r="AV16" s="264">
        <f>IF('Indicator Date hidden'!AW17="x","x",AV$2-'Indicator Date hidden'!AW17)</f>
        <v>0</v>
      </c>
      <c r="AW16" s="264">
        <f>IF('Indicator Date hidden'!AX17="x","x",AW$2-'Indicator Date hidden'!AX17)</f>
        <v>0</v>
      </c>
      <c r="AX16" s="264">
        <f>IF('Indicator Date hidden'!AY17="x","x",AX$2-'Indicator Date hidden'!AY17)</f>
        <v>1</v>
      </c>
      <c r="AY16" s="264">
        <f>IF('Indicator Date hidden'!AZ17="x","x",AY$2-'Indicator Date hidden'!AZ17)</f>
        <v>1</v>
      </c>
      <c r="AZ16" s="264">
        <f>IF('Indicator Date hidden'!BA17="x","x",AZ$2-'Indicator Date hidden'!BA17)</f>
        <v>1</v>
      </c>
      <c r="BA16" s="264">
        <f>IF('Indicator Date hidden'!BB17="x","x",BA$2-'Indicator Date hidden'!BB17)</f>
        <v>0</v>
      </c>
      <c r="BB16" s="264">
        <f>IF('Indicator Date hidden'!BC17="x","x",BB$2-'Indicator Date hidden'!BC17)</f>
        <v>0</v>
      </c>
      <c r="BC16" s="264">
        <f>IF('Indicator Date hidden'!BD17="x","x",BC$2-'Indicator Date hidden'!BD17)</f>
        <v>0</v>
      </c>
      <c r="BD16" s="264">
        <f>IF('Indicator Date hidden'!BE17="x","x",BD$2-'Indicator Date hidden'!BE17)</f>
        <v>0</v>
      </c>
      <c r="BE16" s="264">
        <f>IF('Indicator Date hidden'!BF17="x","x",BE$2-'Indicator Date hidden'!BF17)</f>
        <v>0</v>
      </c>
      <c r="BF16" s="264">
        <f>IF('Indicator Date hidden'!BG17="x","x",BF$2-'Indicator Date hidden'!BG17)</f>
        <v>1</v>
      </c>
      <c r="BG16" s="264">
        <f>IF('Indicator Date hidden'!BH17="x","x",BG$2-'Indicator Date hidden'!BH17)</f>
        <v>1</v>
      </c>
      <c r="BH16" s="264">
        <f>IF('Indicator Date hidden'!BI17="x","x",BH$2-'Indicator Date hidden'!BI17)</f>
        <v>0</v>
      </c>
      <c r="BI16" s="264">
        <f>IF('Indicator Date hidden'!BJ17="x","x",BI$2-'Indicator Date hidden'!BJ17)</f>
        <v>0</v>
      </c>
      <c r="BJ16" s="264">
        <f>IF('Indicator Date hidden'!BK17="x","x",BJ$2-'Indicator Date hidden'!BK17)</f>
        <v>0</v>
      </c>
      <c r="BK16" s="264">
        <f>IF('Indicator Date hidden'!BL17="x","x",BK$2-'Indicator Date hidden'!BL17)</f>
        <v>0</v>
      </c>
      <c r="BL16" s="264">
        <f>IF('Indicator Date hidden'!BM17="x","x",BL$2-'Indicator Date hidden'!BM17)</f>
        <v>0</v>
      </c>
      <c r="BM16" s="264">
        <f>IF('Indicator Date hidden'!BN17="x","x",BM$2-'Indicator Date hidden'!BN17)</f>
        <v>0</v>
      </c>
      <c r="BN16" s="264">
        <f>IF('Indicator Date hidden'!BO17="x","x",BN$2-'Indicator Date hidden'!BO17)</f>
        <v>0</v>
      </c>
      <c r="BO16" s="264">
        <f>IF('Indicator Date hidden'!BP17="x","x",BO$2-'Indicator Date hidden'!BP17)</f>
        <v>5</v>
      </c>
      <c r="BP16" s="264">
        <f>IF('Indicator Date hidden'!BQ17="x","x",BP$2-'Indicator Date hidden'!BQ17)</f>
        <v>0</v>
      </c>
      <c r="BQ16" s="264">
        <f>IF('Indicator Date hidden'!BR17="x","x",BQ$2-'Indicator Date hidden'!BR17)</f>
        <v>6</v>
      </c>
      <c r="BR16" s="264">
        <f>IF('Indicator Date hidden'!BS17="x","x",BR$2-'Indicator Date hidden'!BS17)</f>
        <v>6</v>
      </c>
      <c r="BS16" s="264">
        <f>IF('Indicator Date hidden'!BT17="x","x",BS$2-'Indicator Date hidden'!BT17)</f>
        <v>6</v>
      </c>
      <c r="BT16" s="264">
        <f>IF('Indicator Date hidden'!BU17="x","x",BT$2-'Indicator Date hidden'!BU17)</f>
        <v>0</v>
      </c>
      <c r="BU16" s="264">
        <f>IF('Indicator Date hidden'!BV17="x","x",BU$2-'Indicator Date hidden'!BV17)</f>
        <v>0</v>
      </c>
      <c r="BV16" s="264">
        <f>IF('Indicator Date hidden'!BW17="x","x",BV$2-'Indicator Date hidden'!BW17)</f>
        <v>0</v>
      </c>
      <c r="BW16" s="264">
        <f>IF('Indicator Date hidden'!BX17="x","x",BW$2-'Indicator Date hidden'!BX17)</f>
        <v>6</v>
      </c>
      <c r="BX16" s="264">
        <f>IF('Indicator Date hidden'!BY17="x","x",BX$2-'Indicator Date hidden'!BY17)</f>
        <v>1</v>
      </c>
      <c r="BY16" s="264">
        <f>IF('Indicator Date hidden'!BZ17="x","x",BY$2-'Indicator Date hidden'!BZ17)</f>
        <v>1</v>
      </c>
      <c r="BZ16" s="264">
        <f>IF('Indicator Date hidden'!CA17="x","x",BZ$2-'Indicator Date hidden'!CA17)</f>
        <v>1</v>
      </c>
      <c r="CA16" s="264">
        <f>IF('Indicator Date hidden'!CB17="x","x",CA$2-'Indicator Date hidden'!CB17)</f>
        <v>1</v>
      </c>
      <c r="CB16" s="264">
        <f>IF('Indicator Date hidden'!CC17="x","x",CB$2-'Indicator Date hidden'!CC17)</f>
        <v>1</v>
      </c>
      <c r="CC16" s="264">
        <f>IF('Indicator Date hidden'!CD17="x","x",CC$2-'Indicator Date hidden'!CD17)</f>
        <v>1</v>
      </c>
      <c r="CD16" s="264">
        <f>IF('Indicator Date hidden'!CE17="x","x",CD$2-'Indicator Date hidden'!CE17)</f>
        <v>1</v>
      </c>
      <c r="CE16" s="264">
        <f>IF('Indicator Date hidden'!CF17="x","x",CE$2-'Indicator Date hidden'!CF17)</f>
        <v>0</v>
      </c>
      <c r="CF16" s="264">
        <f>IF('Indicator Date hidden'!CG17="x","x",CF$2-'Indicator Date hidden'!CG17)</f>
        <v>0</v>
      </c>
      <c r="CG16" s="264">
        <f>IF('Indicator Date hidden'!CH17="x","x",CG$2-'Indicator Date hidden'!CH17)</f>
        <v>0</v>
      </c>
      <c r="CH16" s="264">
        <f>IF('Indicator Date hidden'!CI17="x","x",CH$2-'Indicator Date hidden'!CI17)</f>
        <v>0</v>
      </c>
      <c r="CI16" s="264">
        <f>IF('Indicator Date hidden'!CJ17="x","x",CI$2-'Indicator Date hidden'!CJ17)</f>
        <v>0</v>
      </c>
      <c r="CJ16" s="264">
        <f>IF('Indicator Date hidden'!CK17="x","x",CJ$2-'Indicator Date hidden'!CK17)</f>
        <v>0</v>
      </c>
      <c r="CK16" s="264">
        <f>IF('Indicator Date hidden'!CL17="x","x",CK$2-'Indicator Date hidden'!CL17)</f>
        <v>0</v>
      </c>
      <c r="CL16" s="264">
        <f>IF('Indicator Date hidden'!CM17="x","x",CL$2-'Indicator Date hidden'!CM17)</f>
        <v>6</v>
      </c>
      <c r="CM16" s="263">
        <f t="shared" si="0"/>
        <v>67</v>
      </c>
      <c r="CN16" s="265">
        <f t="shared" si="1"/>
        <v>0.7528089887640449</v>
      </c>
      <c r="CO16" s="263">
        <f t="shared" si="2"/>
        <v>27</v>
      </c>
      <c r="CP16" s="265">
        <f t="shared" si="3"/>
        <v>1.6440625133444198</v>
      </c>
      <c r="CQ16" s="266">
        <f t="shared" si="4"/>
        <v>0</v>
      </c>
    </row>
    <row r="17" spans="1:95" x14ac:dyDescent="0.25">
      <c r="A17" s="263" t="str">
        <f>'Indicator Data'!C28</f>
        <v>Lakshmipur</v>
      </c>
      <c r="B17" s="264">
        <f>IF('Indicator Date hidden'!C18="x","x",B$2-'Indicator Date hidden'!C18)</f>
        <v>0</v>
      </c>
      <c r="C17" s="264">
        <f>IF('Indicator Date hidden'!D18="x","x",C$2-'Indicator Date hidden'!D18)</f>
        <v>0</v>
      </c>
      <c r="D17" s="264">
        <f>IF('Indicator Date hidden'!E18="x","x",D$2-'Indicator Date hidden'!E18)</f>
        <v>0</v>
      </c>
      <c r="E17" s="264">
        <f>IF('Indicator Date hidden'!F18="x","x",E$2-'Indicator Date hidden'!F18)</f>
        <v>0</v>
      </c>
      <c r="F17" s="264">
        <f>IF('Indicator Date hidden'!G18="x","x",F$2-'Indicator Date hidden'!G18)</f>
        <v>0</v>
      </c>
      <c r="G17" s="264">
        <f>IF('Indicator Date hidden'!H18="x","x",G$2-'Indicator Date hidden'!H18)</f>
        <v>0</v>
      </c>
      <c r="H17" s="264">
        <f>IF('Indicator Date hidden'!I18="x","x",H$2-'Indicator Date hidden'!I18)</f>
        <v>0</v>
      </c>
      <c r="I17" s="264">
        <f>IF('Indicator Date hidden'!J18="x","x",I$2-'Indicator Date hidden'!J18)</f>
        <v>0</v>
      </c>
      <c r="J17" s="264">
        <f>IF('Indicator Date hidden'!K18="x","x",J$2-'Indicator Date hidden'!K18)</f>
        <v>0</v>
      </c>
      <c r="K17" s="264">
        <f>IF('Indicator Date hidden'!L18="x","x",K$2-'Indicator Date hidden'!L18)</f>
        <v>0</v>
      </c>
      <c r="L17" s="264">
        <f>IF('Indicator Date hidden'!M18="x","x",L$2-'Indicator Date hidden'!M18)</f>
        <v>0</v>
      </c>
      <c r="M17" s="264">
        <f>IF('Indicator Date hidden'!N18="x","x",M$2-'Indicator Date hidden'!N18)</f>
        <v>0</v>
      </c>
      <c r="N17" s="264">
        <f>IF('Indicator Date hidden'!O18="x","x",N$2-'Indicator Date hidden'!O18)</f>
        <v>0</v>
      </c>
      <c r="O17" s="264">
        <f>IF('Indicator Date hidden'!P18="x","x",O$2-'Indicator Date hidden'!P18)</f>
        <v>0</v>
      </c>
      <c r="P17" s="264">
        <f>IF('Indicator Date hidden'!Q18="x","x",P$2-'Indicator Date hidden'!Q18)</f>
        <v>0</v>
      </c>
      <c r="Q17" s="264">
        <f>IF('Indicator Date hidden'!R18="x","x",Q$2-'Indicator Date hidden'!R18)</f>
        <v>0</v>
      </c>
      <c r="R17" s="264">
        <f>IF('Indicator Date hidden'!S18="x","x",R$2-'Indicator Date hidden'!S18)</f>
        <v>0</v>
      </c>
      <c r="S17" s="264">
        <f>IF('Indicator Date hidden'!T18="x","x",S$2-'Indicator Date hidden'!T18)</f>
        <v>0</v>
      </c>
      <c r="T17" s="264">
        <f>IF('Indicator Date hidden'!U18="x","x",T$2-'Indicator Date hidden'!U18)</f>
        <v>0</v>
      </c>
      <c r="U17" s="264">
        <f>IF('Indicator Date hidden'!V18="x","x",U$2-'Indicator Date hidden'!V18)</f>
        <v>0</v>
      </c>
      <c r="V17" s="264">
        <f>IF('Indicator Date hidden'!W18="x","x",V$2-'Indicator Date hidden'!W18)</f>
        <v>0</v>
      </c>
      <c r="W17" s="264">
        <f>IF('Indicator Date hidden'!X18="x","x",W$2-'Indicator Date hidden'!X18)</f>
        <v>0</v>
      </c>
      <c r="X17" s="264">
        <f>IF('Indicator Date hidden'!Y18="x","x",X$2-'Indicator Date hidden'!Y18)</f>
        <v>0</v>
      </c>
      <c r="Y17" s="264">
        <f>IF('Indicator Date hidden'!Z18="x","x",Y$2-'Indicator Date hidden'!Z18)</f>
        <v>6</v>
      </c>
      <c r="Z17" s="264">
        <f>IF('Indicator Date hidden'!AA18="x","x",Z$2-'Indicator Date hidden'!AA18)</f>
        <v>0</v>
      </c>
      <c r="AA17" s="264">
        <f>IF('Indicator Date hidden'!AB18="x","x",AA$2-'Indicator Date hidden'!AB18)</f>
        <v>0</v>
      </c>
      <c r="AB17" s="264">
        <f>IF('Indicator Date hidden'!AC18="x","x",AB$2-'Indicator Date hidden'!AC18)</f>
        <v>0</v>
      </c>
      <c r="AC17" s="264">
        <f>IF('Indicator Date hidden'!AD18="x","x",AC$2-'Indicator Date hidden'!AD18)</f>
        <v>0</v>
      </c>
      <c r="AD17" s="264">
        <f>IF('Indicator Date hidden'!AE18="x","x",AD$2-'Indicator Date hidden'!AE18)</f>
        <v>0</v>
      </c>
      <c r="AE17" s="264">
        <f>IF('Indicator Date hidden'!AF18="x","x",AE$2-'Indicator Date hidden'!AF18)</f>
        <v>0</v>
      </c>
      <c r="AF17" s="264">
        <f>IF('Indicator Date hidden'!AG18="x","x",AF$2-'Indicator Date hidden'!AG18)</f>
        <v>0</v>
      </c>
      <c r="AG17" s="264">
        <f>IF('Indicator Date hidden'!AH18="x","x",AG$2-'Indicator Date hidden'!AH18)</f>
        <v>4</v>
      </c>
      <c r="AH17" s="264">
        <f>IF('Indicator Date hidden'!AI18="x","x",AH$2-'Indicator Date hidden'!AI18)</f>
        <v>1</v>
      </c>
      <c r="AI17" s="264">
        <f>IF('Indicator Date hidden'!AJ18="x","x",AI$2-'Indicator Date hidden'!AJ18)</f>
        <v>1</v>
      </c>
      <c r="AJ17" s="264">
        <f>IF('Indicator Date hidden'!AK18="x","x",AJ$2-'Indicator Date hidden'!AK18)</f>
        <v>1</v>
      </c>
      <c r="AK17" s="264">
        <f>IF('Indicator Date hidden'!AL18="x","x",AK$2-'Indicator Date hidden'!AL18)</f>
        <v>0</v>
      </c>
      <c r="AL17" s="264">
        <f>IF('Indicator Date hidden'!AM18="x","x",AL$2-'Indicator Date hidden'!AM18)</f>
        <v>1</v>
      </c>
      <c r="AM17" s="264">
        <f>IF('Indicator Date hidden'!AN18="x","x",AM$2-'Indicator Date hidden'!AN18)</f>
        <v>1</v>
      </c>
      <c r="AN17" s="264">
        <f>IF('Indicator Date hidden'!AO18="x","x",AN$2-'Indicator Date hidden'!AO18)</f>
        <v>0</v>
      </c>
      <c r="AO17" s="264">
        <f>IF('Indicator Date hidden'!AP18="x","x",AO$2-'Indicator Date hidden'!AP18)</f>
        <v>4</v>
      </c>
      <c r="AP17" s="264">
        <f>IF('Indicator Date hidden'!AQ18="x","x",AP$2-'Indicator Date hidden'!AQ18)</f>
        <v>1</v>
      </c>
      <c r="AQ17" s="264">
        <f>IF('Indicator Date hidden'!AR18="x","x",AQ$2-'Indicator Date hidden'!AR18)</f>
        <v>0</v>
      </c>
      <c r="AR17" s="264">
        <f>IF('Indicator Date hidden'!AS18="x","x",AR$2-'Indicator Date hidden'!AS18)</f>
        <v>0</v>
      </c>
      <c r="AS17" s="264">
        <f>IF('Indicator Date hidden'!AT18="x","x",AS$2-'Indicator Date hidden'!AT18)</f>
        <v>0</v>
      </c>
      <c r="AT17" s="264">
        <f>IF('Indicator Date hidden'!AU18="x","x",AT$2-'Indicator Date hidden'!AU18)</f>
        <v>0</v>
      </c>
      <c r="AU17" s="264">
        <f>IF('Indicator Date hidden'!AV18="x","x",AU$2-'Indicator Date hidden'!AV18)</f>
        <v>0</v>
      </c>
      <c r="AV17" s="264">
        <f>IF('Indicator Date hidden'!AW18="x","x",AV$2-'Indicator Date hidden'!AW18)</f>
        <v>0</v>
      </c>
      <c r="AW17" s="264">
        <f>IF('Indicator Date hidden'!AX18="x","x",AW$2-'Indicator Date hidden'!AX18)</f>
        <v>0</v>
      </c>
      <c r="AX17" s="264">
        <f>IF('Indicator Date hidden'!AY18="x","x",AX$2-'Indicator Date hidden'!AY18)</f>
        <v>1</v>
      </c>
      <c r="AY17" s="264">
        <f>IF('Indicator Date hidden'!AZ18="x","x",AY$2-'Indicator Date hidden'!AZ18)</f>
        <v>1</v>
      </c>
      <c r="AZ17" s="264">
        <f>IF('Indicator Date hidden'!BA18="x","x",AZ$2-'Indicator Date hidden'!BA18)</f>
        <v>1</v>
      </c>
      <c r="BA17" s="264">
        <f>IF('Indicator Date hidden'!BB18="x","x",BA$2-'Indicator Date hidden'!BB18)</f>
        <v>0</v>
      </c>
      <c r="BB17" s="264">
        <f>IF('Indicator Date hidden'!BC18="x","x",BB$2-'Indicator Date hidden'!BC18)</f>
        <v>0</v>
      </c>
      <c r="BC17" s="264">
        <f>IF('Indicator Date hidden'!BD18="x","x",BC$2-'Indicator Date hidden'!BD18)</f>
        <v>0</v>
      </c>
      <c r="BD17" s="264">
        <f>IF('Indicator Date hidden'!BE18="x","x",BD$2-'Indicator Date hidden'!BE18)</f>
        <v>0</v>
      </c>
      <c r="BE17" s="264">
        <f>IF('Indicator Date hidden'!BF18="x","x",BE$2-'Indicator Date hidden'!BF18)</f>
        <v>0</v>
      </c>
      <c r="BF17" s="264">
        <f>IF('Indicator Date hidden'!BG18="x","x",BF$2-'Indicator Date hidden'!BG18)</f>
        <v>1</v>
      </c>
      <c r="BG17" s="264">
        <f>IF('Indicator Date hidden'!BH18="x","x",BG$2-'Indicator Date hidden'!BH18)</f>
        <v>1</v>
      </c>
      <c r="BH17" s="264">
        <f>IF('Indicator Date hidden'!BI18="x","x",BH$2-'Indicator Date hidden'!BI18)</f>
        <v>0</v>
      </c>
      <c r="BI17" s="264">
        <f>IF('Indicator Date hidden'!BJ18="x","x",BI$2-'Indicator Date hidden'!BJ18)</f>
        <v>0</v>
      </c>
      <c r="BJ17" s="264">
        <f>IF('Indicator Date hidden'!BK18="x","x",BJ$2-'Indicator Date hidden'!BK18)</f>
        <v>0</v>
      </c>
      <c r="BK17" s="264">
        <f>IF('Indicator Date hidden'!BL18="x","x",BK$2-'Indicator Date hidden'!BL18)</f>
        <v>0</v>
      </c>
      <c r="BL17" s="264">
        <f>IF('Indicator Date hidden'!BM18="x","x",BL$2-'Indicator Date hidden'!BM18)</f>
        <v>0</v>
      </c>
      <c r="BM17" s="264">
        <f>IF('Indicator Date hidden'!BN18="x","x",BM$2-'Indicator Date hidden'!BN18)</f>
        <v>0</v>
      </c>
      <c r="BN17" s="264">
        <f>IF('Indicator Date hidden'!BO18="x","x",BN$2-'Indicator Date hidden'!BO18)</f>
        <v>0</v>
      </c>
      <c r="BO17" s="264">
        <f>IF('Indicator Date hidden'!BP18="x","x",BO$2-'Indicator Date hidden'!BP18)</f>
        <v>5</v>
      </c>
      <c r="BP17" s="264">
        <f>IF('Indicator Date hidden'!BQ18="x","x",BP$2-'Indicator Date hidden'!BQ18)</f>
        <v>0</v>
      </c>
      <c r="BQ17" s="264">
        <f>IF('Indicator Date hidden'!BR18="x","x",BQ$2-'Indicator Date hidden'!BR18)</f>
        <v>6</v>
      </c>
      <c r="BR17" s="264">
        <f>IF('Indicator Date hidden'!BS18="x","x",BR$2-'Indicator Date hidden'!BS18)</f>
        <v>6</v>
      </c>
      <c r="BS17" s="264">
        <f>IF('Indicator Date hidden'!BT18="x","x",BS$2-'Indicator Date hidden'!BT18)</f>
        <v>6</v>
      </c>
      <c r="BT17" s="264">
        <f>IF('Indicator Date hidden'!BU18="x","x",BT$2-'Indicator Date hidden'!BU18)</f>
        <v>0</v>
      </c>
      <c r="BU17" s="264">
        <f>IF('Indicator Date hidden'!BV18="x","x",BU$2-'Indicator Date hidden'!BV18)</f>
        <v>0</v>
      </c>
      <c r="BV17" s="264">
        <f>IF('Indicator Date hidden'!BW18="x","x",BV$2-'Indicator Date hidden'!BW18)</f>
        <v>0</v>
      </c>
      <c r="BW17" s="264">
        <f>IF('Indicator Date hidden'!BX18="x","x",BW$2-'Indicator Date hidden'!BX18)</f>
        <v>6</v>
      </c>
      <c r="BX17" s="264">
        <f>IF('Indicator Date hidden'!BY18="x","x",BX$2-'Indicator Date hidden'!BY18)</f>
        <v>1</v>
      </c>
      <c r="BY17" s="264">
        <f>IF('Indicator Date hidden'!BZ18="x","x",BY$2-'Indicator Date hidden'!BZ18)</f>
        <v>1</v>
      </c>
      <c r="BZ17" s="264">
        <f>IF('Indicator Date hidden'!CA18="x","x",BZ$2-'Indicator Date hidden'!CA18)</f>
        <v>1</v>
      </c>
      <c r="CA17" s="264">
        <f>IF('Indicator Date hidden'!CB18="x","x",CA$2-'Indicator Date hidden'!CB18)</f>
        <v>1</v>
      </c>
      <c r="CB17" s="264">
        <f>IF('Indicator Date hidden'!CC18="x","x",CB$2-'Indicator Date hidden'!CC18)</f>
        <v>1</v>
      </c>
      <c r="CC17" s="264">
        <f>IF('Indicator Date hidden'!CD18="x","x",CC$2-'Indicator Date hidden'!CD18)</f>
        <v>1</v>
      </c>
      <c r="CD17" s="264">
        <f>IF('Indicator Date hidden'!CE18="x","x",CD$2-'Indicator Date hidden'!CE18)</f>
        <v>1</v>
      </c>
      <c r="CE17" s="264">
        <f>IF('Indicator Date hidden'!CF18="x","x",CE$2-'Indicator Date hidden'!CF18)</f>
        <v>0</v>
      </c>
      <c r="CF17" s="264">
        <f>IF('Indicator Date hidden'!CG18="x","x",CF$2-'Indicator Date hidden'!CG18)</f>
        <v>0</v>
      </c>
      <c r="CG17" s="264">
        <f>IF('Indicator Date hidden'!CH18="x","x",CG$2-'Indicator Date hidden'!CH18)</f>
        <v>0</v>
      </c>
      <c r="CH17" s="264">
        <f>IF('Indicator Date hidden'!CI18="x","x",CH$2-'Indicator Date hidden'!CI18)</f>
        <v>0</v>
      </c>
      <c r="CI17" s="264">
        <f>IF('Indicator Date hidden'!CJ18="x","x",CI$2-'Indicator Date hidden'!CJ18)</f>
        <v>0</v>
      </c>
      <c r="CJ17" s="264">
        <f>IF('Indicator Date hidden'!CK18="x","x",CJ$2-'Indicator Date hidden'!CK18)</f>
        <v>0</v>
      </c>
      <c r="CK17" s="264">
        <f>IF('Indicator Date hidden'!CL18="x","x",CK$2-'Indicator Date hidden'!CL18)</f>
        <v>0</v>
      </c>
      <c r="CL17" s="264">
        <f>IF('Indicator Date hidden'!CM18="x","x",CL$2-'Indicator Date hidden'!CM18)</f>
        <v>6</v>
      </c>
      <c r="CM17" s="263">
        <f t="shared" si="0"/>
        <v>67</v>
      </c>
      <c r="CN17" s="265">
        <f t="shared" si="1"/>
        <v>0.7528089887640449</v>
      </c>
      <c r="CO17" s="263">
        <f t="shared" si="2"/>
        <v>27</v>
      </c>
      <c r="CP17" s="265">
        <f t="shared" si="3"/>
        <v>1.6440625133444198</v>
      </c>
      <c r="CQ17" s="266">
        <f t="shared" si="4"/>
        <v>0</v>
      </c>
    </row>
    <row r="18" spans="1:95" x14ac:dyDescent="0.25">
      <c r="A18" s="263" t="str">
        <f>'Indicator Data'!C29</f>
        <v>Noakhali</v>
      </c>
      <c r="B18" s="264">
        <f>IF('Indicator Date hidden'!C19="x","x",B$2-'Indicator Date hidden'!C19)</f>
        <v>0</v>
      </c>
      <c r="C18" s="264">
        <f>IF('Indicator Date hidden'!D19="x","x",C$2-'Indicator Date hidden'!D19)</f>
        <v>0</v>
      </c>
      <c r="D18" s="264">
        <f>IF('Indicator Date hidden'!E19="x","x",D$2-'Indicator Date hidden'!E19)</f>
        <v>0</v>
      </c>
      <c r="E18" s="264">
        <f>IF('Indicator Date hidden'!F19="x","x",E$2-'Indicator Date hidden'!F19)</f>
        <v>0</v>
      </c>
      <c r="F18" s="264">
        <f>IF('Indicator Date hidden'!G19="x","x",F$2-'Indicator Date hidden'!G19)</f>
        <v>0</v>
      </c>
      <c r="G18" s="264">
        <f>IF('Indicator Date hidden'!H19="x","x",G$2-'Indicator Date hidden'!H19)</f>
        <v>0</v>
      </c>
      <c r="H18" s="264">
        <f>IF('Indicator Date hidden'!I19="x","x",H$2-'Indicator Date hidden'!I19)</f>
        <v>0</v>
      </c>
      <c r="I18" s="264">
        <f>IF('Indicator Date hidden'!J19="x","x",I$2-'Indicator Date hidden'!J19)</f>
        <v>0</v>
      </c>
      <c r="J18" s="264">
        <f>IF('Indicator Date hidden'!K19="x","x",J$2-'Indicator Date hidden'!K19)</f>
        <v>0</v>
      </c>
      <c r="K18" s="264">
        <f>IF('Indicator Date hidden'!L19="x","x",K$2-'Indicator Date hidden'!L19)</f>
        <v>0</v>
      </c>
      <c r="L18" s="264">
        <f>IF('Indicator Date hidden'!M19="x","x",L$2-'Indicator Date hidden'!M19)</f>
        <v>0</v>
      </c>
      <c r="M18" s="264">
        <f>IF('Indicator Date hidden'!N19="x","x",M$2-'Indicator Date hidden'!N19)</f>
        <v>0</v>
      </c>
      <c r="N18" s="264">
        <f>IF('Indicator Date hidden'!O19="x","x",N$2-'Indicator Date hidden'!O19)</f>
        <v>0</v>
      </c>
      <c r="O18" s="264">
        <f>IF('Indicator Date hidden'!P19="x","x",O$2-'Indicator Date hidden'!P19)</f>
        <v>0</v>
      </c>
      <c r="P18" s="264">
        <f>IF('Indicator Date hidden'!Q19="x","x",P$2-'Indicator Date hidden'!Q19)</f>
        <v>0</v>
      </c>
      <c r="Q18" s="264">
        <f>IF('Indicator Date hidden'!R19="x","x",Q$2-'Indicator Date hidden'!R19)</f>
        <v>0</v>
      </c>
      <c r="R18" s="264">
        <f>IF('Indicator Date hidden'!S19="x","x",R$2-'Indicator Date hidden'!S19)</f>
        <v>0</v>
      </c>
      <c r="S18" s="264">
        <f>IF('Indicator Date hidden'!T19="x","x",S$2-'Indicator Date hidden'!T19)</f>
        <v>0</v>
      </c>
      <c r="T18" s="264">
        <f>IF('Indicator Date hidden'!U19="x","x",T$2-'Indicator Date hidden'!U19)</f>
        <v>0</v>
      </c>
      <c r="U18" s="264">
        <f>IF('Indicator Date hidden'!V19="x","x",U$2-'Indicator Date hidden'!V19)</f>
        <v>0</v>
      </c>
      <c r="V18" s="264">
        <f>IF('Indicator Date hidden'!W19="x","x",V$2-'Indicator Date hidden'!W19)</f>
        <v>0</v>
      </c>
      <c r="W18" s="264">
        <f>IF('Indicator Date hidden'!X19="x","x",W$2-'Indicator Date hidden'!X19)</f>
        <v>0</v>
      </c>
      <c r="X18" s="264">
        <f>IF('Indicator Date hidden'!Y19="x","x",X$2-'Indicator Date hidden'!Y19)</f>
        <v>0</v>
      </c>
      <c r="Y18" s="264">
        <f>IF('Indicator Date hidden'!Z19="x","x",Y$2-'Indicator Date hidden'!Z19)</f>
        <v>6</v>
      </c>
      <c r="Z18" s="264">
        <f>IF('Indicator Date hidden'!AA19="x","x",Z$2-'Indicator Date hidden'!AA19)</f>
        <v>0</v>
      </c>
      <c r="AA18" s="264">
        <f>IF('Indicator Date hidden'!AB19="x","x",AA$2-'Indicator Date hidden'!AB19)</f>
        <v>0</v>
      </c>
      <c r="AB18" s="264">
        <f>IF('Indicator Date hidden'!AC19="x","x",AB$2-'Indicator Date hidden'!AC19)</f>
        <v>0</v>
      </c>
      <c r="AC18" s="264">
        <f>IF('Indicator Date hidden'!AD19="x","x",AC$2-'Indicator Date hidden'!AD19)</f>
        <v>0</v>
      </c>
      <c r="AD18" s="264">
        <f>IF('Indicator Date hidden'!AE19="x","x",AD$2-'Indicator Date hidden'!AE19)</f>
        <v>0</v>
      </c>
      <c r="AE18" s="264">
        <f>IF('Indicator Date hidden'!AF19="x","x",AE$2-'Indicator Date hidden'!AF19)</f>
        <v>0</v>
      </c>
      <c r="AF18" s="264">
        <f>IF('Indicator Date hidden'!AG19="x","x",AF$2-'Indicator Date hidden'!AG19)</f>
        <v>0</v>
      </c>
      <c r="AG18" s="264">
        <f>IF('Indicator Date hidden'!AH19="x","x",AG$2-'Indicator Date hidden'!AH19)</f>
        <v>4</v>
      </c>
      <c r="AH18" s="264">
        <f>IF('Indicator Date hidden'!AI19="x","x",AH$2-'Indicator Date hidden'!AI19)</f>
        <v>1</v>
      </c>
      <c r="AI18" s="264">
        <f>IF('Indicator Date hidden'!AJ19="x","x",AI$2-'Indicator Date hidden'!AJ19)</f>
        <v>1</v>
      </c>
      <c r="AJ18" s="264">
        <f>IF('Indicator Date hidden'!AK19="x","x",AJ$2-'Indicator Date hidden'!AK19)</f>
        <v>1</v>
      </c>
      <c r="AK18" s="264">
        <f>IF('Indicator Date hidden'!AL19="x","x",AK$2-'Indicator Date hidden'!AL19)</f>
        <v>0</v>
      </c>
      <c r="AL18" s="264">
        <f>IF('Indicator Date hidden'!AM19="x","x",AL$2-'Indicator Date hidden'!AM19)</f>
        <v>1</v>
      </c>
      <c r="AM18" s="264">
        <f>IF('Indicator Date hidden'!AN19="x","x",AM$2-'Indicator Date hidden'!AN19)</f>
        <v>1</v>
      </c>
      <c r="AN18" s="264">
        <f>IF('Indicator Date hidden'!AO19="x","x",AN$2-'Indicator Date hidden'!AO19)</f>
        <v>0</v>
      </c>
      <c r="AO18" s="264">
        <f>IF('Indicator Date hidden'!AP19="x","x",AO$2-'Indicator Date hidden'!AP19)</f>
        <v>4</v>
      </c>
      <c r="AP18" s="264">
        <f>IF('Indicator Date hidden'!AQ19="x","x",AP$2-'Indicator Date hidden'!AQ19)</f>
        <v>1</v>
      </c>
      <c r="AQ18" s="264">
        <f>IF('Indicator Date hidden'!AR19="x","x",AQ$2-'Indicator Date hidden'!AR19)</f>
        <v>0</v>
      </c>
      <c r="AR18" s="264">
        <f>IF('Indicator Date hidden'!AS19="x","x",AR$2-'Indicator Date hidden'!AS19)</f>
        <v>0</v>
      </c>
      <c r="AS18" s="264">
        <f>IF('Indicator Date hidden'!AT19="x","x",AS$2-'Indicator Date hidden'!AT19)</f>
        <v>0</v>
      </c>
      <c r="AT18" s="264">
        <f>IF('Indicator Date hidden'!AU19="x","x",AT$2-'Indicator Date hidden'!AU19)</f>
        <v>0</v>
      </c>
      <c r="AU18" s="264">
        <f>IF('Indicator Date hidden'!AV19="x","x",AU$2-'Indicator Date hidden'!AV19)</f>
        <v>0</v>
      </c>
      <c r="AV18" s="264">
        <f>IF('Indicator Date hidden'!AW19="x","x",AV$2-'Indicator Date hidden'!AW19)</f>
        <v>0</v>
      </c>
      <c r="AW18" s="264">
        <f>IF('Indicator Date hidden'!AX19="x","x",AW$2-'Indicator Date hidden'!AX19)</f>
        <v>0</v>
      </c>
      <c r="AX18" s="264">
        <f>IF('Indicator Date hidden'!AY19="x","x",AX$2-'Indicator Date hidden'!AY19)</f>
        <v>1</v>
      </c>
      <c r="AY18" s="264">
        <f>IF('Indicator Date hidden'!AZ19="x","x",AY$2-'Indicator Date hidden'!AZ19)</f>
        <v>1</v>
      </c>
      <c r="AZ18" s="264">
        <f>IF('Indicator Date hidden'!BA19="x","x",AZ$2-'Indicator Date hidden'!BA19)</f>
        <v>1</v>
      </c>
      <c r="BA18" s="264">
        <f>IF('Indicator Date hidden'!BB19="x","x",BA$2-'Indicator Date hidden'!BB19)</f>
        <v>0</v>
      </c>
      <c r="BB18" s="264">
        <f>IF('Indicator Date hidden'!BC19="x","x",BB$2-'Indicator Date hidden'!BC19)</f>
        <v>0</v>
      </c>
      <c r="BC18" s="264">
        <f>IF('Indicator Date hidden'!BD19="x","x",BC$2-'Indicator Date hidden'!BD19)</f>
        <v>0</v>
      </c>
      <c r="BD18" s="264">
        <f>IF('Indicator Date hidden'!BE19="x","x",BD$2-'Indicator Date hidden'!BE19)</f>
        <v>0</v>
      </c>
      <c r="BE18" s="264">
        <f>IF('Indicator Date hidden'!BF19="x","x",BE$2-'Indicator Date hidden'!BF19)</f>
        <v>0</v>
      </c>
      <c r="BF18" s="264">
        <f>IF('Indicator Date hidden'!BG19="x","x",BF$2-'Indicator Date hidden'!BG19)</f>
        <v>1</v>
      </c>
      <c r="BG18" s="264">
        <f>IF('Indicator Date hidden'!BH19="x","x",BG$2-'Indicator Date hidden'!BH19)</f>
        <v>1</v>
      </c>
      <c r="BH18" s="264">
        <f>IF('Indicator Date hidden'!BI19="x","x",BH$2-'Indicator Date hidden'!BI19)</f>
        <v>0</v>
      </c>
      <c r="BI18" s="264">
        <f>IF('Indicator Date hidden'!BJ19="x","x",BI$2-'Indicator Date hidden'!BJ19)</f>
        <v>0</v>
      </c>
      <c r="BJ18" s="264">
        <f>IF('Indicator Date hidden'!BK19="x","x",BJ$2-'Indicator Date hidden'!BK19)</f>
        <v>0</v>
      </c>
      <c r="BK18" s="264">
        <f>IF('Indicator Date hidden'!BL19="x","x",BK$2-'Indicator Date hidden'!BL19)</f>
        <v>0</v>
      </c>
      <c r="BL18" s="264">
        <f>IF('Indicator Date hidden'!BM19="x","x",BL$2-'Indicator Date hidden'!BM19)</f>
        <v>0</v>
      </c>
      <c r="BM18" s="264">
        <f>IF('Indicator Date hidden'!BN19="x","x",BM$2-'Indicator Date hidden'!BN19)</f>
        <v>0</v>
      </c>
      <c r="BN18" s="264">
        <f>IF('Indicator Date hidden'!BO19="x","x",BN$2-'Indicator Date hidden'!BO19)</f>
        <v>0</v>
      </c>
      <c r="BO18" s="264">
        <f>IF('Indicator Date hidden'!BP19="x","x",BO$2-'Indicator Date hidden'!BP19)</f>
        <v>5</v>
      </c>
      <c r="BP18" s="264">
        <f>IF('Indicator Date hidden'!BQ19="x","x",BP$2-'Indicator Date hidden'!BQ19)</f>
        <v>0</v>
      </c>
      <c r="BQ18" s="264">
        <f>IF('Indicator Date hidden'!BR19="x","x",BQ$2-'Indicator Date hidden'!BR19)</f>
        <v>6</v>
      </c>
      <c r="BR18" s="264">
        <f>IF('Indicator Date hidden'!BS19="x","x",BR$2-'Indicator Date hidden'!BS19)</f>
        <v>6</v>
      </c>
      <c r="BS18" s="264">
        <f>IF('Indicator Date hidden'!BT19="x","x",BS$2-'Indicator Date hidden'!BT19)</f>
        <v>6</v>
      </c>
      <c r="BT18" s="264">
        <f>IF('Indicator Date hidden'!BU19="x","x",BT$2-'Indicator Date hidden'!BU19)</f>
        <v>0</v>
      </c>
      <c r="BU18" s="264">
        <f>IF('Indicator Date hidden'!BV19="x","x",BU$2-'Indicator Date hidden'!BV19)</f>
        <v>0</v>
      </c>
      <c r="BV18" s="264">
        <f>IF('Indicator Date hidden'!BW19="x","x",BV$2-'Indicator Date hidden'!BW19)</f>
        <v>0</v>
      </c>
      <c r="BW18" s="264">
        <f>IF('Indicator Date hidden'!BX19="x","x",BW$2-'Indicator Date hidden'!BX19)</f>
        <v>6</v>
      </c>
      <c r="BX18" s="264">
        <f>IF('Indicator Date hidden'!BY19="x","x",BX$2-'Indicator Date hidden'!BY19)</f>
        <v>1</v>
      </c>
      <c r="BY18" s="264">
        <f>IF('Indicator Date hidden'!BZ19="x","x",BY$2-'Indicator Date hidden'!BZ19)</f>
        <v>1</v>
      </c>
      <c r="BZ18" s="264">
        <f>IF('Indicator Date hidden'!CA19="x","x",BZ$2-'Indicator Date hidden'!CA19)</f>
        <v>1</v>
      </c>
      <c r="CA18" s="264">
        <f>IF('Indicator Date hidden'!CB19="x","x",CA$2-'Indicator Date hidden'!CB19)</f>
        <v>1</v>
      </c>
      <c r="CB18" s="264">
        <f>IF('Indicator Date hidden'!CC19="x","x",CB$2-'Indicator Date hidden'!CC19)</f>
        <v>1</v>
      </c>
      <c r="CC18" s="264">
        <f>IF('Indicator Date hidden'!CD19="x","x",CC$2-'Indicator Date hidden'!CD19)</f>
        <v>1</v>
      </c>
      <c r="CD18" s="264">
        <f>IF('Indicator Date hidden'!CE19="x","x",CD$2-'Indicator Date hidden'!CE19)</f>
        <v>1</v>
      </c>
      <c r="CE18" s="264">
        <f>IF('Indicator Date hidden'!CF19="x","x",CE$2-'Indicator Date hidden'!CF19)</f>
        <v>0</v>
      </c>
      <c r="CF18" s="264">
        <f>IF('Indicator Date hidden'!CG19="x","x",CF$2-'Indicator Date hidden'!CG19)</f>
        <v>0</v>
      </c>
      <c r="CG18" s="264">
        <f>IF('Indicator Date hidden'!CH19="x","x",CG$2-'Indicator Date hidden'!CH19)</f>
        <v>0</v>
      </c>
      <c r="CH18" s="264">
        <f>IF('Indicator Date hidden'!CI19="x","x",CH$2-'Indicator Date hidden'!CI19)</f>
        <v>0</v>
      </c>
      <c r="CI18" s="264">
        <f>IF('Indicator Date hidden'!CJ19="x","x",CI$2-'Indicator Date hidden'!CJ19)</f>
        <v>0</v>
      </c>
      <c r="CJ18" s="264">
        <f>IF('Indicator Date hidden'!CK19="x","x",CJ$2-'Indicator Date hidden'!CK19)</f>
        <v>0</v>
      </c>
      <c r="CK18" s="264">
        <f>IF('Indicator Date hidden'!CL19="x","x",CK$2-'Indicator Date hidden'!CL19)</f>
        <v>0</v>
      </c>
      <c r="CL18" s="264">
        <f>IF('Indicator Date hidden'!CM19="x","x",CL$2-'Indicator Date hidden'!CM19)</f>
        <v>6</v>
      </c>
      <c r="CM18" s="263">
        <f t="shared" si="0"/>
        <v>67</v>
      </c>
      <c r="CN18" s="265">
        <f t="shared" si="1"/>
        <v>0.7528089887640449</v>
      </c>
      <c r="CO18" s="263">
        <f t="shared" si="2"/>
        <v>27</v>
      </c>
      <c r="CP18" s="265">
        <f t="shared" si="3"/>
        <v>1.6440625133444198</v>
      </c>
      <c r="CQ18" s="266">
        <f t="shared" si="4"/>
        <v>0</v>
      </c>
    </row>
    <row r="19" spans="1:95" x14ac:dyDescent="0.25">
      <c r="A19" s="263" t="str">
        <f>'Indicator Data'!C30</f>
        <v>Rangamati</v>
      </c>
      <c r="B19" s="264">
        <f>IF('Indicator Date hidden'!C20="x","x",B$2-'Indicator Date hidden'!C20)</f>
        <v>0</v>
      </c>
      <c r="C19" s="264">
        <f>IF('Indicator Date hidden'!D20="x","x",C$2-'Indicator Date hidden'!D20)</f>
        <v>0</v>
      </c>
      <c r="D19" s="264">
        <f>IF('Indicator Date hidden'!E20="x","x",D$2-'Indicator Date hidden'!E20)</f>
        <v>0</v>
      </c>
      <c r="E19" s="264">
        <f>IF('Indicator Date hidden'!F20="x","x",E$2-'Indicator Date hidden'!F20)</f>
        <v>0</v>
      </c>
      <c r="F19" s="264">
        <f>IF('Indicator Date hidden'!G20="x","x",F$2-'Indicator Date hidden'!G20)</f>
        <v>0</v>
      </c>
      <c r="G19" s="264">
        <f>IF('Indicator Date hidden'!H20="x","x",G$2-'Indicator Date hidden'!H20)</f>
        <v>0</v>
      </c>
      <c r="H19" s="264">
        <f>IF('Indicator Date hidden'!I20="x","x",H$2-'Indicator Date hidden'!I20)</f>
        <v>0</v>
      </c>
      <c r="I19" s="264">
        <f>IF('Indicator Date hidden'!J20="x","x",I$2-'Indicator Date hidden'!J20)</f>
        <v>0</v>
      </c>
      <c r="J19" s="264">
        <f>IF('Indicator Date hidden'!K20="x","x",J$2-'Indicator Date hidden'!K20)</f>
        <v>0</v>
      </c>
      <c r="K19" s="264">
        <f>IF('Indicator Date hidden'!L20="x","x",K$2-'Indicator Date hidden'!L20)</f>
        <v>0</v>
      </c>
      <c r="L19" s="264">
        <f>IF('Indicator Date hidden'!M20="x","x",L$2-'Indicator Date hidden'!M20)</f>
        <v>0</v>
      </c>
      <c r="M19" s="264">
        <f>IF('Indicator Date hidden'!N20="x","x",M$2-'Indicator Date hidden'!N20)</f>
        <v>0</v>
      </c>
      <c r="N19" s="264">
        <f>IF('Indicator Date hidden'!O20="x","x",N$2-'Indicator Date hidden'!O20)</f>
        <v>0</v>
      </c>
      <c r="O19" s="264">
        <f>IF('Indicator Date hidden'!P20="x","x",O$2-'Indicator Date hidden'!P20)</f>
        <v>0</v>
      </c>
      <c r="P19" s="264">
        <f>IF('Indicator Date hidden'!Q20="x","x",P$2-'Indicator Date hidden'!Q20)</f>
        <v>0</v>
      </c>
      <c r="Q19" s="264">
        <f>IF('Indicator Date hidden'!R20="x","x",Q$2-'Indicator Date hidden'!R20)</f>
        <v>0</v>
      </c>
      <c r="R19" s="264">
        <f>IF('Indicator Date hidden'!S20="x","x",R$2-'Indicator Date hidden'!S20)</f>
        <v>0</v>
      </c>
      <c r="S19" s="264">
        <f>IF('Indicator Date hidden'!T20="x","x",S$2-'Indicator Date hidden'!T20)</f>
        <v>0</v>
      </c>
      <c r="T19" s="264">
        <f>IF('Indicator Date hidden'!U20="x","x",T$2-'Indicator Date hidden'!U20)</f>
        <v>0</v>
      </c>
      <c r="U19" s="264">
        <f>IF('Indicator Date hidden'!V20="x","x",U$2-'Indicator Date hidden'!V20)</f>
        <v>0</v>
      </c>
      <c r="V19" s="264">
        <f>IF('Indicator Date hidden'!W20="x","x",V$2-'Indicator Date hidden'!W20)</f>
        <v>0</v>
      </c>
      <c r="W19" s="264">
        <f>IF('Indicator Date hidden'!X20="x","x",W$2-'Indicator Date hidden'!X20)</f>
        <v>0</v>
      </c>
      <c r="X19" s="264">
        <f>IF('Indicator Date hidden'!Y20="x","x",X$2-'Indicator Date hidden'!Y20)</f>
        <v>0</v>
      </c>
      <c r="Y19" s="264">
        <f>IF('Indicator Date hidden'!Z20="x","x",Y$2-'Indicator Date hidden'!Z20)</f>
        <v>6</v>
      </c>
      <c r="Z19" s="264">
        <f>IF('Indicator Date hidden'!AA20="x","x",Z$2-'Indicator Date hidden'!AA20)</f>
        <v>0</v>
      </c>
      <c r="AA19" s="264">
        <f>IF('Indicator Date hidden'!AB20="x","x",AA$2-'Indicator Date hidden'!AB20)</f>
        <v>0</v>
      </c>
      <c r="AB19" s="264">
        <f>IF('Indicator Date hidden'!AC20="x","x",AB$2-'Indicator Date hidden'!AC20)</f>
        <v>0</v>
      </c>
      <c r="AC19" s="264">
        <f>IF('Indicator Date hidden'!AD20="x","x",AC$2-'Indicator Date hidden'!AD20)</f>
        <v>0</v>
      </c>
      <c r="AD19" s="264">
        <f>IF('Indicator Date hidden'!AE20="x","x",AD$2-'Indicator Date hidden'!AE20)</f>
        <v>0</v>
      </c>
      <c r="AE19" s="264">
        <f>IF('Indicator Date hidden'!AF20="x","x",AE$2-'Indicator Date hidden'!AF20)</f>
        <v>0</v>
      </c>
      <c r="AF19" s="264">
        <f>IF('Indicator Date hidden'!AG20="x","x",AF$2-'Indicator Date hidden'!AG20)</f>
        <v>0</v>
      </c>
      <c r="AG19" s="264">
        <f>IF('Indicator Date hidden'!AH20="x","x",AG$2-'Indicator Date hidden'!AH20)</f>
        <v>4</v>
      </c>
      <c r="AH19" s="264">
        <f>IF('Indicator Date hidden'!AI20="x","x",AH$2-'Indicator Date hidden'!AI20)</f>
        <v>1</v>
      </c>
      <c r="AI19" s="264">
        <f>IF('Indicator Date hidden'!AJ20="x","x",AI$2-'Indicator Date hidden'!AJ20)</f>
        <v>1</v>
      </c>
      <c r="AJ19" s="264">
        <f>IF('Indicator Date hidden'!AK20="x","x",AJ$2-'Indicator Date hidden'!AK20)</f>
        <v>1</v>
      </c>
      <c r="AK19" s="264">
        <f>IF('Indicator Date hidden'!AL20="x","x",AK$2-'Indicator Date hidden'!AL20)</f>
        <v>0</v>
      </c>
      <c r="AL19" s="264">
        <f>IF('Indicator Date hidden'!AM20="x","x",AL$2-'Indicator Date hidden'!AM20)</f>
        <v>1</v>
      </c>
      <c r="AM19" s="264">
        <f>IF('Indicator Date hidden'!AN20="x","x",AM$2-'Indicator Date hidden'!AN20)</f>
        <v>1</v>
      </c>
      <c r="AN19" s="264">
        <f>IF('Indicator Date hidden'!AO20="x","x",AN$2-'Indicator Date hidden'!AO20)</f>
        <v>0</v>
      </c>
      <c r="AO19" s="264">
        <f>IF('Indicator Date hidden'!AP20="x","x",AO$2-'Indicator Date hidden'!AP20)</f>
        <v>4</v>
      </c>
      <c r="AP19" s="264">
        <f>IF('Indicator Date hidden'!AQ20="x","x",AP$2-'Indicator Date hidden'!AQ20)</f>
        <v>1</v>
      </c>
      <c r="AQ19" s="264">
        <f>IF('Indicator Date hidden'!AR20="x","x",AQ$2-'Indicator Date hidden'!AR20)</f>
        <v>0</v>
      </c>
      <c r="AR19" s="264">
        <f>IF('Indicator Date hidden'!AS20="x","x",AR$2-'Indicator Date hidden'!AS20)</f>
        <v>0</v>
      </c>
      <c r="AS19" s="264">
        <f>IF('Indicator Date hidden'!AT20="x","x",AS$2-'Indicator Date hidden'!AT20)</f>
        <v>0</v>
      </c>
      <c r="AT19" s="264">
        <f>IF('Indicator Date hidden'!AU20="x","x",AT$2-'Indicator Date hidden'!AU20)</f>
        <v>0</v>
      </c>
      <c r="AU19" s="264">
        <f>IF('Indicator Date hidden'!AV20="x","x",AU$2-'Indicator Date hidden'!AV20)</f>
        <v>0</v>
      </c>
      <c r="AV19" s="264">
        <f>IF('Indicator Date hidden'!AW20="x","x",AV$2-'Indicator Date hidden'!AW20)</f>
        <v>0</v>
      </c>
      <c r="AW19" s="264">
        <f>IF('Indicator Date hidden'!AX20="x","x",AW$2-'Indicator Date hidden'!AX20)</f>
        <v>0</v>
      </c>
      <c r="AX19" s="264">
        <f>IF('Indicator Date hidden'!AY20="x","x",AX$2-'Indicator Date hidden'!AY20)</f>
        <v>1</v>
      </c>
      <c r="AY19" s="264">
        <f>IF('Indicator Date hidden'!AZ20="x","x",AY$2-'Indicator Date hidden'!AZ20)</f>
        <v>1</v>
      </c>
      <c r="AZ19" s="264">
        <f>IF('Indicator Date hidden'!BA20="x","x",AZ$2-'Indicator Date hidden'!BA20)</f>
        <v>1</v>
      </c>
      <c r="BA19" s="264">
        <f>IF('Indicator Date hidden'!BB20="x","x",BA$2-'Indicator Date hidden'!BB20)</f>
        <v>0</v>
      </c>
      <c r="BB19" s="264">
        <f>IF('Indicator Date hidden'!BC20="x","x",BB$2-'Indicator Date hidden'!BC20)</f>
        <v>0</v>
      </c>
      <c r="BC19" s="264">
        <f>IF('Indicator Date hidden'!BD20="x","x",BC$2-'Indicator Date hidden'!BD20)</f>
        <v>0</v>
      </c>
      <c r="BD19" s="264">
        <f>IF('Indicator Date hidden'!BE20="x","x",BD$2-'Indicator Date hidden'!BE20)</f>
        <v>0</v>
      </c>
      <c r="BE19" s="264">
        <f>IF('Indicator Date hidden'!BF20="x","x",BE$2-'Indicator Date hidden'!BF20)</f>
        <v>0</v>
      </c>
      <c r="BF19" s="264">
        <f>IF('Indicator Date hidden'!BG20="x","x",BF$2-'Indicator Date hidden'!BG20)</f>
        <v>1</v>
      </c>
      <c r="BG19" s="264">
        <f>IF('Indicator Date hidden'!BH20="x","x",BG$2-'Indicator Date hidden'!BH20)</f>
        <v>1</v>
      </c>
      <c r="BH19" s="264">
        <f>IF('Indicator Date hidden'!BI20="x","x",BH$2-'Indicator Date hidden'!BI20)</f>
        <v>0</v>
      </c>
      <c r="BI19" s="264">
        <f>IF('Indicator Date hidden'!BJ20="x","x",BI$2-'Indicator Date hidden'!BJ20)</f>
        <v>0</v>
      </c>
      <c r="BJ19" s="264">
        <f>IF('Indicator Date hidden'!BK20="x","x",BJ$2-'Indicator Date hidden'!BK20)</f>
        <v>0</v>
      </c>
      <c r="BK19" s="264">
        <f>IF('Indicator Date hidden'!BL20="x","x",BK$2-'Indicator Date hidden'!BL20)</f>
        <v>0</v>
      </c>
      <c r="BL19" s="264">
        <f>IF('Indicator Date hidden'!BM20="x","x",BL$2-'Indicator Date hidden'!BM20)</f>
        <v>0</v>
      </c>
      <c r="BM19" s="264">
        <f>IF('Indicator Date hidden'!BN20="x","x",BM$2-'Indicator Date hidden'!BN20)</f>
        <v>0</v>
      </c>
      <c r="BN19" s="264">
        <f>IF('Indicator Date hidden'!BO20="x","x",BN$2-'Indicator Date hidden'!BO20)</f>
        <v>0</v>
      </c>
      <c r="BO19" s="264">
        <f>IF('Indicator Date hidden'!BP20="x","x",BO$2-'Indicator Date hidden'!BP20)</f>
        <v>5</v>
      </c>
      <c r="BP19" s="264">
        <f>IF('Indicator Date hidden'!BQ20="x","x",BP$2-'Indicator Date hidden'!BQ20)</f>
        <v>0</v>
      </c>
      <c r="BQ19" s="264">
        <f>IF('Indicator Date hidden'!BR20="x","x",BQ$2-'Indicator Date hidden'!BR20)</f>
        <v>6</v>
      </c>
      <c r="BR19" s="264">
        <f>IF('Indicator Date hidden'!BS20="x","x",BR$2-'Indicator Date hidden'!BS20)</f>
        <v>6</v>
      </c>
      <c r="BS19" s="264">
        <f>IF('Indicator Date hidden'!BT20="x","x",BS$2-'Indicator Date hidden'!BT20)</f>
        <v>6</v>
      </c>
      <c r="BT19" s="264">
        <f>IF('Indicator Date hidden'!BU20="x","x",BT$2-'Indicator Date hidden'!BU20)</f>
        <v>0</v>
      </c>
      <c r="BU19" s="264">
        <f>IF('Indicator Date hidden'!BV20="x","x",BU$2-'Indicator Date hidden'!BV20)</f>
        <v>0</v>
      </c>
      <c r="BV19" s="264">
        <f>IF('Indicator Date hidden'!BW20="x","x",BV$2-'Indicator Date hidden'!BW20)</f>
        <v>0</v>
      </c>
      <c r="BW19" s="264">
        <f>IF('Indicator Date hidden'!BX20="x","x",BW$2-'Indicator Date hidden'!BX20)</f>
        <v>6</v>
      </c>
      <c r="BX19" s="264">
        <f>IF('Indicator Date hidden'!BY20="x","x",BX$2-'Indicator Date hidden'!BY20)</f>
        <v>1</v>
      </c>
      <c r="BY19" s="264">
        <f>IF('Indicator Date hidden'!BZ20="x","x",BY$2-'Indicator Date hidden'!BZ20)</f>
        <v>1</v>
      </c>
      <c r="BZ19" s="264">
        <f>IF('Indicator Date hidden'!CA20="x","x",BZ$2-'Indicator Date hidden'!CA20)</f>
        <v>1</v>
      </c>
      <c r="CA19" s="264">
        <f>IF('Indicator Date hidden'!CB20="x","x",CA$2-'Indicator Date hidden'!CB20)</f>
        <v>1</v>
      </c>
      <c r="CB19" s="264">
        <f>IF('Indicator Date hidden'!CC20="x","x",CB$2-'Indicator Date hidden'!CC20)</f>
        <v>1</v>
      </c>
      <c r="CC19" s="264">
        <f>IF('Indicator Date hidden'!CD20="x","x",CC$2-'Indicator Date hidden'!CD20)</f>
        <v>1</v>
      </c>
      <c r="CD19" s="264">
        <f>IF('Indicator Date hidden'!CE20="x","x",CD$2-'Indicator Date hidden'!CE20)</f>
        <v>1</v>
      </c>
      <c r="CE19" s="264">
        <f>IF('Indicator Date hidden'!CF20="x","x",CE$2-'Indicator Date hidden'!CF20)</f>
        <v>0</v>
      </c>
      <c r="CF19" s="264">
        <f>IF('Indicator Date hidden'!CG20="x","x",CF$2-'Indicator Date hidden'!CG20)</f>
        <v>0</v>
      </c>
      <c r="CG19" s="264">
        <f>IF('Indicator Date hidden'!CH20="x","x",CG$2-'Indicator Date hidden'!CH20)</f>
        <v>0</v>
      </c>
      <c r="CH19" s="264">
        <f>IF('Indicator Date hidden'!CI20="x","x",CH$2-'Indicator Date hidden'!CI20)</f>
        <v>0</v>
      </c>
      <c r="CI19" s="264">
        <f>IF('Indicator Date hidden'!CJ20="x","x",CI$2-'Indicator Date hidden'!CJ20)</f>
        <v>0</v>
      </c>
      <c r="CJ19" s="264">
        <f>IF('Indicator Date hidden'!CK20="x","x",CJ$2-'Indicator Date hidden'!CK20)</f>
        <v>0</v>
      </c>
      <c r="CK19" s="264">
        <f>IF('Indicator Date hidden'!CL20="x","x",CK$2-'Indicator Date hidden'!CL20)</f>
        <v>0</v>
      </c>
      <c r="CL19" s="264">
        <f>IF('Indicator Date hidden'!CM20="x","x",CL$2-'Indicator Date hidden'!CM20)</f>
        <v>6</v>
      </c>
      <c r="CM19" s="263">
        <f t="shared" si="0"/>
        <v>67</v>
      </c>
      <c r="CN19" s="265">
        <f t="shared" si="1"/>
        <v>0.7528089887640449</v>
      </c>
      <c r="CO19" s="263">
        <f t="shared" si="2"/>
        <v>27</v>
      </c>
      <c r="CP19" s="265">
        <f t="shared" si="3"/>
        <v>1.6440625133444198</v>
      </c>
      <c r="CQ19" s="266">
        <f t="shared" si="4"/>
        <v>0</v>
      </c>
    </row>
    <row r="20" spans="1:95" x14ac:dyDescent="0.25">
      <c r="A20" s="263" t="str">
        <f>'Indicator Data'!C31</f>
        <v>Dhaka</v>
      </c>
      <c r="B20" s="264">
        <f>IF('Indicator Date hidden'!C21="x","x",B$2-'Indicator Date hidden'!C21)</f>
        <v>0</v>
      </c>
      <c r="C20" s="264">
        <f>IF('Indicator Date hidden'!D21="x","x",C$2-'Indicator Date hidden'!D21)</f>
        <v>0</v>
      </c>
      <c r="D20" s="264">
        <f>IF('Indicator Date hidden'!E21="x","x",D$2-'Indicator Date hidden'!E21)</f>
        <v>0</v>
      </c>
      <c r="E20" s="264">
        <f>IF('Indicator Date hidden'!F21="x","x",E$2-'Indicator Date hidden'!F21)</f>
        <v>0</v>
      </c>
      <c r="F20" s="264">
        <f>IF('Indicator Date hidden'!G21="x","x",F$2-'Indicator Date hidden'!G21)</f>
        <v>0</v>
      </c>
      <c r="G20" s="264">
        <f>IF('Indicator Date hidden'!H21="x","x",G$2-'Indicator Date hidden'!H21)</f>
        <v>0</v>
      </c>
      <c r="H20" s="264">
        <f>IF('Indicator Date hidden'!I21="x","x",H$2-'Indicator Date hidden'!I21)</f>
        <v>0</v>
      </c>
      <c r="I20" s="264">
        <f>IF('Indicator Date hidden'!J21="x","x",I$2-'Indicator Date hidden'!J21)</f>
        <v>0</v>
      </c>
      <c r="J20" s="264">
        <f>IF('Indicator Date hidden'!K21="x","x",J$2-'Indicator Date hidden'!K21)</f>
        <v>0</v>
      </c>
      <c r="K20" s="264">
        <f>IF('Indicator Date hidden'!L21="x","x",K$2-'Indicator Date hidden'!L21)</f>
        <v>0</v>
      </c>
      <c r="L20" s="264">
        <f>IF('Indicator Date hidden'!M21="x","x",L$2-'Indicator Date hidden'!M21)</f>
        <v>0</v>
      </c>
      <c r="M20" s="264">
        <f>IF('Indicator Date hidden'!N21="x","x",M$2-'Indicator Date hidden'!N21)</f>
        <v>0</v>
      </c>
      <c r="N20" s="264">
        <f>IF('Indicator Date hidden'!O21="x","x",N$2-'Indicator Date hidden'!O21)</f>
        <v>0</v>
      </c>
      <c r="O20" s="264">
        <f>IF('Indicator Date hidden'!P21="x","x",O$2-'Indicator Date hidden'!P21)</f>
        <v>0</v>
      </c>
      <c r="P20" s="264">
        <f>IF('Indicator Date hidden'!Q21="x","x",P$2-'Indicator Date hidden'!Q21)</f>
        <v>0</v>
      </c>
      <c r="Q20" s="264">
        <f>IF('Indicator Date hidden'!R21="x","x",Q$2-'Indicator Date hidden'!R21)</f>
        <v>0</v>
      </c>
      <c r="R20" s="264">
        <f>IF('Indicator Date hidden'!S21="x","x",R$2-'Indicator Date hidden'!S21)</f>
        <v>0</v>
      </c>
      <c r="S20" s="264">
        <f>IF('Indicator Date hidden'!T21="x","x",S$2-'Indicator Date hidden'!T21)</f>
        <v>0</v>
      </c>
      <c r="T20" s="264">
        <f>IF('Indicator Date hidden'!U21="x","x",T$2-'Indicator Date hidden'!U21)</f>
        <v>0</v>
      </c>
      <c r="U20" s="264">
        <f>IF('Indicator Date hidden'!V21="x","x",U$2-'Indicator Date hidden'!V21)</f>
        <v>0</v>
      </c>
      <c r="V20" s="264">
        <f>IF('Indicator Date hidden'!W21="x","x",V$2-'Indicator Date hidden'!W21)</f>
        <v>0</v>
      </c>
      <c r="W20" s="264">
        <f>IF('Indicator Date hidden'!X21="x","x",W$2-'Indicator Date hidden'!X21)</f>
        <v>0</v>
      </c>
      <c r="X20" s="264">
        <f>IF('Indicator Date hidden'!Y21="x","x",X$2-'Indicator Date hidden'!Y21)</f>
        <v>0</v>
      </c>
      <c r="Y20" s="264">
        <f>IF('Indicator Date hidden'!Z21="x","x",Y$2-'Indicator Date hidden'!Z21)</f>
        <v>6</v>
      </c>
      <c r="Z20" s="264">
        <f>IF('Indicator Date hidden'!AA21="x","x",Z$2-'Indicator Date hidden'!AA21)</f>
        <v>0</v>
      </c>
      <c r="AA20" s="264">
        <f>IF('Indicator Date hidden'!AB21="x","x",AA$2-'Indicator Date hidden'!AB21)</f>
        <v>0</v>
      </c>
      <c r="AB20" s="264">
        <f>IF('Indicator Date hidden'!AC21="x","x",AB$2-'Indicator Date hidden'!AC21)</f>
        <v>0</v>
      </c>
      <c r="AC20" s="264">
        <f>IF('Indicator Date hidden'!AD21="x","x",AC$2-'Indicator Date hidden'!AD21)</f>
        <v>0</v>
      </c>
      <c r="AD20" s="264">
        <f>IF('Indicator Date hidden'!AE21="x","x",AD$2-'Indicator Date hidden'!AE21)</f>
        <v>0</v>
      </c>
      <c r="AE20" s="264">
        <f>IF('Indicator Date hidden'!AF21="x","x",AE$2-'Indicator Date hidden'!AF21)</f>
        <v>0</v>
      </c>
      <c r="AF20" s="264">
        <f>IF('Indicator Date hidden'!AG21="x","x",AF$2-'Indicator Date hidden'!AG21)</f>
        <v>0</v>
      </c>
      <c r="AG20" s="264">
        <f>IF('Indicator Date hidden'!AH21="x","x",AG$2-'Indicator Date hidden'!AH21)</f>
        <v>4</v>
      </c>
      <c r="AH20" s="264">
        <f>IF('Indicator Date hidden'!AI21="x","x",AH$2-'Indicator Date hidden'!AI21)</f>
        <v>1</v>
      </c>
      <c r="AI20" s="264">
        <f>IF('Indicator Date hidden'!AJ21="x","x",AI$2-'Indicator Date hidden'!AJ21)</f>
        <v>1</v>
      </c>
      <c r="AJ20" s="264">
        <f>IF('Indicator Date hidden'!AK21="x","x",AJ$2-'Indicator Date hidden'!AK21)</f>
        <v>1</v>
      </c>
      <c r="AK20" s="264">
        <f>IF('Indicator Date hidden'!AL21="x","x",AK$2-'Indicator Date hidden'!AL21)</f>
        <v>0</v>
      </c>
      <c r="AL20" s="264">
        <f>IF('Indicator Date hidden'!AM21="x","x",AL$2-'Indicator Date hidden'!AM21)</f>
        <v>1</v>
      </c>
      <c r="AM20" s="264">
        <f>IF('Indicator Date hidden'!AN21="x","x",AM$2-'Indicator Date hidden'!AN21)</f>
        <v>1</v>
      </c>
      <c r="AN20" s="264">
        <f>IF('Indicator Date hidden'!AO21="x","x",AN$2-'Indicator Date hidden'!AO21)</f>
        <v>0</v>
      </c>
      <c r="AO20" s="264">
        <f>IF('Indicator Date hidden'!AP21="x","x",AO$2-'Indicator Date hidden'!AP21)</f>
        <v>4</v>
      </c>
      <c r="AP20" s="264">
        <f>IF('Indicator Date hidden'!AQ21="x","x",AP$2-'Indicator Date hidden'!AQ21)</f>
        <v>1</v>
      </c>
      <c r="AQ20" s="264">
        <f>IF('Indicator Date hidden'!AR21="x","x",AQ$2-'Indicator Date hidden'!AR21)</f>
        <v>0</v>
      </c>
      <c r="AR20" s="264">
        <f>IF('Indicator Date hidden'!AS21="x","x",AR$2-'Indicator Date hidden'!AS21)</f>
        <v>0</v>
      </c>
      <c r="AS20" s="264">
        <f>IF('Indicator Date hidden'!AT21="x","x",AS$2-'Indicator Date hidden'!AT21)</f>
        <v>0</v>
      </c>
      <c r="AT20" s="264">
        <f>IF('Indicator Date hidden'!AU21="x","x",AT$2-'Indicator Date hidden'!AU21)</f>
        <v>0</v>
      </c>
      <c r="AU20" s="264">
        <f>IF('Indicator Date hidden'!AV21="x","x",AU$2-'Indicator Date hidden'!AV21)</f>
        <v>0</v>
      </c>
      <c r="AV20" s="264">
        <f>IF('Indicator Date hidden'!AW21="x","x",AV$2-'Indicator Date hidden'!AW21)</f>
        <v>0</v>
      </c>
      <c r="AW20" s="264">
        <f>IF('Indicator Date hidden'!AX21="x","x",AW$2-'Indicator Date hidden'!AX21)</f>
        <v>0</v>
      </c>
      <c r="AX20" s="264">
        <f>IF('Indicator Date hidden'!AY21="x","x",AX$2-'Indicator Date hidden'!AY21)</f>
        <v>1</v>
      </c>
      <c r="AY20" s="264">
        <f>IF('Indicator Date hidden'!AZ21="x","x",AY$2-'Indicator Date hidden'!AZ21)</f>
        <v>1</v>
      </c>
      <c r="AZ20" s="264">
        <f>IF('Indicator Date hidden'!BA21="x","x",AZ$2-'Indicator Date hidden'!BA21)</f>
        <v>1</v>
      </c>
      <c r="BA20" s="264">
        <f>IF('Indicator Date hidden'!BB21="x","x",BA$2-'Indicator Date hidden'!BB21)</f>
        <v>0</v>
      </c>
      <c r="BB20" s="264">
        <f>IF('Indicator Date hidden'!BC21="x","x",BB$2-'Indicator Date hidden'!BC21)</f>
        <v>0</v>
      </c>
      <c r="BC20" s="264">
        <f>IF('Indicator Date hidden'!BD21="x","x",BC$2-'Indicator Date hidden'!BD21)</f>
        <v>0</v>
      </c>
      <c r="BD20" s="264">
        <f>IF('Indicator Date hidden'!BE21="x","x",BD$2-'Indicator Date hidden'!BE21)</f>
        <v>0</v>
      </c>
      <c r="BE20" s="264">
        <f>IF('Indicator Date hidden'!BF21="x","x",BE$2-'Indicator Date hidden'!BF21)</f>
        <v>0</v>
      </c>
      <c r="BF20" s="264">
        <f>IF('Indicator Date hidden'!BG21="x","x",BF$2-'Indicator Date hidden'!BG21)</f>
        <v>1</v>
      </c>
      <c r="BG20" s="264">
        <f>IF('Indicator Date hidden'!BH21="x","x",BG$2-'Indicator Date hidden'!BH21)</f>
        <v>1</v>
      </c>
      <c r="BH20" s="264">
        <f>IF('Indicator Date hidden'!BI21="x","x",BH$2-'Indicator Date hidden'!BI21)</f>
        <v>0</v>
      </c>
      <c r="BI20" s="264">
        <f>IF('Indicator Date hidden'!BJ21="x","x",BI$2-'Indicator Date hidden'!BJ21)</f>
        <v>0</v>
      </c>
      <c r="BJ20" s="264">
        <f>IF('Indicator Date hidden'!BK21="x","x",BJ$2-'Indicator Date hidden'!BK21)</f>
        <v>0</v>
      </c>
      <c r="BK20" s="264">
        <f>IF('Indicator Date hidden'!BL21="x","x",BK$2-'Indicator Date hidden'!BL21)</f>
        <v>0</v>
      </c>
      <c r="BL20" s="264">
        <f>IF('Indicator Date hidden'!BM21="x","x",BL$2-'Indicator Date hidden'!BM21)</f>
        <v>0</v>
      </c>
      <c r="BM20" s="264">
        <f>IF('Indicator Date hidden'!BN21="x","x",BM$2-'Indicator Date hidden'!BN21)</f>
        <v>0</v>
      </c>
      <c r="BN20" s="264">
        <f>IF('Indicator Date hidden'!BO21="x","x",BN$2-'Indicator Date hidden'!BO21)</f>
        <v>0</v>
      </c>
      <c r="BO20" s="264">
        <f>IF('Indicator Date hidden'!BP21="x","x",BO$2-'Indicator Date hidden'!BP21)</f>
        <v>5</v>
      </c>
      <c r="BP20" s="264">
        <f>IF('Indicator Date hidden'!BQ21="x","x",BP$2-'Indicator Date hidden'!BQ21)</f>
        <v>0</v>
      </c>
      <c r="BQ20" s="264">
        <f>IF('Indicator Date hidden'!BR21="x","x",BQ$2-'Indicator Date hidden'!BR21)</f>
        <v>6</v>
      </c>
      <c r="BR20" s="264">
        <f>IF('Indicator Date hidden'!BS21="x","x",BR$2-'Indicator Date hidden'!BS21)</f>
        <v>6</v>
      </c>
      <c r="BS20" s="264">
        <f>IF('Indicator Date hidden'!BT21="x","x",BS$2-'Indicator Date hidden'!BT21)</f>
        <v>6</v>
      </c>
      <c r="BT20" s="264">
        <f>IF('Indicator Date hidden'!BU21="x","x",BT$2-'Indicator Date hidden'!BU21)</f>
        <v>0</v>
      </c>
      <c r="BU20" s="264">
        <f>IF('Indicator Date hidden'!BV21="x","x",BU$2-'Indicator Date hidden'!BV21)</f>
        <v>0</v>
      </c>
      <c r="BV20" s="264">
        <f>IF('Indicator Date hidden'!BW21="x","x",BV$2-'Indicator Date hidden'!BW21)</f>
        <v>0</v>
      </c>
      <c r="BW20" s="264">
        <f>IF('Indicator Date hidden'!BX21="x","x",BW$2-'Indicator Date hidden'!BX21)</f>
        <v>6</v>
      </c>
      <c r="BX20" s="264">
        <f>IF('Indicator Date hidden'!BY21="x","x",BX$2-'Indicator Date hidden'!BY21)</f>
        <v>1</v>
      </c>
      <c r="BY20" s="264">
        <f>IF('Indicator Date hidden'!BZ21="x","x",BY$2-'Indicator Date hidden'!BZ21)</f>
        <v>1</v>
      </c>
      <c r="BZ20" s="264">
        <f>IF('Indicator Date hidden'!CA21="x","x",BZ$2-'Indicator Date hidden'!CA21)</f>
        <v>1</v>
      </c>
      <c r="CA20" s="264">
        <f>IF('Indicator Date hidden'!CB21="x","x",CA$2-'Indicator Date hidden'!CB21)</f>
        <v>1</v>
      </c>
      <c r="CB20" s="264">
        <f>IF('Indicator Date hidden'!CC21="x","x",CB$2-'Indicator Date hidden'!CC21)</f>
        <v>1</v>
      </c>
      <c r="CC20" s="264">
        <f>IF('Indicator Date hidden'!CD21="x","x",CC$2-'Indicator Date hidden'!CD21)</f>
        <v>1</v>
      </c>
      <c r="CD20" s="264">
        <f>IF('Indicator Date hidden'!CE21="x","x",CD$2-'Indicator Date hidden'!CE21)</f>
        <v>1</v>
      </c>
      <c r="CE20" s="264">
        <f>IF('Indicator Date hidden'!CF21="x","x",CE$2-'Indicator Date hidden'!CF21)</f>
        <v>0</v>
      </c>
      <c r="CF20" s="264">
        <f>IF('Indicator Date hidden'!CG21="x","x",CF$2-'Indicator Date hidden'!CG21)</f>
        <v>0</v>
      </c>
      <c r="CG20" s="264">
        <f>IF('Indicator Date hidden'!CH21="x","x",CG$2-'Indicator Date hidden'!CH21)</f>
        <v>0</v>
      </c>
      <c r="CH20" s="264">
        <f>IF('Indicator Date hidden'!CI21="x","x",CH$2-'Indicator Date hidden'!CI21)</f>
        <v>0</v>
      </c>
      <c r="CI20" s="264">
        <f>IF('Indicator Date hidden'!CJ21="x","x",CI$2-'Indicator Date hidden'!CJ21)</f>
        <v>0</v>
      </c>
      <c r="CJ20" s="264">
        <f>IF('Indicator Date hidden'!CK21="x","x",CJ$2-'Indicator Date hidden'!CK21)</f>
        <v>0</v>
      </c>
      <c r="CK20" s="264">
        <f>IF('Indicator Date hidden'!CL21="x","x",CK$2-'Indicator Date hidden'!CL21)</f>
        <v>0</v>
      </c>
      <c r="CL20" s="264">
        <f>IF('Indicator Date hidden'!CM21="x","x",CL$2-'Indicator Date hidden'!CM21)</f>
        <v>6</v>
      </c>
      <c r="CM20" s="263">
        <f t="shared" si="0"/>
        <v>67</v>
      </c>
      <c r="CN20" s="265">
        <f t="shared" si="1"/>
        <v>0.7528089887640449</v>
      </c>
      <c r="CO20" s="263">
        <f t="shared" si="2"/>
        <v>27</v>
      </c>
      <c r="CP20" s="265">
        <f t="shared" si="3"/>
        <v>1.6440625133444198</v>
      </c>
      <c r="CQ20" s="266">
        <f t="shared" si="4"/>
        <v>0</v>
      </c>
    </row>
    <row r="21" spans="1:95" x14ac:dyDescent="0.25">
      <c r="A21" s="263" t="str">
        <f>'Indicator Data'!C32</f>
        <v>Faridpur</v>
      </c>
      <c r="B21" s="264">
        <f>IF('Indicator Date hidden'!C22="x","x",B$2-'Indicator Date hidden'!C22)</f>
        <v>0</v>
      </c>
      <c r="C21" s="264">
        <f>IF('Indicator Date hidden'!D22="x","x",C$2-'Indicator Date hidden'!D22)</f>
        <v>0</v>
      </c>
      <c r="D21" s="264">
        <f>IF('Indicator Date hidden'!E22="x","x",D$2-'Indicator Date hidden'!E22)</f>
        <v>0</v>
      </c>
      <c r="E21" s="264">
        <f>IF('Indicator Date hidden'!F22="x","x",E$2-'Indicator Date hidden'!F22)</f>
        <v>0</v>
      </c>
      <c r="F21" s="264">
        <f>IF('Indicator Date hidden'!G22="x","x",F$2-'Indicator Date hidden'!G22)</f>
        <v>0</v>
      </c>
      <c r="G21" s="264">
        <f>IF('Indicator Date hidden'!H22="x","x",G$2-'Indicator Date hidden'!H22)</f>
        <v>0</v>
      </c>
      <c r="H21" s="264">
        <f>IF('Indicator Date hidden'!I22="x","x",H$2-'Indicator Date hidden'!I22)</f>
        <v>0</v>
      </c>
      <c r="I21" s="264">
        <f>IF('Indicator Date hidden'!J22="x","x",I$2-'Indicator Date hidden'!J22)</f>
        <v>0</v>
      </c>
      <c r="J21" s="264">
        <f>IF('Indicator Date hidden'!K22="x","x",J$2-'Indicator Date hidden'!K22)</f>
        <v>0</v>
      </c>
      <c r="K21" s="264">
        <f>IF('Indicator Date hidden'!L22="x","x",K$2-'Indicator Date hidden'!L22)</f>
        <v>0</v>
      </c>
      <c r="L21" s="264">
        <f>IF('Indicator Date hidden'!M22="x","x",L$2-'Indicator Date hidden'!M22)</f>
        <v>0</v>
      </c>
      <c r="M21" s="264">
        <f>IF('Indicator Date hidden'!N22="x","x",M$2-'Indicator Date hidden'!N22)</f>
        <v>0</v>
      </c>
      <c r="N21" s="264">
        <f>IF('Indicator Date hidden'!O22="x","x",N$2-'Indicator Date hidden'!O22)</f>
        <v>0</v>
      </c>
      <c r="O21" s="264">
        <f>IF('Indicator Date hidden'!P22="x","x",O$2-'Indicator Date hidden'!P22)</f>
        <v>0</v>
      </c>
      <c r="P21" s="264">
        <f>IF('Indicator Date hidden'!Q22="x","x",P$2-'Indicator Date hidden'!Q22)</f>
        <v>0</v>
      </c>
      <c r="Q21" s="264">
        <f>IF('Indicator Date hidden'!R22="x","x",Q$2-'Indicator Date hidden'!R22)</f>
        <v>0</v>
      </c>
      <c r="R21" s="264">
        <f>IF('Indicator Date hidden'!S22="x","x",R$2-'Indicator Date hidden'!S22)</f>
        <v>0</v>
      </c>
      <c r="S21" s="264">
        <f>IF('Indicator Date hidden'!T22="x","x",S$2-'Indicator Date hidden'!T22)</f>
        <v>0</v>
      </c>
      <c r="T21" s="264">
        <f>IF('Indicator Date hidden'!U22="x","x",T$2-'Indicator Date hidden'!U22)</f>
        <v>0</v>
      </c>
      <c r="U21" s="264">
        <f>IF('Indicator Date hidden'!V22="x","x",U$2-'Indicator Date hidden'!V22)</f>
        <v>0</v>
      </c>
      <c r="V21" s="264">
        <f>IF('Indicator Date hidden'!W22="x","x",V$2-'Indicator Date hidden'!W22)</f>
        <v>0</v>
      </c>
      <c r="W21" s="264">
        <f>IF('Indicator Date hidden'!X22="x","x",W$2-'Indicator Date hidden'!X22)</f>
        <v>0</v>
      </c>
      <c r="X21" s="264">
        <f>IF('Indicator Date hidden'!Y22="x","x",X$2-'Indicator Date hidden'!Y22)</f>
        <v>0</v>
      </c>
      <c r="Y21" s="264">
        <f>IF('Indicator Date hidden'!Z22="x","x",Y$2-'Indicator Date hidden'!Z22)</f>
        <v>6</v>
      </c>
      <c r="Z21" s="264">
        <f>IF('Indicator Date hidden'!AA22="x","x",Z$2-'Indicator Date hidden'!AA22)</f>
        <v>0</v>
      </c>
      <c r="AA21" s="264">
        <f>IF('Indicator Date hidden'!AB22="x","x",AA$2-'Indicator Date hidden'!AB22)</f>
        <v>0</v>
      </c>
      <c r="AB21" s="264">
        <f>IF('Indicator Date hidden'!AC22="x","x",AB$2-'Indicator Date hidden'!AC22)</f>
        <v>0</v>
      </c>
      <c r="AC21" s="264">
        <f>IF('Indicator Date hidden'!AD22="x","x",AC$2-'Indicator Date hidden'!AD22)</f>
        <v>0</v>
      </c>
      <c r="AD21" s="264">
        <f>IF('Indicator Date hidden'!AE22="x","x",AD$2-'Indicator Date hidden'!AE22)</f>
        <v>0</v>
      </c>
      <c r="AE21" s="264">
        <f>IF('Indicator Date hidden'!AF22="x","x",AE$2-'Indicator Date hidden'!AF22)</f>
        <v>0</v>
      </c>
      <c r="AF21" s="264">
        <f>IF('Indicator Date hidden'!AG22="x","x",AF$2-'Indicator Date hidden'!AG22)</f>
        <v>0</v>
      </c>
      <c r="AG21" s="264">
        <f>IF('Indicator Date hidden'!AH22="x","x",AG$2-'Indicator Date hidden'!AH22)</f>
        <v>4</v>
      </c>
      <c r="AH21" s="264">
        <f>IF('Indicator Date hidden'!AI22="x","x",AH$2-'Indicator Date hidden'!AI22)</f>
        <v>1</v>
      </c>
      <c r="AI21" s="264">
        <f>IF('Indicator Date hidden'!AJ22="x","x",AI$2-'Indicator Date hidden'!AJ22)</f>
        <v>1</v>
      </c>
      <c r="AJ21" s="264">
        <f>IF('Indicator Date hidden'!AK22="x","x",AJ$2-'Indicator Date hidden'!AK22)</f>
        <v>1</v>
      </c>
      <c r="AK21" s="264">
        <f>IF('Indicator Date hidden'!AL22="x","x",AK$2-'Indicator Date hidden'!AL22)</f>
        <v>0</v>
      </c>
      <c r="AL21" s="264">
        <f>IF('Indicator Date hidden'!AM22="x","x",AL$2-'Indicator Date hidden'!AM22)</f>
        <v>1</v>
      </c>
      <c r="AM21" s="264">
        <f>IF('Indicator Date hidden'!AN22="x","x",AM$2-'Indicator Date hidden'!AN22)</f>
        <v>1</v>
      </c>
      <c r="AN21" s="264">
        <f>IF('Indicator Date hidden'!AO22="x","x",AN$2-'Indicator Date hidden'!AO22)</f>
        <v>0</v>
      </c>
      <c r="AO21" s="264">
        <f>IF('Indicator Date hidden'!AP22="x","x",AO$2-'Indicator Date hidden'!AP22)</f>
        <v>4</v>
      </c>
      <c r="AP21" s="264">
        <f>IF('Indicator Date hidden'!AQ22="x","x",AP$2-'Indicator Date hidden'!AQ22)</f>
        <v>1</v>
      </c>
      <c r="AQ21" s="264">
        <f>IF('Indicator Date hidden'!AR22="x","x",AQ$2-'Indicator Date hidden'!AR22)</f>
        <v>0</v>
      </c>
      <c r="AR21" s="264">
        <f>IF('Indicator Date hidden'!AS22="x","x",AR$2-'Indicator Date hidden'!AS22)</f>
        <v>0</v>
      </c>
      <c r="AS21" s="264">
        <f>IF('Indicator Date hidden'!AT22="x","x",AS$2-'Indicator Date hidden'!AT22)</f>
        <v>0</v>
      </c>
      <c r="AT21" s="264">
        <f>IF('Indicator Date hidden'!AU22="x","x",AT$2-'Indicator Date hidden'!AU22)</f>
        <v>0</v>
      </c>
      <c r="AU21" s="264">
        <f>IF('Indicator Date hidden'!AV22="x","x",AU$2-'Indicator Date hidden'!AV22)</f>
        <v>0</v>
      </c>
      <c r="AV21" s="264">
        <f>IF('Indicator Date hidden'!AW22="x","x",AV$2-'Indicator Date hidden'!AW22)</f>
        <v>0</v>
      </c>
      <c r="AW21" s="264">
        <f>IF('Indicator Date hidden'!AX22="x","x",AW$2-'Indicator Date hidden'!AX22)</f>
        <v>0</v>
      </c>
      <c r="AX21" s="264">
        <f>IF('Indicator Date hidden'!AY22="x","x",AX$2-'Indicator Date hidden'!AY22)</f>
        <v>1</v>
      </c>
      <c r="AY21" s="264">
        <f>IF('Indicator Date hidden'!AZ22="x","x",AY$2-'Indicator Date hidden'!AZ22)</f>
        <v>1</v>
      </c>
      <c r="AZ21" s="264">
        <f>IF('Indicator Date hidden'!BA22="x","x",AZ$2-'Indicator Date hidden'!BA22)</f>
        <v>1</v>
      </c>
      <c r="BA21" s="264">
        <f>IF('Indicator Date hidden'!BB22="x","x",BA$2-'Indicator Date hidden'!BB22)</f>
        <v>0</v>
      </c>
      <c r="BB21" s="264">
        <f>IF('Indicator Date hidden'!BC22="x","x",BB$2-'Indicator Date hidden'!BC22)</f>
        <v>0</v>
      </c>
      <c r="BC21" s="264">
        <f>IF('Indicator Date hidden'!BD22="x","x",BC$2-'Indicator Date hidden'!BD22)</f>
        <v>0</v>
      </c>
      <c r="BD21" s="264">
        <f>IF('Indicator Date hidden'!BE22="x","x",BD$2-'Indicator Date hidden'!BE22)</f>
        <v>0</v>
      </c>
      <c r="BE21" s="264">
        <f>IF('Indicator Date hidden'!BF22="x","x",BE$2-'Indicator Date hidden'!BF22)</f>
        <v>0</v>
      </c>
      <c r="BF21" s="264">
        <f>IF('Indicator Date hidden'!BG22="x","x",BF$2-'Indicator Date hidden'!BG22)</f>
        <v>1</v>
      </c>
      <c r="BG21" s="264">
        <f>IF('Indicator Date hidden'!BH22="x","x",BG$2-'Indicator Date hidden'!BH22)</f>
        <v>1</v>
      </c>
      <c r="BH21" s="264">
        <f>IF('Indicator Date hidden'!BI22="x","x",BH$2-'Indicator Date hidden'!BI22)</f>
        <v>0</v>
      </c>
      <c r="BI21" s="264">
        <f>IF('Indicator Date hidden'!BJ22="x","x",BI$2-'Indicator Date hidden'!BJ22)</f>
        <v>0</v>
      </c>
      <c r="BJ21" s="264">
        <f>IF('Indicator Date hidden'!BK22="x","x",BJ$2-'Indicator Date hidden'!BK22)</f>
        <v>0</v>
      </c>
      <c r="BK21" s="264">
        <f>IF('Indicator Date hidden'!BL22="x","x",BK$2-'Indicator Date hidden'!BL22)</f>
        <v>0</v>
      </c>
      <c r="BL21" s="264">
        <f>IF('Indicator Date hidden'!BM22="x","x",BL$2-'Indicator Date hidden'!BM22)</f>
        <v>0</v>
      </c>
      <c r="BM21" s="264">
        <f>IF('Indicator Date hidden'!BN22="x","x",BM$2-'Indicator Date hidden'!BN22)</f>
        <v>0</v>
      </c>
      <c r="BN21" s="264">
        <f>IF('Indicator Date hidden'!BO22="x","x",BN$2-'Indicator Date hidden'!BO22)</f>
        <v>0</v>
      </c>
      <c r="BO21" s="264">
        <f>IF('Indicator Date hidden'!BP22="x","x",BO$2-'Indicator Date hidden'!BP22)</f>
        <v>5</v>
      </c>
      <c r="BP21" s="264">
        <f>IF('Indicator Date hidden'!BQ22="x","x",BP$2-'Indicator Date hidden'!BQ22)</f>
        <v>0</v>
      </c>
      <c r="BQ21" s="264">
        <f>IF('Indicator Date hidden'!BR22="x","x",BQ$2-'Indicator Date hidden'!BR22)</f>
        <v>6</v>
      </c>
      <c r="BR21" s="264">
        <f>IF('Indicator Date hidden'!BS22="x","x",BR$2-'Indicator Date hidden'!BS22)</f>
        <v>6</v>
      </c>
      <c r="BS21" s="264">
        <f>IF('Indicator Date hidden'!BT22="x","x",BS$2-'Indicator Date hidden'!BT22)</f>
        <v>6</v>
      </c>
      <c r="BT21" s="264">
        <f>IF('Indicator Date hidden'!BU22="x","x",BT$2-'Indicator Date hidden'!BU22)</f>
        <v>0</v>
      </c>
      <c r="BU21" s="264">
        <f>IF('Indicator Date hidden'!BV22="x","x",BU$2-'Indicator Date hidden'!BV22)</f>
        <v>0</v>
      </c>
      <c r="BV21" s="264">
        <f>IF('Indicator Date hidden'!BW22="x","x",BV$2-'Indicator Date hidden'!BW22)</f>
        <v>0</v>
      </c>
      <c r="BW21" s="264">
        <f>IF('Indicator Date hidden'!BX22="x","x",BW$2-'Indicator Date hidden'!BX22)</f>
        <v>6</v>
      </c>
      <c r="BX21" s="264">
        <f>IF('Indicator Date hidden'!BY22="x","x",BX$2-'Indicator Date hidden'!BY22)</f>
        <v>1</v>
      </c>
      <c r="BY21" s="264">
        <f>IF('Indicator Date hidden'!BZ22="x","x",BY$2-'Indicator Date hidden'!BZ22)</f>
        <v>1</v>
      </c>
      <c r="BZ21" s="264">
        <f>IF('Indicator Date hidden'!CA22="x","x",BZ$2-'Indicator Date hidden'!CA22)</f>
        <v>1</v>
      </c>
      <c r="CA21" s="264">
        <f>IF('Indicator Date hidden'!CB22="x","x",CA$2-'Indicator Date hidden'!CB22)</f>
        <v>1</v>
      </c>
      <c r="CB21" s="264">
        <f>IF('Indicator Date hidden'!CC22="x","x",CB$2-'Indicator Date hidden'!CC22)</f>
        <v>1</v>
      </c>
      <c r="CC21" s="264">
        <f>IF('Indicator Date hidden'!CD22="x","x",CC$2-'Indicator Date hidden'!CD22)</f>
        <v>1</v>
      </c>
      <c r="CD21" s="264">
        <f>IF('Indicator Date hidden'!CE22="x","x",CD$2-'Indicator Date hidden'!CE22)</f>
        <v>1</v>
      </c>
      <c r="CE21" s="264">
        <f>IF('Indicator Date hidden'!CF22="x","x",CE$2-'Indicator Date hidden'!CF22)</f>
        <v>0</v>
      </c>
      <c r="CF21" s="264">
        <f>IF('Indicator Date hidden'!CG22="x","x",CF$2-'Indicator Date hidden'!CG22)</f>
        <v>0</v>
      </c>
      <c r="CG21" s="264">
        <f>IF('Indicator Date hidden'!CH22="x","x",CG$2-'Indicator Date hidden'!CH22)</f>
        <v>0</v>
      </c>
      <c r="CH21" s="264">
        <f>IF('Indicator Date hidden'!CI22="x","x",CH$2-'Indicator Date hidden'!CI22)</f>
        <v>0</v>
      </c>
      <c r="CI21" s="264">
        <f>IF('Indicator Date hidden'!CJ22="x","x",CI$2-'Indicator Date hidden'!CJ22)</f>
        <v>0</v>
      </c>
      <c r="CJ21" s="264">
        <f>IF('Indicator Date hidden'!CK22="x","x",CJ$2-'Indicator Date hidden'!CK22)</f>
        <v>0</v>
      </c>
      <c r="CK21" s="264">
        <f>IF('Indicator Date hidden'!CL22="x","x",CK$2-'Indicator Date hidden'!CL22)</f>
        <v>0</v>
      </c>
      <c r="CL21" s="264">
        <f>IF('Indicator Date hidden'!CM22="x","x",CL$2-'Indicator Date hidden'!CM22)</f>
        <v>6</v>
      </c>
      <c r="CM21" s="263">
        <f t="shared" si="0"/>
        <v>67</v>
      </c>
      <c r="CN21" s="265">
        <f t="shared" si="1"/>
        <v>0.7528089887640449</v>
      </c>
      <c r="CO21" s="263">
        <f t="shared" si="2"/>
        <v>27</v>
      </c>
      <c r="CP21" s="265">
        <f t="shared" si="3"/>
        <v>1.6440625133444198</v>
      </c>
      <c r="CQ21" s="266">
        <f t="shared" si="4"/>
        <v>0</v>
      </c>
    </row>
    <row r="22" spans="1:95" x14ac:dyDescent="0.25">
      <c r="A22" s="263" t="str">
        <f>'Indicator Data'!C33</f>
        <v>Gazipur</v>
      </c>
      <c r="B22" s="264">
        <f>IF('Indicator Date hidden'!C23="x","x",B$2-'Indicator Date hidden'!C23)</f>
        <v>0</v>
      </c>
      <c r="C22" s="264">
        <f>IF('Indicator Date hidden'!D23="x","x",C$2-'Indicator Date hidden'!D23)</f>
        <v>0</v>
      </c>
      <c r="D22" s="264">
        <f>IF('Indicator Date hidden'!E23="x","x",D$2-'Indicator Date hidden'!E23)</f>
        <v>0</v>
      </c>
      <c r="E22" s="264">
        <f>IF('Indicator Date hidden'!F23="x","x",E$2-'Indicator Date hidden'!F23)</f>
        <v>0</v>
      </c>
      <c r="F22" s="264">
        <f>IF('Indicator Date hidden'!G23="x","x",F$2-'Indicator Date hidden'!G23)</f>
        <v>0</v>
      </c>
      <c r="G22" s="264">
        <f>IF('Indicator Date hidden'!H23="x","x",G$2-'Indicator Date hidden'!H23)</f>
        <v>0</v>
      </c>
      <c r="H22" s="264">
        <f>IF('Indicator Date hidden'!I23="x","x",H$2-'Indicator Date hidden'!I23)</f>
        <v>0</v>
      </c>
      <c r="I22" s="264">
        <f>IF('Indicator Date hidden'!J23="x","x",I$2-'Indicator Date hidden'!J23)</f>
        <v>0</v>
      </c>
      <c r="J22" s="264">
        <f>IF('Indicator Date hidden'!K23="x","x",J$2-'Indicator Date hidden'!K23)</f>
        <v>0</v>
      </c>
      <c r="K22" s="264">
        <f>IF('Indicator Date hidden'!L23="x","x",K$2-'Indicator Date hidden'!L23)</f>
        <v>0</v>
      </c>
      <c r="L22" s="264">
        <f>IF('Indicator Date hidden'!M23="x","x",L$2-'Indicator Date hidden'!M23)</f>
        <v>0</v>
      </c>
      <c r="M22" s="264">
        <f>IF('Indicator Date hidden'!N23="x","x",M$2-'Indicator Date hidden'!N23)</f>
        <v>0</v>
      </c>
      <c r="N22" s="264">
        <f>IF('Indicator Date hidden'!O23="x","x",N$2-'Indicator Date hidden'!O23)</f>
        <v>0</v>
      </c>
      <c r="O22" s="264">
        <f>IF('Indicator Date hidden'!P23="x","x",O$2-'Indicator Date hidden'!P23)</f>
        <v>0</v>
      </c>
      <c r="P22" s="264">
        <f>IF('Indicator Date hidden'!Q23="x","x",P$2-'Indicator Date hidden'!Q23)</f>
        <v>0</v>
      </c>
      <c r="Q22" s="264">
        <f>IF('Indicator Date hidden'!R23="x","x",Q$2-'Indicator Date hidden'!R23)</f>
        <v>0</v>
      </c>
      <c r="R22" s="264">
        <f>IF('Indicator Date hidden'!S23="x","x",R$2-'Indicator Date hidden'!S23)</f>
        <v>0</v>
      </c>
      <c r="S22" s="264">
        <f>IF('Indicator Date hidden'!T23="x","x",S$2-'Indicator Date hidden'!T23)</f>
        <v>0</v>
      </c>
      <c r="T22" s="264">
        <f>IF('Indicator Date hidden'!U23="x","x",T$2-'Indicator Date hidden'!U23)</f>
        <v>0</v>
      </c>
      <c r="U22" s="264">
        <f>IF('Indicator Date hidden'!V23="x","x",U$2-'Indicator Date hidden'!V23)</f>
        <v>0</v>
      </c>
      <c r="V22" s="264">
        <f>IF('Indicator Date hidden'!W23="x","x",V$2-'Indicator Date hidden'!W23)</f>
        <v>0</v>
      </c>
      <c r="W22" s="264">
        <f>IF('Indicator Date hidden'!X23="x","x",W$2-'Indicator Date hidden'!X23)</f>
        <v>0</v>
      </c>
      <c r="X22" s="264">
        <f>IF('Indicator Date hidden'!Y23="x","x",X$2-'Indicator Date hidden'!Y23)</f>
        <v>0</v>
      </c>
      <c r="Y22" s="264">
        <f>IF('Indicator Date hidden'!Z23="x","x",Y$2-'Indicator Date hidden'!Z23)</f>
        <v>6</v>
      </c>
      <c r="Z22" s="264">
        <f>IF('Indicator Date hidden'!AA23="x","x",Z$2-'Indicator Date hidden'!AA23)</f>
        <v>0</v>
      </c>
      <c r="AA22" s="264">
        <f>IF('Indicator Date hidden'!AB23="x","x",AA$2-'Indicator Date hidden'!AB23)</f>
        <v>0</v>
      </c>
      <c r="AB22" s="264">
        <f>IF('Indicator Date hidden'!AC23="x","x",AB$2-'Indicator Date hidden'!AC23)</f>
        <v>0</v>
      </c>
      <c r="AC22" s="264">
        <f>IF('Indicator Date hidden'!AD23="x","x",AC$2-'Indicator Date hidden'!AD23)</f>
        <v>0</v>
      </c>
      <c r="AD22" s="264">
        <f>IF('Indicator Date hidden'!AE23="x","x",AD$2-'Indicator Date hidden'!AE23)</f>
        <v>0</v>
      </c>
      <c r="AE22" s="264">
        <f>IF('Indicator Date hidden'!AF23="x","x",AE$2-'Indicator Date hidden'!AF23)</f>
        <v>0</v>
      </c>
      <c r="AF22" s="264">
        <f>IF('Indicator Date hidden'!AG23="x","x",AF$2-'Indicator Date hidden'!AG23)</f>
        <v>0</v>
      </c>
      <c r="AG22" s="264">
        <f>IF('Indicator Date hidden'!AH23="x","x",AG$2-'Indicator Date hidden'!AH23)</f>
        <v>4</v>
      </c>
      <c r="AH22" s="264">
        <f>IF('Indicator Date hidden'!AI23="x","x",AH$2-'Indicator Date hidden'!AI23)</f>
        <v>1</v>
      </c>
      <c r="AI22" s="264">
        <f>IF('Indicator Date hidden'!AJ23="x","x",AI$2-'Indicator Date hidden'!AJ23)</f>
        <v>1</v>
      </c>
      <c r="AJ22" s="264">
        <f>IF('Indicator Date hidden'!AK23="x","x",AJ$2-'Indicator Date hidden'!AK23)</f>
        <v>1</v>
      </c>
      <c r="AK22" s="264">
        <f>IF('Indicator Date hidden'!AL23="x","x",AK$2-'Indicator Date hidden'!AL23)</f>
        <v>0</v>
      </c>
      <c r="AL22" s="264">
        <f>IF('Indicator Date hidden'!AM23="x","x",AL$2-'Indicator Date hidden'!AM23)</f>
        <v>1</v>
      </c>
      <c r="AM22" s="264">
        <f>IF('Indicator Date hidden'!AN23="x","x",AM$2-'Indicator Date hidden'!AN23)</f>
        <v>1</v>
      </c>
      <c r="AN22" s="264">
        <f>IF('Indicator Date hidden'!AO23="x","x",AN$2-'Indicator Date hidden'!AO23)</f>
        <v>0</v>
      </c>
      <c r="AO22" s="264">
        <f>IF('Indicator Date hidden'!AP23="x","x",AO$2-'Indicator Date hidden'!AP23)</f>
        <v>4</v>
      </c>
      <c r="AP22" s="264">
        <f>IF('Indicator Date hidden'!AQ23="x","x",AP$2-'Indicator Date hidden'!AQ23)</f>
        <v>1</v>
      </c>
      <c r="AQ22" s="264">
        <f>IF('Indicator Date hidden'!AR23="x","x",AQ$2-'Indicator Date hidden'!AR23)</f>
        <v>0</v>
      </c>
      <c r="AR22" s="264">
        <f>IF('Indicator Date hidden'!AS23="x","x",AR$2-'Indicator Date hidden'!AS23)</f>
        <v>0</v>
      </c>
      <c r="AS22" s="264">
        <f>IF('Indicator Date hidden'!AT23="x","x",AS$2-'Indicator Date hidden'!AT23)</f>
        <v>0</v>
      </c>
      <c r="AT22" s="264">
        <f>IF('Indicator Date hidden'!AU23="x","x",AT$2-'Indicator Date hidden'!AU23)</f>
        <v>0</v>
      </c>
      <c r="AU22" s="264">
        <f>IF('Indicator Date hidden'!AV23="x","x",AU$2-'Indicator Date hidden'!AV23)</f>
        <v>0</v>
      </c>
      <c r="AV22" s="264">
        <f>IF('Indicator Date hidden'!AW23="x","x",AV$2-'Indicator Date hidden'!AW23)</f>
        <v>0</v>
      </c>
      <c r="AW22" s="264">
        <f>IF('Indicator Date hidden'!AX23="x","x",AW$2-'Indicator Date hidden'!AX23)</f>
        <v>0</v>
      </c>
      <c r="AX22" s="264">
        <f>IF('Indicator Date hidden'!AY23="x","x",AX$2-'Indicator Date hidden'!AY23)</f>
        <v>1</v>
      </c>
      <c r="AY22" s="264">
        <f>IF('Indicator Date hidden'!AZ23="x","x",AY$2-'Indicator Date hidden'!AZ23)</f>
        <v>1</v>
      </c>
      <c r="AZ22" s="264">
        <f>IF('Indicator Date hidden'!BA23="x","x",AZ$2-'Indicator Date hidden'!BA23)</f>
        <v>1</v>
      </c>
      <c r="BA22" s="264">
        <f>IF('Indicator Date hidden'!BB23="x","x",BA$2-'Indicator Date hidden'!BB23)</f>
        <v>0</v>
      </c>
      <c r="BB22" s="264">
        <f>IF('Indicator Date hidden'!BC23="x","x",BB$2-'Indicator Date hidden'!BC23)</f>
        <v>0</v>
      </c>
      <c r="BC22" s="264">
        <f>IF('Indicator Date hidden'!BD23="x","x",BC$2-'Indicator Date hidden'!BD23)</f>
        <v>0</v>
      </c>
      <c r="BD22" s="264">
        <f>IF('Indicator Date hidden'!BE23="x","x",BD$2-'Indicator Date hidden'!BE23)</f>
        <v>0</v>
      </c>
      <c r="BE22" s="264">
        <f>IF('Indicator Date hidden'!BF23="x","x",BE$2-'Indicator Date hidden'!BF23)</f>
        <v>0</v>
      </c>
      <c r="BF22" s="264">
        <f>IF('Indicator Date hidden'!BG23="x","x",BF$2-'Indicator Date hidden'!BG23)</f>
        <v>1</v>
      </c>
      <c r="BG22" s="264">
        <f>IF('Indicator Date hidden'!BH23="x","x",BG$2-'Indicator Date hidden'!BH23)</f>
        <v>1</v>
      </c>
      <c r="BH22" s="264">
        <f>IF('Indicator Date hidden'!BI23="x","x",BH$2-'Indicator Date hidden'!BI23)</f>
        <v>0</v>
      </c>
      <c r="BI22" s="264">
        <f>IF('Indicator Date hidden'!BJ23="x","x",BI$2-'Indicator Date hidden'!BJ23)</f>
        <v>0</v>
      </c>
      <c r="BJ22" s="264">
        <f>IF('Indicator Date hidden'!BK23="x","x",BJ$2-'Indicator Date hidden'!BK23)</f>
        <v>0</v>
      </c>
      <c r="BK22" s="264">
        <f>IF('Indicator Date hidden'!BL23="x","x",BK$2-'Indicator Date hidden'!BL23)</f>
        <v>0</v>
      </c>
      <c r="BL22" s="264">
        <f>IF('Indicator Date hidden'!BM23="x","x",BL$2-'Indicator Date hidden'!BM23)</f>
        <v>0</v>
      </c>
      <c r="BM22" s="264">
        <f>IF('Indicator Date hidden'!BN23="x","x",BM$2-'Indicator Date hidden'!BN23)</f>
        <v>0</v>
      </c>
      <c r="BN22" s="264">
        <f>IF('Indicator Date hidden'!BO23="x","x",BN$2-'Indicator Date hidden'!BO23)</f>
        <v>0</v>
      </c>
      <c r="BO22" s="264">
        <f>IF('Indicator Date hidden'!BP23="x","x",BO$2-'Indicator Date hidden'!BP23)</f>
        <v>5</v>
      </c>
      <c r="BP22" s="264">
        <f>IF('Indicator Date hidden'!BQ23="x","x",BP$2-'Indicator Date hidden'!BQ23)</f>
        <v>0</v>
      </c>
      <c r="BQ22" s="264">
        <f>IF('Indicator Date hidden'!BR23="x","x",BQ$2-'Indicator Date hidden'!BR23)</f>
        <v>6</v>
      </c>
      <c r="BR22" s="264">
        <f>IF('Indicator Date hidden'!BS23="x","x",BR$2-'Indicator Date hidden'!BS23)</f>
        <v>6</v>
      </c>
      <c r="BS22" s="264">
        <f>IF('Indicator Date hidden'!BT23="x","x",BS$2-'Indicator Date hidden'!BT23)</f>
        <v>6</v>
      </c>
      <c r="BT22" s="264">
        <f>IF('Indicator Date hidden'!BU23="x","x",BT$2-'Indicator Date hidden'!BU23)</f>
        <v>0</v>
      </c>
      <c r="BU22" s="264">
        <f>IF('Indicator Date hidden'!BV23="x","x",BU$2-'Indicator Date hidden'!BV23)</f>
        <v>0</v>
      </c>
      <c r="BV22" s="264">
        <f>IF('Indicator Date hidden'!BW23="x","x",BV$2-'Indicator Date hidden'!BW23)</f>
        <v>0</v>
      </c>
      <c r="BW22" s="264">
        <f>IF('Indicator Date hidden'!BX23="x","x",BW$2-'Indicator Date hidden'!BX23)</f>
        <v>6</v>
      </c>
      <c r="BX22" s="264">
        <f>IF('Indicator Date hidden'!BY23="x","x",BX$2-'Indicator Date hidden'!BY23)</f>
        <v>1</v>
      </c>
      <c r="BY22" s="264">
        <f>IF('Indicator Date hidden'!BZ23="x","x",BY$2-'Indicator Date hidden'!BZ23)</f>
        <v>1</v>
      </c>
      <c r="BZ22" s="264">
        <f>IF('Indicator Date hidden'!CA23="x","x",BZ$2-'Indicator Date hidden'!CA23)</f>
        <v>1</v>
      </c>
      <c r="CA22" s="264">
        <f>IF('Indicator Date hidden'!CB23="x","x",CA$2-'Indicator Date hidden'!CB23)</f>
        <v>1</v>
      </c>
      <c r="CB22" s="264">
        <f>IF('Indicator Date hidden'!CC23="x","x",CB$2-'Indicator Date hidden'!CC23)</f>
        <v>1</v>
      </c>
      <c r="CC22" s="264">
        <f>IF('Indicator Date hidden'!CD23="x","x",CC$2-'Indicator Date hidden'!CD23)</f>
        <v>1</v>
      </c>
      <c r="CD22" s="264">
        <f>IF('Indicator Date hidden'!CE23="x","x",CD$2-'Indicator Date hidden'!CE23)</f>
        <v>1</v>
      </c>
      <c r="CE22" s="264">
        <f>IF('Indicator Date hidden'!CF23="x","x",CE$2-'Indicator Date hidden'!CF23)</f>
        <v>0</v>
      </c>
      <c r="CF22" s="264">
        <f>IF('Indicator Date hidden'!CG23="x","x",CF$2-'Indicator Date hidden'!CG23)</f>
        <v>0</v>
      </c>
      <c r="CG22" s="264">
        <f>IF('Indicator Date hidden'!CH23="x","x",CG$2-'Indicator Date hidden'!CH23)</f>
        <v>0</v>
      </c>
      <c r="CH22" s="264">
        <f>IF('Indicator Date hidden'!CI23="x","x",CH$2-'Indicator Date hidden'!CI23)</f>
        <v>0</v>
      </c>
      <c r="CI22" s="264">
        <f>IF('Indicator Date hidden'!CJ23="x","x",CI$2-'Indicator Date hidden'!CJ23)</f>
        <v>0</v>
      </c>
      <c r="CJ22" s="264">
        <f>IF('Indicator Date hidden'!CK23="x","x",CJ$2-'Indicator Date hidden'!CK23)</f>
        <v>0</v>
      </c>
      <c r="CK22" s="264">
        <f>IF('Indicator Date hidden'!CL23="x","x",CK$2-'Indicator Date hidden'!CL23)</f>
        <v>0</v>
      </c>
      <c r="CL22" s="264">
        <f>IF('Indicator Date hidden'!CM23="x","x",CL$2-'Indicator Date hidden'!CM23)</f>
        <v>6</v>
      </c>
      <c r="CM22" s="263">
        <f t="shared" si="0"/>
        <v>67</v>
      </c>
      <c r="CN22" s="265">
        <f t="shared" si="1"/>
        <v>0.7528089887640449</v>
      </c>
      <c r="CO22" s="263">
        <f t="shared" si="2"/>
        <v>27</v>
      </c>
      <c r="CP22" s="265">
        <f t="shared" si="3"/>
        <v>1.6440625133444198</v>
      </c>
      <c r="CQ22" s="266">
        <f t="shared" si="4"/>
        <v>0</v>
      </c>
    </row>
    <row r="23" spans="1:95" x14ac:dyDescent="0.25">
      <c r="A23" s="263" t="str">
        <f>'Indicator Data'!C34</f>
        <v>Gopalganj</v>
      </c>
      <c r="B23" s="264">
        <f>IF('Indicator Date hidden'!C24="x","x",B$2-'Indicator Date hidden'!C24)</f>
        <v>0</v>
      </c>
      <c r="C23" s="264">
        <f>IF('Indicator Date hidden'!D24="x","x",C$2-'Indicator Date hidden'!D24)</f>
        <v>0</v>
      </c>
      <c r="D23" s="264">
        <f>IF('Indicator Date hidden'!E24="x","x",D$2-'Indicator Date hidden'!E24)</f>
        <v>0</v>
      </c>
      <c r="E23" s="264">
        <f>IF('Indicator Date hidden'!F24="x","x",E$2-'Indicator Date hidden'!F24)</f>
        <v>0</v>
      </c>
      <c r="F23" s="264">
        <f>IF('Indicator Date hidden'!G24="x","x",F$2-'Indicator Date hidden'!G24)</f>
        <v>0</v>
      </c>
      <c r="G23" s="264">
        <f>IF('Indicator Date hidden'!H24="x","x",G$2-'Indicator Date hidden'!H24)</f>
        <v>0</v>
      </c>
      <c r="H23" s="264">
        <f>IF('Indicator Date hidden'!I24="x","x",H$2-'Indicator Date hidden'!I24)</f>
        <v>0</v>
      </c>
      <c r="I23" s="264">
        <f>IF('Indicator Date hidden'!J24="x","x",I$2-'Indicator Date hidden'!J24)</f>
        <v>0</v>
      </c>
      <c r="J23" s="264">
        <f>IF('Indicator Date hidden'!K24="x","x",J$2-'Indicator Date hidden'!K24)</f>
        <v>0</v>
      </c>
      <c r="K23" s="264">
        <f>IF('Indicator Date hidden'!L24="x","x",K$2-'Indicator Date hidden'!L24)</f>
        <v>0</v>
      </c>
      <c r="L23" s="264">
        <f>IF('Indicator Date hidden'!M24="x","x",L$2-'Indicator Date hidden'!M24)</f>
        <v>0</v>
      </c>
      <c r="M23" s="264">
        <f>IF('Indicator Date hidden'!N24="x","x",M$2-'Indicator Date hidden'!N24)</f>
        <v>0</v>
      </c>
      <c r="N23" s="264">
        <f>IF('Indicator Date hidden'!O24="x","x",N$2-'Indicator Date hidden'!O24)</f>
        <v>0</v>
      </c>
      <c r="O23" s="264">
        <f>IF('Indicator Date hidden'!P24="x","x",O$2-'Indicator Date hidden'!P24)</f>
        <v>0</v>
      </c>
      <c r="P23" s="264">
        <f>IF('Indicator Date hidden'!Q24="x","x",P$2-'Indicator Date hidden'!Q24)</f>
        <v>0</v>
      </c>
      <c r="Q23" s="264">
        <f>IF('Indicator Date hidden'!R24="x","x",Q$2-'Indicator Date hidden'!R24)</f>
        <v>0</v>
      </c>
      <c r="R23" s="264">
        <f>IF('Indicator Date hidden'!S24="x","x",R$2-'Indicator Date hidden'!S24)</f>
        <v>0</v>
      </c>
      <c r="S23" s="264">
        <f>IF('Indicator Date hidden'!T24="x","x",S$2-'Indicator Date hidden'!T24)</f>
        <v>0</v>
      </c>
      <c r="T23" s="264">
        <f>IF('Indicator Date hidden'!U24="x","x",T$2-'Indicator Date hidden'!U24)</f>
        <v>0</v>
      </c>
      <c r="U23" s="264">
        <f>IF('Indicator Date hidden'!V24="x","x",U$2-'Indicator Date hidden'!V24)</f>
        <v>0</v>
      </c>
      <c r="V23" s="264">
        <f>IF('Indicator Date hidden'!W24="x","x",V$2-'Indicator Date hidden'!W24)</f>
        <v>0</v>
      </c>
      <c r="W23" s="264">
        <f>IF('Indicator Date hidden'!X24="x","x",W$2-'Indicator Date hidden'!X24)</f>
        <v>0</v>
      </c>
      <c r="X23" s="264">
        <f>IF('Indicator Date hidden'!Y24="x","x",X$2-'Indicator Date hidden'!Y24)</f>
        <v>0</v>
      </c>
      <c r="Y23" s="264">
        <f>IF('Indicator Date hidden'!Z24="x","x",Y$2-'Indicator Date hidden'!Z24)</f>
        <v>6</v>
      </c>
      <c r="Z23" s="264">
        <f>IF('Indicator Date hidden'!AA24="x","x",Z$2-'Indicator Date hidden'!AA24)</f>
        <v>0</v>
      </c>
      <c r="AA23" s="264">
        <f>IF('Indicator Date hidden'!AB24="x","x",AA$2-'Indicator Date hidden'!AB24)</f>
        <v>0</v>
      </c>
      <c r="AB23" s="264">
        <f>IF('Indicator Date hidden'!AC24="x","x",AB$2-'Indicator Date hidden'!AC24)</f>
        <v>0</v>
      </c>
      <c r="AC23" s="264">
        <f>IF('Indicator Date hidden'!AD24="x","x",AC$2-'Indicator Date hidden'!AD24)</f>
        <v>0</v>
      </c>
      <c r="AD23" s="264">
        <f>IF('Indicator Date hidden'!AE24="x","x",AD$2-'Indicator Date hidden'!AE24)</f>
        <v>0</v>
      </c>
      <c r="AE23" s="264">
        <f>IF('Indicator Date hidden'!AF24="x","x",AE$2-'Indicator Date hidden'!AF24)</f>
        <v>0</v>
      </c>
      <c r="AF23" s="264">
        <f>IF('Indicator Date hidden'!AG24="x","x",AF$2-'Indicator Date hidden'!AG24)</f>
        <v>0</v>
      </c>
      <c r="AG23" s="264">
        <f>IF('Indicator Date hidden'!AH24="x","x",AG$2-'Indicator Date hidden'!AH24)</f>
        <v>4</v>
      </c>
      <c r="AH23" s="264">
        <f>IF('Indicator Date hidden'!AI24="x","x",AH$2-'Indicator Date hidden'!AI24)</f>
        <v>1</v>
      </c>
      <c r="AI23" s="264">
        <f>IF('Indicator Date hidden'!AJ24="x","x",AI$2-'Indicator Date hidden'!AJ24)</f>
        <v>1</v>
      </c>
      <c r="AJ23" s="264">
        <f>IF('Indicator Date hidden'!AK24="x","x",AJ$2-'Indicator Date hidden'!AK24)</f>
        <v>1</v>
      </c>
      <c r="AK23" s="264">
        <f>IF('Indicator Date hidden'!AL24="x","x",AK$2-'Indicator Date hidden'!AL24)</f>
        <v>0</v>
      </c>
      <c r="AL23" s="264">
        <f>IF('Indicator Date hidden'!AM24="x","x",AL$2-'Indicator Date hidden'!AM24)</f>
        <v>1</v>
      </c>
      <c r="AM23" s="264">
        <f>IF('Indicator Date hidden'!AN24="x","x",AM$2-'Indicator Date hidden'!AN24)</f>
        <v>1</v>
      </c>
      <c r="AN23" s="264">
        <f>IF('Indicator Date hidden'!AO24="x","x",AN$2-'Indicator Date hidden'!AO24)</f>
        <v>0</v>
      </c>
      <c r="AO23" s="264">
        <f>IF('Indicator Date hidden'!AP24="x","x",AO$2-'Indicator Date hidden'!AP24)</f>
        <v>4</v>
      </c>
      <c r="AP23" s="264">
        <f>IF('Indicator Date hidden'!AQ24="x","x",AP$2-'Indicator Date hidden'!AQ24)</f>
        <v>1</v>
      </c>
      <c r="AQ23" s="264">
        <f>IF('Indicator Date hidden'!AR24="x","x",AQ$2-'Indicator Date hidden'!AR24)</f>
        <v>0</v>
      </c>
      <c r="AR23" s="264">
        <f>IF('Indicator Date hidden'!AS24="x","x",AR$2-'Indicator Date hidden'!AS24)</f>
        <v>0</v>
      </c>
      <c r="AS23" s="264">
        <f>IF('Indicator Date hidden'!AT24="x","x",AS$2-'Indicator Date hidden'!AT24)</f>
        <v>0</v>
      </c>
      <c r="AT23" s="264">
        <f>IF('Indicator Date hidden'!AU24="x","x",AT$2-'Indicator Date hidden'!AU24)</f>
        <v>0</v>
      </c>
      <c r="AU23" s="264">
        <f>IF('Indicator Date hidden'!AV24="x","x",AU$2-'Indicator Date hidden'!AV24)</f>
        <v>0</v>
      </c>
      <c r="AV23" s="264">
        <f>IF('Indicator Date hidden'!AW24="x","x",AV$2-'Indicator Date hidden'!AW24)</f>
        <v>0</v>
      </c>
      <c r="AW23" s="264">
        <f>IF('Indicator Date hidden'!AX24="x","x",AW$2-'Indicator Date hidden'!AX24)</f>
        <v>0</v>
      </c>
      <c r="AX23" s="264">
        <f>IF('Indicator Date hidden'!AY24="x","x",AX$2-'Indicator Date hidden'!AY24)</f>
        <v>1</v>
      </c>
      <c r="AY23" s="264">
        <f>IF('Indicator Date hidden'!AZ24="x","x",AY$2-'Indicator Date hidden'!AZ24)</f>
        <v>1</v>
      </c>
      <c r="AZ23" s="264">
        <f>IF('Indicator Date hidden'!BA24="x","x",AZ$2-'Indicator Date hidden'!BA24)</f>
        <v>1</v>
      </c>
      <c r="BA23" s="264">
        <f>IF('Indicator Date hidden'!BB24="x","x",BA$2-'Indicator Date hidden'!BB24)</f>
        <v>0</v>
      </c>
      <c r="BB23" s="264">
        <f>IF('Indicator Date hidden'!BC24="x","x",BB$2-'Indicator Date hidden'!BC24)</f>
        <v>0</v>
      </c>
      <c r="BC23" s="264">
        <f>IF('Indicator Date hidden'!BD24="x","x",BC$2-'Indicator Date hidden'!BD24)</f>
        <v>0</v>
      </c>
      <c r="BD23" s="264">
        <f>IF('Indicator Date hidden'!BE24="x","x",BD$2-'Indicator Date hidden'!BE24)</f>
        <v>0</v>
      </c>
      <c r="BE23" s="264">
        <f>IF('Indicator Date hidden'!BF24="x","x",BE$2-'Indicator Date hidden'!BF24)</f>
        <v>0</v>
      </c>
      <c r="BF23" s="264">
        <f>IF('Indicator Date hidden'!BG24="x","x",BF$2-'Indicator Date hidden'!BG24)</f>
        <v>1</v>
      </c>
      <c r="BG23" s="264">
        <f>IF('Indicator Date hidden'!BH24="x","x",BG$2-'Indicator Date hidden'!BH24)</f>
        <v>1</v>
      </c>
      <c r="BH23" s="264">
        <f>IF('Indicator Date hidden'!BI24="x","x",BH$2-'Indicator Date hidden'!BI24)</f>
        <v>0</v>
      </c>
      <c r="BI23" s="264">
        <f>IF('Indicator Date hidden'!BJ24="x","x",BI$2-'Indicator Date hidden'!BJ24)</f>
        <v>0</v>
      </c>
      <c r="BJ23" s="264">
        <f>IF('Indicator Date hidden'!BK24="x","x",BJ$2-'Indicator Date hidden'!BK24)</f>
        <v>0</v>
      </c>
      <c r="BK23" s="264">
        <f>IF('Indicator Date hidden'!BL24="x","x",BK$2-'Indicator Date hidden'!BL24)</f>
        <v>0</v>
      </c>
      <c r="BL23" s="264">
        <f>IF('Indicator Date hidden'!BM24="x","x",BL$2-'Indicator Date hidden'!BM24)</f>
        <v>0</v>
      </c>
      <c r="BM23" s="264">
        <f>IF('Indicator Date hidden'!BN24="x","x",BM$2-'Indicator Date hidden'!BN24)</f>
        <v>0</v>
      </c>
      <c r="BN23" s="264">
        <f>IF('Indicator Date hidden'!BO24="x","x",BN$2-'Indicator Date hidden'!BO24)</f>
        <v>0</v>
      </c>
      <c r="BO23" s="264">
        <f>IF('Indicator Date hidden'!BP24="x","x",BO$2-'Indicator Date hidden'!BP24)</f>
        <v>5</v>
      </c>
      <c r="BP23" s="264">
        <f>IF('Indicator Date hidden'!BQ24="x","x",BP$2-'Indicator Date hidden'!BQ24)</f>
        <v>0</v>
      </c>
      <c r="BQ23" s="264">
        <f>IF('Indicator Date hidden'!BR24="x","x",BQ$2-'Indicator Date hidden'!BR24)</f>
        <v>6</v>
      </c>
      <c r="BR23" s="264">
        <f>IF('Indicator Date hidden'!BS24="x","x",BR$2-'Indicator Date hidden'!BS24)</f>
        <v>6</v>
      </c>
      <c r="BS23" s="264">
        <f>IF('Indicator Date hidden'!BT24="x","x",BS$2-'Indicator Date hidden'!BT24)</f>
        <v>6</v>
      </c>
      <c r="BT23" s="264">
        <f>IF('Indicator Date hidden'!BU24="x","x",BT$2-'Indicator Date hidden'!BU24)</f>
        <v>0</v>
      </c>
      <c r="BU23" s="264">
        <f>IF('Indicator Date hidden'!BV24="x","x",BU$2-'Indicator Date hidden'!BV24)</f>
        <v>0</v>
      </c>
      <c r="BV23" s="264">
        <f>IF('Indicator Date hidden'!BW24="x","x",BV$2-'Indicator Date hidden'!BW24)</f>
        <v>0</v>
      </c>
      <c r="BW23" s="264">
        <f>IF('Indicator Date hidden'!BX24="x","x",BW$2-'Indicator Date hidden'!BX24)</f>
        <v>6</v>
      </c>
      <c r="BX23" s="264">
        <f>IF('Indicator Date hidden'!BY24="x","x",BX$2-'Indicator Date hidden'!BY24)</f>
        <v>1</v>
      </c>
      <c r="BY23" s="264">
        <f>IF('Indicator Date hidden'!BZ24="x","x",BY$2-'Indicator Date hidden'!BZ24)</f>
        <v>1</v>
      </c>
      <c r="BZ23" s="264">
        <f>IF('Indicator Date hidden'!CA24="x","x",BZ$2-'Indicator Date hidden'!CA24)</f>
        <v>1</v>
      </c>
      <c r="CA23" s="264">
        <f>IF('Indicator Date hidden'!CB24="x","x",CA$2-'Indicator Date hidden'!CB24)</f>
        <v>1</v>
      </c>
      <c r="CB23" s="264">
        <f>IF('Indicator Date hidden'!CC24="x","x",CB$2-'Indicator Date hidden'!CC24)</f>
        <v>1</v>
      </c>
      <c r="CC23" s="264">
        <f>IF('Indicator Date hidden'!CD24="x","x",CC$2-'Indicator Date hidden'!CD24)</f>
        <v>1</v>
      </c>
      <c r="CD23" s="264">
        <f>IF('Indicator Date hidden'!CE24="x","x",CD$2-'Indicator Date hidden'!CE24)</f>
        <v>1</v>
      </c>
      <c r="CE23" s="264">
        <f>IF('Indicator Date hidden'!CF24="x","x",CE$2-'Indicator Date hidden'!CF24)</f>
        <v>0</v>
      </c>
      <c r="CF23" s="264">
        <f>IF('Indicator Date hidden'!CG24="x","x",CF$2-'Indicator Date hidden'!CG24)</f>
        <v>0</v>
      </c>
      <c r="CG23" s="264">
        <f>IF('Indicator Date hidden'!CH24="x","x",CG$2-'Indicator Date hidden'!CH24)</f>
        <v>0</v>
      </c>
      <c r="CH23" s="264">
        <f>IF('Indicator Date hidden'!CI24="x","x",CH$2-'Indicator Date hidden'!CI24)</f>
        <v>0</v>
      </c>
      <c r="CI23" s="264">
        <f>IF('Indicator Date hidden'!CJ24="x","x",CI$2-'Indicator Date hidden'!CJ24)</f>
        <v>0</v>
      </c>
      <c r="CJ23" s="264">
        <f>IF('Indicator Date hidden'!CK24="x","x",CJ$2-'Indicator Date hidden'!CK24)</f>
        <v>0</v>
      </c>
      <c r="CK23" s="264">
        <f>IF('Indicator Date hidden'!CL24="x","x",CK$2-'Indicator Date hidden'!CL24)</f>
        <v>0</v>
      </c>
      <c r="CL23" s="264">
        <f>IF('Indicator Date hidden'!CM24="x","x",CL$2-'Indicator Date hidden'!CM24)</f>
        <v>6</v>
      </c>
      <c r="CM23" s="263">
        <f t="shared" si="0"/>
        <v>67</v>
      </c>
      <c r="CN23" s="265">
        <f t="shared" si="1"/>
        <v>0.7528089887640449</v>
      </c>
      <c r="CO23" s="263">
        <f t="shared" si="2"/>
        <v>27</v>
      </c>
      <c r="CP23" s="265">
        <f t="shared" si="3"/>
        <v>1.6440625133444198</v>
      </c>
      <c r="CQ23" s="266">
        <f t="shared" si="4"/>
        <v>0</v>
      </c>
    </row>
    <row r="24" spans="1:95" x14ac:dyDescent="0.25">
      <c r="A24" s="263" t="str">
        <f>'Indicator Data'!C35</f>
        <v>Kishoreganj</v>
      </c>
      <c r="B24" s="264">
        <f>IF('Indicator Date hidden'!C25="x","x",B$2-'Indicator Date hidden'!C25)</f>
        <v>0</v>
      </c>
      <c r="C24" s="264">
        <f>IF('Indicator Date hidden'!D25="x","x",C$2-'Indicator Date hidden'!D25)</f>
        <v>0</v>
      </c>
      <c r="D24" s="264">
        <f>IF('Indicator Date hidden'!E25="x","x",D$2-'Indicator Date hidden'!E25)</f>
        <v>0</v>
      </c>
      <c r="E24" s="264">
        <f>IF('Indicator Date hidden'!F25="x","x",E$2-'Indicator Date hidden'!F25)</f>
        <v>0</v>
      </c>
      <c r="F24" s="264">
        <f>IF('Indicator Date hidden'!G25="x","x",F$2-'Indicator Date hidden'!G25)</f>
        <v>0</v>
      </c>
      <c r="G24" s="264">
        <f>IF('Indicator Date hidden'!H25="x","x",G$2-'Indicator Date hidden'!H25)</f>
        <v>0</v>
      </c>
      <c r="H24" s="264">
        <f>IF('Indicator Date hidden'!I25="x","x",H$2-'Indicator Date hidden'!I25)</f>
        <v>0</v>
      </c>
      <c r="I24" s="264">
        <f>IF('Indicator Date hidden'!J25="x","x",I$2-'Indicator Date hidden'!J25)</f>
        <v>0</v>
      </c>
      <c r="J24" s="264">
        <f>IF('Indicator Date hidden'!K25="x","x",J$2-'Indicator Date hidden'!K25)</f>
        <v>0</v>
      </c>
      <c r="K24" s="264">
        <f>IF('Indicator Date hidden'!L25="x","x",K$2-'Indicator Date hidden'!L25)</f>
        <v>0</v>
      </c>
      <c r="L24" s="264">
        <f>IF('Indicator Date hidden'!M25="x","x",L$2-'Indicator Date hidden'!M25)</f>
        <v>0</v>
      </c>
      <c r="M24" s="264">
        <f>IF('Indicator Date hidden'!N25="x","x",M$2-'Indicator Date hidden'!N25)</f>
        <v>0</v>
      </c>
      <c r="N24" s="264">
        <f>IF('Indicator Date hidden'!O25="x","x",N$2-'Indicator Date hidden'!O25)</f>
        <v>0</v>
      </c>
      <c r="O24" s="264">
        <f>IF('Indicator Date hidden'!P25="x","x",O$2-'Indicator Date hidden'!P25)</f>
        <v>0</v>
      </c>
      <c r="P24" s="264">
        <f>IF('Indicator Date hidden'!Q25="x","x",P$2-'Indicator Date hidden'!Q25)</f>
        <v>0</v>
      </c>
      <c r="Q24" s="264">
        <f>IF('Indicator Date hidden'!R25="x","x",Q$2-'Indicator Date hidden'!R25)</f>
        <v>0</v>
      </c>
      <c r="R24" s="264">
        <f>IF('Indicator Date hidden'!S25="x","x",R$2-'Indicator Date hidden'!S25)</f>
        <v>0</v>
      </c>
      <c r="S24" s="264">
        <f>IF('Indicator Date hidden'!T25="x","x",S$2-'Indicator Date hidden'!T25)</f>
        <v>0</v>
      </c>
      <c r="T24" s="264">
        <f>IF('Indicator Date hidden'!U25="x","x",T$2-'Indicator Date hidden'!U25)</f>
        <v>0</v>
      </c>
      <c r="U24" s="264">
        <f>IF('Indicator Date hidden'!V25="x","x",U$2-'Indicator Date hidden'!V25)</f>
        <v>0</v>
      </c>
      <c r="V24" s="264">
        <f>IF('Indicator Date hidden'!W25="x","x",V$2-'Indicator Date hidden'!W25)</f>
        <v>0</v>
      </c>
      <c r="W24" s="264">
        <f>IF('Indicator Date hidden'!X25="x","x",W$2-'Indicator Date hidden'!X25)</f>
        <v>0</v>
      </c>
      <c r="X24" s="264">
        <f>IF('Indicator Date hidden'!Y25="x","x",X$2-'Indicator Date hidden'!Y25)</f>
        <v>0</v>
      </c>
      <c r="Y24" s="264">
        <f>IF('Indicator Date hidden'!Z25="x","x",Y$2-'Indicator Date hidden'!Z25)</f>
        <v>6</v>
      </c>
      <c r="Z24" s="264">
        <f>IF('Indicator Date hidden'!AA25="x","x",Z$2-'Indicator Date hidden'!AA25)</f>
        <v>0</v>
      </c>
      <c r="AA24" s="264">
        <f>IF('Indicator Date hidden'!AB25="x","x",AA$2-'Indicator Date hidden'!AB25)</f>
        <v>0</v>
      </c>
      <c r="AB24" s="264">
        <f>IF('Indicator Date hidden'!AC25="x","x",AB$2-'Indicator Date hidden'!AC25)</f>
        <v>0</v>
      </c>
      <c r="AC24" s="264">
        <f>IF('Indicator Date hidden'!AD25="x","x",AC$2-'Indicator Date hidden'!AD25)</f>
        <v>0</v>
      </c>
      <c r="AD24" s="264">
        <f>IF('Indicator Date hidden'!AE25="x","x",AD$2-'Indicator Date hidden'!AE25)</f>
        <v>0</v>
      </c>
      <c r="AE24" s="264">
        <f>IF('Indicator Date hidden'!AF25="x","x",AE$2-'Indicator Date hidden'!AF25)</f>
        <v>0</v>
      </c>
      <c r="AF24" s="264">
        <f>IF('Indicator Date hidden'!AG25="x","x",AF$2-'Indicator Date hidden'!AG25)</f>
        <v>0</v>
      </c>
      <c r="AG24" s="264">
        <f>IF('Indicator Date hidden'!AH25="x","x",AG$2-'Indicator Date hidden'!AH25)</f>
        <v>4</v>
      </c>
      <c r="AH24" s="264">
        <f>IF('Indicator Date hidden'!AI25="x","x",AH$2-'Indicator Date hidden'!AI25)</f>
        <v>1</v>
      </c>
      <c r="AI24" s="264">
        <f>IF('Indicator Date hidden'!AJ25="x","x",AI$2-'Indicator Date hidden'!AJ25)</f>
        <v>1</v>
      </c>
      <c r="AJ24" s="264">
        <f>IF('Indicator Date hidden'!AK25="x","x",AJ$2-'Indicator Date hidden'!AK25)</f>
        <v>1</v>
      </c>
      <c r="AK24" s="264">
        <f>IF('Indicator Date hidden'!AL25="x","x",AK$2-'Indicator Date hidden'!AL25)</f>
        <v>0</v>
      </c>
      <c r="AL24" s="264">
        <f>IF('Indicator Date hidden'!AM25="x","x",AL$2-'Indicator Date hidden'!AM25)</f>
        <v>1</v>
      </c>
      <c r="AM24" s="264">
        <f>IF('Indicator Date hidden'!AN25="x","x",AM$2-'Indicator Date hidden'!AN25)</f>
        <v>1</v>
      </c>
      <c r="AN24" s="264">
        <f>IF('Indicator Date hidden'!AO25="x","x",AN$2-'Indicator Date hidden'!AO25)</f>
        <v>0</v>
      </c>
      <c r="AO24" s="264">
        <f>IF('Indicator Date hidden'!AP25="x","x",AO$2-'Indicator Date hidden'!AP25)</f>
        <v>4</v>
      </c>
      <c r="AP24" s="264">
        <f>IF('Indicator Date hidden'!AQ25="x","x",AP$2-'Indicator Date hidden'!AQ25)</f>
        <v>1</v>
      </c>
      <c r="AQ24" s="264">
        <f>IF('Indicator Date hidden'!AR25="x","x",AQ$2-'Indicator Date hidden'!AR25)</f>
        <v>0</v>
      </c>
      <c r="AR24" s="264">
        <f>IF('Indicator Date hidden'!AS25="x","x",AR$2-'Indicator Date hidden'!AS25)</f>
        <v>0</v>
      </c>
      <c r="AS24" s="264">
        <f>IF('Indicator Date hidden'!AT25="x","x",AS$2-'Indicator Date hidden'!AT25)</f>
        <v>0</v>
      </c>
      <c r="AT24" s="264">
        <f>IF('Indicator Date hidden'!AU25="x","x",AT$2-'Indicator Date hidden'!AU25)</f>
        <v>0</v>
      </c>
      <c r="AU24" s="264">
        <f>IF('Indicator Date hidden'!AV25="x","x",AU$2-'Indicator Date hidden'!AV25)</f>
        <v>0</v>
      </c>
      <c r="AV24" s="264">
        <f>IF('Indicator Date hidden'!AW25="x","x",AV$2-'Indicator Date hidden'!AW25)</f>
        <v>0</v>
      </c>
      <c r="AW24" s="264">
        <f>IF('Indicator Date hidden'!AX25="x","x",AW$2-'Indicator Date hidden'!AX25)</f>
        <v>0</v>
      </c>
      <c r="AX24" s="264">
        <f>IF('Indicator Date hidden'!AY25="x","x",AX$2-'Indicator Date hidden'!AY25)</f>
        <v>1</v>
      </c>
      <c r="AY24" s="264">
        <f>IF('Indicator Date hidden'!AZ25="x","x",AY$2-'Indicator Date hidden'!AZ25)</f>
        <v>1</v>
      </c>
      <c r="AZ24" s="264">
        <f>IF('Indicator Date hidden'!BA25="x","x",AZ$2-'Indicator Date hidden'!BA25)</f>
        <v>1</v>
      </c>
      <c r="BA24" s="264">
        <f>IF('Indicator Date hidden'!BB25="x","x",BA$2-'Indicator Date hidden'!BB25)</f>
        <v>0</v>
      </c>
      <c r="BB24" s="264">
        <f>IF('Indicator Date hidden'!BC25="x","x",BB$2-'Indicator Date hidden'!BC25)</f>
        <v>0</v>
      </c>
      <c r="BC24" s="264">
        <f>IF('Indicator Date hidden'!BD25="x","x",BC$2-'Indicator Date hidden'!BD25)</f>
        <v>0</v>
      </c>
      <c r="BD24" s="264">
        <f>IF('Indicator Date hidden'!BE25="x","x",BD$2-'Indicator Date hidden'!BE25)</f>
        <v>0</v>
      </c>
      <c r="BE24" s="264">
        <f>IF('Indicator Date hidden'!BF25="x","x",BE$2-'Indicator Date hidden'!BF25)</f>
        <v>0</v>
      </c>
      <c r="BF24" s="264">
        <f>IF('Indicator Date hidden'!BG25="x","x",BF$2-'Indicator Date hidden'!BG25)</f>
        <v>1</v>
      </c>
      <c r="BG24" s="264">
        <f>IF('Indicator Date hidden'!BH25="x","x",BG$2-'Indicator Date hidden'!BH25)</f>
        <v>1</v>
      </c>
      <c r="BH24" s="264">
        <f>IF('Indicator Date hidden'!BI25="x","x",BH$2-'Indicator Date hidden'!BI25)</f>
        <v>0</v>
      </c>
      <c r="BI24" s="264">
        <f>IF('Indicator Date hidden'!BJ25="x","x",BI$2-'Indicator Date hidden'!BJ25)</f>
        <v>0</v>
      </c>
      <c r="BJ24" s="264">
        <f>IF('Indicator Date hidden'!BK25="x","x",BJ$2-'Indicator Date hidden'!BK25)</f>
        <v>0</v>
      </c>
      <c r="BK24" s="264">
        <f>IF('Indicator Date hidden'!BL25="x","x",BK$2-'Indicator Date hidden'!BL25)</f>
        <v>0</v>
      </c>
      <c r="BL24" s="264">
        <f>IF('Indicator Date hidden'!BM25="x","x",BL$2-'Indicator Date hidden'!BM25)</f>
        <v>0</v>
      </c>
      <c r="BM24" s="264">
        <f>IF('Indicator Date hidden'!BN25="x","x",BM$2-'Indicator Date hidden'!BN25)</f>
        <v>0</v>
      </c>
      <c r="BN24" s="264">
        <f>IF('Indicator Date hidden'!BO25="x","x",BN$2-'Indicator Date hidden'!BO25)</f>
        <v>0</v>
      </c>
      <c r="BO24" s="264">
        <f>IF('Indicator Date hidden'!BP25="x","x",BO$2-'Indicator Date hidden'!BP25)</f>
        <v>5</v>
      </c>
      <c r="BP24" s="264">
        <f>IF('Indicator Date hidden'!BQ25="x","x",BP$2-'Indicator Date hidden'!BQ25)</f>
        <v>0</v>
      </c>
      <c r="BQ24" s="264">
        <f>IF('Indicator Date hidden'!BR25="x","x",BQ$2-'Indicator Date hidden'!BR25)</f>
        <v>6</v>
      </c>
      <c r="BR24" s="264">
        <f>IF('Indicator Date hidden'!BS25="x","x",BR$2-'Indicator Date hidden'!BS25)</f>
        <v>6</v>
      </c>
      <c r="BS24" s="264">
        <f>IF('Indicator Date hidden'!BT25="x","x",BS$2-'Indicator Date hidden'!BT25)</f>
        <v>6</v>
      </c>
      <c r="BT24" s="264">
        <f>IF('Indicator Date hidden'!BU25="x","x",BT$2-'Indicator Date hidden'!BU25)</f>
        <v>0</v>
      </c>
      <c r="BU24" s="264">
        <f>IF('Indicator Date hidden'!BV25="x","x",BU$2-'Indicator Date hidden'!BV25)</f>
        <v>0</v>
      </c>
      <c r="BV24" s="264">
        <f>IF('Indicator Date hidden'!BW25="x","x",BV$2-'Indicator Date hidden'!BW25)</f>
        <v>0</v>
      </c>
      <c r="BW24" s="264">
        <f>IF('Indicator Date hidden'!BX25="x","x",BW$2-'Indicator Date hidden'!BX25)</f>
        <v>6</v>
      </c>
      <c r="BX24" s="264">
        <f>IF('Indicator Date hidden'!BY25="x","x",BX$2-'Indicator Date hidden'!BY25)</f>
        <v>1</v>
      </c>
      <c r="BY24" s="264">
        <f>IF('Indicator Date hidden'!BZ25="x","x",BY$2-'Indicator Date hidden'!BZ25)</f>
        <v>1</v>
      </c>
      <c r="BZ24" s="264">
        <f>IF('Indicator Date hidden'!CA25="x","x",BZ$2-'Indicator Date hidden'!CA25)</f>
        <v>1</v>
      </c>
      <c r="CA24" s="264">
        <f>IF('Indicator Date hidden'!CB25="x","x",CA$2-'Indicator Date hidden'!CB25)</f>
        <v>1</v>
      </c>
      <c r="CB24" s="264">
        <f>IF('Indicator Date hidden'!CC25="x","x",CB$2-'Indicator Date hidden'!CC25)</f>
        <v>1</v>
      </c>
      <c r="CC24" s="264">
        <f>IF('Indicator Date hidden'!CD25="x","x",CC$2-'Indicator Date hidden'!CD25)</f>
        <v>1</v>
      </c>
      <c r="CD24" s="264">
        <f>IF('Indicator Date hidden'!CE25="x","x",CD$2-'Indicator Date hidden'!CE25)</f>
        <v>1</v>
      </c>
      <c r="CE24" s="264">
        <f>IF('Indicator Date hidden'!CF25="x","x",CE$2-'Indicator Date hidden'!CF25)</f>
        <v>0</v>
      </c>
      <c r="CF24" s="264">
        <f>IF('Indicator Date hidden'!CG25="x","x",CF$2-'Indicator Date hidden'!CG25)</f>
        <v>0</v>
      </c>
      <c r="CG24" s="264">
        <f>IF('Indicator Date hidden'!CH25="x","x",CG$2-'Indicator Date hidden'!CH25)</f>
        <v>0</v>
      </c>
      <c r="CH24" s="264">
        <f>IF('Indicator Date hidden'!CI25="x","x",CH$2-'Indicator Date hidden'!CI25)</f>
        <v>0</v>
      </c>
      <c r="CI24" s="264">
        <f>IF('Indicator Date hidden'!CJ25="x","x",CI$2-'Indicator Date hidden'!CJ25)</f>
        <v>0</v>
      </c>
      <c r="CJ24" s="264">
        <f>IF('Indicator Date hidden'!CK25="x","x",CJ$2-'Indicator Date hidden'!CK25)</f>
        <v>0</v>
      </c>
      <c r="CK24" s="264">
        <f>IF('Indicator Date hidden'!CL25="x","x",CK$2-'Indicator Date hidden'!CL25)</f>
        <v>0</v>
      </c>
      <c r="CL24" s="264">
        <f>IF('Indicator Date hidden'!CM25="x","x",CL$2-'Indicator Date hidden'!CM25)</f>
        <v>6</v>
      </c>
      <c r="CM24" s="263">
        <f t="shared" si="0"/>
        <v>67</v>
      </c>
      <c r="CN24" s="265">
        <f t="shared" si="1"/>
        <v>0.7528089887640449</v>
      </c>
      <c r="CO24" s="263">
        <f t="shared" si="2"/>
        <v>27</v>
      </c>
      <c r="CP24" s="265">
        <f t="shared" si="3"/>
        <v>1.6440625133444198</v>
      </c>
      <c r="CQ24" s="266">
        <f t="shared" si="4"/>
        <v>0</v>
      </c>
    </row>
    <row r="25" spans="1:95" x14ac:dyDescent="0.25">
      <c r="A25" s="263" t="str">
        <f>'Indicator Data'!C36</f>
        <v>Madaripur</v>
      </c>
      <c r="B25" s="264">
        <f>IF('Indicator Date hidden'!C26="x","x",B$2-'Indicator Date hidden'!C26)</f>
        <v>0</v>
      </c>
      <c r="C25" s="264">
        <f>IF('Indicator Date hidden'!D26="x","x",C$2-'Indicator Date hidden'!D26)</f>
        <v>0</v>
      </c>
      <c r="D25" s="264">
        <f>IF('Indicator Date hidden'!E26="x","x",D$2-'Indicator Date hidden'!E26)</f>
        <v>0</v>
      </c>
      <c r="E25" s="264">
        <f>IF('Indicator Date hidden'!F26="x","x",E$2-'Indicator Date hidden'!F26)</f>
        <v>0</v>
      </c>
      <c r="F25" s="264">
        <f>IF('Indicator Date hidden'!G26="x","x",F$2-'Indicator Date hidden'!G26)</f>
        <v>0</v>
      </c>
      <c r="G25" s="264">
        <f>IF('Indicator Date hidden'!H26="x","x",G$2-'Indicator Date hidden'!H26)</f>
        <v>0</v>
      </c>
      <c r="H25" s="264">
        <f>IF('Indicator Date hidden'!I26="x","x",H$2-'Indicator Date hidden'!I26)</f>
        <v>0</v>
      </c>
      <c r="I25" s="264">
        <f>IF('Indicator Date hidden'!J26="x","x",I$2-'Indicator Date hidden'!J26)</f>
        <v>0</v>
      </c>
      <c r="J25" s="264">
        <f>IF('Indicator Date hidden'!K26="x","x",J$2-'Indicator Date hidden'!K26)</f>
        <v>0</v>
      </c>
      <c r="K25" s="264">
        <f>IF('Indicator Date hidden'!L26="x","x",K$2-'Indicator Date hidden'!L26)</f>
        <v>0</v>
      </c>
      <c r="L25" s="264">
        <f>IF('Indicator Date hidden'!M26="x","x",L$2-'Indicator Date hidden'!M26)</f>
        <v>0</v>
      </c>
      <c r="M25" s="264">
        <f>IF('Indicator Date hidden'!N26="x","x",M$2-'Indicator Date hidden'!N26)</f>
        <v>0</v>
      </c>
      <c r="N25" s="264">
        <f>IF('Indicator Date hidden'!O26="x","x",N$2-'Indicator Date hidden'!O26)</f>
        <v>0</v>
      </c>
      <c r="O25" s="264">
        <f>IF('Indicator Date hidden'!P26="x","x",O$2-'Indicator Date hidden'!P26)</f>
        <v>0</v>
      </c>
      <c r="P25" s="264">
        <f>IF('Indicator Date hidden'!Q26="x","x",P$2-'Indicator Date hidden'!Q26)</f>
        <v>0</v>
      </c>
      <c r="Q25" s="264">
        <f>IF('Indicator Date hidden'!R26="x","x",Q$2-'Indicator Date hidden'!R26)</f>
        <v>0</v>
      </c>
      <c r="R25" s="264">
        <f>IF('Indicator Date hidden'!S26="x","x",R$2-'Indicator Date hidden'!S26)</f>
        <v>0</v>
      </c>
      <c r="S25" s="264">
        <f>IF('Indicator Date hidden'!T26="x","x",S$2-'Indicator Date hidden'!T26)</f>
        <v>0</v>
      </c>
      <c r="T25" s="264">
        <f>IF('Indicator Date hidden'!U26="x","x",T$2-'Indicator Date hidden'!U26)</f>
        <v>0</v>
      </c>
      <c r="U25" s="264">
        <f>IF('Indicator Date hidden'!V26="x","x",U$2-'Indicator Date hidden'!V26)</f>
        <v>0</v>
      </c>
      <c r="V25" s="264">
        <f>IF('Indicator Date hidden'!W26="x","x",V$2-'Indicator Date hidden'!W26)</f>
        <v>0</v>
      </c>
      <c r="W25" s="264">
        <f>IF('Indicator Date hidden'!X26="x","x",W$2-'Indicator Date hidden'!X26)</f>
        <v>0</v>
      </c>
      <c r="X25" s="264">
        <f>IF('Indicator Date hidden'!Y26="x","x",X$2-'Indicator Date hidden'!Y26)</f>
        <v>0</v>
      </c>
      <c r="Y25" s="264">
        <f>IF('Indicator Date hidden'!Z26="x","x",Y$2-'Indicator Date hidden'!Z26)</f>
        <v>6</v>
      </c>
      <c r="Z25" s="264">
        <f>IF('Indicator Date hidden'!AA26="x","x",Z$2-'Indicator Date hidden'!AA26)</f>
        <v>0</v>
      </c>
      <c r="AA25" s="264">
        <f>IF('Indicator Date hidden'!AB26="x","x",AA$2-'Indicator Date hidden'!AB26)</f>
        <v>0</v>
      </c>
      <c r="AB25" s="264">
        <f>IF('Indicator Date hidden'!AC26="x","x",AB$2-'Indicator Date hidden'!AC26)</f>
        <v>0</v>
      </c>
      <c r="AC25" s="264">
        <f>IF('Indicator Date hidden'!AD26="x","x",AC$2-'Indicator Date hidden'!AD26)</f>
        <v>0</v>
      </c>
      <c r="AD25" s="264">
        <f>IF('Indicator Date hidden'!AE26="x","x",AD$2-'Indicator Date hidden'!AE26)</f>
        <v>0</v>
      </c>
      <c r="AE25" s="264">
        <f>IF('Indicator Date hidden'!AF26="x","x",AE$2-'Indicator Date hidden'!AF26)</f>
        <v>0</v>
      </c>
      <c r="AF25" s="264">
        <f>IF('Indicator Date hidden'!AG26="x","x",AF$2-'Indicator Date hidden'!AG26)</f>
        <v>0</v>
      </c>
      <c r="AG25" s="264">
        <f>IF('Indicator Date hidden'!AH26="x","x",AG$2-'Indicator Date hidden'!AH26)</f>
        <v>4</v>
      </c>
      <c r="AH25" s="264">
        <f>IF('Indicator Date hidden'!AI26="x","x",AH$2-'Indicator Date hidden'!AI26)</f>
        <v>1</v>
      </c>
      <c r="AI25" s="264">
        <f>IF('Indicator Date hidden'!AJ26="x","x",AI$2-'Indicator Date hidden'!AJ26)</f>
        <v>1</v>
      </c>
      <c r="AJ25" s="264">
        <f>IF('Indicator Date hidden'!AK26="x","x",AJ$2-'Indicator Date hidden'!AK26)</f>
        <v>1</v>
      </c>
      <c r="AK25" s="264">
        <f>IF('Indicator Date hidden'!AL26="x","x",AK$2-'Indicator Date hidden'!AL26)</f>
        <v>0</v>
      </c>
      <c r="AL25" s="264">
        <f>IF('Indicator Date hidden'!AM26="x","x",AL$2-'Indicator Date hidden'!AM26)</f>
        <v>1</v>
      </c>
      <c r="AM25" s="264">
        <f>IF('Indicator Date hidden'!AN26="x","x",AM$2-'Indicator Date hidden'!AN26)</f>
        <v>1</v>
      </c>
      <c r="AN25" s="264">
        <f>IF('Indicator Date hidden'!AO26="x","x",AN$2-'Indicator Date hidden'!AO26)</f>
        <v>0</v>
      </c>
      <c r="AO25" s="264">
        <f>IF('Indicator Date hidden'!AP26="x","x",AO$2-'Indicator Date hidden'!AP26)</f>
        <v>4</v>
      </c>
      <c r="AP25" s="264">
        <f>IF('Indicator Date hidden'!AQ26="x","x",AP$2-'Indicator Date hidden'!AQ26)</f>
        <v>1</v>
      </c>
      <c r="AQ25" s="264">
        <f>IF('Indicator Date hidden'!AR26="x","x",AQ$2-'Indicator Date hidden'!AR26)</f>
        <v>0</v>
      </c>
      <c r="AR25" s="264">
        <f>IF('Indicator Date hidden'!AS26="x","x",AR$2-'Indicator Date hidden'!AS26)</f>
        <v>0</v>
      </c>
      <c r="AS25" s="264">
        <f>IF('Indicator Date hidden'!AT26="x","x",AS$2-'Indicator Date hidden'!AT26)</f>
        <v>0</v>
      </c>
      <c r="AT25" s="264">
        <f>IF('Indicator Date hidden'!AU26="x","x",AT$2-'Indicator Date hidden'!AU26)</f>
        <v>0</v>
      </c>
      <c r="AU25" s="264">
        <f>IF('Indicator Date hidden'!AV26="x","x",AU$2-'Indicator Date hidden'!AV26)</f>
        <v>0</v>
      </c>
      <c r="AV25" s="264">
        <f>IF('Indicator Date hidden'!AW26="x","x",AV$2-'Indicator Date hidden'!AW26)</f>
        <v>0</v>
      </c>
      <c r="AW25" s="264">
        <f>IF('Indicator Date hidden'!AX26="x","x",AW$2-'Indicator Date hidden'!AX26)</f>
        <v>0</v>
      </c>
      <c r="AX25" s="264">
        <f>IF('Indicator Date hidden'!AY26="x","x",AX$2-'Indicator Date hidden'!AY26)</f>
        <v>1</v>
      </c>
      <c r="AY25" s="264">
        <f>IF('Indicator Date hidden'!AZ26="x","x",AY$2-'Indicator Date hidden'!AZ26)</f>
        <v>1</v>
      </c>
      <c r="AZ25" s="264">
        <f>IF('Indicator Date hidden'!BA26="x","x",AZ$2-'Indicator Date hidden'!BA26)</f>
        <v>1</v>
      </c>
      <c r="BA25" s="264">
        <f>IF('Indicator Date hidden'!BB26="x","x",BA$2-'Indicator Date hidden'!BB26)</f>
        <v>0</v>
      </c>
      <c r="BB25" s="264">
        <f>IF('Indicator Date hidden'!BC26="x","x",BB$2-'Indicator Date hidden'!BC26)</f>
        <v>0</v>
      </c>
      <c r="BC25" s="264">
        <f>IF('Indicator Date hidden'!BD26="x","x",BC$2-'Indicator Date hidden'!BD26)</f>
        <v>0</v>
      </c>
      <c r="BD25" s="264">
        <f>IF('Indicator Date hidden'!BE26="x","x",BD$2-'Indicator Date hidden'!BE26)</f>
        <v>0</v>
      </c>
      <c r="BE25" s="264">
        <f>IF('Indicator Date hidden'!BF26="x","x",BE$2-'Indicator Date hidden'!BF26)</f>
        <v>0</v>
      </c>
      <c r="BF25" s="264">
        <f>IF('Indicator Date hidden'!BG26="x","x",BF$2-'Indicator Date hidden'!BG26)</f>
        <v>1</v>
      </c>
      <c r="BG25" s="264">
        <f>IF('Indicator Date hidden'!BH26="x","x",BG$2-'Indicator Date hidden'!BH26)</f>
        <v>1</v>
      </c>
      <c r="BH25" s="264">
        <f>IF('Indicator Date hidden'!BI26="x","x",BH$2-'Indicator Date hidden'!BI26)</f>
        <v>0</v>
      </c>
      <c r="BI25" s="264">
        <f>IF('Indicator Date hidden'!BJ26="x","x",BI$2-'Indicator Date hidden'!BJ26)</f>
        <v>0</v>
      </c>
      <c r="BJ25" s="264">
        <f>IF('Indicator Date hidden'!BK26="x","x",BJ$2-'Indicator Date hidden'!BK26)</f>
        <v>0</v>
      </c>
      <c r="BK25" s="264">
        <f>IF('Indicator Date hidden'!BL26="x","x",BK$2-'Indicator Date hidden'!BL26)</f>
        <v>0</v>
      </c>
      <c r="BL25" s="264">
        <f>IF('Indicator Date hidden'!BM26="x","x",BL$2-'Indicator Date hidden'!BM26)</f>
        <v>0</v>
      </c>
      <c r="BM25" s="264">
        <f>IF('Indicator Date hidden'!BN26="x","x",BM$2-'Indicator Date hidden'!BN26)</f>
        <v>0</v>
      </c>
      <c r="BN25" s="264">
        <f>IF('Indicator Date hidden'!BO26="x","x",BN$2-'Indicator Date hidden'!BO26)</f>
        <v>0</v>
      </c>
      <c r="BO25" s="264">
        <f>IF('Indicator Date hidden'!BP26="x","x",BO$2-'Indicator Date hidden'!BP26)</f>
        <v>5</v>
      </c>
      <c r="BP25" s="264">
        <f>IF('Indicator Date hidden'!BQ26="x","x",BP$2-'Indicator Date hidden'!BQ26)</f>
        <v>0</v>
      </c>
      <c r="BQ25" s="264">
        <f>IF('Indicator Date hidden'!BR26="x","x",BQ$2-'Indicator Date hidden'!BR26)</f>
        <v>6</v>
      </c>
      <c r="BR25" s="264">
        <f>IF('Indicator Date hidden'!BS26="x","x",BR$2-'Indicator Date hidden'!BS26)</f>
        <v>6</v>
      </c>
      <c r="BS25" s="264">
        <f>IF('Indicator Date hidden'!BT26="x","x",BS$2-'Indicator Date hidden'!BT26)</f>
        <v>6</v>
      </c>
      <c r="BT25" s="264">
        <f>IF('Indicator Date hidden'!BU26="x","x",BT$2-'Indicator Date hidden'!BU26)</f>
        <v>0</v>
      </c>
      <c r="BU25" s="264">
        <f>IF('Indicator Date hidden'!BV26="x","x",BU$2-'Indicator Date hidden'!BV26)</f>
        <v>0</v>
      </c>
      <c r="BV25" s="264">
        <f>IF('Indicator Date hidden'!BW26="x","x",BV$2-'Indicator Date hidden'!BW26)</f>
        <v>0</v>
      </c>
      <c r="BW25" s="264">
        <f>IF('Indicator Date hidden'!BX26="x","x",BW$2-'Indicator Date hidden'!BX26)</f>
        <v>6</v>
      </c>
      <c r="BX25" s="264">
        <f>IF('Indicator Date hidden'!BY26="x","x",BX$2-'Indicator Date hidden'!BY26)</f>
        <v>1</v>
      </c>
      <c r="BY25" s="264">
        <f>IF('Indicator Date hidden'!BZ26="x","x",BY$2-'Indicator Date hidden'!BZ26)</f>
        <v>1</v>
      </c>
      <c r="BZ25" s="264">
        <f>IF('Indicator Date hidden'!CA26="x","x",BZ$2-'Indicator Date hidden'!CA26)</f>
        <v>1</v>
      </c>
      <c r="CA25" s="264">
        <f>IF('Indicator Date hidden'!CB26="x","x",CA$2-'Indicator Date hidden'!CB26)</f>
        <v>1</v>
      </c>
      <c r="CB25" s="264">
        <f>IF('Indicator Date hidden'!CC26="x","x",CB$2-'Indicator Date hidden'!CC26)</f>
        <v>1</v>
      </c>
      <c r="CC25" s="264">
        <f>IF('Indicator Date hidden'!CD26="x","x",CC$2-'Indicator Date hidden'!CD26)</f>
        <v>1</v>
      </c>
      <c r="CD25" s="264">
        <f>IF('Indicator Date hidden'!CE26="x","x",CD$2-'Indicator Date hidden'!CE26)</f>
        <v>1</v>
      </c>
      <c r="CE25" s="264">
        <f>IF('Indicator Date hidden'!CF26="x","x",CE$2-'Indicator Date hidden'!CF26)</f>
        <v>0</v>
      </c>
      <c r="CF25" s="264">
        <f>IF('Indicator Date hidden'!CG26="x","x",CF$2-'Indicator Date hidden'!CG26)</f>
        <v>0</v>
      </c>
      <c r="CG25" s="264">
        <f>IF('Indicator Date hidden'!CH26="x","x",CG$2-'Indicator Date hidden'!CH26)</f>
        <v>0</v>
      </c>
      <c r="CH25" s="264">
        <f>IF('Indicator Date hidden'!CI26="x","x",CH$2-'Indicator Date hidden'!CI26)</f>
        <v>0</v>
      </c>
      <c r="CI25" s="264">
        <f>IF('Indicator Date hidden'!CJ26="x","x",CI$2-'Indicator Date hidden'!CJ26)</f>
        <v>0</v>
      </c>
      <c r="CJ25" s="264">
        <f>IF('Indicator Date hidden'!CK26="x","x",CJ$2-'Indicator Date hidden'!CK26)</f>
        <v>0</v>
      </c>
      <c r="CK25" s="264">
        <f>IF('Indicator Date hidden'!CL26="x","x",CK$2-'Indicator Date hidden'!CL26)</f>
        <v>0</v>
      </c>
      <c r="CL25" s="264">
        <f>IF('Indicator Date hidden'!CM26="x","x",CL$2-'Indicator Date hidden'!CM26)</f>
        <v>6</v>
      </c>
      <c r="CM25" s="263">
        <f t="shared" si="0"/>
        <v>67</v>
      </c>
      <c r="CN25" s="265">
        <f t="shared" si="1"/>
        <v>0.7528089887640449</v>
      </c>
      <c r="CO25" s="263">
        <f t="shared" si="2"/>
        <v>27</v>
      </c>
      <c r="CP25" s="265">
        <f t="shared" si="3"/>
        <v>1.6440625133444198</v>
      </c>
      <c r="CQ25" s="266">
        <f t="shared" si="4"/>
        <v>0</v>
      </c>
    </row>
    <row r="26" spans="1:95" x14ac:dyDescent="0.25">
      <c r="A26" s="263" t="str">
        <f>'Indicator Data'!C37</f>
        <v>Manikganj</v>
      </c>
      <c r="B26" s="264">
        <f>IF('Indicator Date hidden'!C27="x","x",B$2-'Indicator Date hidden'!C27)</f>
        <v>0</v>
      </c>
      <c r="C26" s="264">
        <f>IF('Indicator Date hidden'!D27="x","x",C$2-'Indicator Date hidden'!D27)</f>
        <v>0</v>
      </c>
      <c r="D26" s="264">
        <f>IF('Indicator Date hidden'!E27="x","x",D$2-'Indicator Date hidden'!E27)</f>
        <v>0</v>
      </c>
      <c r="E26" s="264">
        <f>IF('Indicator Date hidden'!F27="x","x",E$2-'Indicator Date hidden'!F27)</f>
        <v>0</v>
      </c>
      <c r="F26" s="264">
        <f>IF('Indicator Date hidden'!G27="x","x",F$2-'Indicator Date hidden'!G27)</f>
        <v>0</v>
      </c>
      <c r="G26" s="264">
        <f>IF('Indicator Date hidden'!H27="x","x",G$2-'Indicator Date hidden'!H27)</f>
        <v>0</v>
      </c>
      <c r="H26" s="264">
        <f>IF('Indicator Date hidden'!I27="x","x",H$2-'Indicator Date hidden'!I27)</f>
        <v>0</v>
      </c>
      <c r="I26" s="264">
        <f>IF('Indicator Date hidden'!J27="x","x",I$2-'Indicator Date hidden'!J27)</f>
        <v>0</v>
      </c>
      <c r="J26" s="264">
        <f>IF('Indicator Date hidden'!K27="x","x",J$2-'Indicator Date hidden'!K27)</f>
        <v>0</v>
      </c>
      <c r="K26" s="264">
        <f>IF('Indicator Date hidden'!L27="x","x",K$2-'Indicator Date hidden'!L27)</f>
        <v>0</v>
      </c>
      <c r="L26" s="264">
        <f>IF('Indicator Date hidden'!M27="x","x",L$2-'Indicator Date hidden'!M27)</f>
        <v>0</v>
      </c>
      <c r="M26" s="264">
        <f>IF('Indicator Date hidden'!N27="x","x",M$2-'Indicator Date hidden'!N27)</f>
        <v>0</v>
      </c>
      <c r="N26" s="264">
        <f>IF('Indicator Date hidden'!O27="x","x",N$2-'Indicator Date hidden'!O27)</f>
        <v>0</v>
      </c>
      <c r="O26" s="264">
        <f>IF('Indicator Date hidden'!P27="x","x",O$2-'Indicator Date hidden'!P27)</f>
        <v>0</v>
      </c>
      <c r="P26" s="264">
        <f>IF('Indicator Date hidden'!Q27="x","x",P$2-'Indicator Date hidden'!Q27)</f>
        <v>0</v>
      </c>
      <c r="Q26" s="264">
        <f>IF('Indicator Date hidden'!R27="x","x",Q$2-'Indicator Date hidden'!R27)</f>
        <v>0</v>
      </c>
      <c r="R26" s="264">
        <f>IF('Indicator Date hidden'!S27="x","x",R$2-'Indicator Date hidden'!S27)</f>
        <v>0</v>
      </c>
      <c r="S26" s="264">
        <f>IF('Indicator Date hidden'!T27="x","x",S$2-'Indicator Date hidden'!T27)</f>
        <v>0</v>
      </c>
      <c r="T26" s="264">
        <f>IF('Indicator Date hidden'!U27="x","x",T$2-'Indicator Date hidden'!U27)</f>
        <v>0</v>
      </c>
      <c r="U26" s="264">
        <f>IF('Indicator Date hidden'!V27="x","x",U$2-'Indicator Date hidden'!V27)</f>
        <v>0</v>
      </c>
      <c r="V26" s="264">
        <f>IF('Indicator Date hidden'!W27="x","x",V$2-'Indicator Date hidden'!W27)</f>
        <v>0</v>
      </c>
      <c r="W26" s="264">
        <f>IF('Indicator Date hidden'!X27="x","x",W$2-'Indicator Date hidden'!X27)</f>
        <v>0</v>
      </c>
      <c r="X26" s="264">
        <f>IF('Indicator Date hidden'!Y27="x","x",X$2-'Indicator Date hidden'!Y27)</f>
        <v>0</v>
      </c>
      <c r="Y26" s="264">
        <f>IF('Indicator Date hidden'!Z27="x","x",Y$2-'Indicator Date hidden'!Z27)</f>
        <v>6</v>
      </c>
      <c r="Z26" s="264">
        <f>IF('Indicator Date hidden'!AA27="x","x",Z$2-'Indicator Date hidden'!AA27)</f>
        <v>0</v>
      </c>
      <c r="AA26" s="264">
        <f>IF('Indicator Date hidden'!AB27="x","x",AA$2-'Indicator Date hidden'!AB27)</f>
        <v>0</v>
      </c>
      <c r="AB26" s="264">
        <f>IF('Indicator Date hidden'!AC27="x","x",AB$2-'Indicator Date hidden'!AC27)</f>
        <v>0</v>
      </c>
      <c r="AC26" s="264">
        <f>IF('Indicator Date hidden'!AD27="x","x",AC$2-'Indicator Date hidden'!AD27)</f>
        <v>0</v>
      </c>
      <c r="AD26" s="264">
        <f>IF('Indicator Date hidden'!AE27="x","x",AD$2-'Indicator Date hidden'!AE27)</f>
        <v>0</v>
      </c>
      <c r="AE26" s="264">
        <f>IF('Indicator Date hidden'!AF27="x","x",AE$2-'Indicator Date hidden'!AF27)</f>
        <v>0</v>
      </c>
      <c r="AF26" s="264">
        <f>IF('Indicator Date hidden'!AG27="x","x",AF$2-'Indicator Date hidden'!AG27)</f>
        <v>0</v>
      </c>
      <c r="AG26" s="264">
        <f>IF('Indicator Date hidden'!AH27="x","x",AG$2-'Indicator Date hidden'!AH27)</f>
        <v>4</v>
      </c>
      <c r="AH26" s="264">
        <f>IF('Indicator Date hidden'!AI27="x","x",AH$2-'Indicator Date hidden'!AI27)</f>
        <v>1</v>
      </c>
      <c r="AI26" s="264">
        <f>IF('Indicator Date hidden'!AJ27="x","x",AI$2-'Indicator Date hidden'!AJ27)</f>
        <v>1</v>
      </c>
      <c r="AJ26" s="264">
        <f>IF('Indicator Date hidden'!AK27="x","x",AJ$2-'Indicator Date hidden'!AK27)</f>
        <v>1</v>
      </c>
      <c r="AK26" s="264">
        <f>IF('Indicator Date hidden'!AL27="x","x",AK$2-'Indicator Date hidden'!AL27)</f>
        <v>0</v>
      </c>
      <c r="AL26" s="264">
        <f>IF('Indicator Date hidden'!AM27="x","x",AL$2-'Indicator Date hidden'!AM27)</f>
        <v>1</v>
      </c>
      <c r="AM26" s="264">
        <f>IF('Indicator Date hidden'!AN27="x","x",AM$2-'Indicator Date hidden'!AN27)</f>
        <v>1</v>
      </c>
      <c r="AN26" s="264">
        <f>IF('Indicator Date hidden'!AO27="x","x",AN$2-'Indicator Date hidden'!AO27)</f>
        <v>0</v>
      </c>
      <c r="AO26" s="264">
        <f>IF('Indicator Date hidden'!AP27="x","x",AO$2-'Indicator Date hidden'!AP27)</f>
        <v>4</v>
      </c>
      <c r="AP26" s="264">
        <f>IF('Indicator Date hidden'!AQ27="x","x",AP$2-'Indicator Date hidden'!AQ27)</f>
        <v>1</v>
      </c>
      <c r="AQ26" s="264">
        <f>IF('Indicator Date hidden'!AR27="x","x",AQ$2-'Indicator Date hidden'!AR27)</f>
        <v>0</v>
      </c>
      <c r="AR26" s="264">
        <f>IF('Indicator Date hidden'!AS27="x","x",AR$2-'Indicator Date hidden'!AS27)</f>
        <v>0</v>
      </c>
      <c r="AS26" s="264">
        <f>IF('Indicator Date hidden'!AT27="x","x",AS$2-'Indicator Date hidden'!AT27)</f>
        <v>0</v>
      </c>
      <c r="AT26" s="264">
        <f>IF('Indicator Date hidden'!AU27="x","x",AT$2-'Indicator Date hidden'!AU27)</f>
        <v>0</v>
      </c>
      <c r="AU26" s="264">
        <f>IF('Indicator Date hidden'!AV27="x","x",AU$2-'Indicator Date hidden'!AV27)</f>
        <v>0</v>
      </c>
      <c r="AV26" s="264">
        <f>IF('Indicator Date hidden'!AW27="x","x",AV$2-'Indicator Date hidden'!AW27)</f>
        <v>0</v>
      </c>
      <c r="AW26" s="264">
        <f>IF('Indicator Date hidden'!AX27="x","x",AW$2-'Indicator Date hidden'!AX27)</f>
        <v>0</v>
      </c>
      <c r="AX26" s="264">
        <f>IF('Indicator Date hidden'!AY27="x","x",AX$2-'Indicator Date hidden'!AY27)</f>
        <v>1</v>
      </c>
      <c r="AY26" s="264">
        <f>IF('Indicator Date hidden'!AZ27="x","x",AY$2-'Indicator Date hidden'!AZ27)</f>
        <v>1</v>
      </c>
      <c r="AZ26" s="264">
        <f>IF('Indicator Date hidden'!BA27="x","x",AZ$2-'Indicator Date hidden'!BA27)</f>
        <v>1</v>
      </c>
      <c r="BA26" s="264">
        <f>IF('Indicator Date hidden'!BB27="x","x",BA$2-'Indicator Date hidden'!BB27)</f>
        <v>0</v>
      </c>
      <c r="BB26" s="264">
        <f>IF('Indicator Date hidden'!BC27="x","x",BB$2-'Indicator Date hidden'!BC27)</f>
        <v>0</v>
      </c>
      <c r="BC26" s="264">
        <f>IF('Indicator Date hidden'!BD27="x","x",BC$2-'Indicator Date hidden'!BD27)</f>
        <v>0</v>
      </c>
      <c r="BD26" s="264">
        <f>IF('Indicator Date hidden'!BE27="x","x",BD$2-'Indicator Date hidden'!BE27)</f>
        <v>0</v>
      </c>
      <c r="BE26" s="264">
        <f>IF('Indicator Date hidden'!BF27="x","x",BE$2-'Indicator Date hidden'!BF27)</f>
        <v>0</v>
      </c>
      <c r="BF26" s="264">
        <f>IF('Indicator Date hidden'!BG27="x","x",BF$2-'Indicator Date hidden'!BG27)</f>
        <v>1</v>
      </c>
      <c r="BG26" s="264">
        <f>IF('Indicator Date hidden'!BH27="x","x",BG$2-'Indicator Date hidden'!BH27)</f>
        <v>1</v>
      </c>
      <c r="BH26" s="264">
        <f>IF('Indicator Date hidden'!BI27="x","x",BH$2-'Indicator Date hidden'!BI27)</f>
        <v>0</v>
      </c>
      <c r="BI26" s="264">
        <f>IF('Indicator Date hidden'!BJ27="x","x",BI$2-'Indicator Date hidden'!BJ27)</f>
        <v>0</v>
      </c>
      <c r="BJ26" s="264">
        <f>IF('Indicator Date hidden'!BK27="x","x",BJ$2-'Indicator Date hidden'!BK27)</f>
        <v>0</v>
      </c>
      <c r="BK26" s="264">
        <f>IF('Indicator Date hidden'!BL27="x","x",BK$2-'Indicator Date hidden'!BL27)</f>
        <v>0</v>
      </c>
      <c r="BL26" s="264">
        <f>IF('Indicator Date hidden'!BM27="x","x",BL$2-'Indicator Date hidden'!BM27)</f>
        <v>0</v>
      </c>
      <c r="BM26" s="264">
        <f>IF('Indicator Date hidden'!BN27="x","x",BM$2-'Indicator Date hidden'!BN27)</f>
        <v>0</v>
      </c>
      <c r="BN26" s="264">
        <f>IF('Indicator Date hidden'!BO27="x","x",BN$2-'Indicator Date hidden'!BO27)</f>
        <v>0</v>
      </c>
      <c r="BO26" s="264">
        <f>IF('Indicator Date hidden'!BP27="x","x",BO$2-'Indicator Date hidden'!BP27)</f>
        <v>5</v>
      </c>
      <c r="BP26" s="264">
        <f>IF('Indicator Date hidden'!BQ27="x","x",BP$2-'Indicator Date hidden'!BQ27)</f>
        <v>0</v>
      </c>
      <c r="BQ26" s="264">
        <f>IF('Indicator Date hidden'!BR27="x","x",BQ$2-'Indicator Date hidden'!BR27)</f>
        <v>6</v>
      </c>
      <c r="BR26" s="264">
        <f>IF('Indicator Date hidden'!BS27="x","x",BR$2-'Indicator Date hidden'!BS27)</f>
        <v>6</v>
      </c>
      <c r="BS26" s="264">
        <f>IF('Indicator Date hidden'!BT27="x","x",BS$2-'Indicator Date hidden'!BT27)</f>
        <v>6</v>
      </c>
      <c r="BT26" s="264">
        <f>IF('Indicator Date hidden'!BU27="x","x",BT$2-'Indicator Date hidden'!BU27)</f>
        <v>0</v>
      </c>
      <c r="BU26" s="264">
        <f>IF('Indicator Date hidden'!BV27="x","x",BU$2-'Indicator Date hidden'!BV27)</f>
        <v>0</v>
      </c>
      <c r="BV26" s="264">
        <f>IF('Indicator Date hidden'!BW27="x","x",BV$2-'Indicator Date hidden'!BW27)</f>
        <v>0</v>
      </c>
      <c r="BW26" s="264">
        <f>IF('Indicator Date hidden'!BX27="x","x",BW$2-'Indicator Date hidden'!BX27)</f>
        <v>6</v>
      </c>
      <c r="BX26" s="264">
        <f>IF('Indicator Date hidden'!BY27="x","x",BX$2-'Indicator Date hidden'!BY27)</f>
        <v>1</v>
      </c>
      <c r="BY26" s="264">
        <f>IF('Indicator Date hidden'!BZ27="x","x",BY$2-'Indicator Date hidden'!BZ27)</f>
        <v>1</v>
      </c>
      <c r="BZ26" s="264">
        <f>IF('Indicator Date hidden'!CA27="x","x",BZ$2-'Indicator Date hidden'!CA27)</f>
        <v>1</v>
      </c>
      <c r="CA26" s="264">
        <f>IF('Indicator Date hidden'!CB27="x","x",CA$2-'Indicator Date hidden'!CB27)</f>
        <v>1</v>
      </c>
      <c r="CB26" s="264">
        <f>IF('Indicator Date hidden'!CC27="x","x",CB$2-'Indicator Date hidden'!CC27)</f>
        <v>1</v>
      </c>
      <c r="CC26" s="264">
        <f>IF('Indicator Date hidden'!CD27="x","x",CC$2-'Indicator Date hidden'!CD27)</f>
        <v>1</v>
      </c>
      <c r="CD26" s="264">
        <f>IF('Indicator Date hidden'!CE27="x","x",CD$2-'Indicator Date hidden'!CE27)</f>
        <v>1</v>
      </c>
      <c r="CE26" s="264">
        <f>IF('Indicator Date hidden'!CF27="x","x",CE$2-'Indicator Date hidden'!CF27)</f>
        <v>0</v>
      </c>
      <c r="CF26" s="264">
        <f>IF('Indicator Date hidden'!CG27="x","x",CF$2-'Indicator Date hidden'!CG27)</f>
        <v>0</v>
      </c>
      <c r="CG26" s="264">
        <f>IF('Indicator Date hidden'!CH27="x","x",CG$2-'Indicator Date hidden'!CH27)</f>
        <v>0</v>
      </c>
      <c r="CH26" s="264">
        <f>IF('Indicator Date hidden'!CI27="x","x",CH$2-'Indicator Date hidden'!CI27)</f>
        <v>0</v>
      </c>
      <c r="CI26" s="264">
        <f>IF('Indicator Date hidden'!CJ27="x","x",CI$2-'Indicator Date hidden'!CJ27)</f>
        <v>0</v>
      </c>
      <c r="CJ26" s="264">
        <f>IF('Indicator Date hidden'!CK27="x","x",CJ$2-'Indicator Date hidden'!CK27)</f>
        <v>0</v>
      </c>
      <c r="CK26" s="264">
        <f>IF('Indicator Date hidden'!CL27="x","x",CK$2-'Indicator Date hidden'!CL27)</f>
        <v>0</v>
      </c>
      <c r="CL26" s="264">
        <f>IF('Indicator Date hidden'!CM27="x","x",CL$2-'Indicator Date hidden'!CM27)</f>
        <v>6</v>
      </c>
      <c r="CM26" s="263">
        <f t="shared" si="0"/>
        <v>67</v>
      </c>
      <c r="CN26" s="265">
        <f t="shared" si="1"/>
        <v>0.7528089887640449</v>
      </c>
      <c r="CO26" s="263">
        <f t="shared" si="2"/>
        <v>27</v>
      </c>
      <c r="CP26" s="265">
        <f t="shared" si="3"/>
        <v>1.6440625133444198</v>
      </c>
      <c r="CQ26" s="266">
        <f t="shared" si="4"/>
        <v>0</v>
      </c>
    </row>
    <row r="27" spans="1:95" x14ac:dyDescent="0.25">
      <c r="A27" s="263" t="str">
        <f>'Indicator Data'!C38</f>
        <v>Munshiganj</v>
      </c>
      <c r="B27" s="264">
        <f>IF('Indicator Date hidden'!C28="x","x",B$2-'Indicator Date hidden'!C28)</f>
        <v>0</v>
      </c>
      <c r="C27" s="264">
        <f>IF('Indicator Date hidden'!D28="x","x",C$2-'Indicator Date hidden'!D28)</f>
        <v>0</v>
      </c>
      <c r="D27" s="264">
        <f>IF('Indicator Date hidden'!E28="x","x",D$2-'Indicator Date hidden'!E28)</f>
        <v>0</v>
      </c>
      <c r="E27" s="264">
        <f>IF('Indicator Date hidden'!F28="x","x",E$2-'Indicator Date hidden'!F28)</f>
        <v>0</v>
      </c>
      <c r="F27" s="264">
        <f>IF('Indicator Date hidden'!G28="x","x",F$2-'Indicator Date hidden'!G28)</f>
        <v>0</v>
      </c>
      <c r="G27" s="264">
        <f>IF('Indicator Date hidden'!H28="x","x",G$2-'Indicator Date hidden'!H28)</f>
        <v>0</v>
      </c>
      <c r="H27" s="264">
        <f>IF('Indicator Date hidden'!I28="x","x",H$2-'Indicator Date hidden'!I28)</f>
        <v>0</v>
      </c>
      <c r="I27" s="264">
        <f>IF('Indicator Date hidden'!J28="x","x",I$2-'Indicator Date hidden'!J28)</f>
        <v>0</v>
      </c>
      <c r="J27" s="264">
        <f>IF('Indicator Date hidden'!K28="x","x",J$2-'Indicator Date hidden'!K28)</f>
        <v>0</v>
      </c>
      <c r="K27" s="264">
        <f>IF('Indicator Date hidden'!L28="x","x",K$2-'Indicator Date hidden'!L28)</f>
        <v>0</v>
      </c>
      <c r="L27" s="264">
        <f>IF('Indicator Date hidden'!M28="x","x",L$2-'Indicator Date hidden'!M28)</f>
        <v>0</v>
      </c>
      <c r="M27" s="264">
        <f>IF('Indicator Date hidden'!N28="x","x",M$2-'Indicator Date hidden'!N28)</f>
        <v>0</v>
      </c>
      <c r="N27" s="264">
        <f>IF('Indicator Date hidden'!O28="x","x",N$2-'Indicator Date hidden'!O28)</f>
        <v>0</v>
      </c>
      <c r="O27" s="264">
        <f>IF('Indicator Date hidden'!P28="x","x",O$2-'Indicator Date hidden'!P28)</f>
        <v>0</v>
      </c>
      <c r="P27" s="264">
        <f>IF('Indicator Date hidden'!Q28="x","x",P$2-'Indicator Date hidden'!Q28)</f>
        <v>0</v>
      </c>
      <c r="Q27" s="264">
        <f>IF('Indicator Date hidden'!R28="x","x",Q$2-'Indicator Date hidden'!R28)</f>
        <v>0</v>
      </c>
      <c r="R27" s="264">
        <f>IF('Indicator Date hidden'!S28="x","x",R$2-'Indicator Date hidden'!S28)</f>
        <v>0</v>
      </c>
      <c r="S27" s="264">
        <f>IF('Indicator Date hidden'!T28="x","x",S$2-'Indicator Date hidden'!T28)</f>
        <v>0</v>
      </c>
      <c r="T27" s="264">
        <f>IF('Indicator Date hidden'!U28="x","x",T$2-'Indicator Date hidden'!U28)</f>
        <v>0</v>
      </c>
      <c r="U27" s="264">
        <f>IF('Indicator Date hidden'!V28="x","x",U$2-'Indicator Date hidden'!V28)</f>
        <v>0</v>
      </c>
      <c r="V27" s="264">
        <f>IF('Indicator Date hidden'!W28="x","x",V$2-'Indicator Date hidden'!W28)</f>
        <v>0</v>
      </c>
      <c r="W27" s="264">
        <f>IF('Indicator Date hidden'!X28="x","x",W$2-'Indicator Date hidden'!X28)</f>
        <v>0</v>
      </c>
      <c r="X27" s="264">
        <f>IF('Indicator Date hidden'!Y28="x","x",X$2-'Indicator Date hidden'!Y28)</f>
        <v>0</v>
      </c>
      <c r="Y27" s="264">
        <f>IF('Indicator Date hidden'!Z28="x","x",Y$2-'Indicator Date hidden'!Z28)</f>
        <v>6</v>
      </c>
      <c r="Z27" s="264">
        <f>IF('Indicator Date hidden'!AA28="x","x",Z$2-'Indicator Date hidden'!AA28)</f>
        <v>0</v>
      </c>
      <c r="AA27" s="264">
        <f>IF('Indicator Date hidden'!AB28="x","x",AA$2-'Indicator Date hidden'!AB28)</f>
        <v>0</v>
      </c>
      <c r="AB27" s="264">
        <f>IF('Indicator Date hidden'!AC28="x","x",AB$2-'Indicator Date hidden'!AC28)</f>
        <v>0</v>
      </c>
      <c r="AC27" s="264">
        <f>IF('Indicator Date hidden'!AD28="x","x",AC$2-'Indicator Date hidden'!AD28)</f>
        <v>0</v>
      </c>
      <c r="AD27" s="264">
        <f>IF('Indicator Date hidden'!AE28="x","x",AD$2-'Indicator Date hidden'!AE28)</f>
        <v>0</v>
      </c>
      <c r="AE27" s="264">
        <f>IF('Indicator Date hidden'!AF28="x","x",AE$2-'Indicator Date hidden'!AF28)</f>
        <v>0</v>
      </c>
      <c r="AF27" s="264">
        <f>IF('Indicator Date hidden'!AG28="x","x",AF$2-'Indicator Date hidden'!AG28)</f>
        <v>0</v>
      </c>
      <c r="AG27" s="264">
        <f>IF('Indicator Date hidden'!AH28="x","x",AG$2-'Indicator Date hidden'!AH28)</f>
        <v>4</v>
      </c>
      <c r="AH27" s="264">
        <f>IF('Indicator Date hidden'!AI28="x","x",AH$2-'Indicator Date hidden'!AI28)</f>
        <v>1</v>
      </c>
      <c r="AI27" s="264">
        <f>IF('Indicator Date hidden'!AJ28="x","x",AI$2-'Indicator Date hidden'!AJ28)</f>
        <v>1</v>
      </c>
      <c r="AJ27" s="264">
        <f>IF('Indicator Date hidden'!AK28="x","x",AJ$2-'Indicator Date hidden'!AK28)</f>
        <v>1</v>
      </c>
      <c r="AK27" s="264">
        <f>IF('Indicator Date hidden'!AL28="x","x",AK$2-'Indicator Date hidden'!AL28)</f>
        <v>0</v>
      </c>
      <c r="AL27" s="264">
        <f>IF('Indicator Date hidden'!AM28="x","x",AL$2-'Indicator Date hidden'!AM28)</f>
        <v>1</v>
      </c>
      <c r="AM27" s="264">
        <f>IF('Indicator Date hidden'!AN28="x","x",AM$2-'Indicator Date hidden'!AN28)</f>
        <v>1</v>
      </c>
      <c r="AN27" s="264">
        <f>IF('Indicator Date hidden'!AO28="x","x",AN$2-'Indicator Date hidden'!AO28)</f>
        <v>0</v>
      </c>
      <c r="AO27" s="264">
        <f>IF('Indicator Date hidden'!AP28="x","x",AO$2-'Indicator Date hidden'!AP28)</f>
        <v>4</v>
      </c>
      <c r="AP27" s="264">
        <f>IF('Indicator Date hidden'!AQ28="x","x",AP$2-'Indicator Date hidden'!AQ28)</f>
        <v>1</v>
      </c>
      <c r="AQ27" s="264">
        <f>IF('Indicator Date hidden'!AR28="x","x",AQ$2-'Indicator Date hidden'!AR28)</f>
        <v>0</v>
      </c>
      <c r="AR27" s="264">
        <f>IF('Indicator Date hidden'!AS28="x","x",AR$2-'Indicator Date hidden'!AS28)</f>
        <v>0</v>
      </c>
      <c r="AS27" s="264">
        <f>IF('Indicator Date hidden'!AT28="x","x",AS$2-'Indicator Date hidden'!AT28)</f>
        <v>0</v>
      </c>
      <c r="AT27" s="264">
        <f>IF('Indicator Date hidden'!AU28="x","x",AT$2-'Indicator Date hidden'!AU28)</f>
        <v>0</v>
      </c>
      <c r="AU27" s="264">
        <f>IF('Indicator Date hidden'!AV28="x","x",AU$2-'Indicator Date hidden'!AV28)</f>
        <v>0</v>
      </c>
      <c r="AV27" s="264">
        <f>IF('Indicator Date hidden'!AW28="x","x",AV$2-'Indicator Date hidden'!AW28)</f>
        <v>0</v>
      </c>
      <c r="AW27" s="264">
        <f>IF('Indicator Date hidden'!AX28="x","x",AW$2-'Indicator Date hidden'!AX28)</f>
        <v>0</v>
      </c>
      <c r="AX27" s="264">
        <f>IF('Indicator Date hidden'!AY28="x","x",AX$2-'Indicator Date hidden'!AY28)</f>
        <v>1</v>
      </c>
      <c r="AY27" s="264">
        <f>IF('Indicator Date hidden'!AZ28="x","x",AY$2-'Indicator Date hidden'!AZ28)</f>
        <v>1</v>
      </c>
      <c r="AZ27" s="264">
        <f>IF('Indicator Date hidden'!BA28="x","x",AZ$2-'Indicator Date hidden'!BA28)</f>
        <v>1</v>
      </c>
      <c r="BA27" s="264">
        <f>IF('Indicator Date hidden'!BB28="x","x",BA$2-'Indicator Date hidden'!BB28)</f>
        <v>0</v>
      </c>
      <c r="BB27" s="264">
        <f>IF('Indicator Date hidden'!BC28="x","x",BB$2-'Indicator Date hidden'!BC28)</f>
        <v>0</v>
      </c>
      <c r="BC27" s="264">
        <f>IF('Indicator Date hidden'!BD28="x","x",BC$2-'Indicator Date hidden'!BD28)</f>
        <v>0</v>
      </c>
      <c r="BD27" s="264">
        <f>IF('Indicator Date hidden'!BE28="x","x",BD$2-'Indicator Date hidden'!BE28)</f>
        <v>0</v>
      </c>
      <c r="BE27" s="264">
        <f>IF('Indicator Date hidden'!BF28="x","x",BE$2-'Indicator Date hidden'!BF28)</f>
        <v>0</v>
      </c>
      <c r="BF27" s="264">
        <f>IF('Indicator Date hidden'!BG28="x","x",BF$2-'Indicator Date hidden'!BG28)</f>
        <v>1</v>
      </c>
      <c r="BG27" s="264">
        <f>IF('Indicator Date hidden'!BH28="x","x",BG$2-'Indicator Date hidden'!BH28)</f>
        <v>1</v>
      </c>
      <c r="BH27" s="264">
        <f>IF('Indicator Date hidden'!BI28="x","x",BH$2-'Indicator Date hidden'!BI28)</f>
        <v>0</v>
      </c>
      <c r="BI27" s="264">
        <f>IF('Indicator Date hidden'!BJ28="x","x",BI$2-'Indicator Date hidden'!BJ28)</f>
        <v>0</v>
      </c>
      <c r="BJ27" s="264">
        <f>IF('Indicator Date hidden'!BK28="x","x",BJ$2-'Indicator Date hidden'!BK28)</f>
        <v>0</v>
      </c>
      <c r="BK27" s="264">
        <f>IF('Indicator Date hidden'!BL28="x","x",BK$2-'Indicator Date hidden'!BL28)</f>
        <v>0</v>
      </c>
      <c r="BL27" s="264">
        <f>IF('Indicator Date hidden'!BM28="x","x",BL$2-'Indicator Date hidden'!BM28)</f>
        <v>0</v>
      </c>
      <c r="BM27" s="264">
        <f>IF('Indicator Date hidden'!BN28="x","x",BM$2-'Indicator Date hidden'!BN28)</f>
        <v>0</v>
      </c>
      <c r="BN27" s="264">
        <f>IF('Indicator Date hidden'!BO28="x","x",BN$2-'Indicator Date hidden'!BO28)</f>
        <v>0</v>
      </c>
      <c r="BO27" s="264">
        <f>IF('Indicator Date hidden'!BP28="x","x",BO$2-'Indicator Date hidden'!BP28)</f>
        <v>5</v>
      </c>
      <c r="BP27" s="264">
        <f>IF('Indicator Date hidden'!BQ28="x","x",BP$2-'Indicator Date hidden'!BQ28)</f>
        <v>0</v>
      </c>
      <c r="BQ27" s="264">
        <f>IF('Indicator Date hidden'!BR28="x","x",BQ$2-'Indicator Date hidden'!BR28)</f>
        <v>6</v>
      </c>
      <c r="BR27" s="264">
        <f>IF('Indicator Date hidden'!BS28="x","x",BR$2-'Indicator Date hidden'!BS28)</f>
        <v>6</v>
      </c>
      <c r="BS27" s="264">
        <f>IF('Indicator Date hidden'!BT28="x","x",BS$2-'Indicator Date hidden'!BT28)</f>
        <v>6</v>
      </c>
      <c r="BT27" s="264">
        <f>IF('Indicator Date hidden'!BU28="x","x",BT$2-'Indicator Date hidden'!BU28)</f>
        <v>0</v>
      </c>
      <c r="BU27" s="264">
        <f>IF('Indicator Date hidden'!BV28="x","x",BU$2-'Indicator Date hidden'!BV28)</f>
        <v>0</v>
      </c>
      <c r="BV27" s="264">
        <f>IF('Indicator Date hidden'!BW28="x","x",BV$2-'Indicator Date hidden'!BW28)</f>
        <v>0</v>
      </c>
      <c r="BW27" s="264">
        <f>IF('Indicator Date hidden'!BX28="x","x",BW$2-'Indicator Date hidden'!BX28)</f>
        <v>6</v>
      </c>
      <c r="BX27" s="264">
        <f>IF('Indicator Date hidden'!BY28="x","x",BX$2-'Indicator Date hidden'!BY28)</f>
        <v>1</v>
      </c>
      <c r="BY27" s="264">
        <f>IF('Indicator Date hidden'!BZ28="x","x",BY$2-'Indicator Date hidden'!BZ28)</f>
        <v>1</v>
      </c>
      <c r="BZ27" s="264">
        <f>IF('Indicator Date hidden'!CA28="x","x",BZ$2-'Indicator Date hidden'!CA28)</f>
        <v>1</v>
      </c>
      <c r="CA27" s="264">
        <f>IF('Indicator Date hidden'!CB28="x","x",CA$2-'Indicator Date hidden'!CB28)</f>
        <v>1</v>
      </c>
      <c r="CB27" s="264">
        <f>IF('Indicator Date hidden'!CC28="x","x",CB$2-'Indicator Date hidden'!CC28)</f>
        <v>1</v>
      </c>
      <c r="CC27" s="264">
        <f>IF('Indicator Date hidden'!CD28="x","x",CC$2-'Indicator Date hidden'!CD28)</f>
        <v>1</v>
      </c>
      <c r="CD27" s="264">
        <f>IF('Indicator Date hidden'!CE28="x","x",CD$2-'Indicator Date hidden'!CE28)</f>
        <v>1</v>
      </c>
      <c r="CE27" s="264">
        <f>IF('Indicator Date hidden'!CF28="x","x",CE$2-'Indicator Date hidden'!CF28)</f>
        <v>0</v>
      </c>
      <c r="CF27" s="264">
        <f>IF('Indicator Date hidden'!CG28="x","x",CF$2-'Indicator Date hidden'!CG28)</f>
        <v>0</v>
      </c>
      <c r="CG27" s="264">
        <f>IF('Indicator Date hidden'!CH28="x","x",CG$2-'Indicator Date hidden'!CH28)</f>
        <v>0</v>
      </c>
      <c r="CH27" s="264">
        <f>IF('Indicator Date hidden'!CI28="x","x",CH$2-'Indicator Date hidden'!CI28)</f>
        <v>0</v>
      </c>
      <c r="CI27" s="264">
        <f>IF('Indicator Date hidden'!CJ28="x","x",CI$2-'Indicator Date hidden'!CJ28)</f>
        <v>0</v>
      </c>
      <c r="CJ27" s="264">
        <f>IF('Indicator Date hidden'!CK28="x","x",CJ$2-'Indicator Date hidden'!CK28)</f>
        <v>0</v>
      </c>
      <c r="CK27" s="264">
        <f>IF('Indicator Date hidden'!CL28="x","x",CK$2-'Indicator Date hidden'!CL28)</f>
        <v>0</v>
      </c>
      <c r="CL27" s="264">
        <f>IF('Indicator Date hidden'!CM28="x","x",CL$2-'Indicator Date hidden'!CM28)</f>
        <v>6</v>
      </c>
      <c r="CM27" s="263">
        <f t="shared" si="0"/>
        <v>67</v>
      </c>
      <c r="CN27" s="265">
        <f t="shared" si="1"/>
        <v>0.7528089887640449</v>
      </c>
      <c r="CO27" s="263">
        <f t="shared" si="2"/>
        <v>27</v>
      </c>
      <c r="CP27" s="265">
        <f t="shared" si="3"/>
        <v>1.6440625133444198</v>
      </c>
      <c r="CQ27" s="266">
        <f t="shared" si="4"/>
        <v>0</v>
      </c>
    </row>
    <row r="28" spans="1:95" x14ac:dyDescent="0.25">
      <c r="A28" s="263" t="str">
        <f>'Indicator Data'!C39</f>
        <v>Narayanganj</v>
      </c>
      <c r="B28" s="264">
        <f>IF('Indicator Date hidden'!C29="x","x",B$2-'Indicator Date hidden'!C29)</f>
        <v>0</v>
      </c>
      <c r="C28" s="264">
        <f>IF('Indicator Date hidden'!D29="x","x",C$2-'Indicator Date hidden'!D29)</f>
        <v>0</v>
      </c>
      <c r="D28" s="264">
        <f>IF('Indicator Date hidden'!E29="x","x",D$2-'Indicator Date hidden'!E29)</f>
        <v>0</v>
      </c>
      <c r="E28" s="264">
        <f>IF('Indicator Date hidden'!F29="x","x",E$2-'Indicator Date hidden'!F29)</f>
        <v>0</v>
      </c>
      <c r="F28" s="264">
        <f>IF('Indicator Date hidden'!G29="x","x",F$2-'Indicator Date hidden'!G29)</f>
        <v>0</v>
      </c>
      <c r="G28" s="264">
        <f>IF('Indicator Date hidden'!H29="x","x",G$2-'Indicator Date hidden'!H29)</f>
        <v>0</v>
      </c>
      <c r="H28" s="264">
        <f>IF('Indicator Date hidden'!I29="x","x",H$2-'Indicator Date hidden'!I29)</f>
        <v>0</v>
      </c>
      <c r="I28" s="264">
        <f>IF('Indicator Date hidden'!J29="x","x",I$2-'Indicator Date hidden'!J29)</f>
        <v>0</v>
      </c>
      <c r="J28" s="264">
        <f>IF('Indicator Date hidden'!K29="x","x",J$2-'Indicator Date hidden'!K29)</f>
        <v>0</v>
      </c>
      <c r="K28" s="264">
        <f>IF('Indicator Date hidden'!L29="x","x",K$2-'Indicator Date hidden'!L29)</f>
        <v>0</v>
      </c>
      <c r="L28" s="264">
        <f>IF('Indicator Date hidden'!M29="x","x",L$2-'Indicator Date hidden'!M29)</f>
        <v>0</v>
      </c>
      <c r="M28" s="264">
        <f>IF('Indicator Date hidden'!N29="x","x",M$2-'Indicator Date hidden'!N29)</f>
        <v>0</v>
      </c>
      <c r="N28" s="264">
        <f>IF('Indicator Date hidden'!O29="x","x",N$2-'Indicator Date hidden'!O29)</f>
        <v>0</v>
      </c>
      <c r="O28" s="264">
        <f>IF('Indicator Date hidden'!P29="x","x",O$2-'Indicator Date hidden'!P29)</f>
        <v>0</v>
      </c>
      <c r="P28" s="264">
        <f>IF('Indicator Date hidden'!Q29="x","x",P$2-'Indicator Date hidden'!Q29)</f>
        <v>0</v>
      </c>
      <c r="Q28" s="264">
        <f>IF('Indicator Date hidden'!R29="x","x",Q$2-'Indicator Date hidden'!R29)</f>
        <v>0</v>
      </c>
      <c r="R28" s="264">
        <f>IF('Indicator Date hidden'!S29="x","x",R$2-'Indicator Date hidden'!S29)</f>
        <v>0</v>
      </c>
      <c r="S28" s="264">
        <f>IF('Indicator Date hidden'!T29="x","x",S$2-'Indicator Date hidden'!T29)</f>
        <v>0</v>
      </c>
      <c r="T28" s="264">
        <f>IF('Indicator Date hidden'!U29="x","x",T$2-'Indicator Date hidden'!U29)</f>
        <v>0</v>
      </c>
      <c r="U28" s="264">
        <f>IF('Indicator Date hidden'!V29="x","x",U$2-'Indicator Date hidden'!V29)</f>
        <v>0</v>
      </c>
      <c r="V28" s="264">
        <f>IF('Indicator Date hidden'!W29="x","x",V$2-'Indicator Date hidden'!W29)</f>
        <v>0</v>
      </c>
      <c r="W28" s="264">
        <f>IF('Indicator Date hidden'!X29="x","x",W$2-'Indicator Date hidden'!X29)</f>
        <v>0</v>
      </c>
      <c r="X28" s="264">
        <f>IF('Indicator Date hidden'!Y29="x","x",X$2-'Indicator Date hidden'!Y29)</f>
        <v>0</v>
      </c>
      <c r="Y28" s="264">
        <f>IF('Indicator Date hidden'!Z29="x","x",Y$2-'Indicator Date hidden'!Z29)</f>
        <v>6</v>
      </c>
      <c r="Z28" s="264">
        <f>IF('Indicator Date hidden'!AA29="x","x",Z$2-'Indicator Date hidden'!AA29)</f>
        <v>0</v>
      </c>
      <c r="AA28" s="264">
        <f>IF('Indicator Date hidden'!AB29="x","x",AA$2-'Indicator Date hidden'!AB29)</f>
        <v>0</v>
      </c>
      <c r="AB28" s="264">
        <f>IF('Indicator Date hidden'!AC29="x","x",AB$2-'Indicator Date hidden'!AC29)</f>
        <v>0</v>
      </c>
      <c r="AC28" s="264">
        <f>IF('Indicator Date hidden'!AD29="x","x",AC$2-'Indicator Date hidden'!AD29)</f>
        <v>0</v>
      </c>
      <c r="AD28" s="264">
        <f>IF('Indicator Date hidden'!AE29="x","x",AD$2-'Indicator Date hidden'!AE29)</f>
        <v>0</v>
      </c>
      <c r="AE28" s="264">
        <f>IF('Indicator Date hidden'!AF29="x","x",AE$2-'Indicator Date hidden'!AF29)</f>
        <v>0</v>
      </c>
      <c r="AF28" s="264">
        <f>IF('Indicator Date hidden'!AG29="x","x",AF$2-'Indicator Date hidden'!AG29)</f>
        <v>0</v>
      </c>
      <c r="AG28" s="264">
        <f>IF('Indicator Date hidden'!AH29="x","x",AG$2-'Indicator Date hidden'!AH29)</f>
        <v>4</v>
      </c>
      <c r="AH28" s="264">
        <f>IF('Indicator Date hidden'!AI29="x","x",AH$2-'Indicator Date hidden'!AI29)</f>
        <v>1</v>
      </c>
      <c r="AI28" s="264">
        <f>IF('Indicator Date hidden'!AJ29="x","x",AI$2-'Indicator Date hidden'!AJ29)</f>
        <v>1</v>
      </c>
      <c r="AJ28" s="264">
        <f>IF('Indicator Date hidden'!AK29="x","x",AJ$2-'Indicator Date hidden'!AK29)</f>
        <v>1</v>
      </c>
      <c r="AK28" s="264">
        <f>IF('Indicator Date hidden'!AL29="x","x",AK$2-'Indicator Date hidden'!AL29)</f>
        <v>0</v>
      </c>
      <c r="AL28" s="264">
        <f>IF('Indicator Date hidden'!AM29="x","x",AL$2-'Indicator Date hidden'!AM29)</f>
        <v>1</v>
      </c>
      <c r="AM28" s="264">
        <f>IF('Indicator Date hidden'!AN29="x","x",AM$2-'Indicator Date hidden'!AN29)</f>
        <v>1</v>
      </c>
      <c r="AN28" s="264">
        <f>IF('Indicator Date hidden'!AO29="x","x",AN$2-'Indicator Date hidden'!AO29)</f>
        <v>0</v>
      </c>
      <c r="AO28" s="264">
        <f>IF('Indicator Date hidden'!AP29="x","x",AO$2-'Indicator Date hidden'!AP29)</f>
        <v>4</v>
      </c>
      <c r="AP28" s="264">
        <f>IF('Indicator Date hidden'!AQ29="x","x",AP$2-'Indicator Date hidden'!AQ29)</f>
        <v>1</v>
      </c>
      <c r="AQ28" s="264">
        <f>IF('Indicator Date hidden'!AR29="x","x",AQ$2-'Indicator Date hidden'!AR29)</f>
        <v>0</v>
      </c>
      <c r="AR28" s="264">
        <f>IF('Indicator Date hidden'!AS29="x","x",AR$2-'Indicator Date hidden'!AS29)</f>
        <v>0</v>
      </c>
      <c r="AS28" s="264">
        <f>IF('Indicator Date hidden'!AT29="x","x",AS$2-'Indicator Date hidden'!AT29)</f>
        <v>0</v>
      </c>
      <c r="AT28" s="264">
        <f>IF('Indicator Date hidden'!AU29="x","x",AT$2-'Indicator Date hidden'!AU29)</f>
        <v>0</v>
      </c>
      <c r="AU28" s="264">
        <f>IF('Indicator Date hidden'!AV29="x","x",AU$2-'Indicator Date hidden'!AV29)</f>
        <v>0</v>
      </c>
      <c r="AV28" s="264">
        <f>IF('Indicator Date hidden'!AW29="x","x",AV$2-'Indicator Date hidden'!AW29)</f>
        <v>0</v>
      </c>
      <c r="AW28" s="264">
        <f>IF('Indicator Date hidden'!AX29="x","x",AW$2-'Indicator Date hidden'!AX29)</f>
        <v>0</v>
      </c>
      <c r="AX28" s="264">
        <f>IF('Indicator Date hidden'!AY29="x","x",AX$2-'Indicator Date hidden'!AY29)</f>
        <v>1</v>
      </c>
      <c r="AY28" s="264">
        <f>IF('Indicator Date hidden'!AZ29="x","x",AY$2-'Indicator Date hidden'!AZ29)</f>
        <v>1</v>
      </c>
      <c r="AZ28" s="264">
        <f>IF('Indicator Date hidden'!BA29="x","x",AZ$2-'Indicator Date hidden'!BA29)</f>
        <v>1</v>
      </c>
      <c r="BA28" s="264">
        <f>IF('Indicator Date hidden'!BB29="x","x",BA$2-'Indicator Date hidden'!BB29)</f>
        <v>0</v>
      </c>
      <c r="BB28" s="264">
        <f>IF('Indicator Date hidden'!BC29="x","x",BB$2-'Indicator Date hidden'!BC29)</f>
        <v>0</v>
      </c>
      <c r="BC28" s="264">
        <f>IF('Indicator Date hidden'!BD29="x","x",BC$2-'Indicator Date hidden'!BD29)</f>
        <v>0</v>
      </c>
      <c r="BD28" s="264">
        <f>IF('Indicator Date hidden'!BE29="x","x",BD$2-'Indicator Date hidden'!BE29)</f>
        <v>0</v>
      </c>
      <c r="BE28" s="264">
        <f>IF('Indicator Date hidden'!BF29="x","x",BE$2-'Indicator Date hidden'!BF29)</f>
        <v>0</v>
      </c>
      <c r="BF28" s="264">
        <f>IF('Indicator Date hidden'!BG29="x","x",BF$2-'Indicator Date hidden'!BG29)</f>
        <v>1</v>
      </c>
      <c r="BG28" s="264">
        <f>IF('Indicator Date hidden'!BH29="x","x",BG$2-'Indicator Date hidden'!BH29)</f>
        <v>1</v>
      </c>
      <c r="BH28" s="264">
        <f>IF('Indicator Date hidden'!BI29="x","x",BH$2-'Indicator Date hidden'!BI29)</f>
        <v>0</v>
      </c>
      <c r="BI28" s="264">
        <f>IF('Indicator Date hidden'!BJ29="x","x",BI$2-'Indicator Date hidden'!BJ29)</f>
        <v>0</v>
      </c>
      <c r="BJ28" s="264">
        <f>IF('Indicator Date hidden'!BK29="x","x",BJ$2-'Indicator Date hidden'!BK29)</f>
        <v>0</v>
      </c>
      <c r="BK28" s="264">
        <f>IF('Indicator Date hidden'!BL29="x","x",BK$2-'Indicator Date hidden'!BL29)</f>
        <v>0</v>
      </c>
      <c r="BL28" s="264">
        <f>IF('Indicator Date hidden'!BM29="x","x",BL$2-'Indicator Date hidden'!BM29)</f>
        <v>0</v>
      </c>
      <c r="BM28" s="264">
        <f>IF('Indicator Date hidden'!BN29="x","x",BM$2-'Indicator Date hidden'!BN29)</f>
        <v>0</v>
      </c>
      <c r="BN28" s="264">
        <f>IF('Indicator Date hidden'!BO29="x","x",BN$2-'Indicator Date hidden'!BO29)</f>
        <v>0</v>
      </c>
      <c r="BO28" s="264">
        <f>IF('Indicator Date hidden'!BP29="x","x",BO$2-'Indicator Date hidden'!BP29)</f>
        <v>5</v>
      </c>
      <c r="BP28" s="264">
        <f>IF('Indicator Date hidden'!BQ29="x","x",BP$2-'Indicator Date hidden'!BQ29)</f>
        <v>0</v>
      </c>
      <c r="BQ28" s="264">
        <f>IF('Indicator Date hidden'!BR29="x","x",BQ$2-'Indicator Date hidden'!BR29)</f>
        <v>6</v>
      </c>
      <c r="BR28" s="264">
        <f>IF('Indicator Date hidden'!BS29="x","x",BR$2-'Indicator Date hidden'!BS29)</f>
        <v>6</v>
      </c>
      <c r="BS28" s="264">
        <f>IF('Indicator Date hidden'!BT29="x","x",BS$2-'Indicator Date hidden'!BT29)</f>
        <v>6</v>
      </c>
      <c r="BT28" s="264">
        <f>IF('Indicator Date hidden'!BU29="x","x",BT$2-'Indicator Date hidden'!BU29)</f>
        <v>0</v>
      </c>
      <c r="BU28" s="264">
        <f>IF('Indicator Date hidden'!BV29="x","x",BU$2-'Indicator Date hidden'!BV29)</f>
        <v>0</v>
      </c>
      <c r="BV28" s="264">
        <f>IF('Indicator Date hidden'!BW29="x","x",BV$2-'Indicator Date hidden'!BW29)</f>
        <v>0</v>
      </c>
      <c r="BW28" s="264">
        <f>IF('Indicator Date hidden'!BX29="x","x",BW$2-'Indicator Date hidden'!BX29)</f>
        <v>6</v>
      </c>
      <c r="BX28" s="264">
        <f>IF('Indicator Date hidden'!BY29="x","x",BX$2-'Indicator Date hidden'!BY29)</f>
        <v>1</v>
      </c>
      <c r="BY28" s="264">
        <f>IF('Indicator Date hidden'!BZ29="x","x",BY$2-'Indicator Date hidden'!BZ29)</f>
        <v>1</v>
      </c>
      <c r="BZ28" s="264">
        <f>IF('Indicator Date hidden'!CA29="x","x",BZ$2-'Indicator Date hidden'!CA29)</f>
        <v>1</v>
      </c>
      <c r="CA28" s="264">
        <f>IF('Indicator Date hidden'!CB29="x","x",CA$2-'Indicator Date hidden'!CB29)</f>
        <v>1</v>
      </c>
      <c r="CB28" s="264">
        <f>IF('Indicator Date hidden'!CC29="x","x",CB$2-'Indicator Date hidden'!CC29)</f>
        <v>1</v>
      </c>
      <c r="CC28" s="264">
        <f>IF('Indicator Date hidden'!CD29="x","x",CC$2-'Indicator Date hidden'!CD29)</f>
        <v>1</v>
      </c>
      <c r="CD28" s="264">
        <f>IF('Indicator Date hidden'!CE29="x","x",CD$2-'Indicator Date hidden'!CE29)</f>
        <v>1</v>
      </c>
      <c r="CE28" s="264">
        <f>IF('Indicator Date hidden'!CF29="x","x",CE$2-'Indicator Date hidden'!CF29)</f>
        <v>0</v>
      </c>
      <c r="CF28" s="264">
        <f>IF('Indicator Date hidden'!CG29="x","x",CF$2-'Indicator Date hidden'!CG29)</f>
        <v>0</v>
      </c>
      <c r="CG28" s="264">
        <f>IF('Indicator Date hidden'!CH29="x","x",CG$2-'Indicator Date hidden'!CH29)</f>
        <v>0</v>
      </c>
      <c r="CH28" s="264">
        <f>IF('Indicator Date hidden'!CI29="x","x",CH$2-'Indicator Date hidden'!CI29)</f>
        <v>0</v>
      </c>
      <c r="CI28" s="264">
        <f>IF('Indicator Date hidden'!CJ29="x","x",CI$2-'Indicator Date hidden'!CJ29)</f>
        <v>0</v>
      </c>
      <c r="CJ28" s="264">
        <f>IF('Indicator Date hidden'!CK29="x","x",CJ$2-'Indicator Date hidden'!CK29)</f>
        <v>0</v>
      </c>
      <c r="CK28" s="264">
        <f>IF('Indicator Date hidden'!CL29="x","x",CK$2-'Indicator Date hidden'!CL29)</f>
        <v>0</v>
      </c>
      <c r="CL28" s="264">
        <f>IF('Indicator Date hidden'!CM29="x","x",CL$2-'Indicator Date hidden'!CM29)</f>
        <v>6</v>
      </c>
      <c r="CM28" s="263">
        <f t="shared" si="0"/>
        <v>67</v>
      </c>
      <c r="CN28" s="265">
        <f t="shared" si="1"/>
        <v>0.7528089887640449</v>
      </c>
      <c r="CO28" s="263">
        <f t="shared" si="2"/>
        <v>27</v>
      </c>
      <c r="CP28" s="265">
        <f t="shared" si="3"/>
        <v>1.6440625133444198</v>
      </c>
      <c r="CQ28" s="266">
        <f t="shared" si="4"/>
        <v>0</v>
      </c>
    </row>
    <row r="29" spans="1:95" x14ac:dyDescent="0.25">
      <c r="A29" s="263" t="str">
        <f>'Indicator Data'!C40</f>
        <v>Narsingdi</v>
      </c>
      <c r="B29" s="264">
        <f>IF('Indicator Date hidden'!C30="x","x",B$2-'Indicator Date hidden'!C30)</f>
        <v>0</v>
      </c>
      <c r="C29" s="264">
        <f>IF('Indicator Date hidden'!D30="x","x",C$2-'Indicator Date hidden'!D30)</f>
        <v>0</v>
      </c>
      <c r="D29" s="264">
        <f>IF('Indicator Date hidden'!E30="x","x",D$2-'Indicator Date hidden'!E30)</f>
        <v>0</v>
      </c>
      <c r="E29" s="264">
        <f>IF('Indicator Date hidden'!F30="x","x",E$2-'Indicator Date hidden'!F30)</f>
        <v>0</v>
      </c>
      <c r="F29" s="264">
        <f>IF('Indicator Date hidden'!G30="x","x",F$2-'Indicator Date hidden'!G30)</f>
        <v>0</v>
      </c>
      <c r="G29" s="264">
        <f>IF('Indicator Date hidden'!H30="x","x",G$2-'Indicator Date hidden'!H30)</f>
        <v>0</v>
      </c>
      <c r="H29" s="264">
        <f>IF('Indicator Date hidden'!I30="x","x",H$2-'Indicator Date hidden'!I30)</f>
        <v>0</v>
      </c>
      <c r="I29" s="264">
        <f>IF('Indicator Date hidden'!J30="x","x",I$2-'Indicator Date hidden'!J30)</f>
        <v>0</v>
      </c>
      <c r="J29" s="264">
        <f>IF('Indicator Date hidden'!K30="x","x",J$2-'Indicator Date hidden'!K30)</f>
        <v>0</v>
      </c>
      <c r="K29" s="264">
        <f>IF('Indicator Date hidden'!L30="x","x",K$2-'Indicator Date hidden'!L30)</f>
        <v>0</v>
      </c>
      <c r="L29" s="264">
        <f>IF('Indicator Date hidden'!M30="x","x",L$2-'Indicator Date hidden'!M30)</f>
        <v>0</v>
      </c>
      <c r="M29" s="264">
        <f>IF('Indicator Date hidden'!N30="x","x",M$2-'Indicator Date hidden'!N30)</f>
        <v>0</v>
      </c>
      <c r="N29" s="264">
        <f>IF('Indicator Date hidden'!O30="x","x",N$2-'Indicator Date hidden'!O30)</f>
        <v>0</v>
      </c>
      <c r="O29" s="264">
        <f>IF('Indicator Date hidden'!P30="x","x",O$2-'Indicator Date hidden'!P30)</f>
        <v>0</v>
      </c>
      <c r="P29" s="264">
        <f>IF('Indicator Date hidden'!Q30="x","x",P$2-'Indicator Date hidden'!Q30)</f>
        <v>0</v>
      </c>
      <c r="Q29" s="264">
        <f>IF('Indicator Date hidden'!R30="x","x",Q$2-'Indicator Date hidden'!R30)</f>
        <v>0</v>
      </c>
      <c r="R29" s="264">
        <f>IF('Indicator Date hidden'!S30="x","x",R$2-'Indicator Date hidden'!S30)</f>
        <v>0</v>
      </c>
      <c r="S29" s="264">
        <f>IF('Indicator Date hidden'!T30="x","x",S$2-'Indicator Date hidden'!T30)</f>
        <v>0</v>
      </c>
      <c r="T29" s="264">
        <f>IF('Indicator Date hidden'!U30="x","x",T$2-'Indicator Date hidden'!U30)</f>
        <v>0</v>
      </c>
      <c r="U29" s="264">
        <f>IF('Indicator Date hidden'!V30="x","x",U$2-'Indicator Date hidden'!V30)</f>
        <v>0</v>
      </c>
      <c r="V29" s="264">
        <f>IF('Indicator Date hidden'!W30="x","x",V$2-'Indicator Date hidden'!W30)</f>
        <v>0</v>
      </c>
      <c r="W29" s="264">
        <f>IF('Indicator Date hidden'!X30="x","x",W$2-'Indicator Date hidden'!X30)</f>
        <v>0</v>
      </c>
      <c r="X29" s="264">
        <f>IF('Indicator Date hidden'!Y30="x","x",X$2-'Indicator Date hidden'!Y30)</f>
        <v>0</v>
      </c>
      <c r="Y29" s="264">
        <f>IF('Indicator Date hidden'!Z30="x","x",Y$2-'Indicator Date hidden'!Z30)</f>
        <v>6</v>
      </c>
      <c r="Z29" s="264">
        <f>IF('Indicator Date hidden'!AA30="x","x",Z$2-'Indicator Date hidden'!AA30)</f>
        <v>0</v>
      </c>
      <c r="AA29" s="264">
        <f>IF('Indicator Date hidden'!AB30="x","x",AA$2-'Indicator Date hidden'!AB30)</f>
        <v>0</v>
      </c>
      <c r="AB29" s="264">
        <f>IF('Indicator Date hidden'!AC30="x","x",AB$2-'Indicator Date hidden'!AC30)</f>
        <v>0</v>
      </c>
      <c r="AC29" s="264">
        <f>IF('Indicator Date hidden'!AD30="x","x",AC$2-'Indicator Date hidden'!AD30)</f>
        <v>0</v>
      </c>
      <c r="AD29" s="264">
        <f>IF('Indicator Date hidden'!AE30="x","x",AD$2-'Indicator Date hidden'!AE30)</f>
        <v>0</v>
      </c>
      <c r="AE29" s="264">
        <f>IF('Indicator Date hidden'!AF30="x","x",AE$2-'Indicator Date hidden'!AF30)</f>
        <v>0</v>
      </c>
      <c r="AF29" s="264">
        <f>IF('Indicator Date hidden'!AG30="x","x",AF$2-'Indicator Date hidden'!AG30)</f>
        <v>0</v>
      </c>
      <c r="AG29" s="264">
        <f>IF('Indicator Date hidden'!AH30="x","x",AG$2-'Indicator Date hidden'!AH30)</f>
        <v>4</v>
      </c>
      <c r="AH29" s="264">
        <f>IF('Indicator Date hidden'!AI30="x","x",AH$2-'Indicator Date hidden'!AI30)</f>
        <v>1</v>
      </c>
      <c r="AI29" s="264">
        <f>IF('Indicator Date hidden'!AJ30="x","x",AI$2-'Indicator Date hidden'!AJ30)</f>
        <v>1</v>
      </c>
      <c r="AJ29" s="264">
        <f>IF('Indicator Date hidden'!AK30="x","x",AJ$2-'Indicator Date hidden'!AK30)</f>
        <v>1</v>
      </c>
      <c r="AK29" s="264">
        <f>IF('Indicator Date hidden'!AL30="x","x",AK$2-'Indicator Date hidden'!AL30)</f>
        <v>0</v>
      </c>
      <c r="AL29" s="264">
        <f>IF('Indicator Date hidden'!AM30="x","x",AL$2-'Indicator Date hidden'!AM30)</f>
        <v>1</v>
      </c>
      <c r="AM29" s="264">
        <f>IF('Indicator Date hidden'!AN30="x","x",AM$2-'Indicator Date hidden'!AN30)</f>
        <v>1</v>
      </c>
      <c r="AN29" s="264">
        <f>IF('Indicator Date hidden'!AO30="x","x",AN$2-'Indicator Date hidden'!AO30)</f>
        <v>0</v>
      </c>
      <c r="AO29" s="264">
        <f>IF('Indicator Date hidden'!AP30="x","x",AO$2-'Indicator Date hidden'!AP30)</f>
        <v>4</v>
      </c>
      <c r="AP29" s="264">
        <f>IF('Indicator Date hidden'!AQ30="x","x",AP$2-'Indicator Date hidden'!AQ30)</f>
        <v>1</v>
      </c>
      <c r="AQ29" s="264">
        <f>IF('Indicator Date hidden'!AR30="x","x",AQ$2-'Indicator Date hidden'!AR30)</f>
        <v>0</v>
      </c>
      <c r="AR29" s="264">
        <f>IF('Indicator Date hidden'!AS30="x","x",AR$2-'Indicator Date hidden'!AS30)</f>
        <v>0</v>
      </c>
      <c r="AS29" s="264">
        <f>IF('Indicator Date hidden'!AT30="x","x",AS$2-'Indicator Date hidden'!AT30)</f>
        <v>0</v>
      </c>
      <c r="AT29" s="264">
        <f>IF('Indicator Date hidden'!AU30="x","x",AT$2-'Indicator Date hidden'!AU30)</f>
        <v>0</v>
      </c>
      <c r="AU29" s="264">
        <f>IF('Indicator Date hidden'!AV30="x","x",AU$2-'Indicator Date hidden'!AV30)</f>
        <v>0</v>
      </c>
      <c r="AV29" s="264">
        <f>IF('Indicator Date hidden'!AW30="x","x",AV$2-'Indicator Date hidden'!AW30)</f>
        <v>0</v>
      </c>
      <c r="AW29" s="264">
        <f>IF('Indicator Date hidden'!AX30="x","x",AW$2-'Indicator Date hidden'!AX30)</f>
        <v>0</v>
      </c>
      <c r="AX29" s="264">
        <f>IF('Indicator Date hidden'!AY30="x","x",AX$2-'Indicator Date hidden'!AY30)</f>
        <v>1</v>
      </c>
      <c r="AY29" s="264">
        <f>IF('Indicator Date hidden'!AZ30="x","x",AY$2-'Indicator Date hidden'!AZ30)</f>
        <v>1</v>
      </c>
      <c r="AZ29" s="264">
        <f>IF('Indicator Date hidden'!BA30="x","x",AZ$2-'Indicator Date hidden'!BA30)</f>
        <v>1</v>
      </c>
      <c r="BA29" s="264">
        <f>IF('Indicator Date hidden'!BB30="x","x",BA$2-'Indicator Date hidden'!BB30)</f>
        <v>0</v>
      </c>
      <c r="BB29" s="264">
        <f>IF('Indicator Date hidden'!BC30="x","x",BB$2-'Indicator Date hidden'!BC30)</f>
        <v>0</v>
      </c>
      <c r="BC29" s="264">
        <f>IF('Indicator Date hidden'!BD30="x","x",BC$2-'Indicator Date hidden'!BD30)</f>
        <v>0</v>
      </c>
      <c r="BD29" s="264">
        <f>IF('Indicator Date hidden'!BE30="x","x",BD$2-'Indicator Date hidden'!BE30)</f>
        <v>0</v>
      </c>
      <c r="BE29" s="264">
        <f>IF('Indicator Date hidden'!BF30="x","x",BE$2-'Indicator Date hidden'!BF30)</f>
        <v>0</v>
      </c>
      <c r="BF29" s="264">
        <f>IF('Indicator Date hidden'!BG30="x","x",BF$2-'Indicator Date hidden'!BG30)</f>
        <v>1</v>
      </c>
      <c r="BG29" s="264">
        <f>IF('Indicator Date hidden'!BH30="x","x",BG$2-'Indicator Date hidden'!BH30)</f>
        <v>1</v>
      </c>
      <c r="BH29" s="264">
        <f>IF('Indicator Date hidden'!BI30="x","x",BH$2-'Indicator Date hidden'!BI30)</f>
        <v>0</v>
      </c>
      <c r="BI29" s="264">
        <f>IF('Indicator Date hidden'!BJ30="x","x",BI$2-'Indicator Date hidden'!BJ30)</f>
        <v>0</v>
      </c>
      <c r="BJ29" s="264">
        <f>IF('Indicator Date hidden'!BK30="x","x",BJ$2-'Indicator Date hidden'!BK30)</f>
        <v>0</v>
      </c>
      <c r="BK29" s="264">
        <f>IF('Indicator Date hidden'!BL30="x","x",BK$2-'Indicator Date hidden'!BL30)</f>
        <v>0</v>
      </c>
      <c r="BL29" s="264">
        <f>IF('Indicator Date hidden'!BM30="x","x",BL$2-'Indicator Date hidden'!BM30)</f>
        <v>0</v>
      </c>
      <c r="BM29" s="264">
        <f>IF('Indicator Date hidden'!BN30="x","x",BM$2-'Indicator Date hidden'!BN30)</f>
        <v>0</v>
      </c>
      <c r="BN29" s="264">
        <f>IF('Indicator Date hidden'!BO30="x","x",BN$2-'Indicator Date hidden'!BO30)</f>
        <v>0</v>
      </c>
      <c r="BO29" s="264">
        <f>IF('Indicator Date hidden'!BP30="x","x",BO$2-'Indicator Date hidden'!BP30)</f>
        <v>5</v>
      </c>
      <c r="BP29" s="264">
        <f>IF('Indicator Date hidden'!BQ30="x","x",BP$2-'Indicator Date hidden'!BQ30)</f>
        <v>0</v>
      </c>
      <c r="BQ29" s="264">
        <f>IF('Indicator Date hidden'!BR30="x","x",BQ$2-'Indicator Date hidden'!BR30)</f>
        <v>6</v>
      </c>
      <c r="BR29" s="264">
        <f>IF('Indicator Date hidden'!BS30="x","x",BR$2-'Indicator Date hidden'!BS30)</f>
        <v>6</v>
      </c>
      <c r="BS29" s="264">
        <f>IF('Indicator Date hidden'!BT30="x","x",BS$2-'Indicator Date hidden'!BT30)</f>
        <v>6</v>
      </c>
      <c r="BT29" s="264">
        <f>IF('Indicator Date hidden'!BU30="x","x",BT$2-'Indicator Date hidden'!BU30)</f>
        <v>0</v>
      </c>
      <c r="BU29" s="264">
        <f>IF('Indicator Date hidden'!BV30="x","x",BU$2-'Indicator Date hidden'!BV30)</f>
        <v>0</v>
      </c>
      <c r="BV29" s="264">
        <f>IF('Indicator Date hidden'!BW30="x","x",BV$2-'Indicator Date hidden'!BW30)</f>
        <v>0</v>
      </c>
      <c r="BW29" s="264">
        <f>IF('Indicator Date hidden'!BX30="x","x",BW$2-'Indicator Date hidden'!BX30)</f>
        <v>6</v>
      </c>
      <c r="BX29" s="264">
        <f>IF('Indicator Date hidden'!BY30="x","x",BX$2-'Indicator Date hidden'!BY30)</f>
        <v>1</v>
      </c>
      <c r="BY29" s="264">
        <f>IF('Indicator Date hidden'!BZ30="x","x",BY$2-'Indicator Date hidden'!BZ30)</f>
        <v>1</v>
      </c>
      <c r="BZ29" s="264">
        <f>IF('Indicator Date hidden'!CA30="x","x",BZ$2-'Indicator Date hidden'!CA30)</f>
        <v>1</v>
      </c>
      <c r="CA29" s="264">
        <f>IF('Indicator Date hidden'!CB30="x","x",CA$2-'Indicator Date hidden'!CB30)</f>
        <v>1</v>
      </c>
      <c r="CB29" s="264">
        <f>IF('Indicator Date hidden'!CC30="x","x",CB$2-'Indicator Date hidden'!CC30)</f>
        <v>1</v>
      </c>
      <c r="CC29" s="264">
        <f>IF('Indicator Date hidden'!CD30="x","x",CC$2-'Indicator Date hidden'!CD30)</f>
        <v>1</v>
      </c>
      <c r="CD29" s="264">
        <f>IF('Indicator Date hidden'!CE30="x","x",CD$2-'Indicator Date hidden'!CE30)</f>
        <v>1</v>
      </c>
      <c r="CE29" s="264">
        <f>IF('Indicator Date hidden'!CF30="x","x",CE$2-'Indicator Date hidden'!CF30)</f>
        <v>0</v>
      </c>
      <c r="CF29" s="264">
        <f>IF('Indicator Date hidden'!CG30="x","x",CF$2-'Indicator Date hidden'!CG30)</f>
        <v>0</v>
      </c>
      <c r="CG29" s="264">
        <f>IF('Indicator Date hidden'!CH30="x","x",CG$2-'Indicator Date hidden'!CH30)</f>
        <v>0</v>
      </c>
      <c r="CH29" s="264">
        <f>IF('Indicator Date hidden'!CI30="x","x",CH$2-'Indicator Date hidden'!CI30)</f>
        <v>0</v>
      </c>
      <c r="CI29" s="264">
        <f>IF('Indicator Date hidden'!CJ30="x","x",CI$2-'Indicator Date hidden'!CJ30)</f>
        <v>0</v>
      </c>
      <c r="CJ29" s="264">
        <f>IF('Indicator Date hidden'!CK30="x","x",CJ$2-'Indicator Date hidden'!CK30)</f>
        <v>0</v>
      </c>
      <c r="CK29" s="264">
        <f>IF('Indicator Date hidden'!CL30="x","x",CK$2-'Indicator Date hidden'!CL30)</f>
        <v>0</v>
      </c>
      <c r="CL29" s="264">
        <f>IF('Indicator Date hidden'!CM30="x","x",CL$2-'Indicator Date hidden'!CM30)</f>
        <v>6</v>
      </c>
      <c r="CM29" s="263">
        <f t="shared" si="0"/>
        <v>67</v>
      </c>
      <c r="CN29" s="265">
        <f t="shared" si="1"/>
        <v>0.7528089887640449</v>
      </c>
      <c r="CO29" s="263">
        <f t="shared" si="2"/>
        <v>27</v>
      </c>
      <c r="CP29" s="265">
        <f t="shared" si="3"/>
        <v>1.6440625133444198</v>
      </c>
      <c r="CQ29" s="266">
        <f t="shared" si="4"/>
        <v>0</v>
      </c>
    </row>
    <row r="30" spans="1:95" x14ac:dyDescent="0.25">
      <c r="A30" s="263" t="str">
        <f>'Indicator Data'!C41</f>
        <v>Rajbari</v>
      </c>
      <c r="B30" s="264">
        <f>IF('Indicator Date hidden'!C31="x","x",B$2-'Indicator Date hidden'!C31)</f>
        <v>0</v>
      </c>
      <c r="C30" s="264">
        <f>IF('Indicator Date hidden'!D31="x","x",C$2-'Indicator Date hidden'!D31)</f>
        <v>0</v>
      </c>
      <c r="D30" s="264">
        <f>IF('Indicator Date hidden'!E31="x","x",D$2-'Indicator Date hidden'!E31)</f>
        <v>0</v>
      </c>
      <c r="E30" s="264">
        <f>IF('Indicator Date hidden'!F31="x","x",E$2-'Indicator Date hidden'!F31)</f>
        <v>0</v>
      </c>
      <c r="F30" s="264">
        <f>IF('Indicator Date hidden'!G31="x","x",F$2-'Indicator Date hidden'!G31)</f>
        <v>0</v>
      </c>
      <c r="G30" s="264">
        <f>IF('Indicator Date hidden'!H31="x","x",G$2-'Indicator Date hidden'!H31)</f>
        <v>0</v>
      </c>
      <c r="H30" s="264">
        <f>IF('Indicator Date hidden'!I31="x","x",H$2-'Indicator Date hidden'!I31)</f>
        <v>0</v>
      </c>
      <c r="I30" s="264">
        <f>IF('Indicator Date hidden'!J31="x","x",I$2-'Indicator Date hidden'!J31)</f>
        <v>0</v>
      </c>
      <c r="J30" s="264">
        <f>IF('Indicator Date hidden'!K31="x","x",J$2-'Indicator Date hidden'!K31)</f>
        <v>0</v>
      </c>
      <c r="K30" s="264">
        <f>IF('Indicator Date hidden'!L31="x","x",K$2-'Indicator Date hidden'!L31)</f>
        <v>0</v>
      </c>
      <c r="L30" s="264">
        <f>IF('Indicator Date hidden'!M31="x","x",L$2-'Indicator Date hidden'!M31)</f>
        <v>0</v>
      </c>
      <c r="M30" s="264">
        <f>IF('Indicator Date hidden'!N31="x","x",M$2-'Indicator Date hidden'!N31)</f>
        <v>0</v>
      </c>
      <c r="N30" s="264">
        <f>IF('Indicator Date hidden'!O31="x","x",N$2-'Indicator Date hidden'!O31)</f>
        <v>0</v>
      </c>
      <c r="O30" s="264">
        <f>IF('Indicator Date hidden'!P31="x","x",O$2-'Indicator Date hidden'!P31)</f>
        <v>0</v>
      </c>
      <c r="P30" s="264">
        <f>IF('Indicator Date hidden'!Q31="x","x",P$2-'Indicator Date hidden'!Q31)</f>
        <v>0</v>
      </c>
      <c r="Q30" s="264">
        <f>IF('Indicator Date hidden'!R31="x","x",Q$2-'Indicator Date hidden'!R31)</f>
        <v>0</v>
      </c>
      <c r="R30" s="264">
        <f>IF('Indicator Date hidden'!S31="x","x",R$2-'Indicator Date hidden'!S31)</f>
        <v>0</v>
      </c>
      <c r="S30" s="264">
        <f>IF('Indicator Date hidden'!T31="x","x",S$2-'Indicator Date hidden'!T31)</f>
        <v>0</v>
      </c>
      <c r="T30" s="264">
        <f>IF('Indicator Date hidden'!U31="x","x",T$2-'Indicator Date hidden'!U31)</f>
        <v>0</v>
      </c>
      <c r="U30" s="264">
        <f>IF('Indicator Date hidden'!V31="x","x",U$2-'Indicator Date hidden'!V31)</f>
        <v>0</v>
      </c>
      <c r="V30" s="264">
        <f>IF('Indicator Date hidden'!W31="x","x",V$2-'Indicator Date hidden'!W31)</f>
        <v>0</v>
      </c>
      <c r="W30" s="264">
        <f>IF('Indicator Date hidden'!X31="x","x",W$2-'Indicator Date hidden'!X31)</f>
        <v>0</v>
      </c>
      <c r="X30" s="264">
        <f>IF('Indicator Date hidden'!Y31="x","x",X$2-'Indicator Date hidden'!Y31)</f>
        <v>0</v>
      </c>
      <c r="Y30" s="264">
        <f>IF('Indicator Date hidden'!Z31="x","x",Y$2-'Indicator Date hidden'!Z31)</f>
        <v>6</v>
      </c>
      <c r="Z30" s="264">
        <f>IF('Indicator Date hidden'!AA31="x","x",Z$2-'Indicator Date hidden'!AA31)</f>
        <v>0</v>
      </c>
      <c r="AA30" s="264">
        <f>IF('Indicator Date hidden'!AB31="x","x",AA$2-'Indicator Date hidden'!AB31)</f>
        <v>0</v>
      </c>
      <c r="AB30" s="264">
        <f>IF('Indicator Date hidden'!AC31="x","x",AB$2-'Indicator Date hidden'!AC31)</f>
        <v>0</v>
      </c>
      <c r="AC30" s="264">
        <f>IF('Indicator Date hidden'!AD31="x","x",AC$2-'Indicator Date hidden'!AD31)</f>
        <v>0</v>
      </c>
      <c r="AD30" s="264">
        <f>IF('Indicator Date hidden'!AE31="x","x",AD$2-'Indicator Date hidden'!AE31)</f>
        <v>0</v>
      </c>
      <c r="AE30" s="264">
        <f>IF('Indicator Date hidden'!AF31="x","x",AE$2-'Indicator Date hidden'!AF31)</f>
        <v>0</v>
      </c>
      <c r="AF30" s="264">
        <f>IF('Indicator Date hidden'!AG31="x","x",AF$2-'Indicator Date hidden'!AG31)</f>
        <v>0</v>
      </c>
      <c r="AG30" s="264">
        <f>IF('Indicator Date hidden'!AH31="x","x",AG$2-'Indicator Date hidden'!AH31)</f>
        <v>4</v>
      </c>
      <c r="AH30" s="264">
        <f>IF('Indicator Date hidden'!AI31="x","x",AH$2-'Indicator Date hidden'!AI31)</f>
        <v>1</v>
      </c>
      <c r="AI30" s="264">
        <f>IF('Indicator Date hidden'!AJ31="x","x",AI$2-'Indicator Date hidden'!AJ31)</f>
        <v>1</v>
      </c>
      <c r="AJ30" s="264">
        <f>IF('Indicator Date hidden'!AK31="x","x",AJ$2-'Indicator Date hidden'!AK31)</f>
        <v>1</v>
      </c>
      <c r="AK30" s="264">
        <f>IF('Indicator Date hidden'!AL31="x","x",AK$2-'Indicator Date hidden'!AL31)</f>
        <v>0</v>
      </c>
      <c r="AL30" s="264">
        <f>IF('Indicator Date hidden'!AM31="x","x",AL$2-'Indicator Date hidden'!AM31)</f>
        <v>1</v>
      </c>
      <c r="AM30" s="264">
        <f>IF('Indicator Date hidden'!AN31="x","x",AM$2-'Indicator Date hidden'!AN31)</f>
        <v>1</v>
      </c>
      <c r="AN30" s="264">
        <f>IF('Indicator Date hidden'!AO31="x","x",AN$2-'Indicator Date hidden'!AO31)</f>
        <v>0</v>
      </c>
      <c r="AO30" s="264">
        <f>IF('Indicator Date hidden'!AP31="x","x",AO$2-'Indicator Date hidden'!AP31)</f>
        <v>4</v>
      </c>
      <c r="AP30" s="264">
        <f>IF('Indicator Date hidden'!AQ31="x","x",AP$2-'Indicator Date hidden'!AQ31)</f>
        <v>1</v>
      </c>
      <c r="AQ30" s="264">
        <f>IF('Indicator Date hidden'!AR31="x","x",AQ$2-'Indicator Date hidden'!AR31)</f>
        <v>0</v>
      </c>
      <c r="AR30" s="264">
        <f>IF('Indicator Date hidden'!AS31="x","x",AR$2-'Indicator Date hidden'!AS31)</f>
        <v>0</v>
      </c>
      <c r="AS30" s="264">
        <f>IF('Indicator Date hidden'!AT31="x","x",AS$2-'Indicator Date hidden'!AT31)</f>
        <v>0</v>
      </c>
      <c r="AT30" s="264">
        <f>IF('Indicator Date hidden'!AU31="x","x",AT$2-'Indicator Date hidden'!AU31)</f>
        <v>0</v>
      </c>
      <c r="AU30" s="264">
        <f>IF('Indicator Date hidden'!AV31="x","x",AU$2-'Indicator Date hidden'!AV31)</f>
        <v>0</v>
      </c>
      <c r="AV30" s="264">
        <f>IF('Indicator Date hidden'!AW31="x","x",AV$2-'Indicator Date hidden'!AW31)</f>
        <v>0</v>
      </c>
      <c r="AW30" s="264">
        <f>IF('Indicator Date hidden'!AX31="x","x",AW$2-'Indicator Date hidden'!AX31)</f>
        <v>0</v>
      </c>
      <c r="AX30" s="264">
        <f>IF('Indicator Date hidden'!AY31="x","x",AX$2-'Indicator Date hidden'!AY31)</f>
        <v>1</v>
      </c>
      <c r="AY30" s="264">
        <f>IF('Indicator Date hidden'!AZ31="x","x",AY$2-'Indicator Date hidden'!AZ31)</f>
        <v>1</v>
      </c>
      <c r="AZ30" s="264">
        <f>IF('Indicator Date hidden'!BA31="x","x",AZ$2-'Indicator Date hidden'!BA31)</f>
        <v>1</v>
      </c>
      <c r="BA30" s="264">
        <f>IF('Indicator Date hidden'!BB31="x","x",BA$2-'Indicator Date hidden'!BB31)</f>
        <v>0</v>
      </c>
      <c r="BB30" s="264">
        <f>IF('Indicator Date hidden'!BC31="x","x",BB$2-'Indicator Date hidden'!BC31)</f>
        <v>0</v>
      </c>
      <c r="BC30" s="264">
        <f>IF('Indicator Date hidden'!BD31="x","x",BC$2-'Indicator Date hidden'!BD31)</f>
        <v>0</v>
      </c>
      <c r="BD30" s="264">
        <f>IF('Indicator Date hidden'!BE31="x","x",BD$2-'Indicator Date hidden'!BE31)</f>
        <v>0</v>
      </c>
      <c r="BE30" s="264">
        <f>IF('Indicator Date hidden'!BF31="x","x",BE$2-'Indicator Date hidden'!BF31)</f>
        <v>0</v>
      </c>
      <c r="BF30" s="264">
        <f>IF('Indicator Date hidden'!BG31="x","x",BF$2-'Indicator Date hidden'!BG31)</f>
        <v>1</v>
      </c>
      <c r="BG30" s="264">
        <f>IF('Indicator Date hidden'!BH31="x","x",BG$2-'Indicator Date hidden'!BH31)</f>
        <v>1</v>
      </c>
      <c r="BH30" s="264">
        <f>IF('Indicator Date hidden'!BI31="x","x",BH$2-'Indicator Date hidden'!BI31)</f>
        <v>0</v>
      </c>
      <c r="BI30" s="264">
        <f>IF('Indicator Date hidden'!BJ31="x","x",BI$2-'Indicator Date hidden'!BJ31)</f>
        <v>0</v>
      </c>
      <c r="BJ30" s="264">
        <f>IF('Indicator Date hidden'!BK31="x","x",BJ$2-'Indicator Date hidden'!BK31)</f>
        <v>0</v>
      </c>
      <c r="BK30" s="264">
        <f>IF('Indicator Date hidden'!BL31="x","x",BK$2-'Indicator Date hidden'!BL31)</f>
        <v>0</v>
      </c>
      <c r="BL30" s="264">
        <f>IF('Indicator Date hidden'!BM31="x","x",BL$2-'Indicator Date hidden'!BM31)</f>
        <v>0</v>
      </c>
      <c r="BM30" s="264">
        <f>IF('Indicator Date hidden'!BN31="x","x",BM$2-'Indicator Date hidden'!BN31)</f>
        <v>0</v>
      </c>
      <c r="BN30" s="264">
        <f>IF('Indicator Date hidden'!BO31="x","x",BN$2-'Indicator Date hidden'!BO31)</f>
        <v>0</v>
      </c>
      <c r="BO30" s="264">
        <f>IF('Indicator Date hidden'!BP31="x","x",BO$2-'Indicator Date hidden'!BP31)</f>
        <v>5</v>
      </c>
      <c r="BP30" s="264">
        <f>IF('Indicator Date hidden'!BQ31="x","x",BP$2-'Indicator Date hidden'!BQ31)</f>
        <v>0</v>
      </c>
      <c r="BQ30" s="264">
        <f>IF('Indicator Date hidden'!BR31="x","x",BQ$2-'Indicator Date hidden'!BR31)</f>
        <v>6</v>
      </c>
      <c r="BR30" s="264">
        <f>IF('Indicator Date hidden'!BS31="x","x",BR$2-'Indicator Date hidden'!BS31)</f>
        <v>6</v>
      </c>
      <c r="BS30" s="264">
        <f>IF('Indicator Date hidden'!BT31="x","x",BS$2-'Indicator Date hidden'!BT31)</f>
        <v>6</v>
      </c>
      <c r="BT30" s="264">
        <f>IF('Indicator Date hidden'!BU31="x","x",BT$2-'Indicator Date hidden'!BU31)</f>
        <v>0</v>
      </c>
      <c r="BU30" s="264">
        <f>IF('Indicator Date hidden'!BV31="x","x",BU$2-'Indicator Date hidden'!BV31)</f>
        <v>0</v>
      </c>
      <c r="BV30" s="264">
        <f>IF('Indicator Date hidden'!BW31="x","x",BV$2-'Indicator Date hidden'!BW31)</f>
        <v>0</v>
      </c>
      <c r="BW30" s="264">
        <f>IF('Indicator Date hidden'!BX31="x","x",BW$2-'Indicator Date hidden'!BX31)</f>
        <v>6</v>
      </c>
      <c r="BX30" s="264">
        <f>IF('Indicator Date hidden'!BY31="x","x",BX$2-'Indicator Date hidden'!BY31)</f>
        <v>1</v>
      </c>
      <c r="BY30" s="264">
        <f>IF('Indicator Date hidden'!BZ31="x","x",BY$2-'Indicator Date hidden'!BZ31)</f>
        <v>1</v>
      </c>
      <c r="BZ30" s="264">
        <f>IF('Indicator Date hidden'!CA31="x","x",BZ$2-'Indicator Date hidden'!CA31)</f>
        <v>1</v>
      </c>
      <c r="CA30" s="264">
        <f>IF('Indicator Date hidden'!CB31="x","x",CA$2-'Indicator Date hidden'!CB31)</f>
        <v>1</v>
      </c>
      <c r="CB30" s="264">
        <f>IF('Indicator Date hidden'!CC31="x","x",CB$2-'Indicator Date hidden'!CC31)</f>
        <v>1</v>
      </c>
      <c r="CC30" s="264">
        <f>IF('Indicator Date hidden'!CD31="x","x",CC$2-'Indicator Date hidden'!CD31)</f>
        <v>1</v>
      </c>
      <c r="CD30" s="264">
        <f>IF('Indicator Date hidden'!CE31="x","x",CD$2-'Indicator Date hidden'!CE31)</f>
        <v>1</v>
      </c>
      <c r="CE30" s="264">
        <f>IF('Indicator Date hidden'!CF31="x","x",CE$2-'Indicator Date hidden'!CF31)</f>
        <v>0</v>
      </c>
      <c r="CF30" s="264">
        <f>IF('Indicator Date hidden'!CG31="x","x",CF$2-'Indicator Date hidden'!CG31)</f>
        <v>0</v>
      </c>
      <c r="CG30" s="264">
        <f>IF('Indicator Date hidden'!CH31="x","x",CG$2-'Indicator Date hidden'!CH31)</f>
        <v>0</v>
      </c>
      <c r="CH30" s="264">
        <f>IF('Indicator Date hidden'!CI31="x","x",CH$2-'Indicator Date hidden'!CI31)</f>
        <v>0</v>
      </c>
      <c r="CI30" s="264">
        <f>IF('Indicator Date hidden'!CJ31="x","x",CI$2-'Indicator Date hidden'!CJ31)</f>
        <v>0</v>
      </c>
      <c r="CJ30" s="264">
        <f>IF('Indicator Date hidden'!CK31="x","x",CJ$2-'Indicator Date hidden'!CK31)</f>
        <v>0</v>
      </c>
      <c r="CK30" s="264">
        <f>IF('Indicator Date hidden'!CL31="x","x",CK$2-'Indicator Date hidden'!CL31)</f>
        <v>0</v>
      </c>
      <c r="CL30" s="264">
        <f>IF('Indicator Date hidden'!CM31="x","x",CL$2-'Indicator Date hidden'!CM31)</f>
        <v>6</v>
      </c>
      <c r="CM30" s="263">
        <f t="shared" si="0"/>
        <v>67</v>
      </c>
      <c r="CN30" s="265">
        <f t="shared" si="1"/>
        <v>0.7528089887640449</v>
      </c>
      <c r="CO30" s="263">
        <f t="shared" si="2"/>
        <v>27</v>
      </c>
      <c r="CP30" s="265">
        <f t="shared" si="3"/>
        <v>1.6440625133444198</v>
      </c>
      <c r="CQ30" s="266">
        <f t="shared" si="4"/>
        <v>0</v>
      </c>
    </row>
    <row r="31" spans="1:95" x14ac:dyDescent="0.25">
      <c r="A31" s="263" t="str">
        <f>'Indicator Data'!C42</f>
        <v>Shariatpur</v>
      </c>
      <c r="B31" s="264">
        <f>IF('Indicator Date hidden'!C32="x","x",B$2-'Indicator Date hidden'!C32)</f>
        <v>0</v>
      </c>
      <c r="C31" s="264">
        <f>IF('Indicator Date hidden'!D32="x","x",C$2-'Indicator Date hidden'!D32)</f>
        <v>0</v>
      </c>
      <c r="D31" s="264">
        <f>IF('Indicator Date hidden'!E32="x","x",D$2-'Indicator Date hidden'!E32)</f>
        <v>0</v>
      </c>
      <c r="E31" s="264">
        <f>IF('Indicator Date hidden'!F32="x","x",E$2-'Indicator Date hidden'!F32)</f>
        <v>0</v>
      </c>
      <c r="F31" s="264">
        <f>IF('Indicator Date hidden'!G32="x","x",F$2-'Indicator Date hidden'!G32)</f>
        <v>0</v>
      </c>
      <c r="G31" s="264">
        <f>IF('Indicator Date hidden'!H32="x","x",G$2-'Indicator Date hidden'!H32)</f>
        <v>0</v>
      </c>
      <c r="H31" s="264">
        <f>IF('Indicator Date hidden'!I32="x","x",H$2-'Indicator Date hidden'!I32)</f>
        <v>0</v>
      </c>
      <c r="I31" s="264">
        <f>IF('Indicator Date hidden'!J32="x","x",I$2-'Indicator Date hidden'!J32)</f>
        <v>0</v>
      </c>
      <c r="J31" s="264">
        <f>IF('Indicator Date hidden'!K32="x","x",J$2-'Indicator Date hidden'!K32)</f>
        <v>0</v>
      </c>
      <c r="K31" s="264">
        <f>IF('Indicator Date hidden'!L32="x","x",K$2-'Indicator Date hidden'!L32)</f>
        <v>0</v>
      </c>
      <c r="L31" s="264">
        <f>IF('Indicator Date hidden'!M32="x","x",L$2-'Indicator Date hidden'!M32)</f>
        <v>0</v>
      </c>
      <c r="M31" s="264">
        <f>IF('Indicator Date hidden'!N32="x","x",M$2-'Indicator Date hidden'!N32)</f>
        <v>0</v>
      </c>
      <c r="N31" s="264">
        <f>IF('Indicator Date hidden'!O32="x","x",N$2-'Indicator Date hidden'!O32)</f>
        <v>0</v>
      </c>
      <c r="O31" s="264">
        <f>IF('Indicator Date hidden'!P32="x","x",O$2-'Indicator Date hidden'!P32)</f>
        <v>0</v>
      </c>
      <c r="P31" s="264">
        <f>IF('Indicator Date hidden'!Q32="x","x",P$2-'Indicator Date hidden'!Q32)</f>
        <v>0</v>
      </c>
      <c r="Q31" s="264">
        <f>IF('Indicator Date hidden'!R32="x","x",Q$2-'Indicator Date hidden'!R32)</f>
        <v>0</v>
      </c>
      <c r="R31" s="264">
        <f>IF('Indicator Date hidden'!S32="x","x",R$2-'Indicator Date hidden'!S32)</f>
        <v>0</v>
      </c>
      <c r="S31" s="264">
        <f>IF('Indicator Date hidden'!T32="x","x",S$2-'Indicator Date hidden'!T32)</f>
        <v>0</v>
      </c>
      <c r="T31" s="264">
        <f>IF('Indicator Date hidden'!U32="x","x",T$2-'Indicator Date hidden'!U32)</f>
        <v>0</v>
      </c>
      <c r="U31" s="264">
        <f>IF('Indicator Date hidden'!V32="x","x",U$2-'Indicator Date hidden'!V32)</f>
        <v>0</v>
      </c>
      <c r="V31" s="264">
        <f>IF('Indicator Date hidden'!W32="x","x",V$2-'Indicator Date hidden'!W32)</f>
        <v>0</v>
      </c>
      <c r="W31" s="264">
        <f>IF('Indicator Date hidden'!X32="x","x",W$2-'Indicator Date hidden'!X32)</f>
        <v>0</v>
      </c>
      <c r="X31" s="264">
        <f>IF('Indicator Date hidden'!Y32="x","x",X$2-'Indicator Date hidden'!Y32)</f>
        <v>0</v>
      </c>
      <c r="Y31" s="264">
        <f>IF('Indicator Date hidden'!Z32="x","x",Y$2-'Indicator Date hidden'!Z32)</f>
        <v>6</v>
      </c>
      <c r="Z31" s="264">
        <f>IF('Indicator Date hidden'!AA32="x","x",Z$2-'Indicator Date hidden'!AA32)</f>
        <v>0</v>
      </c>
      <c r="AA31" s="264">
        <f>IF('Indicator Date hidden'!AB32="x","x",AA$2-'Indicator Date hidden'!AB32)</f>
        <v>0</v>
      </c>
      <c r="AB31" s="264">
        <f>IF('Indicator Date hidden'!AC32="x","x",AB$2-'Indicator Date hidden'!AC32)</f>
        <v>0</v>
      </c>
      <c r="AC31" s="264">
        <f>IF('Indicator Date hidden'!AD32="x","x",AC$2-'Indicator Date hidden'!AD32)</f>
        <v>0</v>
      </c>
      <c r="AD31" s="264">
        <f>IF('Indicator Date hidden'!AE32="x","x",AD$2-'Indicator Date hidden'!AE32)</f>
        <v>0</v>
      </c>
      <c r="AE31" s="264">
        <f>IF('Indicator Date hidden'!AF32="x","x",AE$2-'Indicator Date hidden'!AF32)</f>
        <v>0</v>
      </c>
      <c r="AF31" s="264">
        <f>IF('Indicator Date hidden'!AG32="x","x",AF$2-'Indicator Date hidden'!AG32)</f>
        <v>0</v>
      </c>
      <c r="AG31" s="264">
        <f>IF('Indicator Date hidden'!AH32="x","x",AG$2-'Indicator Date hidden'!AH32)</f>
        <v>4</v>
      </c>
      <c r="AH31" s="264">
        <f>IF('Indicator Date hidden'!AI32="x","x",AH$2-'Indicator Date hidden'!AI32)</f>
        <v>1</v>
      </c>
      <c r="AI31" s="264">
        <f>IF('Indicator Date hidden'!AJ32="x","x",AI$2-'Indicator Date hidden'!AJ32)</f>
        <v>1</v>
      </c>
      <c r="AJ31" s="264">
        <f>IF('Indicator Date hidden'!AK32="x","x",AJ$2-'Indicator Date hidden'!AK32)</f>
        <v>1</v>
      </c>
      <c r="AK31" s="264">
        <f>IF('Indicator Date hidden'!AL32="x","x",AK$2-'Indicator Date hidden'!AL32)</f>
        <v>0</v>
      </c>
      <c r="AL31" s="264">
        <f>IF('Indicator Date hidden'!AM32="x","x",AL$2-'Indicator Date hidden'!AM32)</f>
        <v>1</v>
      </c>
      <c r="AM31" s="264">
        <f>IF('Indicator Date hidden'!AN32="x","x",AM$2-'Indicator Date hidden'!AN32)</f>
        <v>1</v>
      </c>
      <c r="AN31" s="264">
        <f>IF('Indicator Date hidden'!AO32="x","x",AN$2-'Indicator Date hidden'!AO32)</f>
        <v>0</v>
      </c>
      <c r="AO31" s="264">
        <f>IF('Indicator Date hidden'!AP32="x","x",AO$2-'Indicator Date hidden'!AP32)</f>
        <v>4</v>
      </c>
      <c r="AP31" s="264">
        <f>IF('Indicator Date hidden'!AQ32="x","x",AP$2-'Indicator Date hidden'!AQ32)</f>
        <v>1</v>
      </c>
      <c r="AQ31" s="264">
        <f>IF('Indicator Date hidden'!AR32="x","x",AQ$2-'Indicator Date hidden'!AR32)</f>
        <v>0</v>
      </c>
      <c r="AR31" s="264">
        <f>IF('Indicator Date hidden'!AS32="x","x",AR$2-'Indicator Date hidden'!AS32)</f>
        <v>0</v>
      </c>
      <c r="AS31" s="264">
        <f>IF('Indicator Date hidden'!AT32="x","x",AS$2-'Indicator Date hidden'!AT32)</f>
        <v>0</v>
      </c>
      <c r="AT31" s="264">
        <f>IF('Indicator Date hidden'!AU32="x","x",AT$2-'Indicator Date hidden'!AU32)</f>
        <v>0</v>
      </c>
      <c r="AU31" s="264">
        <f>IF('Indicator Date hidden'!AV32="x","x",AU$2-'Indicator Date hidden'!AV32)</f>
        <v>0</v>
      </c>
      <c r="AV31" s="264">
        <f>IF('Indicator Date hidden'!AW32="x","x",AV$2-'Indicator Date hidden'!AW32)</f>
        <v>0</v>
      </c>
      <c r="AW31" s="264">
        <f>IF('Indicator Date hidden'!AX32="x","x",AW$2-'Indicator Date hidden'!AX32)</f>
        <v>0</v>
      </c>
      <c r="AX31" s="264">
        <f>IF('Indicator Date hidden'!AY32="x","x",AX$2-'Indicator Date hidden'!AY32)</f>
        <v>1</v>
      </c>
      <c r="AY31" s="264">
        <f>IF('Indicator Date hidden'!AZ32="x","x",AY$2-'Indicator Date hidden'!AZ32)</f>
        <v>1</v>
      </c>
      <c r="AZ31" s="264">
        <f>IF('Indicator Date hidden'!BA32="x","x",AZ$2-'Indicator Date hidden'!BA32)</f>
        <v>1</v>
      </c>
      <c r="BA31" s="264">
        <f>IF('Indicator Date hidden'!BB32="x","x",BA$2-'Indicator Date hidden'!BB32)</f>
        <v>0</v>
      </c>
      <c r="BB31" s="264">
        <f>IF('Indicator Date hidden'!BC32="x","x",BB$2-'Indicator Date hidden'!BC32)</f>
        <v>0</v>
      </c>
      <c r="BC31" s="264">
        <f>IF('Indicator Date hidden'!BD32="x","x",BC$2-'Indicator Date hidden'!BD32)</f>
        <v>0</v>
      </c>
      <c r="BD31" s="264">
        <f>IF('Indicator Date hidden'!BE32="x","x",BD$2-'Indicator Date hidden'!BE32)</f>
        <v>0</v>
      </c>
      <c r="BE31" s="264">
        <f>IF('Indicator Date hidden'!BF32="x","x",BE$2-'Indicator Date hidden'!BF32)</f>
        <v>0</v>
      </c>
      <c r="BF31" s="264">
        <f>IF('Indicator Date hidden'!BG32="x","x",BF$2-'Indicator Date hidden'!BG32)</f>
        <v>1</v>
      </c>
      <c r="BG31" s="264">
        <f>IF('Indicator Date hidden'!BH32="x","x",BG$2-'Indicator Date hidden'!BH32)</f>
        <v>1</v>
      </c>
      <c r="BH31" s="264">
        <f>IF('Indicator Date hidden'!BI32="x","x",BH$2-'Indicator Date hidden'!BI32)</f>
        <v>0</v>
      </c>
      <c r="BI31" s="264">
        <f>IF('Indicator Date hidden'!BJ32="x","x",BI$2-'Indicator Date hidden'!BJ32)</f>
        <v>0</v>
      </c>
      <c r="BJ31" s="264">
        <f>IF('Indicator Date hidden'!BK32="x","x",BJ$2-'Indicator Date hidden'!BK32)</f>
        <v>0</v>
      </c>
      <c r="BK31" s="264">
        <f>IF('Indicator Date hidden'!BL32="x","x",BK$2-'Indicator Date hidden'!BL32)</f>
        <v>0</v>
      </c>
      <c r="BL31" s="264">
        <f>IF('Indicator Date hidden'!BM32="x","x",BL$2-'Indicator Date hidden'!BM32)</f>
        <v>0</v>
      </c>
      <c r="BM31" s="264">
        <f>IF('Indicator Date hidden'!BN32="x","x",BM$2-'Indicator Date hidden'!BN32)</f>
        <v>0</v>
      </c>
      <c r="BN31" s="264">
        <f>IF('Indicator Date hidden'!BO32="x","x",BN$2-'Indicator Date hidden'!BO32)</f>
        <v>0</v>
      </c>
      <c r="BO31" s="264">
        <f>IF('Indicator Date hidden'!BP32="x","x",BO$2-'Indicator Date hidden'!BP32)</f>
        <v>5</v>
      </c>
      <c r="BP31" s="264">
        <f>IF('Indicator Date hidden'!BQ32="x","x",BP$2-'Indicator Date hidden'!BQ32)</f>
        <v>0</v>
      </c>
      <c r="BQ31" s="264">
        <f>IF('Indicator Date hidden'!BR32="x","x",BQ$2-'Indicator Date hidden'!BR32)</f>
        <v>6</v>
      </c>
      <c r="BR31" s="264">
        <f>IF('Indicator Date hidden'!BS32="x","x",BR$2-'Indicator Date hidden'!BS32)</f>
        <v>6</v>
      </c>
      <c r="BS31" s="264">
        <f>IF('Indicator Date hidden'!BT32="x","x",BS$2-'Indicator Date hidden'!BT32)</f>
        <v>6</v>
      </c>
      <c r="BT31" s="264">
        <f>IF('Indicator Date hidden'!BU32="x","x",BT$2-'Indicator Date hidden'!BU32)</f>
        <v>0</v>
      </c>
      <c r="BU31" s="264">
        <f>IF('Indicator Date hidden'!BV32="x","x",BU$2-'Indicator Date hidden'!BV32)</f>
        <v>0</v>
      </c>
      <c r="BV31" s="264">
        <f>IF('Indicator Date hidden'!BW32="x","x",BV$2-'Indicator Date hidden'!BW32)</f>
        <v>0</v>
      </c>
      <c r="BW31" s="264">
        <f>IF('Indicator Date hidden'!BX32="x","x",BW$2-'Indicator Date hidden'!BX32)</f>
        <v>6</v>
      </c>
      <c r="BX31" s="264">
        <f>IF('Indicator Date hidden'!BY32="x","x",BX$2-'Indicator Date hidden'!BY32)</f>
        <v>1</v>
      </c>
      <c r="BY31" s="264">
        <f>IF('Indicator Date hidden'!BZ32="x","x",BY$2-'Indicator Date hidden'!BZ32)</f>
        <v>1</v>
      </c>
      <c r="BZ31" s="264">
        <f>IF('Indicator Date hidden'!CA32="x","x",BZ$2-'Indicator Date hidden'!CA32)</f>
        <v>1</v>
      </c>
      <c r="CA31" s="264">
        <f>IF('Indicator Date hidden'!CB32="x","x",CA$2-'Indicator Date hidden'!CB32)</f>
        <v>1</v>
      </c>
      <c r="CB31" s="264">
        <f>IF('Indicator Date hidden'!CC32="x","x",CB$2-'Indicator Date hidden'!CC32)</f>
        <v>1</v>
      </c>
      <c r="CC31" s="264">
        <f>IF('Indicator Date hidden'!CD32="x","x",CC$2-'Indicator Date hidden'!CD32)</f>
        <v>1</v>
      </c>
      <c r="CD31" s="264">
        <f>IF('Indicator Date hidden'!CE32="x","x",CD$2-'Indicator Date hidden'!CE32)</f>
        <v>1</v>
      </c>
      <c r="CE31" s="264">
        <f>IF('Indicator Date hidden'!CF32="x","x",CE$2-'Indicator Date hidden'!CF32)</f>
        <v>0</v>
      </c>
      <c r="CF31" s="264">
        <f>IF('Indicator Date hidden'!CG32="x","x",CF$2-'Indicator Date hidden'!CG32)</f>
        <v>0</v>
      </c>
      <c r="CG31" s="264">
        <f>IF('Indicator Date hidden'!CH32="x","x",CG$2-'Indicator Date hidden'!CH32)</f>
        <v>0</v>
      </c>
      <c r="CH31" s="264">
        <f>IF('Indicator Date hidden'!CI32="x","x",CH$2-'Indicator Date hidden'!CI32)</f>
        <v>0</v>
      </c>
      <c r="CI31" s="264">
        <f>IF('Indicator Date hidden'!CJ32="x","x",CI$2-'Indicator Date hidden'!CJ32)</f>
        <v>0</v>
      </c>
      <c r="CJ31" s="264">
        <f>IF('Indicator Date hidden'!CK32="x","x",CJ$2-'Indicator Date hidden'!CK32)</f>
        <v>0</v>
      </c>
      <c r="CK31" s="264">
        <f>IF('Indicator Date hidden'!CL32="x","x",CK$2-'Indicator Date hidden'!CL32)</f>
        <v>0</v>
      </c>
      <c r="CL31" s="264">
        <f>IF('Indicator Date hidden'!CM32="x","x",CL$2-'Indicator Date hidden'!CM32)</f>
        <v>6</v>
      </c>
      <c r="CM31" s="263">
        <f t="shared" si="0"/>
        <v>67</v>
      </c>
      <c r="CN31" s="265">
        <f t="shared" si="1"/>
        <v>0.7528089887640449</v>
      </c>
      <c r="CO31" s="263">
        <f t="shared" si="2"/>
        <v>27</v>
      </c>
      <c r="CP31" s="265">
        <f t="shared" si="3"/>
        <v>1.6440625133444198</v>
      </c>
      <c r="CQ31" s="266">
        <f t="shared" si="4"/>
        <v>0</v>
      </c>
    </row>
    <row r="32" spans="1:95" x14ac:dyDescent="0.25">
      <c r="A32" s="263" t="str">
        <f>'Indicator Data'!C43</f>
        <v>Tangail</v>
      </c>
      <c r="B32" s="264">
        <f>IF('Indicator Date hidden'!C33="x","x",B$2-'Indicator Date hidden'!C33)</f>
        <v>0</v>
      </c>
      <c r="C32" s="264">
        <f>IF('Indicator Date hidden'!D33="x","x",C$2-'Indicator Date hidden'!D33)</f>
        <v>0</v>
      </c>
      <c r="D32" s="264">
        <f>IF('Indicator Date hidden'!E33="x","x",D$2-'Indicator Date hidden'!E33)</f>
        <v>0</v>
      </c>
      <c r="E32" s="264">
        <f>IF('Indicator Date hidden'!F33="x","x",E$2-'Indicator Date hidden'!F33)</f>
        <v>0</v>
      </c>
      <c r="F32" s="264">
        <f>IF('Indicator Date hidden'!G33="x","x",F$2-'Indicator Date hidden'!G33)</f>
        <v>0</v>
      </c>
      <c r="G32" s="264">
        <f>IF('Indicator Date hidden'!H33="x","x",G$2-'Indicator Date hidden'!H33)</f>
        <v>0</v>
      </c>
      <c r="H32" s="264">
        <f>IF('Indicator Date hidden'!I33="x","x",H$2-'Indicator Date hidden'!I33)</f>
        <v>0</v>
      </c>
      <c r="I32" s="264">
        <f>IF('Indicator Date hidden'!J33="x","x",I$2-'Indicator Date hidden'!J33)</f>
        <v>0</v>
      </c>
      <c r="J32" s="264">
        <f>IF('Indicator Date hidden'!K33="x","x",J$2-'Indicator Date hidden'!K33)</f>
        <v>0</v>
      </c>
      <c r="K32" s="264">
        <f>IF('Indicator Date hidden'!L33="x","x",K$2-'Indicator Date hidden'!L33)</f>
        <v>0</v>
      </c>
      <c r="L32" s="264">
        <f>IF('Indicator Date hidden'!M33="x","x",L$2-'Indicator Date hidden'!M33)</f>
        <v>0</v>
      </c>
      <c r="M32" s="264">
        <f>IF('Indicator Date hidden'!N33="x","x",M$2-'Indicator Date hidden'!N33)</f>
        <v>0</v>
      </c>
      <c r="N32" s="264">
        <f>IF('Indicator Date hidden'!O33="x","x",N$2-'Indicator Date hidden'!O33)</f>
        <v>0</v>
      </c>
      <c r="O32" s="264">
        <f>IF('Indicator Date hidden'!P33="x","x",O$2-'Indicator Date hidden'!P33)</f>
        <v>0</v>
      </c>
      <c r="P32" s="264">
        <f>IF('Indicator Date hidden'!Q33="x","x",P$2-'Indicator Date hidden'!Q33)</f>
        <v>0</v>
      </c>
      <c r="Q32" s="264">
        <f>IF('Indicator Date hidden'!R33="x","x",Q$2-'Indicator Date hidden'!R33)</f>
        <v>0</v>
      </c>
      <c r="R32" s="264">
        <f>IF('Indicator Date hidden'!S33="x","x",R$2-'Indicator Date hidden'!S33)</f>
        <v>0</v>
      </c>
      <c r="S32" s="264">
        <f>IF('Indicator Date hidden'!T33="x","x",S$2-'Indicator Date hidden'!T33)</f>
        <v>0</v>
      </c>
      <c r="T32" s="264">
        <f>IF('Indicator Date hidden'!U33="x","x",T$2-'Indicator Date hidden'!U33)</f>
        <v>0</v>
      </c>
      <c r="U32" s="264">
        <f>IF('Indicator Date hidden'!V33="x","x",U$2-'Indicator Date hidden'!V33)</f>
        <v>0</v>
      </c>
      <c r="V32" s="264">
        <f>IF('Indicator Date hidden'!W33="x","x",V$2-'Indicator Date hidden'!W33)</f>
        <v>0</v>
      </c>
      <c r="W32" s="264">
        <f>IF('Indicator Date hidden'!X33="x","x",W$2-'Indicator Date hidden'!X33)</f>
        <v>0</v>
      </c>
      <c r="X32" s="264">
        <f>IF('Indicator Date hidden'!Y33="x","x",X$2-'Indicator Date hidden'!Y33)</f>
        <v>0</v>
      </c>
      <c r="Y32" s="264">
        <f>IF('Indicator Date hidden'!Z33="x","x",Y$2-'Indicator Date hidden'!Z33)</f>
        <v>6</v>
      </c>
      <c r="Z32" s="264">
        <f>IF('Indicator Date hidden'!AA33="x","x",Z$2-'Indicator Date hidden'!AA33)</f>
        <v>0</v>
      </c>
      <c r="AA32" s="264">
        <f>IF('Indicator Date hidden'!AB33="x","x",AA$2-'Indicator Date hidden'!AB33)</f>
        <v>0</v>
      </c>
      <c r="AB32" s="264">
        <f>IF('Indicator Date hidden'!AC33="x","x",AB$2-'Indicator Date hidden'!AC33)</f>
        <v>0</v>
      </c>
      <c r="AC32" s="264">
        <f>IF('Indicator Date hidden'!AD33="x","x",AC$2-'Indicator Date hidden'!AD33)</f>
        <v>0</v>
      </c>
      <c r="AD32" s="264">
        <f>IF('Indicator Date hidden'!AE33="x","x",AD$2-'Indicator Date hidden'!AE33)</f>
        <v>0</v>
      </c>
      <c r="AE32" s="264">
        <f>IF('Indicator Date hidden'!AF33="x","x",AE$2-'Indicator Date hidden'!AF33)</f>
        <v>0</v>
      </c>
      <c r="AF32" s="264">
        <f>IF('Indicator Date hidden'!AG33="x","x",AF$2-'Indicator Date hidden'!AG33)</f>
        <v>0</v>
      </c>
      <c r="AG32" s="264">
        <f>IF('Indicator Date hidden'!AH33="x","x",AG$2-'Indicator Date hidden'!AH33)</f>
        <v>4</v>
      </c>
      <c r="AH32" s="264">
        <f>IF('Indicator Date hidden'!AI33="x","x",AH$2-'Indicator Date hidden'!AI33)</f>
        <v>1</v>
      </c>
      <c r="AI32" s="264">
        <f>IF('Indicator Date hidden'!AJ33="x","x",AI$2-'Indicator Date hidden'!AJ33)</f>
        <v>1</v>
      </c>
      <c r="AJ32" s="264">
        <f>IF('Indicator Date hidden'!AK33="x","x",AJ$2-'Indicator Date hidden'!AK33)</f>
        <v>1</v>
      </c>
      <c r="AK32" s="264">
        <f>IF('Indicator Date hidden'!AL33="x","x",AK$2-'Indicator Date hidden'!AL33)</f>
        <v>0</v>
      </c>
      <c r="AL32" s="264">
        <f>IF('Indicator Date hidden'!AM33="x","x",AL$2-'Indicator Date hidden'!AM33)</f>
        <v>1</v>
      </c>
      <c r="AM32" s="264">
        <f>IF('Indicator Date hidden'!AN33="x","x",AM$2-'Indicator Date hidden'!AN33)</f>
        <v>1</v>
      </c>
      <c r="AN32" s="264">
        <f>IF('Indicator Date hidden'!AO33="x","x",AN$2-'Indicator Date hidden'!AO33)</f>
        <v>0</v>
      </c>
      <c r="AO32" s="264">
        <f>IF('Indicator Date hidden'!AP33="x","x",AO$2-'Indicator Date hidden'!AP33)</f>
        <v>4</v>
      </c>
      <c r="AP32" s="264">
        <f>IF('Indicator Date hidden'!AQ33="x","x",AP$2-'Indicator Date hidden'!AQ33)</f>
        <v>1</v>
      </c>
      <c r="AQ32" s="264">
        <f>IF('Indicator Date hidden'!AR33="x","x",AQ$2-'Indicator Date hidden'!AR33)</f>
        <v>0</v>
      </c>
      <c r="AR32" s="264">
        <f>IF('Indicator Date hidden'!AS33="x","x",AR$2-'Indicator Date hidden'!AS33)</f>
        <v>0</v>
      </c>
      <c r="AS32" s="264">
        <f>IF('Indicator Date hidden'!AT33="x","x",AS$2-'Indicator Date hidden'!AT33)</f>
        <v>0</v>
      </c>
      <c r="AT32" s="264">
        <f>IF('Indicator Date hidden'!AU33="x","x",AT$2-'Indicator Date hidden'!AU33)</f>
        <v>0</v>
      </c>
      <c r="AU32" s="264">
        <f>IF('Indicator Date hidden'!AV33="x","x",AU$2-'Indicator Date hidden'!AV33)</f>
        <v>0</v>
      </c>
      <c r="AV32" s="264">
        <f>IF('Indicator Date hidden'!AW33="x","x",AV$2-'Indicator Date hidden'!AW33)</f>
        <v>0</v>
      </c>
      <c r="AW32" s="264">
        <f>IF('Indicator Date hidden'!AX33="x","x",AW$2-'Indicator Date hidden'!AX33)</f>
        <v>0</v>
      </c>
      <c r="AX32" s="264">
        <f>IF('Indicator Date hidden'!AY33="x","x",AX$2-'Indicator Date hidden'!AY33)</f>
        <v>1</v>
      </c>
      <c r="AY32" s="264">
        <f>IF('Indicator Date hidden'!AZ33="x","x",AY$2-'Indicator Date hidden'!AZ33)</f>
        <v>1</v>
      </c>
      <c r="AZ32" s="264">
        <f>IF('Indicator Date hidden'!BA33="x","x",AZ$2-'Indicator Date hidden'!BA33)</f>
        <v>1</v>
      </c>
      <c r="BA32" s="264">
        <f>IF('Indicator Date hidden'!BB33="x","x",BA$2-'Indicator Date hidden'!BB33)</f>
        <v>0</v>
      </c>
      <c r="BB32" s="264">
        <f>IF('Indicator Date hidden'!BC33="x","x",BB$2-'Indicator Date hidden'!BC33)</f>
        <v>0</v>
      </c>
      <c r="BC32" s="264">
        <f>IF('Indicator Date hidden'!BD33="x","x",BC$2-'Indicator Date hidden'!BD33)</f>
        <v>0</v>
      </c>
      <c r="BD32" s="264">
        <f>IF('Indicator Date hidden'!BE33="x","x",BD$2-'Indicator Date hidden'!BE33)</f>
        <v>0</v>
      </c>
      <c r="BE32" s="264">
        <f>IF('Indicator Date hidden'!BF33="x","x",BE$2-'Indicator Date hidden'!BF33)</f>
        <v>0</v>
      </c>
      <c r="BF32" s="264">
        <f>IF('Indicator Date hidden'!BG33="x","x",BF$2-'Indicator Date hidden'!BG33)</f>
        <v>1</v>
      </c>
      <c r="BG32" s="264">
        <f>IF('Indicator Date hidden'!BH33="x","x",BG$2-'Indicator Date hidden'!BH33)</f>
        <v>1</v>
      </c>
      <c r="BH32" s="264">
        <f>IF('Indicator Date hidden'!BI33="x","x",BH$2-'Indicator Date hidden'!BI33)</f>
        <v>0</v>
      </c>
      <c r="BI32" s="264">
        <f>IF('Indicator Date hidden'!BJ33="x","x",BI$2-'Indicator Date hidden'!BJ33)</f>
        <v>0</v>
      </c>
      <c r="BJ32" s="264">
        <f>IF('Indicator Date hidden'!BK33="x","x",BJ$2-'Indicator Date hidden'!BK33)</f>
        <v>0</v>
      </c>
      <c r="BK32" s="264">
        <f>IF('Indicator Date hidden'!BL33="x","x",BK$2-'Indicator Date hidden'!BL33)</f>
        <v>0</v>
      </c>
      <c r="BL32" s="264">
        <f>IF('Indicator Date hidden'!BM33="x","x",BL$2-'Indicator Date hidden'!BM33)</f>
        <v>0</v>
      </c>
      <c r="BM32" s="264">
        <f>IF('Indicator Date hidden'!BN33="x","x",BM$2-'Indicator Date hidden'!BN33)</f>
        <v>0</v>
      </c>
      <c r="BN32" s="264">
        <f>IF('Indicator Date hidden'!BO33="x","x",BN$2-'Indicator Date hidden'!BO33)</f>
        <v>0</v>
      </c>
      <c r="BO32" s="264">
        <f>IF('Indicator Date hidden'!BP33="x","x",BO$2-'Indicator Date hidden'!BP33)</f>
        <v>5</v>
      </c>
      <c r="BP32" s="264">
        <f>IF('Indicator Date hidden'!BQ33="x","x",BP$2-'Indicator Date hidden'!BQ33)</f>
        <v>0</v>
      </c>
      <c r="BQ32" s="264">
        <f>IF('Indicator Date hidden'!BR33="x","x",BQ$2-'Indicator Date hidden'!BR33)</f>
        <v>6</v>
      </c>
      <c r="BR32" s="264">
        <f>IF('Indicator Date hidden'!BS33="x","x",BR$2-'Indicator Date hidden'!BS33)</f>
        <v>6</v>
      </c>
      <c r="BS32" s="264">
        <f>IF('Indicator Date hidden'!BT33="x","x",BS$2-'Indicator Date hidden'!BT33)</f>
        <v>6</v>
      </c>
      <c r="BT32" s="264">
        <f>IF('Indicator Date hidden'!BU33="x","x",BT$2-'Indicator Date hidden'!BU33)</f>
        <v>0</v>
      </c>
      <c r="BU32" s="264">
        <f>IF('Indicator Date hidden'!BV33="x","x",BU$2-'Indicator Date hidden'!BV33)</f>
        <v>0</v>
      </c>
      <c r="BV32" s="264">
        <f>IF('Indicator Date hidden'!BW33="x","x",BV$2-'Indicator Date hidden'!BW33)</f>
        <v>0</v>
      </c>
      <c r="BW32" s="264">
        <f>IF('Indicator Date hidden'!BX33="x","x",BW$2-'Indicator Date hidden'!BX33)</f>
        <v>6</v>
      </c>
      <c r="BX32" s="264">
        <f>IF('Indicator Date hidden'!BY33="x","x",BX$2-'Indicator Date hidden'!BY33)</f>
        <v>1</v>
      </c>
      <c r="BY32" s="264">
        <f>IF('Indicator Date hidden'!BZ33="x","x",BY$2-'Indicator Date hidden'!BZ33)</f>
        <v>1</v>
      </c>
      <c r="BZ32" s="264">
        <f>IF('Indicator Date hidden'!CA33="x","x",BZ$2-'Indicator Date hidden'!CA33)</f>
        <v>1</v>
      </c>
      <c r="CA32" s="264">
        <f>IF('Indicator Date hidden'!CB33="x","x",CA$2-'Indicator Date hidden'!CB33)</f>
        <v>1</v>
      </c>
      <c r="CB32" s="264">
        <f>IF('Indicator Date hidden'!CC33="x","x",CB$2-'Indicator Date hidden'!CC33)</f>
        <v>1</v>
      </c>
      <c r="CC32" s="264">
        <f>IF('Indicator Date hidden'!CD33="x","x",CC$2-'Indicator Date hidden'!CD33)</f>
        <v>1</v>
      </c>
      <c r="CD32" s="264">
        <f>IF('Indicator Date hidden'!CE33="x","x",CD$2-'Indicator Date hidden'!CE33)</f>
        <v>1</v>
      </c>
      <c r="CE32" s="264">
        <f>IF('Indicator Date hidden'!CF33="x","x",CE$2-'Indicator Date hidden'!CF33)</f>
        <v>0</v>
      </c>
      <c r="CF32" s="264">
        <f>IF('Indicator Date hidden'!CG33="x","x",CF$2-'Indicator Date hidden'!CG33)</f>
        <v>0</v>
      </c>
      <c r="CG32" s="264">
        <f>IF('Indicator Date hidden'!CH33="x","x",CG$2-'Indicator Date hidden'!CH33)</f>
        <v>0</v>
      </c>
      <c r="CH32" s="264">
        <f>IF('Indicator Date hidden'!CI33="x","x",CH$2-'Indicator Date hidden'!CI33)</f>
        <v>0</v>
      </c>
      <c r="CI32" s="264">
        <f>IF('Indicator Date hidden'!CJ33="x","x",CI$2-'Indicator Date hidden'!CJ33)</f>
        <v>0</v>
      </c>
      <c r="CJ32" s="264">
        <f>IF('Indicator Date hidden'!CK33="x","x",CJ$2-'Indicator Date hidden'!CK33)</f>
        <v>0</v>
      </c>
      <c r="CK32" s="264">
        <f>IF('Indicator Date hidden'!CL33="x","x",CK$2-'Indicator Date hidden'!CL33)</f>
        <v>0</v>
      </c>
      <c r="CL32" s="264">
        <f>IF('Indicator Date hidden'!CM33="x","x",CL$2-'Indicator Date hidden'!CM33)</f>
        <v>6</v>
      </c>
      <c r="CM32" s="263">
        <f t="shared" si="0"/>
        <v>67</v>
      </c>
      <c r="CN32" s="265">
        <f t="shared" si="1"/>
        <v>0.7528089887640449</v>
      </c>
      <c r="CO32" s="263">
        <f t="shared" si="2"/>
        <v>27</v>
      </c>
      <c r="CP32" s="265">
        <f t="shared" si="3"/>
        <v>1.6440625133444198</v>
      </c>
      <c r="CQ32" s="266">
        <f t="shared" si="4"/>
        <v>0</v>
      </c>
    </row>
    <row r="33" spans="1:95" x14ac:dyDescent="0.25">
      <c r="A33" s="263" t="str">
        <f>'Indicator Data'!C44</f>
        <v>Bagerhat</v>
      </c>
      <c r="B33" s="264">
        <f>IF('Indicator Date hidden'!C34="x","x",B$2-'Indicator Date hidden'!C34)</f>
        <v>0</v>
      </c>
      <c r="C33" s="264">
        <f>IF('Indicator Date hidden'!D34="x","x",C$2-'Indicator Date hidden'!D34)</f>
        <v>0</v>
      </c>
      <c r="D33" s="264">
        <f>IF('Indicator Date hidden'!E34="x","x",D$2-'Indicator Date hidden'!E34)</f>
        <v>0</v>
      </c>
      <c r="E33" s="264">
        <f>IF('Indicator Date hidden'!F34="x","x",E$2-'Indicator Date hidden'!F34)</f>
        <v>0</v>
      </c>
      <c r="F33" s="264">
        <f>IF('Indicator Date hidden'!G34="x","x",F$2-'Indicator Date hidden'!G34)</f>
        <v>0</v>
      </c>
      <c r="G33" s="264">
        <f>IF('Indicator Date hidden'!H34="x","x",G$2-'Indicator Date hidden'!H34)</f>
        <v>0</v>
      </c>
      <c r="H33" s="264">
        <f>IF('Indicator Date hidden'!I34="x","x",H$2-'Indicator Date hidden'!I34)</f>
        <v>0</v>
      </c>
      <c r="I33" s="264">
        <f>IF('Indicator Date hidden'!J34="x","x",I$2-'Indicator Date hidden'!J34)</f>
        <v>0</v>
      </c>
      <c r="J33" s="264">
        <f>IF('Indicator Date hidden'!K34="x","x",J$2-'Indicator Date hidden'!K34)</f>
        <v>0</v>
      </c>
      <c r="K33" s="264">
        <f>IF('Indicator Date hidden'!L34="x","x",K$2-'Indicator Date hidden'!L34)</f>
        <v>0</v>
      </c>
      <c r="L33" s="264">
        <f>IF('Indicator Date hidden'!M34="x","x",L$2-'Indicator Date hidden'!M34)</f>
        <v>0</v>
      </c>
      <c r="M33" s="264">
        <f>IF('Indicator Date hidden'!N34="x","x",M$2-'Indicator Date hidden'!N34)</f>
        <v>0</v>
      </c>
      <c r="N33" s="264">
        <f>IF('Indicator Date hidden'!O34="x","x",N$2-'Indicator Date hidden'!O34)</f>
        <v>0</v>
      </c>
      <c r="O33" s="264">
        <f>IF('Indicator Date hidden'!P34="x","x",O$2-'Indicator Date hidden'!P34)</f>
        <v>0</v>
      </c>
      <c r="P33" s="264">
        <f>IF('Indicator Date hidden'!Q34="x","x",P$2-'Indicator Date hidden'!Q34)</f>
        <v>0</v>
      </c>
      <c r="Q33" s="264">
        <f>IF('Indicator Date hidden'!R34="x","x",Q$2-'Indicator Date hidden'!R34)</f>
        <v>0</v>
      </c>
      <c r="R33" s="264">
        <f>IF('Indicator Date hidden'!S34="x","x",R$2-'Indicator Date hidden'!S34)</f>
        <v>0</v>
      </c>
      <c r="S33" s="264">
        <f>IF('Indicator Date hidden'!T34="x","x",S$2-'Indicator Date hidden'!T34)</f>
        <v>0</v>
      </c>
      <c r="T33" s="264">
        <f>IF('Indicator Date hidden'!U34="x","x",T$2-'Indicator Date hidden'!U34)</f>
        <v>0</v>
      </c>
      <c r="U33" s="264">
        <f>IF('Indicator Date hidden'!V34="x","x",U$2-'Indicator Date hidden'!V34)</f>
        <v>0</v>
      </c>
      <c r="V33" s="264">
        <f>IF('Indicator Date hidden'!W34="x","x",V$2-'Indicator Date hidden'!W34)</f>
        <v>0</v>
      </c>
      <c r="W33" s="264">
        <f>IF('Indicator Date hidden'!X34="x","x",W$2-'Indicator Date hidden'!X34)</f>
        <v>0</v>
      </c>
      <c r="X33" s="264">
        <f>IF('Indicator Date hidden'!Y34="x","x",X$2-'Indicator Date hidden'!Y34)</f>
        <v>0</v>
      </c>
      <c r="Y33" s="264">
        <f>IF('Indicator Date hidden'!Z34="x","x",Y$2-'Indicator Date hidden'!Z34)</f>
        <v>6</v>
      </c>
      <c r="Z33" s="264">
        <f>IF('Indicator Date hidden'!AA34="x","x",Z$2-'Indicator Date hidden'!AA34)</f>
        <v>0</v>
      </c>
      <c r="AA33" s="264">
        <f>IF('Indicator Date hidden'!AB34="x","x",AA$2-'Indicator Date hidden'!AB34)</f>
        <v>0</v>
      </c>
      <c r="AB33" s="264">
        <f>IF('Indicator Date hidden'!AC34="x","x",AB$2-'Indicator Date hidden'!AC34)</f>
        <v>0</v>
      </c>
      <c r="AC33" s="264">
        <f>IF('Indicator Date hidden'!AD34="x","x",AC$2-'Indicator Date hidden'!AD34)</f>
        <v>0</v>
      </c>
      <c r="AD33" s="264">
        <f>IF('Indicator Date hidden'!AE34="x","x",AD$2-'Indicator Date hidden'!AE34)</f>
        <v>0</v>
      </c>
      <c r="AE33" s="264">
        <f>IF('Indicator Date hidden'!AF34="x","x",AE$2-'Indicator Date hidden'!AF34)</f>
        <v>0</v>
      </c>
      <c r="AF33" s="264">
        <f>IF('Indicator Date hidden'!AG34="x","x",AF$2-'Indicator Date hidden'!AG34)</f>
        <v>0</v>
      </c>
      <c r="AG33" s="264">
        <f>IF('Indicator Date hidden'!AH34="x","x",AG$2-'Indicator Date hidden'!AH34)</f>
        <v>4</v>
      </c>
      <c r="AH33" s="264">
        <f>IF('Indicator Date hidden'!AI34="x","x",AH$2-'Indicator Date hidden'!AI34)</f>
        <v>1</v>
      </c>
      <c r="AI33" s="264">
        <f>IF('Indicator Date hidden'!AJ34="x","x",AI$2-'Indicator Date hidden'!AJ34)</f>
        <v>1</v>
      </c>
      <c r="AJ33" s="264">
        <f>IF('Indicator Date hidden'!AK34="x","x",AJ$2-'Indicator Date hidden'!AK34)</f>
        <v>1</v>
      </c>
      <c r="AK33" s="264">
        <f>IF('Indicator Date hidden'!AL34="x","x",AK$2-'Indicator Date hidden'!AL34)</f>
        <v>0</v>
      </c>
      <c r="AL33" s="264">
        <f>IF('Indicator Date hidden'!AM34="x","x",AL$2-'Indicator Date hidden'!AM34)</f>
        <v>1</v>
      </c>
      <c r="AM33" s="264">
        <f>IF('Indicator Date hidden'!AN34="x","x",AM$2-'Indicator Date hidden'!AN34)</f>
        <v>1</v>
      </c>
      <c r="AN33" s="264">
        <f>IF('Indicator Date hidden'!AO34="x","x",AN$2-'Indicator Date hidden'!AO34)</f>
        <v>0</v>
      </c>
      <c r="AO33" s="264">
        <f>IF('Indicator Date hidden'!AP34="x","x",AO$2-'Indicator Date hidden'!AP34)</f>
        <v>4</v>
      </c>
      <c r="AP33" s="264">
        <f>IF('Indicator Date hidden'!AQ34="x","x",AP$2-'Indicator Date hidden'!AQ34)</f>
        <v>1</v>
      </c>
      <c r="AQ33" s="264">
        <f>IF('Indicator Date hidden'!AR34="x","x",AQ$2-'Indicator Date hidden'!AR34)</f>
        <v>0</v>
      </c>
      <c r="AR33" s="264">
        <f>IF('Indicator Date hidden'!AS34="x","x",AR$2-'Indicator Date hidden'!AS34)</f>
        <v>0</v>
      </c>
      <c r="AS33" s="264">
        <f>IF('Indicator Date hidden'!AT34="x","x",AS$2-'Indicator Date hidden'!AT34)</f>
        <v>0</v>
      </c>
      <c r="AT33" s="264">
        <f>IF('Indicator Date hidden'!AU34="x","x",AT$2-'Indicator Date hidden'!AU34)</f>
        <v>0</v>
      </c>
      <c r="AU33" s="264">
        <f>IF('Indicator Date hidden'!AV34="x","x",AU$2-'Indicator Date hidden'!AV34)</f>
        <v>0</v>
      </c>
      <c r="AV33" s="264">
        <f>IF('Indicator Date hidden'!AW34="x","x",AV$2-'Indicator Date hidden'!AW34)</f>
        <v>0</v>
      </c>
      <c r="AW33" s="264">
        <f>IF('Indicator Date hidden'!AX34="x","x",AW$2-'Indicator Date hidden'!AX34)</f>
        <v>0</v>
      </c>
      <c r="AX33" s="264">
        <f>IF('Indicator Date hidden'!AY34="x","x",AX$2-'Indicator Date hidden'!AY34)</f>
        <v>1</v>
      </c>
      <c r="AY33" s="264">
        <f>IF('Indicator Date hidden'!AZ34="x","x",AY$2-'Indicator Date hidden'!AZ34)</f>
        <v>1</v>
      </c>
      <c r="AZ33" s="264">
        <f>IF('Indicator Date hidden'!BA34="x","x",AZ$2-'Indicator Date hidden'!BA34)</f>
        <v>1</v>
      </c>
      <c r="BA33" s="264">
        <f>IF('Indicator Date hidden'!BB34="x","x",BA$2-'Indicator Date hidden'!BB34)</f>
        <v>0</v>
      </c>
      <c r="BB33" s="264">
        <f>IF('Indicator Date hidden'!BC34="x","x",BB$2-'Indicator Date hidden'!BC34)</f>
        <v>0</v>
      </c>
      <c r="BC33" s="264">
        <f>IF('Indicator Date hidden'!BD34="x","x",BC$2-'Indicator Date hidden'!BD34)</f>
        <v>0</v>
      </c>
      <c r="BD33" s="264">
        <f>IF('Indicator Date hidden'!BE34="x","x",BD$2-'Indicator Date hidden'!BE34)</f>
        <v>0</v>
      </c>
      <c r="BE33" s="264">
        <f>IF('Indicator Date hidden'!BF34="x","x",BE$2-'Indicator Date hidden'!BF34)</f>
        <v>0</v>
      </c>
      <c r="BF33" s="264">
        <f>IF('Indicator Date hidden'!BG34="x","x",BF$2-'Indicator Date hidden'!BG34)</f>
        <v>1</v>
      </c>
      <c r="BG33" s="264">
        <f>IF('Indicator Date hidden'!BH34="x","x",BG$2-'Indicator Date hidden'!BH34)</f>
        <v>1</v>
      </c>
      <c r="BH33" s="264">
        <f>IF('Indicator Date hidden'!BI34="x","x",BH$2-'Indicator Date hidden'!BI34)</f>
        <v>0</v>
      </c>
      <c r="BI33" s="264">
        <f>IF('Indicator Date hidden'!BJ34="x","x",BI$2-'Indicator Date hidden'!BJ34)</f>
        <v>0</v>
      </c>
      <c r="BJ33" s="264">
        <f>IF('Indicator Date hidden'!BK34="x","x",BJ$2-'Indicator Date hidden'!BK34)</f>
        <v>0</v>
      </c>
      <c r="BK33" s="264">
        <f>IF('Indicator Date hidden'!BL34="x","x",BK$2-'Indicator Date hidden'!BL34)</f>
        <v>0</v>
      </c>
      <c r="BL33" s="264">
        <f>IF('Indicator Date hidden'!BM34="x","x",BL$2-'Indicator Date hidden'!BM34)</f>
        <v>0</v>
      </c>
      <c r="BM33" s="264">
        <f>IF('Indicator Date hidden'!BN34="x","x",BM$2-'Indicator Date hidden'!BN34)</f>
        <v>0</v>
      </c>
      <c r="BN33" s="264">
        <f>IF('Indicator Date hidden'!BO34="x","x",BN$2-'Indicator Date hidden'!BO34)</f>
        <v>0</v>
      </c>
      <c r="BO33" s="264">
        <f>IF('Indicator Date hidden'!BP34="x","x",BO$2-'Indicator Date hidden'!BP34)</f>
        <v>5</v>
      </c>
      <c r="BP33" s="264">
        <f>IF('Indicator Date hidden'!BQ34="x","x",BP$2-'Indicator Date hidden'!BQ34)</f>
        <v>0</v>
      </c>
      <c r="BQ33" s="264">
        <f>IF('Indicator Date hidden'!BR34="x","x",BQ$2-'Indicator Date hidden'!BR34)</f>
        <v>6</v>
      </c>
      <c r="BR33" s="264">
        <f>IF('Indicator Date hidden'!BS34="x","x",BR$2-'Indicator Date hidden'!BS34)</f>
        <v>6</v>
      </c>
      <c r="BS33" s="264">
        <f>IF('Indicator Date hidden'!BT34="x","x",BS$2-'Indicator Date hidden'!BT34)</f>
        <v>6</v>
      </c>
      <c r="BT33" s="264">
        <f>IF('Indicator Date hidden'!BU34="x","x",BT$2-'Indicator Date hidden'!BU34)</f>
        <v>0</v>
      </c>
      <c r="BU33" s="264">
        <f>IF('Indicator Date hidden'!BV34="x","x",BU$2-'Indicator Date hidden'!BV34)</f>
        <v>0</v>
      </c>
      <c r="BV33" s="264">
        <f>IF('Indicator Date hidden'!BW34="x","x",BV$2-'Indicator Date hidden'!BW34)</f>
        <v>0</v>
      </c>
      <c r="BW33" s="264">
        <f>IF('Indicator Date hidden'!BX34="x","x",BW$2-'Indicator Date hidden'!BX34)</f>
        <v>6</v>
      </c>
      <c r="BX33" s="264">
        <f>IF('Indicator Date hidden'!BY34="x","x",BX$2-'Indicator Date hidden'!BY34)</f>
        <v>1</v>
      </c>
      <c r="BY33" s="264">
        <f>IF('Indicator Date hidden'!BZ34="x","x",BY$2-'Indicator Date hidden'!BZ34)</f>
        <v>1</v>
      </c>
      <c r="BZ33" s="264">
        <f>IF('Indicator Date hidden'!CA34="x","x",BZ$2-'Indicator Date hidden'!CA34)</f>
        <v>1</v>
      </c>
      <c r="CA33" s="264">
        <f>IF('Indicator Date hidden'!CB34="x","x",CA$2-'Indicator Date hidden'!CB34)</f>
        <v>1</v>
      </c>
      <c r="CB33" s="264">
        <f>IF('Indicator Date hidden'!CC34="x","x",CB$2-'Indicator Date hidden'!CC34)</f>
        <v>1</v>
      </c>
      <c r="CC33" s="264">
        <f>IF('Indicator Date hidden'!CD34="x","x",CC$2-'Indicator Date hidden'!CD34)</f>
        <v>1</v>
      </c>
      <c r="CD33" s="264">
        <f>IF('Indicator Date hidden'!CE34="x","x",CD$2-'Indicator Date hidden'!CE34)</f>
        <v>1</v>
      </c>
      <c r="CE33" s="264">
        <f>IF('Indicator Date hidden'!CF34="x","x",CE$2-'Indicator Date hidden'!CF34)</f>
        <v>0</v>
      </c>
      <c r="CF33" s="264">
        <f>IF('Indicator Date hidden'!CG34="x","x",CF$2-'Indicator Date hidden'!CG34)</f>
        <v>0</v>
      </c>
      <c r="CG33" s="264">
        <f>IF('Indicator Date hidden'!CH34="x","x",CG$2-'Indicator Date hidden'!CH34)</f>
        <v>0</v>
      </c>
      <c r="CH33" s="264">
        <f>IF('Indicator Date hidden'!CI34="x","x",CH$2-'Indicator Date hidden'!CI34)</f>
        <v>0</v>
      </c>
      <c r="CI33" s="264">
        <f>IF('Indicator Date hidden'!CJ34="x","x",CI$2-'Indicator Date hidden'!CJ34)</f>
        <v>0</v>
      </c>
      <c r="CJ33" s="264">
        <f>IF('Indicator Date hidden'!CK34="x","x",CJ$2-'Indicator Date hidden'!CK34)</f>
        <v>0</v>
      </c>
      <c r="CK33" s="264">
        <f>IF('Indicator Date hidden'!CL34="x","x",CK$2-'Indicator Date hidden'!CL34)</f>
        <v>0</v>
      </c>
      <c r="CL33" s="264">
        <f>IF('Indicator Date hidden'!CM34="x","x",CL$2-'Indicator Date hidden'!CM34)</f>
        <v>6</v>
      </c>
      <c r="CM33" s="263">
        <f t="shared" si="0"/>
        <v>67</v>
      </c>
      <c r="CN33" s="265">
        <f t="shared" si="1"/>
        <v>0.7528089887640449</v>
      </c>
      <c r="CO33" s="263">
        <f t="shared" si="2"/>
        <v>27</v>
      </c>
      <c r="CP33" s="265">
        <f t="shared" si="3"/>
        <v>1.6440625133444198</v>
      </c>
      <c r="CQ33" s="266">
        <f t="shared" si="4"/>
        <v>0</v>
      </c>
    </row>
    <row r="34" spans="1:95" x14ac:dyDescent="0.25">
      <c r="A34" s="263" t="str">
        <f>'Indicator Data'!C45</f>
        <v>Chuadanga</v>
      </c>
      <c r="B34" s="264">
        <f>IF('Indicator Date hidden'!C35="x","x",B$2-'Indicator Date hidden'!C35)</f>
        <v>0</v>
      </c>
      <c r="C34" s="264">
        <f>IF('Indicator Date hidden'!D35="x","x",C$2-'Indicator Date hidden'!D35)</f>
        <v>0</v>
      </c>
      <c r="D34" s="264">
        <f>IF('Indicator Date hidden'!E35="x","x",D$2-'Indicator Date hidden'!E35)</f>
        <v>0</v>
      </c>
      <c r="E34" s="264">
        <f>IF('Indicator Date hidden'!F35="x","x",E$2-'Indicator Date hidden'!F35)</f>
        <v>0</v>
      </c>
      <c r="F34" s="264">
        <f>IF('Indicator Date hidden'!G35="x","x",F$2-'Indicator Date hidden'!G35)</f>
        <v>0</v>
      </c>
      <c r="G34" s="264">
        <f>IF('Indicator Date hidden'!H35="x","x",G$2-'Indicator Date hidden'!H35)</f>
        <v>0</v>
      </c>
      <c r="H34" s="264">
        <f>IF('Indicator Date hidden'!I35="x","x",H$2-'Indicator Date hidden'!I35)</f>
        <v>0</v>
      </c>
      <c r="I34" s="264">
        <f>IF('Indicator Date hidden'!J35="x","x",I$2-'Indicator Date hidden'!J35)</f>
        <v>0</v>
      </c>
      <c r="J34" s="264">
        <f>IF('Indicator Date hidden'!K35="x","x",J$2-'Indicator Date hidden'!K35)</f>
        <v>0</v>
      </c>
      <c r="K34" s="264">
        <f>IF('Indicator Date hidden'!L35="x","x",K$2-'Indicator Date hidden'!L35)</f>
        <v>0</v>
      </c>
      <c r="L34" s="264">
        <f>IF('Indicator Date hidden'!M35="x","x",L$2-'Indicator Date hidden'!M35)</f>
        <v>0</v>
      </c>
      <c r="M34" s="264">
        <f>IF('Indicator Date hidden'!N35="x","x",M$2-'Indicator Date hidden'!N35)</f>
        <v>0</v>
      </c>
      <c r="N34" s="264">
        <f>IF('Indicator Date hidden'!O35="x","x",N$2-'Indicator Date hidden'!O35)</f>
        <v>0</v>
      </c>
      <c r="O34" s="264">
        <f>IF('Indicator Date hidden'!P35="x","x",O$2-'Indicator Date hidden'!P35)</f>
        <v>0</v>
      </c>
      <c r="P34" s="264">
        <f>IF('Indicator Date hidden'!Q35="x","x",P$2-'Indicator Date hidden'!Q35)</f>
        <v>0</v>
      </c>
      <c r="Q34" s="264">
        <f>IF('Indicator Date hidden'!R35="x","x",Q$2-'Indicator Date hidden'!R35)</f>
        <v>0</v>
      </c>
      <c r="R34" s="264">
        <f>IF('Indicator Date hidden'!S35="x","x",R$2-'Indicator Date hidden'!S35)</f>
        <v>0</v>
      </c>
      <c r="S34" s="264">
        <f>IF('Indicator Date hidden'!T35="x","x",S$2-'Indicator Date hidden'!T35)</f>
        <v>0</v>
      </c>
      <c r="T34" s="264">
        <f>IF('Indicator Date hidden'!U35="x","x",T$2-'Indicator Date hidden'!U35)</f>
        <v>0</v>
      </c>
      <c r="U34" s="264">
        <f>IF('Indicator Date hidden'!V35="x","x",U$2-'Indicator Date hidden'!V35)</f>
        <v>0</v>
      </c>
      <c r="V34" s="264">
        <f>IF('Indicator Date hidden'!W35="x","x",V$2-'Indicator Date hidden'!W35)</f>
        <v>0</v>
      </c>
      <c r="W34" s="264">
        <f>IF('Indicator Date hidden'!X35="x","x",W$2-'Indicator Date hidden'!X35)</f>
        <v>0</v>
      </c>
      <c r="X34" s="264">
        <f>IF('Indicator Date hidden'!Y35="x","x",X$2-'Indicator Date hidden'!Y35)</f>
        <v>0</v>
      </c>
      <c r="Y34" s="264">
        <f>IF('Indicator Date hidden'!Z35="x","x",Y$2-'Indicator Date hidden'!Z35)</f>
        <v>6</v>
      </c>
      <c r="Z34" s="264">
        <f>IF('Indicator Date hidden'!AA35="x","x",Z$2-'Indicator Date hidden'!AA35)</f>
        <v>0</v>
      </c>
      <c r="AA34" s="264">
        <f>IF('Indicator Date hidden'!AB35="x","x",AA$2-'Indicator Date hidden'!AB35)</f>
        <v>0</v>
      </c>
      <c r="AB34" s="264">
        <f>IF('Indicator Date hidden'!AC35="x","x",AB$2-'Indicator Date hidden'!AC35)</f>
        <v>0</v>
      </c>
      <c r="AC34" s="264">
        <f>IF('Indicator Date hidden'!AD35="x","x",AC$2-'Indicator Date hidden'!AD35)</f>
        <v>0</v>
      </c>
      <c r="AD34" s="264">
        <f>IF('Indicator Date hidden'!AE35="x","x",AD$2-'Indicator Date hidden'!AE35)</f>
        <v>0</v>
      </c>
      <c r="AE34" s="264">
        <f>IF('Indicator Date hidden'!AF35="x","x",AE$2-'Indicator Date hidden'!AF35)</f>
        <v>0</v>
      </c>
      <c r="AF34" s="264">
        <f>IF('Indicator Date hidden'!AG35="x","x",AF$2-'Indicator Date hidden'!AG35)</f>
        <v>0</v>
      </c>
      <c r="AG34" s="264">
        <f>IF('Indicator Date hidden'!AH35="x","x",AG$2-'Indicator Date hidden'!AH35)</f>
        <v>4</v>
      </c>
      <c r="AH34" s="264">
        <f>IF('Indicator Date hidden'!AI35="x","x",AH$2-'Indicator Date hidden'!AI35)</f>
        <v>1</v>
      </c>
      <c r="AI34" s="264">
        <f>IF('Indicator Date hidden'!AJ35="x","x",AI$2-'Indicator Date hidden'!AJ35)</f>
        <v>1</v>
      </c>
      <c r="AJ34" s="264">
        <f>IF('Indicator Date hidden'!AK35="x","x",AJ$2-'Indicator Date hidden'!AK35)</f>
        <v>1</v>
      </c>
      <c r="AK34" s="264">
        <f>IF('Indicator Date hidden'!AL35="x","x",AK$2-'Indicator Date hidden'!AL35)</f>
        <v>0</v>
      </c>
      <c r="AL34" s="264">
        <f>IF('Indicator Date hidden'!AM35="x","x",AL$2-'Indicator Date hidden'!AM35)</f>
        <v>1</v>
      </c>
      <c r="AM34" s="264">
        <f>IF('Indicator Date hidden'!AN35="x","x",AM$2-'Indicator Date hidden'!AN35)</f>
        <v>1</v>
      </c>
      <c r="AN34" s="264">
        <f>IF('Indicator Date hidden'!AO35="x","x",AN$2-'Indicator Date hidden'!AO35)</f>
        <v>0</v>
      </c>
      <c r="AO34" s="264">
        <f>IF('Indicator Date hidden'!AP35="x","x",AO$2-'Indicator Date hidden'!AP35)</f>
        <v>4</v>
      </c>
      <c r="AP34" s="264">
        <f>IF('Indicator Date hidden'!AQ35="x","x",AP$2-'Indicator Date hidden'!AQ35)</f>
        <v>1</v>
      </c>
      <c r="AQ34" s="264">
        <f>IF('Indicator Date hidden'!AR35="x","x",AQ$2-'Indicator Date hidden'!AR35)</f>
        <v>0</v>
      </c>
      <c r="AR34" s="264">
        <f>IF('Indicator Date hidden'!AS35="x","x",AR$2-'Indicator Date hidden'!AS35)</f>
        <v>0</v>
      </c>
      <c r="AS34" s="264">
        <f>IF('Indicator Date hidden'!AT35="x","x",AS$2-'Indicator Date hidden'!AT35)</f>
        <v>0</v>
      </c>
      <c r="AT34" s="264">
        <f>IF('Indicator Date hidden'!AU35="x","x",AT$2-'Indicator Date hidden'!AU35)</f>
        <v>0</v>
      </c>
      <c r="AU34" s="264">
        <f>IF('Indicator Date hidden'!AV35="x","x",AU$2-'Indicator Date hidden'!AV35)</f>
        <v>0</v>
      </c>
      <c r="AV34" s="264">
        <f>IF('Indicator Date hidden'!AW35="x","x",AV$2-'Indicator Date hidden'!AW35)</f>
        <v>0</v>
      </c>
      <c r="AW34" s="264">
        <f>IF('Indicator Date hidden'!AX35="x","x",AW$2-'Indicator Date hidden'!AX35)</f>
        <v>0</v>
      </c>
      <c r="AX34" s="264">
        <f>IF('Indicator Date hidden'!AY35="x","x",AX$2-'Indicator Date hidden'!AY35)</f>
        <v>1</v>
      </c>
      <c r="AY34" s="264">
        <f>IF('Indicator Date hidden'!AZ35="x","x",AY$2-'Indicator Date hidden'!AZ35)</f>
        <v>1</v>
      </c>
      <c r="AZ34" s="264">
        <f>IF('Indicator Date hidden'!BA35="x","x",AZ$2-'Indicator Date hidden'!BA35)</f>
        <v>1</v>
      </c>
      <c r="BA34" s="264">
        <f>IF('Indicator Date hidden'!BB35="x","x",BA$2-'Indicator Date hidden'!BB35)</f>
        <v>0</v>
      </c>
      <c r="BB34" s="264">
        <f>IF('Indicator Date hidden'!BC35="x","x",BB$2-'Indicator Date hidden'!BC35)</f>
        <v>0</v>
      </c>
      <c r="BC34" s="264">
        <f>IF('Indicator Date hidden'!BD35="x","x",BC$2-'Indicator Date hidden'!BD35)</f>
        <v>0</v>
      </c>
      <c r="BD34" s="264">
        <f>IF('Indicator Date hidden'!BE35="x","x",BD$2-'Indicator Date hidden'!BE35)</f>
        <v>0</v>
      </c>
      <c r="BE34" s="264">
        <f>IF('Indicator Date hidden'!BF35="x","x",BE$2-'Indicator Date hidden'!BF35)</f>
        <v>0</v>
      </c>
      <c r="BF34" s="264">
        <f>IF('Indicator Date hidden'!BG35="x","x",BF$2-'Indicator Date hidden'!BG35)</f>
        <v>1</v>
      </c>
      <c r="BG34" s="264">
        <f>IF('Indicator Date hidden'!BH35="x","x",BG$2-'Indicator Date hidden'!BH35)</f>
        <v>1</v>
      </c>
      <c r="BH34" s="264">
        <f>IF('Indicator Date hidden'!BI35="x","x",BH$2-'Indicator Date hidden'!BI35)</f>
        <v>0</v>
      </c>
      <c r="BI34" s="264">
        <f>IF('Indicator Date hidden'!BJ35="x","x",BI$2-'Indicator Date hidden'!BJ35)</f>
        <v>0</v>
      </c>
      <c r="BJ34" s="264">
        <f>IF('Indicator Date hidden'!BK35="x","x",BJ$2-'Indicator Date hidden'!BK35)</f>
        <v>0</v>
      </c>
      <c r="BK34" s="264">
        <f>IF('Indicator Date hidden'!BL35="x","x",BK$2-'Indicator Date hidden'!BL35)</f>
        <v>0</v>
      </c>
      <c r="BL34" s="264">
        <f>IF('Indicator Date hidden'!BM35="x","x",BL$2-'Indicator Date hidden'!BM35)</f>
        <v>0</v>
      </c>
      <c r="BM34" s="264">
        <f>IF('Indicator Date hidden'!BN35="x","x",BM$2-'Indicator Date hidden'!BN35)</f>
        <v>0</v>
      </c>
      <c r="BN34" s="264">
        <f>IF('Indicator Date hidden'!BO35="x","x",BN$2-'Indicator Date hidden'!BO35)</f>
        <v>0</v>
      </c>
      <c r="BO34" s="264">
        <f>IF('Indicator Date hidden'!BP35="x","x",BO$2-'Indicator Date hidden'!BP35)</f>
        <v>5</v>
      </c>
      <c r="BP34" s="264">
        <f>IF('Indicator Date hidden'!BQ35="x","x",BP$2-'Indicator Date hidden'!BQ35)</f>
        <v>0</v>
      </c>
      <c r="BQ34" s="264">
        <f>IF('Indicator Date hidden'!BR35="x","x",BQ$2-'Indicator Date hidden'!BR35)</f>
        <v>6</v>
      </c>
      <c r="BR34" s="264">
        <f>IF('Indicator Date hidden'!BS35="x","x",BR$2-'Indicator Date hidden'!BS35)</f>
        <v>6</v>
      </c>
      <c r="BS34" s="264">
        <f>IF('Indicator Date hidden'!BT35="x","x",BS$2-'Indicator Date hidden'!BT35)</f>
        <v>6</v>
      </c>
      <c r="BT34" s="264">
        <f>IF('Indicator Date hidden'!BU35="x","x",BT$2-'Indicator Date hidden'!BU35)</f>
        <v>0</v>
      </c>
      <c r="BU34" s="264">
        <f>IF('Indicator Date hidden'!BV35="x","x",BU$2-'Indicator Date hidden'!BV35)</f>
        <v>0</v>
      </c>
      <c r="BV34" s="264">
        <f>IF('Indicator Date hidden'!BW35="x","x",BV$2-'Indicator Date hidden'!BW35)</f>
        <v>0</v>
      </c>
      <c r="BW34" s="264">
        <f>IF('Indicator Date hidden'!BX35="x","x",BW$2-'Indicator Date hidden'!BX35)</f>
        <v>6</v>
      </c>
      <c r="BX34" s="264">
        <f>IF('Indicator Date hidden'!BY35="x","x",BX$2-'Indicator Date hidden'!BY35)</f>
        <v>1</v>
      </c>
      <c r="BY34" s="264">
        <f>IF('Indicator Date hidden'!BZ35="x","x",BY$2-'Indicator Date hidden'!BZ35)</f>
        <v>1</v>
      </c>
      <c r="BZ34" s="264">
        <f>IF('Indicator Date hidden'!CA35="x","x",BZ$2-'Indicator Date hidden'!CA35)</f>
        <v>1</v>
      </c>
      <c r="CA34" s="264">
        <f>IF('Indicator Date hidden'!CB35="x","x",CA$2-'Indicator Date hidden'!CB35)</f>
        <v>1</v>
      </c>
      <c r="CB34" s="264">
        <f>IF('Indicator Date hidden'!CC35="x","x",CB$2-'Indicator Date hidden'!CC35)</f>
        <v>1</v>
      </c>
      <c r="CC34" s="264">
        <f>IF('Indicator Date hidden'!CD35="x","x",CC$2-'Indicator Date hidden'!CD35)</f>
        <v>1</v>
      </c>
      <c r="CD34" s="264">
        <f>IF('Indicator Date hidden'!CE35="x","x",CD$2-'Indicator Date hidden'!CE35)</f>
        <v>1</v>
      </c>
      <c r="CE34" s="264">
        <f>IF('Indicator Date hidden'!CF35="x","x",CE$2-'Indicator Date hidden'!CF35)</f>
        <v>0</v>
      </c>
      <c r="CF34" s="264">
        <f>IF('Indicator Date hidden'!CG35="x","x",CF$2-'Indicator Date hidden'!CG35)</f>
        <v>0</v>
      </c>
      <c r="CG34" s="264">
        <f>IF('Indicator Date hidden'!CH35="x","x",CG$2-'Indicator Date hidden'!CH35)</f>
        <v>0</v>
      </c>
      <c r="CH34" s="264">
        <f>IF('Indicator Date hidden'!CI35="x","x",CH$2-'Indicator Date hidden'!CI35)</f>
        <v>0</v>
      </c>
      <c r="CI34" s="264">
        <f>IF('Indicator Date hidden'!CJ35="x","x",CI$2-'Indicator Date hidden'!CJ35)</f>
        <v>0</v>
      </c>
      <c r="CJ34" s="264">
        <f>IF('Indicator Date hidden'!CK35="x","x",CJ$2-'Indicator Date hidden'!CK35)</f>
        <v>0</v>
      </c>
      <c r="CK34" s="264">
        <f>IF('Indicator Date hidden'!CL35="x","x",CK$2-'Indicator Date hidden'!CL35)</f>
        <v>0</v>
      </c>
      <c r="CL34" s="264">
        <f>IF('Indicator Date hidden'!CM35="x","x",CL$2-'Indicator Date hidden'!CM35)</f>
        <v>6</v>
      </c>
      <c r="CM34" s="263">
        <f t="shared" si="0"/>
        <v>67</v>
      </c>
      <c r="CN34" s="265">
        <f t="shared" si="1"/>
        <v>0.7528089887640449</v>
      </c>
      <c r="CO34" s="263">
        <f t="shared" si="2"/>
        <v>27</v>
      </c>
      <c r="CP34" s="265">
        <f t="shared" si="3"/>
        <v>1.6440625133444198</v>
      </c>
      <c r="CQ34" s="266">
        <f t="shared" si="4"/>
        <v>0</v>
      </c>
    </row>
    <row r="35" spans="1:95" x14ac:dyDescent="0.25">
      <c r="A35" s="263" t="str">
        <f>'Indicator Data'!C46</f>
        <v>Jashore</v>
      </c>
      <c r="B35" s="264">
        <f>IF('Indicator Date hidden'!C36="x","x",B$2-'Indicator Date hidden'!C36)</f>
        <v>0</v>
      </c>
      <c r="C35" s="264">
        <f>IF('Indicator Date hidden'!D36="x","x",C$2-'Indicator Date hidden'!D36)</f>
        <v>0</v>
      </c>
      <c r="D35" s="264">
        <f>IF('Indicator Date hidden'!E36="x","x",D$2-'Indicator Date hidden'!E36)</f>
        <v>0</v>
      </c>
      <c r="E35" s="264">
        <f>IF('Indicator Date hidden'!F36="x","x",E$2-'Indicator Date hidden'!F36)</f>
        <v>0</v>
      </c>
      <c r="F35" s="264">
        <f>IF('Indicator Date hidden'!G36="x","x",F$2-'Indicator Date hidden'!G36)</f>
        <v>0</v>
      </c>
      <c r="G35" s="264">
        <f>IF('Indicator Date hidden'!H36="x","x",G$2-'Indicator Date hidden'!H36)</f>
        <v>0</v>
      </c>
      <c r="H35" s="264">
        <f>IF('Indicator Date hidden'!I36="x","x",H$2-'Indicator Date hidden'!I36)</f>
        <v>0</v>
      </c>
      <c r="I35" s="264">
        <f>IF('Indicator Date hidden'!J36="x","x",I$2-'Indicator Date hidden'!J36)</f>
        <v>0</v>
      </c>
      <c r="J35" s="264">
        <f>IF('Indicator Date hidden'!K36="x","x",J$2-'Indicator Date hidden'!K36)</f>
        <v>0</v>
      </c>
      <c r="K35" s="264">
        <f>IF('Indicator Date hidden'!L36="x","x",K$2-'Indicator Date hidden'!L36)</f>
        <v>0</v>
      </c>
      <c r="L35" s="264">
        <f>IF('Indicator Date hidden'!M36="x","x",L$2-'Indicator Date hidden'!M36)</f>
        <v>0</v>
      </c>
      <c r="M35" s="264">
        <f>IF('Indicator Date hidden'!N36="x","x",M$2-'Indicator Date hidden'!N36)</f>
        <v>0</v>
      </c>
      <c r="N35" s="264">
        <f>IF('Indicator Date hidden'!O36="x","x",N$2-'Indicator Date hidden'!O36)</f>
        <v>0</v>
      </c>
      <c r="O35" s="264">
        <f>IF('Indicator Date hidden'!P36="x","x",O$2-'Indicator Date hidden'!P36)</f>
        <v>0</v>
      </c>
      <c r="P35" s="264">
        <f>IF('Indicator Date hidden'!Q36="x","x",P$2-'Indicator Date hidden'!Q36)</f>
        <v>0</v>
      </c>
      <c r="Q35" s="264">
        <f>IF('Indicator Date hidden'!R36="x","x",Q$2-'Indicator Date hidden'!R36)</f>
        <v>0</v>
      </c>
      <c r="R35" s="264">
        <f>IF('Indicator Date hidden'!S36="x","x",R$2-'Indicator Date hidden'!S36)</f>
        <v>0</v>
      </c>
      <c r="S35" s="264">
        <f>IF('Indicator Date hidden'!T36="x","x",S$2-'Indicator Date hidden'!T36)</f>
        <v>0</v>
      </c>
      <c r="T35" s="264">
        <f>IF('Indicator Date hidden'!U36="x","x",T$2-'Indicator Date hidden'!U36)</f>
        <v>0</v>
      </c>
      <c r="U35" s="264">
        <f>IF('Indicator Date hidden'!V36="x","x",U$2-'Indicator Date hidden'!V36)</f>
        <v>0</v>
      </c>
      <c r="V35" s="264">
        <f>IF('Indicator Date hidden'!W36="x","x",V$2-'Indicator Date hidden'!W36)</f>
        <v>0</v>
      </c>
      <c r="W35" s="264">
        <f>IF('Indicator Date hidden'!X36="x","x",W$2-'Indicator Date hidden'!X36)</f>
        <v>0</v>
      </c>
      <c r="X35" s="264">
        <f>IF('Indicator Date hidden'!Y36="x","x",X$2-'Indicator Date hidden'!Y36)</f>
        <v>0</v>
      </c>
      <c r="Y35" s="264">
        <f>IF('Indicator Date hidden'!Z36="x","x",Y$2-'Indicator Date hidden'!Z36)</f>
        <v>6</v>
      </c>
      <c r="Z35" s="264">
        <f>IF('Indicator Date hidden'!AA36="x","x",Z$2-'Indicator Date hidden'!AA36)</f>
        <v>0</v>
      </c>
      <c r="AA35" s="264">
        <f>IF('Indicator Date hidden'!AB36="x","x",AA$2-'Indicator Date hidden'!AB36)</f>
        <v>0</v>
      </c>
      <c r="AB35" s="264">
        <f>IF('Indicator Date hidden'!AC36="x","x",AB$2-'Indicator Date hidden'!AC36)</f>
        <v>0</v>
      </c>
      <c r="AC35" s="264">
        <f>IF('Indicator Date hidden'!AD36="x","x",AC$2-'Indicator Date hidden'!AD36)</f>
        <v>0</v>
      </c>
      <c r="AD35" s="264">
        <f>IF('Indicator Date hidden'!AE36="x","x",AD$2-'Indicator Date hidden'!AE36)</f>
        <v>0</v>
      </c>
      <c r="AE35" s="264">
        <f>IF('Indicator Date hidden'!AF36="x","x",AE$2-'Indicator Date hidden'!AF36)</f>
        <v>0</v>
      </c>
      <c r="AF35" s="264">
        <f>IF('Indicator Date hidden'!AG36="x","x",AF$2-'Indicator Date hidden'!AG36)</f>
        <v>0</v>
      </c>
      <c r="AG35" s="264">
        <f>IF('Indicator Date hidden'!AH36="x","x",AG$2-'Indicator Date hidden'!AH36)</f>
        <v>4</v>
      </c>
      <c r="AH35" s="264">
        <f>IF('Indicator Date hidden'!AI36="x","x",AH$2-'Indicator Date hidden'!AI36)</f>
        <v>1</v>
      </c>
      <c r="AI35" s="264">
        <f>IF('Indicator Date hidden'!AJ36="x","x",AI$2-'Indicator Date hidden'!AJ36)</f>
        <v>1</v>
      </c>
      <c r="AJ35" s="264">
        <f>IF('Indicator Date hidden'!AK36="x","x",AJ$2-'Indicator Date hidden'!AK36)</f>
        <v>1</v>
      </c>
      <c r="AK35" s="264">
        <f>IF('Indicator Date hidden'!AL36="x","x",AK$2-'Indicator Date hidden'!AL36)</f>
        <v>0</v>
      </c>
      <c r="AL35" s="264">
        <f>IF('Indicator Date hidden'!AM36="x","x",AL$2-'Indicator Date hidden'!AM36)</f>
        <v>1</v>
      </c>
      <c r="AM35" s="264">
        <f>IF('Indicator Date hidden'!AN36="x","x",AM$2-'Indicator Date hidden'!AN36)</f>
        <v>1</v>
      </c>
      <c r="AN35" s="264">
        <f>IF('Indicator Date hidden'!AO36="x","x",AN$2-'Indicator Date hidden'!AO36)</f>
        <v>0</v>
      </c>
      <c r="AO35" s="264">
        <f>IF('Indicator Date hidden'!AP36="x","x",AO$2-'Indicator Date hidden'!AP36)</f>
        <v>4</v>
      </c>
      <c r="AP35" s="264">
        <f>IF('Indicator Date hidden'!AQ36="x","x",AP$2-'Indicator Date hidden'!AQ36)</f>
        <v>1</v>
      </c>
      <c r="AQ35" s="264">
        <f>IF('Indicator Date hidden'!AR36="x","x",AQ$2-'Indicator Date hidden'!AR36)</f>
        <v>0</v>
      </c>
      <c r="AR35" s="264">
        <f>IF('Indicator Date hidden'!AS36="x","x",AR$2-'Indicator Date hidden'!AS36)</f>
        <v>0</v>
      </c>
      <c r="AS35" s="264">
        <f>IF('Indicator Date hidden'!AT36="x","x",AS$2-'Indicator Date hidden'!AT36)</f>
        <v>0</v>
      </c>
      <c r="AT35" s="264">
        <f>IF('Indicator Date hidden'!AU36="x","x",AT$2-'Indicator Date hidden'!AU36)</f>
        <v>0</v>
      </c>
      <c r="AU35" s="264">
        <f>IF('Indicator Date hidden'!AV36="x","x",AU$2-'Indicator Date hidden'!AV36)</f>
        <v>0</v>
      </c>
      <c r="AV35" s="264">
        <f>IF('Indicator Date hidden'!AW36="x","x",AV$2-'Indicator Date hidden'!AW36)</f>
        <v>0</v>
      </c>
      <c r="AW35" s="264">
        <f>IF('Indicator Date hidden'!AX36="x","x",AW$2-'Indicator Date hidden'!AX36)</f>
        <v>0</v>
      </c>
      <c r="AX35" s="264">
        <f>IF('Indicator Date hidden'!AY36="x","x",AX$2-'Indicator Date hidden'!AY36)</f>
        <v>1</v>
      </c>
      <c r="AY35" s="264">
        <f>IF('Indicator Date hidden'!AZ36="x","x",AY$2-'Indicator Date hidden'!AZ36)</f>
        <v>1</v>
      </c>
      <c r="AZ35" s="264">
        <f>IF('Indicator Date hidden'!BA36="x","x",AZ$2-'Indicator Date hidden'!BA36)</f>
        <v>1</v>
      </c>
      <c r="BA35" s="264">
        <f>IF('Indicator Date hidden'!BB36="x","x",BA$2-'Indicator Date hidden'!BB36)</f>
        <v>0</v>
      </c>
      <c r="BB35" s="264">
        <f>IF('Indicator Date hidden'!BC36="x","x",BB$2-'Indicator Date hidden'!BC36)</f>
        <v>0</v>
      </c>
      <c r="BC35" s="264">
        <f>IF('Indicator Date hidden'!BD36="x","x",BC$2-'Indicator Date hidden'!BD36)</f>
        <v>0</v>
      </c>
      <c r="BD35" s="264">
        <f>IF('Indicator Date hidden'!BE36="x","x",BD$2-'Indicator Date hidden'!BE36)</f>
        <v>0</v>
      </c>
      <c r="BE35" s="264">
        <f>IF('Indicator Date hidden'!BF36="x","x",BE$2-'Indicator Date hidden'!BF36)</f>
        <v>0</v>
      </c>
      <c r="BF35" s="264">
        <f>IF('Indicator Date hidden'!BG36="x","x",BF$2-'Indicator Date hidden'!BG36)</f>
        <v>1</v>
      </c>
      <c r="BG35" s="264">
        <f>IF('Indicator Date hidden'!BH36="x","x",BG$2-'Indicator Date hidden'!BH36)</f>
        <v>1</v>
      </c>
      <c r="BH35" s="264">
        <f>IF('Indicator Date hidden'!BI36="x","x",BH$2-'Indicator Date hidden'!BI36)</f>
        <v>0</v>
      </c>
      <c r="BI35" s="264">
        <f>IF('Indicator Date hidden'!BJ36="x","x",BI$2-'Indicator Date hidden'!BJ36)</f>
        <v>0</v>
      </c>
      <c r="BJ35" s="264">
        <f>IF('Indicator Date hidden'!BK36="x","x",BJ$2-'Indicator Date hidden'!BK36)</f>
        <v>0</v>
      </c>
      <c r="BK35" s="264">
        <f>IF('Indicator Date hidden'!BL36="x","x",BK$2-'Indicator Date hidden'!BL36)</f>
        <v>0</v>
      </c>
      <c r="BL35" s="264">
        <f>IF('Indicator Date hidden'!BM36="x","x",BL$2-'Indicator Date hidden'!BM36)</f>
        <v>0</v>
      </c>
      <c r="BM35" s="264">
        <f>IF('Indicator Date hidden'!BN36="x","x",BM$2-'Indicator Date hidden'!BN36)</f>
        <v>0</v>
      </c>
      <c r="BN35" s="264">
        <f>IF('Indicator Date hidden'!BO36="x","x",BN$2-'Indicator Date hidden'!BO36)</f>
        <v>0</v>
      </c>
      <c r="BO35" s="264">
        <f>IF('Indicator Date hidden'!BP36="x","x",BO$2-'Indicator Date hidden'!BP36)</f>
        <v>5</v>
      </c>
      <c r="BP35" s="264">
        <f>IF('Indicator Date hidden'!BQ36="x","x",BP$2-'Indicator Date hidden'!BQ36)</f>
        <v>0</v>
      </c>
      <c r="BQ35" s="264">
        <f>IF('Indicator Date hidden'!BR36="x","x",BQ$2-'Indicator Date hidden'!BR36)</f>
        <v>6</v>
      </c>
      <c r="BR35" s="264">
        <f>IF('Indicator Date hidden'!BS36="x","x",BR$2-'Indicator Date hidden'!BS36)</f>
        <v>6</v>
      </c>
      <c r="BS35" s="264">
        <f>IF('Indicator Date hidden'!BT36="x","x",BS$2-'Indicator Date hidden'!BT36)</f>
        <v>6</v>
      </c>
      <c r="BT35" s="264">
        <f>IF('Indicator Date hidden'!BU36="x","x",BT$2-'Indicator Date hidden'!BU36)</f>
        <v>0</v>
      </c>
      <c r="BU35" s="264">
        <f>IF('Indicator Date hidden'!BV36="x","x",BU$2-'Indicator Date hidden'!BV36)</f>
        <v>0</v>
      </c>
      <c r="BV35" s="264">
        <f>IF('Indicator Date hidden'!BW36="x","x",BV$2-'Indicator Date hidden'!BW36)</f>
        <v>0</v>
      </c>
      <c r="BW35" s="264">
        <f>IF('Indicator Date hidden'!BX36="x","x",BW$2-'Indicator Date hidden'!BX36)</f>
        <v>6</v>
      </c>
      <c r="BX35" s="264">
        <f>IF('Indicator Date hidden'!BY36="x","x",BX$2-'Indicator Date hidden'!BY36)</f>
        <v>1</v>
      </c>
      <c r="BY35" s="264">
        <f>IF('Indicator Date hidden'!BZ36="x","x",BY$2-'Indicator Date hidden'!BZ36)</f>
        <v>1</v>
      </c>
      <c r="BZ35" s="264">
        <f>IF('Indicator Date hidden'!CA36="x","x",BZ$2-'Indicator Date hidden'!CA36)</f>
        <v>1</v>
      </c>
      <c r="CA35" s="264">
        <f>IF('Indicator Date hidden'!CB36="x","x",CA$2-'Indicator Date hidden'!CB36)</f>
        <v>1</v>
      </c>
      <c r="CB35" s="264">
        <f>IF('Indicator Date hidden'!CC36="x","x",CB$2-'Indicator Date hidden'!CC36)</f>
        <v>1</v>
      </c>
      <c r="CC35" s="264">
        <f>IF('Indicator Date hidden'!CD36="x","x",CC$2-'Indicator Date hidden'!CD36)</f>
        <v>1</v>
      </c>
      <c r="CD35" s="264">
        <f>IF('Indicator Date hidden'!CE36="x","x",CD$2-'Indicator Date hidden'!CE36)</f>
        <v>1</v>
      </c>
      <c r="CE35" s="264">
        <f>IF('Indicator Date hidden'!CF36="x","x",CE$2-'Indicator Date hidden'!CF36)</f>
        <v>0</v>
      </c>
      <c r="CF35" s="264">
        <f>IF('Indicator Date hidden'!CG36="x","x",CF$2-'Indicator Date hidden'!CG36)</f>
        <v>0</v>
      </c>
      <c r="CG35" s="264">
        <f>IF('Indicator Date hidden'!CH36="x","x",CG$2-'Indicator Date hidden'!CH36)</f>
        <v>0</v>
      </c>
      <c r="CH35" s="264">
        <f>IF('Indicator Date hidden'!CI36="x","x",CH$2-'Indicator Date hidden'!CI36)</f>
        <v>0</v>
      </c>
      <c r="CI35" s="264">
        <f>IF('Indicator Date hidden'!CJ36="x","x",CI$2-'Indicator Date hidden'!CJ36)</f>
        <v>0</v>
      </c>
      <c r="CJ35" s="264">
        <f>IF('Indicator Date hidden'!CK36="x","x",CJ$2-'Indicator Date hidden'!CK36)</f>
        <v>0</v>
      </c>
      <c r="CK35" s="264">
        <f>IF('Indicator Date hidden'!CL36="x","x",CK$2-'Indicator Date hidden'!CL36)</f>
        <v>0</v>
      </c>
      <c r="CL35" s="264">
        <f>IF('Indicator Date hidden'!CM36="x","x",CL$2-'Indicator Date hidden'!CM36)</f>
        <v>6</v>
      </c>
      <c r="CM35" s="263">
        <f t="shared" si="0"/>
        <v>67</v>
      </c>
      <c r="CN35" s="265">
        <f t="shared" si="1"/>
        <v>0.7528089887640449</v>
      </c>
      <c r="CO35" s="263">
        <f t="shared" si="2"/>
        <v>27</v>
      </c>
      <c r="CP35" s="265">
        <f t="shared" si="3"/>
        <v>1.6440625133444198</v>
      </c>
      <c r="CQ35" s="266">
        <f t="shared" si="4"/>
        <v>0</v>
      </c>
    </row>
    <row r="36" spans="1:95" x14ac:dyDescent="0.25">
      <c r="A36" s="263" t="str">
        <f>'Indicator Data'!C47</f>
        <v>Jhenaidah</v>
      </c>
      <c r="B36" s="264">
        <f>IF('Indicator Date hidden'!C37="x","x",B$2-'Indicator Date hidden'!C37)</f>
        <v>0</v>
      </c>
      <c r="C36" s="264">
        <f>IF('Indicator Date hidden'!D37="x","x",C$2-'Indicator Date hidden'!D37)</f>
        <v>0</v>
      </c>
      <c r="D36" s="264">
        <f>IF('Indicator Date hidden'!E37="x","x",D$2-'Indicator Date hidden'!E37)</f>
        <v>0</v>
      </c>
      <c r="E36" s="264">
        <f>IF('Indicator Date hidden'!F37="x","x",E$2-'Indicator Date hidden'!F37)</f>
        <v>0</v>
      </c>
      <c r="F36" s="264">
        <f>IF('Indicator Date hidden'!G37="x","x",F$2-'Indicator Date hidden'!G37)</f>
        <v>0</v>
      </c>
      <c r="G36" s="264">
        <f>IF('Indicator Date hidden'!H37="x","x",G$2-'Indicator Date hidden'!H37)</f>
        <v>0</v>
      </c>
      <c r="H36" s="264">
        <f>IF('Indicator Date hidden'!I37="x","x",H$2-'Indicator Date hidden'!I37)</f>
        <v>0</v>
      </c>
      <c r="I36" s="264">
        <f>IF('Indicator Date hidden'!J37="x","x",I$2-'Indicator Date hidden'!J37)</f>
        <v>0</v>
      </c>
      <c r="J36" s="264">
        <f>IF('Indicator Date hidden'!K37="x","x",J$2-'Indicator Date hidden'!K37)</f>
        <v>0</v>
      </c>
      <c r="K36" s="264">
        <f>IF('Indicator Date hidden'!L37="x","x",K$2-'Indicator Date hidden'!L37)</f>
        <v>0</v>
      </c>
      <c r="L36" s="264">
        <f>IF('Indicator Date hidden'!M37="x","x",L$2-'Indicator Date hidden'!M37)</f>
        <v>0</v>
      </c>
      <c r="M36" s="264">
        <f>IF('Indicator Date hidden'!N37="x","x",M$2-'Indicator Date hidden'!N37)</f>
        <v>0</v>
      </c>
      <c r="N36" s="264">
        <f>IF('Indicator Date hidden'!O37="x","x",N$2-'Indicator Date hidden'!O37)</f>
        <v>0</v>
      </c>
      <c r="O36" s="264">
        <f>IF('Indicator Date hidden'!P37="x","x",O$2-'Indicator Date hidden'!P37)</f>
        <v>0</v>
      </c>
      <c r="P36" s="264">
        <f>IF('Indicator Date hidden'!Q37="x","x",P$2-'Indicator Date hidden'!Q37)</f>
        <v>0</v>
      </c>
      <c r="Q36" s="264">
        <f>IF('Indicator Date hidden'!R37="x","x",Q$2-'Indicator Date hidden'!R37)</f>
        <v>0</v>
      </c>
      <c r="R36" s="264">
        <f>IF('Indicator Date hidden'!S37="x","x",R$2-'Indicator Date hidden'!S37)</f>
        <v>0</v>
      </c>
      <c r="S36" s="264">
        <f>IF('Indicator Date hidden'!T37="x","x",S$2-'Indicator Date hidden'!T37)</f>
        <v>0</v>
      </c>
      <c r="T36" s="264">
        <f>IF('Indicator Date hidden'!U37="x","x",T$2-'Indicator Date hidden'!U37)</f>
        <v>0</v>
      </c>
      <c r="U36" s="264">
        <f>IF('Indicator Date hidden'!V37="x","x",U$2-'Indicator Date hidden'!V37)</f>
        <v>0</v>
      </c>
      <c r="V36" s="264">
        <f>IF('Indicator Date hidden'!W37="x","x",V$2-'Indicator Date hidden'!W37)</f>
        <v>0</v>
      </c>
      <c r="W36" s="264">
        <f>IF('Indicator Date hidden'!X37="x","x",W$2-'Indicator Date hidden'!X37)</f>
        <v>0</v>
      </c>
      <c r="X36" s="264">
        <f>IF('Indicator Date hidden'!Y37="x","x",X$2-'Indicator Date hidden'!Y37)</f>
        <v>0</v>
      </c>
      <c r="Y36" s="264">
        <f>IF('Indicator Date hidden'!Z37="x","x",Y$2-'Indicator Date hidden'!Z37)</f>
        <v>6</v>
      </c>
      <c r="Z36" s="264">
        <f>IF('Indicator Date hidden'!AA37="x","x",Z$2-'Indicator Date hidden'!AA37)</f>
        <v>0</v>
      </c>
      <c r="AA36" s="264">
        <f>IF('Indicator Date hidden'!AB37="x","x",AA$2-'Indicator Date hidden'!AB37)</f>
        <v>0</v>
      </c>
      <c r="AB36" s="264">
        <f>IF('Indicator Date hidden'!AC37="x","x",AB$2-'Indicator Date hidden'!AC37)</f>
        <v>0</v>
      </c>
      <c r="AC36" s="264">
        <f>IF('Indicator Date hidden'!AD37="x","x",AC$2-'Indicator Date hidden'!AD37)</f>
        <v>0</v>
      </c>
      <c r="AD36" s="264">
        <f>IF('Indicator Date hidden'!AE37="x","x",AD$2-'Indicator Date hidden'!AE37)</f>
        <v>0</v>
      </c>
      <c r="AE36" s="264">
        <f>IF('Indicator Date hidden'!AF37="x","x",AE$2-'Indicator Date hidden'!AF37)</f>
        <v>0</v>
      </c>
      <c r="AF36" s="264">
        <f>IF('Indicator Date hidden'!AG37="x","x",AF$2-'Indicator Date hidden'!AG37)</f>
        <v>0</v>
      </c>
      <c r="AG36" s="264">
        <f>IF('Indicator Date hidden'!AH37="x","x",AG$2-'Indicator Date hidden'!AH37)</f>
        <v>4</v>
      </c>
      <c r="AH36" s="264">
        <f>IF('Indicator Date hidden'!AI37="x","x",AH$2-'Indicator Date hidden'!AI37)</f>
        <v>1</v>
      </c>
      <c r="AI36" s="264">
        <f>IF('Indicator Date hidden'!AJ37="x","x",AI$2-'Indicator Date hidden'!AJ37)</f>
        <v>1</v>
      </c>
      <c r="AJ36" s="264">
        <f>IF('Indicator Date hidden'!AK37="x","x",AJ$2-'Indicator Date hidden'!AK37)</f>
        <v>1</v>
      </c>
      <c r="AK36" s="264">
        <f>IF('Indicator Date hidden'!AL37="x","x",AK$2-'Indicator Date hidden'!AL37)</f>
        <v>0</v>
      </c>
      <c r="AL36" s="264">
        <f>IF('Indicator Date hidden'!AM37="x","x",AL$2-'Indicator Date hidden'!AM37)</f>
        <v>1</v>
      </c>
      <c r="AM36" s="264">
        <f>IF('Indicator Date hidden'!AN37="x","x",AM$2-'Indicator Date hidden'!AN37)</f>
        <v>1</v>
      </c>
      <c r="AN36" s="264">
        <f>IF('Indicator Date hidden'!AO37="x","x",AN$2-'Indicator Date hidden'!AO37)</f>
        <v>0</v>
      </c>
      <c r="AO36" s="264">
        <f>IF('Indicator Date hidden'!AP37="x","x",AO$2-'Indicator Date hidden'!AP37)</f>
        <v>4</v>
      </c>
      <c r="AP36" s="264">
        <f>IF('Indicator Date hidden'!AQ37="x","x",AP$2-'Indicator Date hidden'!AQ37)</f>
        <v>1</v>
      </c>
      <c r="AQ36" s="264">
        <f>IF('Indicator Date hidden'!AR37="x","x",AQ$2-'Indicator Date hidden'!AR37)</f>
        <v>0</v>
      </c>
      <c r="AR36" s="264">
        <f>IF('Indicator Date hidden'!AS37="x","x",AR$2-'Indicator Date hidden'!AS37)</f>
        <v>0</v>
      </c>
      <c r="AS36" s="264">
        <f>IF('Indicator Date hidden'!AT37="x","x",AS$2-'Indicator Date hidden'!AT37)</f>
        <v>0</v>
      </c>
      <c r="AT36" s="264">
        <f>IF('Indicator Date hidden'!AU37="x","x",AT$2-'Indicator Date hidden'!AU37)</f>
        <v>0</v>
      </c>
      <c r="AU36" s="264">
        <f>IF('Indicator Date hidden'!AV37="x","x",AU$2-'Indicator Date hidden'!AV37)</f>
        <v>0</v>
      </c>
      <c r="AV36" s="264">
        <f>IF('Indicator Date hidden'!AW37="x","x",AV$2-'Indicator Date hidden'!AW37)</f>
        <v>0</v>
      </c>
      <c r="AW36" s="264">
        <f>IF('Indicator Date hidden'!AX37="x","x",AW$2-'Indicator Date hidden'!AX37)</f>
        <v>0</v>
      </c>
      <c r="AX36" s="264">
        <f>IF('Indicator Date hidden'!AY37="x","x",AX$2-'Indicator Date hidden'!AY37)</f>
        <v>1</v>
      </c>
      <c r="AY36" s="264">
        <f>IF('Indicator Date hidden'!AZ37="x","x",AY$2-'Indicator Date hidden'!AZ37)</f>
        <v>1</v>
      </c>
      <c r="AZ36" s="264">
        <f>IF('Indicator Date hidden'!BA37="x","x",AZ$2-'Indicator Date hidden'!BA37)</f>
        <v>1</v>
      </c>
      <c r="BA36" s="264">
        <f>IF('Indicator Date hidden'!BB37="x","x",BA$2-'Indicator Date hidden'!BB37)</f>
        <v>0</v>
      </c>
      <c r="BB36" s="264">
        <f>IF('Indicator Date hidden'!BC37="x","x",BB$2-'Indicator Date hidden'!BC37)</f>
        <v>0</v>
      </c>
      <c r="BC36" s="264">
        <f>IF('Indicator Date hidden'!BD37="x","x",BC$2-'Indicator Date hidden'!BD37)</f>
        <v>0</v>
      </c>
      <c r="BD36" s="264">
        <f>IF('Indicator Date hidden'!BE37="x","x",BD$2-'Indicator Date hidden'!BE37)</f>
        <v>0</v>
      </c>
      <c r="BE36" s="264">
        <f>IF('Indicator Date hidden'!BF37="x","x",BE$2-'Indicator Date hidden'!BF37)</f>
        <v>0</v>
      </c>
      <c r="BF36" s="264">
        <f>IF('Indicator Date hidden'!BG37="x","x",BF$2-'Indicator Date hidden'!BG37)</f>
        <v>1</v>
      </c>
      <c r="BG36" s="264">
        <f>IF('Indicator Date hidden'!BH37="x","x",BG$2-'Indicator Date hidden'!BH37)</f>
        <v>1</v>
      </c>
      <c r="BH36" s="264">
        <f>IF('Indicator Date hidden'!BI37="x","x",BH$2-'Indicator Date hidden'!BI37)</f>
        <v>0</v>
      </c>
      <c r="BI36" s="264">
        <f>IF('Indicator Date hidden'!BJ37="x","x",BI$2-'Indicator Date hidden'!BJ37)</f>
        <v>0</v>
      </c>
      <c r="BJ36" s="264">
        <f>IF('Indicator Date hidden'!BK37="x","x",BJ$2-'Indicator Date hidden'!BK37)</f>
        <v>0</v>
      </c>
      <c r="BK36" s="264">
        <f>IF('Indicator Date hidden'!BL37="x","x",BK$2-'Indicator Date hidden'!BL37)</f>
        <v>0</v>
      </c>
      <c r="BL36" s="264">
        <f>IF('Indicator Date hidden'!BM37="x","x",BL$2-'Indicator Date hidden'!BM37)</f>
        <v>0</v>
      </c>
      <c r="BM36" s="264">
        <f>IF('Indicator Date hidden'!BN37="x","x",BM$2-'Indicator Date hidden'!BN37)</f>
        <v>0</v>
      </c>
      <c r="BN36" s="264">
        <f>IF('Indicator Date hidden'!BO37="x","x",BN$2-'Indicator Date hidden'!BO37)</f>
        <v>0</v>
      </c>
      <c r="BO36" s="264">
        <f>IF('Indicator Date hidden'!BP37="x","x",BO$2-'Indicator Date hidden'!BP37)</f>
        <v>5</v>
      </c>
      <c r="BP36" s="264">
        <f>IF('Indicator Date hidden'!BQ37="x","x",BP$2-'Indicator Date hidden'!BQ37)</f>
        <v>0</v>
      </c>
      <c r="BQ36" s="264">
        <f>IF('Indicator Date hidden'!BR37="x","x",BQ$2-'Indicator Date hidden'!BR37)</f>
        <v>6</v>
      </c>
      <c r="BR36" s="264">
        <f>IF('Indicator Date hidden'!BS37="x","x",BR$2-'Indicator Date hidden'!BS37)</f>
        <v>6</v>
      </c>
      <c r="BS36" s="264">
        <f>IF('Indicator Date hidden'!BT37="x","x",BS$2-'Indicator Date hidden'!BT37)</f>
        <v>6</v>
      </c>
      <c r="BT36" s="264">
        <f>IF('Indicator Date hidden'!BU37="x","x",BT$2-'Indicator Date hidden'!BU37)</f>
        <v>0</v>
      </c>
      <c r="BU36" s="264">
        <f>IF('Indicator Date hidden'!BV37="x","x",BU$2-'Indicator Date hidden'!BV37)</f>
        <v>0</v>
      </c>
      <c r="BV36" s="264">
        <f>IF('Indicator Date hidden'!BW37="x","x",BV$2-'Indicator Date hidden'!BW37)</f>
        <v>0</v>
      </c>
      <c r="BW36" s="264">
        <f>IF('Indicator Date hidden'!BX37="x","x",BW$2-'Indicator Date hidden'!BX37)</f>
        <v>6</v>
      </c>
      <c r="BX36" s="264">
        <f>IF('Indicator Date hidden'!BY37="x","x",BX$2-'Indicator Date hidden'!BY37)</f>
        <v>1</v>
      </c>
      <c r="BY36" s="264">
        <f>IF('Indicator Date hidden'!BZ37="x","x",BY$2-'Indicator Date hidden'!BZ37)</f>
        <v>1</v>
      </c>
      <c r="BZ36" s="264">
        <f>IF('Indicator Date hidden'!CA37="x","x",BZ$2-'Indicator Date hidden'!CA37)</f>
        <v>1</v>
      </c>
      <c r="CA36" s="264">
        <f>IF('Indicator Date hidden'!CB37="x","x",CA$2-'Indicator Date hidden'!CB37)</f>
        <v>1</v>
      </c>
      <c r="CB36" s="264">
        <f>IF('Indicator Date hidden'!CC37="x","x",CB$2-'Indicator Date hidden'!CC37)</f>
        <v>1</v>
      </c>
      <c r="CC36" s="264">
        <f>IF('Indicator Date hidden'!CD37="x","x",CC$2-'Indicator Date hidden'!CD37)</f>
        <v>1</v>
      </c>
      <c r="CD36" s="264">
        <f>IF('Indicator Date hidden'!CE37="x","x",CD$2-'Indicator Date hidden'!CE37)</f>
        <v>1</v>
      </c>
      <c r="CE36" s="264">
        <f>IF('Indicator Date hidden'!CF37="x","x",CE$2-'Indicator Date hidden'!CF37)</f>
        <v>0</v>
      </c>
      <c r="CF36" s="264">
        <f>IF('Indicator Date hidden'!CG37="x","x",CF$2-'Indicator Date hidden'!CG37)</f>
        <v>0</v>
      </c>
      <c r="CG36" s="264">
        <f>IF('Indicator Date hidden'!CH37="x","x",CG$2-'Indicator Date hidden'!CH37)</f>
        <v>0</v>
      </c>
      <c r="CH36" s="264">
        <f>IF('Indicator Date hidden'!CI37="x","x",CH$2-'Indicator Date hidden'!CI37)</f>
        <v>0</v>
      </c>
      <c r="CI36" s="264">
        <f>IF('Indicator Date hidden'!CJ37="x","x",CI$2-'Indicator Date hidden'!CJ37)</f>
        <v>0</v>
      </c>
      <c r="CJ36" s="264">
        <f>IF('Indicator Date hidden'!CK37="x","x",CJ$2-'Indicator Date hidden'!CK37)</f>
        <v>0</v>
      </c>
      <c r="CK36" s="264">
        <f>IF('Indicator Date hidden'!CL37="x","x",CK$2-'Indicator Date hidden'!CL37)</f>
        <v>0</v>
      </c>
      <c r="CL36" s="264">
        <f>IF('Indicator Date hidden'!CM37="x","x",CL$2-'Indicator Date hidden'!CM37)</f>
        <v>6</v>
      </c>
      <c r="CM36" s="263">
        <f t="shared" si="0"/>
        <v>67</v>
      </c>
      <c r="CN36" s="265">
        <f t="shared" si="1"/>
        <v>0.7528089887640449</v>
      </c>
      <c r="CO36" s="263">
        <f t="shared" si="2"/>
        <v>27</v>
      </c>
      <c r="CP36" s="265">
        <f t="shared" si="3"/>
        <v>1.6440625133444198</v>
      </c>
      <c r="CQ36" s="266">
        <f t="shared" si="4"/>
        <v>0</v>
      </c>
    </row>
    <row r="37" spans="1:95" x14ac:dyDescent="0.25">
      <c r="A37" s="263" t="str">
        <f>'Indicator Data'!C48</f>
        <v>Khulna</v>
      </c>
      <c r="B37" s="264">
        <f>IF('Indicator Date hidden'!C38="x","x",B$2-'Indicator Date hidden'!C38)</f>
        <v>0</v>
      </c>
      <c r="C37" s="264">
        <f>IF('Indicator Date hidden'!D38="x","x",C$2-'Indicator Date hidden'!D38)</f>
        <v>0</v>
      </c>
      <c r="D37" s="264">
        <f>IF('Indicator Date hidden'!E38="x","x",D$2-'Indicator Date hidden'!E38)</f>
        <v>0</v>
      </c>
      <c r="E37" s="264">
        <f>IF('Indicator Date hidden'!F38="x","x",E$2-'Indicator Date hidden'!F38)</f>
        <v>0</v>
      </c>
      <c r="F37" s="264">
        <f>IF('Indicator Date hidden'!G38="x","x",F$2-'Indicator Date hidden'!G38)</f>
        <v>0</v>
      </c>
      <c r="G37" s="264">
        <f>IF('Indicator Date hidden'!H38="x","x",G$2-'Indicator Date hidden'!H38)</f>
        <v>0</v>
      </c>
      <c r="H37" s="264">
        <f>IF('Indicator Date hidden'!I38="x","x",H$2-'Indicator Date hidden'!I38)</f>
        <v>0</v>
      </c>
      <c r="I37" s="264">
        <f>IF('Indicator Date hidden'!J38="x","x",I$2-'Indicator Date hidden'!J38)</f>
        <v>0</v>
      </c>
      <c r="J37" s="264">
        <f>IF('Indicator Date hidden'!K38="x","x",J$2-'Indicator Date hidden'!K38)</f>
        <v>0</v>
      </c>
      <c r="K37" s="264">
        <f>IF('Indicator Date hidden'!L38="x","x",K$2-'Indicator Date hidden'!L38)</f>
        <v>0</v>
      </c>
      <c r="L37" s="264">
        <f>IF('Indicator Date hidden'!M38="x","x",L$2-'Indicator Date hidden'!M38)</f>
        <v>0</v>
      </c>
      <c r="M37" s="264">
        <f>IF('Indicator Date hidden'!N38="x","x",M$2-'Indicator Date hidden'!N38)</f>
        <v>0</v>
      </c>
      <c r="N37" s="264">
        <f>IF('Indicator Date hidden'!O38="x","x",N$2-'Indicator Date hidden'!O38)</f>
        <v>0</v>
      </c>
      <c r="O37" s="264">
        <f>IF('Indicator Date hidden'!P38="x","x",O$2-'Indicator Date hidden'!P38)</f>
        <v>0</v>
      </c>
      <c r="P37" s="264">
        <f>IF('Indicator Date hidden'!Q38="x","x",P$2-'Indicator Date hidden'!Q38)</f>
        <v>0</v>
      </c>
      <c r="Q37" s="264">
        <f>IF('Indicator Date hidden'!R38="x","x",Q$2-'Indicator Date hidden'!R38)</f>
        <v>0</v>
      </c>
      <c r="R37" s="264">
        <f>IF('Indicator Date hidden'!S38="x","x",R$2-'Indicator Date hidden'!S38)</f>
        <v>0</v>
      </c>
      <c r="S37" s="264">
        <f>IF('Indicator Date hidden'!T38="x","x",S$2-'Indicator Date hidden'!T38)</f>
        <v>0</v>
      </c>
      <c r="T37" s="264">
        <f>IF('Indicator Date hidden'!U38="x","x",T$2-'Indicator Date hidden'!U38)</f>
        <v>0</v>
      </c>
      <c r="U37" s="264">
        <f>IF('Indicator Date hidden'!V38="x","x",U$2-'Indicator Date hidden'!V38)</f>
        <v>0</v>
      </c>
      <c r="V37" s="264">
        <f>IF('Indicator Date hidden'!W38="x","x",V$2-'Indicator Date hidden'!W38)</f>
        <v>0</v>
      </c>
      <c r="W37" s="264">
        <f>IF('Indicator Date hidden'!X38="x","x",W$2-'Indicator Date hidden'!X38)</f>
        <v>0</v>
      </c>
      <c r="X37" s="264">
        <f>IF('Indicator Date hidden'!Y38="x","x",X$2-'Indicator Date hidden'!Y38)</f>
        <v>0</v>
      </c>
      <c r="Y37" s="264">
        <f>IF('Indicator Date hidden'!Z38="x","x",Y$2-'Indicator Date hidden'!Z38)</f>
        <v>6</v>
      </c>
      <c r="Z37" s="264">
        <f>IF('Indicator Date hidden'!AA38="x","x",Z$2-'Indicator Date hidden'!AA38)</f>
        <v>0</v>
      </c>
      <c r="AA37" s="264">
        <f>IF('Indicator Date hidden'!AB38="x","x",AA$2-'Indicator Date hidden'!AB38)</f>
        <v>0</v>
      </c>
      <c r="AB37" s="264">
        <f>IF('Indicator Date hidden'!AC38="x","x",AB$2-'Indicator Date hidden'!AC38)</f>
        <v>0</v>
      </c>
      <c r="AC37" s="264">
        <f>IF('Indicator Date hidden'!AD38="x","x",AC$2-'Indicator Date hidden'!AD38)</f>
        <v>0</v>
      </c>
      <c r="AD37" s="264">
        <f>IF('Indicator Date hidden'!AE38="x","x",AD$2-'Indicator Date hidden'!AE38)</f>
        <v>0</v>
      </c>
      <c r="AE37" s="264">
        <f>IF('Indicator Date hidden'!AF38="x","x",AE$2-'Indicator Date hidden'!AF38)</f>
        <v>0</v>
      </c>
      <c r="AF37" s="264">
        <f>IF('Indicator Date hidden'!AG38="x","x",AF$2-'Indicator Date hidden'!AG38)</f>
        <v>0</v>
      </c>
      <c r="AG37" s="264">
        <f>IF('Indicator Date hidden'!AH38="x","x",AG$2-'Indicator Date hidden'!AH38)</f>
        <v>4</v>
      </c>
      <c r="AH37" s="264">
        <f>IF('Indicator Date hidden'!AI38="x","x",AH$2-'Indicator Date hidden'!AI38)</f>
        <v>1</v>
      </c>
      <c r="AI37" s="264">
        <f>IF('Indicator Date hidden'!AJ38="x","x",AI$2-'Indicator Date hidden'!AJ38)</f>
        <v>1</v>
      </c>
      <c r="AJ37" s="264">
        <f>IF('Indicator Date hidden'!AK38="x","x",AJ$2-'Indicator Date hidden'!AK38)</f>
        <v>1</v>
      </c>
      <c r="AK37" s="264">
        <f>IF('Indicator Date hidden'!AL38="x","x",AK$2-'Indicator Date hidden'!AL38)</f>
        <v>0</v>
      </c>
      <c r="AL37" s="264">
        <f>IF('Indicator Date hidden'!AM38="x","x",AL$2-'Indicator Date hidden'!AM38)</f>
        <v>1</v>
      </c>
      <c r="AM37" s="264">
        <f>IF('Indicator Date hidden'!AN38="x","x",AM$2-'Indicator Date hidden'!AN38)</f>
        <v>1</v>
      </c>
      <c r="AN37" s="264">
        <f>IF('Indicator Date hidden'!AO38="x","x",AN$2-'Indicator Date hidden'!AO38)</f>
        <v>0</v>
      </c>
      <c r="AO37" s="264">
        <f>IF('Indicator Date hidden'!AP38="x","x",AO$2-'Indicator Date hidden'!AP38)</f>
        <v>4</v>
      </c>
      <c r="AP37" s="264">
        <f>IF('Indicator Date hidden'!AQ38="x","x",AP$2-'Indicator Date hidden'!AQ38)</f>
        <v>1</v>
      </c>
      <c r="AQ37" s="264">
        <f>IF('Indicator Date hidden'!AR38="x","x",AQ$2-'Indicator Date hidden'!AR38)</f>
        <v>0</v>
      </c>
      <c r="AR37" s="264">
        <f>IF('Indicator Date hidden'!AS38="x","x",AR$2-'Indicator Date hidden'!AS38)</f>
        <v>0</v>
      </c>
      <c r="AS37" s="264">
        <f>IF('Indicator Date hidden'!AT38="x","x",AS$2-'Indicator Date hidden'!AT38)</f>
        <v>0</v>
      </c>
      <c r="AT37" s="264">
        <f>IF('Indicator Date hidden'!AU38="x","x",AT$2-'Indicator Date hidden'!AU38)</f>
        <v>0</v>
      </c>
      <c r="AU37" s="264">
        <f>IF('Indicator Date hidden'!AV38="x","x",AU$2-'Indicator Date hidden'!AV38)</f>
        <v>0</v>
      </c>
      <c r="AV37" s="264">
        <f>IF('Indicator Date hidden'!AW38="x","x",AV$2-'Indicator Date hidden'!AW38)</f>
        <v>0</v>
      </c>
      <c r="AW37" s="264">
        <f>IF('Indicator Date hidden'!AX38="x","x",AW$2-'Indicator Date hidden'!AX38)</f>
        <v>0</v>
      </c>
      <c r="AX37" s="264">
        <f>IF('Indicator Date hidden'!AY38="x","x",AX$2-'Indicator Date hidden'!AY38)</f>
        <v>1</v>
      </c>
      <c r="AY37" s="264">
        <f>IF('Indicator Date hidden'!AZ38="x","x",AY$2-'Indicator Date hidden'!AZ38)</f>
        <v>1</v>
      </c>
      <c r="AZ37" s="264">
        <f>IF('Indicator Date hidden'!BA38="x","x",AZ$2-'Indicator Date hidden'!BA38)</f>
        <v>1</v>
      </c>
      <c r="BA37" s="264">
        <f>IF('Indicator Date hidden'!BB38="x","x",BA$2-'Indicator Date hidden'!BB38)</f>
        <v>0</v>
      </c>
      <c r="BB37" s="264">
        <f>IF('Indicator Date hidden'!BC38="x","x",BB$2-'Indicator Date hidden'!BC38)</f>
        <v>0</v>
      </c>
      <c r="BC37" s="264">
        <f>IF('Indicator Date hidden'!BD38="x","x",BC$2-'Indicator Date hidden'!BD38)</f>
        <v>0</v>
      </c>
      <c r="BD37" s="264">
        <f>IF('Indicator Date hidden'!BE38="x","x",BD$2-'Indicator Date hidden'!BE38)</f>
        <v>0</v>
      </c>
      <c r="BE37" s="264">
        <f>IF('Indicator Date hidden'!BF38="x","x",BE$2-'Indicator Date hidden'!BF38)</f>
        <v>0</v>
      </c>
      <c r="BF37" s="264">
        <f>IF('Indicator Date hidden'!BG38="x","x",BF$2-'Indicator Date hidden'!BG38)</f>
        <v>1</v>
      </c>
      <c r="BG37" s="264">
        <f>IF('Indicator Date hidden'!BH38="x","x",BG$2-'Indicator Date hidden'!BH38)</f>
        <v>1</v>
      </c>
      <c r="BH37" s="264">
        <f>IF('Indicator Date hidden'!BI38="x","x",BH$2-'Indicator Date hidden'!BI38)</f>
        <v>0</v>
      </c>
      <c r="BI37" s="264">
        <f>IF('Indicator Date hidden'!BJ38="x","x",BI$2-'Indicator Date hidden'!BJ38)</f>
        <v>0</v>
      </c>
      <c r="BJ37" s="264">
        <f>IF('Indicator Date hidden'!BK38="x","x",BJ$2-'Indicator Date hidden'!BK38)</f>
        <v>0</v>
      </c>
      <c r="BK37" s="264">
        <f>IF('Indicator Date hidden'!BL38="x","x",BK$2-'Indicator Date hidden'!BL38)</f>
        <v>0</v>
      </c>
      <c r="BL37" s="264">
        <f>IF('Indicator Date hidden'!BM38="x","x",BL$2-'Indicator Date hidden'!BM38)</f>
        <v>0</v>
      </c>
      <c r="BM37" s="264">
        <f>IF('Indicator Date hidden'!BN38="x","x",BM$2-'Indicator Date hidden'!BN38)</f>
        <v>0</v>
      </c>
      <c r="BN37" s="264">
        <f>IF('Indicator Date hidden'!BO38="x","x",BN$2-'Indicator Date hidden'!BO38)</f>
        <v>0</v>
      </c>
      <c r="BO37" s="264">
        <f>IF('Indicator Date hidden'!BP38="x","x",BO$2-'Indicator Date hidden'!BP38)</f>
        <v>5</v>
      </c>
      <c r="BP37" s="264">
        <f>IF('Indicator Date hidden'!BQ38="x","x",BP$2-'Indicator Date hidden'!BQ38)</f>
        <v>0</v>
      </c>
      <c r="BQ37" s="264">
        <f>IF('Indicator Date hidden'!BR38="x","x",BQ$2-'Indicator Date hidden'!BR38)</f>
        <v>6</v>
      </c>
      <c r="BR37" s="264">
        <f>IF('Indicator Date hidden'!BS38="x","x",BR$2-'Indicator Date hidden'!BS38)</f>
        <v>6</v>
      </c>
      <c r="BS37" s="264">
        <f>IF('Indicator Date hidden'!BT38="x","x",BS$2-'Indicator Date hidden'!BT38)</f>
        <v>6</v>
      </c>
      <c r="BT37" s="264">
        <f>IF('Indicator Date hidden'!BU38="x","x",BT$2-'Indicator Date hidden'!BU38)</f>
        <v>0</v>
      </c>
      <c r="BU37" s="264">
        <f>IF('Indicator Date hidden'!BV38="x","x",BU$2-'Indicator Date hidden'!BV38)</f>
        <v>0</v>
      </c>
      <c r="BV37" s="264">
        <f>IF('Indicator Date hidden'!BW38="x","x",BV$2-'Indicator Date hidden'!BW38)</f>
        <v>0</v>
      </c>
      <c r="BW37" s="264">
        <f>IF('Indicator Date hidden'!BX38="x","x",BW$2-'Indicator Date hidden'!BX38)</f>
        <v>6</v>
      </c>
      <c r="BX37" s="264">
        <f>IF('Indicator Date hidden'!BY38="x","x",BX$2-'Indicator Date hidden'!BY38)</f>
        <v>1</v>
      </c>
      <c r="BY37" s="264">
        <f>IF('Indicator Date hidden'!BZ38="x","x",BY$2-'Indicator Date hidden'!BZ38)</f>
        <v>1</v>
      </c>
      <c r="BZ37" s="264">
        <f>IF('Indicator Date hidden'!CA38="x","x",BZ$2-'Indicator Date hidden'!CA38)</f>
        <v>1</v>
      </c>
      <c r="CA37" s="264">
        <f>IF('Indicator Date hidden'!CB38="x","x",CA$2-'Indicator Date hidden'!CB38)</f>
        <v>1</v>
      </c>
      <c r="CB37" s="264">
        <f>IF('Indicator Date hidden'!CC38="x","x",CB$2-'Indicator Date hidden'!CC38)</f>
        <v>1</v>
      </c>
      <c r="CC37" s="264">
        <f>IF('Indicator Date hidden'!CD38="x","x",CC$2-'Indicator Date hidden'!CD38)</f>
        <v>1</v>
      </c>
      <c r="CD37" s="264">
        <f>IF('Indicator Date hidden'!CE38="x","x",CD$2-'Indicator Date hidden'!CE38)</f>
        <v>1</v>
      </c>
      <c r="CE37" s="264">
        <f>IF('Indicator Date hidden'!CF38="x","x",CE$2-'Indicator Date hidden'!CF38)</f>
        <v>0</v>
      </c>
      <c r="CF37" s="264">
        <f>IF('Indicator Date hidden'!CG38="x","x",CF$2-'Indicator Date hidden'!CG38)</f>
        <v>0</v>
      </c>
      <c r="CG37" s="264">
        <f>IF('Indicator Date hidden'!CH38="x","x",CG$2-'Indicator Date hidden'!CH38)</f>
        <v>0</v>
      </c>
      <c r="CH37" s="264">
        <f>IF('Indicator Date hidden'!CI38="x","x",CH$2-'Indicator Date hidden'!CI38)</f>
        <v>0</v>
      </c>
      <c r="CI37" s="264">
        <f>IF('Indicator Date hidden'!CJ38="x","x",CI$2-'Indicator Date hidden'!CJ38)</f>
        <v>0</v>
      </c>
      <c r="CJ37" s="264">
        <f>IF('Indicator Date hidden'!CK38="x","x",CJ$2-'Indicator Date hidden'!CK38)</f>
        <v>0</v>
      </c>
      <c r="CK37" s="264">
        <f>IF('Indicator Date hidden'!CL38="x","x",CK$2-'Indicator Date hidden'!CL38)</f>
        <v>0</v>
      </c>
      <c r="CL37" s="264">
        <f>IF('Indicator Date hidden'!CM38="x","x",CL$2-'Indicator Date hidden'!CM38)</f>
        <v>6</v>
      </c>
      <c r="CM37" s="263">
        <f t="shared" si="0"/>
        <v>67</v>
      </c>
      <c r="CN37" s="265">
        <f t="shared" si="1"/>
        <v>0.7528089887640449</v>
      </c>
      <c r="CO37" s="263">
        <f t="shared" si="2"/>
        <v>27</v>
      </c>
      <c r="CP37" s="265">
        <f t="shared" si="3"/>
        <v>1.6440625133444198</v>
      </c>
      <c r="CQ37" s="266">
        <f t="shared" si="4"/>
        <v>0</v>
      </c>
    </row>
    <row r="38" spans="1:95" x14ac:dyDescent="0.25">
      <c r="A38" s="263" t="str">
        <f>'Indicator Data'!C49</f>
        <v>Kushtia</v>
      </c>
      <c r="B38" s="264">
        <f>IF('Indicator Date hidden'!C39="x","x",B$2-'Indicator Date hidden'!C39)</f>
        <v>0</v>
      </c>
      <c r="C38" s="264">
        <f>IF('Indicator Date hidden'!D39="x","x",C$2-'Indicator Date hidden'!D39)</f>
        <v>0</v>
      </c>
      <c r="D38" s="264">
        <f>IF('Indicator Date hidden'!E39="x","x",D$2-'Indicator Date hidden'!E39)</f>
        <v>0</v>
      </c>
      <c r="E38" s="264">
        <f>IF('Indicator Date hidden'!F39="x","x",E$2-'Indicator Date hidden'!F39)</f>
        <v>0</v>
      </c>
      <c r="F38" s="264">
        <f>IF('Indicator Date hidden'!G39="x","x",F$2-'Indicator Date hidden'!G39)</f>
        <v>0</v>
      </c>
      <c r="G38" s="264">
        <f>IF('Indicator Date hidden'!H39="x","x",G$2-'Indicator Date hidden'!H39)</f>
        <v>0</v>
      </c>
      <c r="H38" s="264">
        <f>IF('Indicator Date hidden'!I39="x","x",H$2-'Indicator Date hidden'!I39)</f>
        <v>0</v>
      </c>
      <c r="I38" s="264">
        <f>IF('Indicator Date hidden'!J39="x","x",I$2-'Indicator Date hidden'!J39)</f>
        <v>0</v>
      </c>
      <c r="J38" s="264">
        <f>IF('Indicator Date hidden'!K39="x","x",J$2-'Indicator Date hidden'!K39)</f>
        <v>0</v>
      </c>
      <c r="K38" s="264">
        <f>IF('Indicator Date hidden'!L39="x","x",K$2-'Indicator Date hidden'!L39)</f>
        <v>0</v>
      </c>
      <c r="L38" s="264">
        <f>IF('Indicator Date hidden'!M39="x","x",L$2-'Indicator Date hidden'!M39)</f>
        <v>0</v>
      </c>
      <c r="M38" s="264">
        <f>IF('Indicator Date hidden'!N39="x","x",M$2-'Indicator Date hidden'!N39)</f>
        <v>0</v>
      </c>
      <c r="N38" s="264">
        <f>IF('Indicator Date hidden'!O39="x","x",N$2-'Indicator Date hidden'!O39)</f>
        <v>0</v>
      </c>
      <c r="O38" s="264">
        <f>IF('Indicator Date hidden'!P39="x","x",O$2-'Indicator Date hidden'!P39)</f>
        <v>0</v>
      </c>
      <c r="P38" s="264">
        <f>IF('Indicator Date hidden'!Q39="x","x",P$2-'Indicator Date hidden'!Q39)</f>
        <v>0</v>
      </c>
      <c r="Q38" s="264">
        <f>IF('Indicator Date hidden'!R39="x","x",Q$2-'Indicator Date hidden'!R39)</f>
        <v>0</v>
      </c>
      <c r="R38" s="264">
        <f>IF('Indicator Date hidden'!S39="x","x",R$2-'Indicator Date hidden'!S39)</f>
        <v>0</v>
      </c>
      <c r="S38" s="264">
        <f>IF('Indicator Date hidden'!T39="x","x",S$2-'Indicator Date hidden'!T39)</f>
        <v>0</v>
      </c>
      <c r="T38" s="264">
        <f>IF('Indicator Date hidden'!U39="x","x",T$2-'Indicator Date hidden'!U39)</f>
        <v>0</v>
      </c>
      <c r="U38" s="264">
        <f>IF('Indicator Date hidden'!V39="x","x",U$2-'Indicator Date hidden'!V39)</f>
        <v>0</v>
      </c>
      <c r="V38" s="264">
        <f>IF('Indicator Date hidden'!W39="x","x",V$2-'Indicator Date hidden'!W39)</f>
        <v>0</v>
      </c>
      <c r="W38" s="264">
        <f>IF('Indicator Date hidden'!X39="x","x",W$2-'Indicator Date hidden'!X39)</f>
        <v>0</v>
      </c>
      <c r="X38" s="264">
        <f>IF('Indicator Date hidden'!Y39="x","x",X$2-'Indicator Date hidden'!Y39)</f>
        <v>0</v>
      </c>
      <c r="Y38" s="264">
        <f>IF('Indicator Date hidden'!Z39="x","x",Y$2-'Indicator Date hidden'!Z39)</f>
        <v>6</v>
      </c>
      <c r="Z38" s="264">
        <f>IF('Indicator Date hidden'!AA39="x","x",Z$2-'Indicator Date hidden'!AA39)</f>
        <v>0</v>
      </c>
      <c r="AA38" s="264">
        <f>IF('Indicator Date hidden'!AB39="x","x",AA$2-'Indicator Date hidden'!AB39)</f>
        <v>0</v>
      </c>
      <c r="AB38" s="264">
        <f>IF('Indicator Date hidden'!AC39="x","x",AB$2-'Indicator Date hidden'!AC39)</f>
        <v>0</v>
      </c>
      <c r="AC38" s="264">
        <f>IF('Indicator Date hidden'!AD39="x","x",AC$2-'Indicator Date hidden'!AD39)</f>
        <v>0</v>
      </c>
      <c r="AD38" s="264">
        <f>IF('Indicator Date hidden'!AE39="x","x",AD$2-'Indicator Date hidden'!AE39)</f>
        <v>0</v>
      </c>
      <c r="AE38" s="264">
        <f>IF('Indicator Date hidden'!AF39="x","x",AE$2-'Indicator Date hidden'!AF39)</f>
        <v>0</v>
      </c>
      <c r="AF38" s="264">
        <f>IF('Indicator Date hidden'!AG39="x","x",AF$2-'Indicator Date hidden'!AG39)</f>
        <v>0</v>
      </c>
      <c r="AG38" s="264">
        <f>IF('Indicator Date hidden'!AH39="x","x",AG$2-'Indicator Date hidden'!AH39)</f>
        <v>4</v>
      </c>
      <c r="AH38" s="264">
        <f>IF('Indicator Date hidden'!AI39="x","x",AH$2-'Indicator Date hidden'!AI39)</f>
        <v>1</v>
      </c>
      <c r="AI38" s="264">
        <f>IF('Indicator Date hidden'!AJ39="x","x",AI$2-'Indicator Date hidden'!AJ39)</f>
        <v>1</v>
      </c>
      <c r="AJ38" s="264">
        <f>IF('Indicator Date hidden'!AK39="x","x",AJ$2-'Indicator Date hidden'!AK39)</f>
        <v>1</v>
      </c>
      <c r="AK38" s="264">
        <f>IF('Indicator Date hidden'!AL39="x","x",AK$2-'Indicator Date hidden'!AL39)</f>
        <v>0</v>
      </c>
      <c r="AL38" s="264">
        <f>IF('Indicator Date hidden'!AM39="x","x",AL$2-'Indicator Date hidden'!AM39)</f>
        <v>1</v>
      </c>
      <c r="AM38" s="264">
        <f>IF('Indicator Date hidden'!AN39="x","x",AM$2-'Indicator Date hidden'!AN39)</f>
        <v>1</v>
      </c>
      <c r="AN38" s="264">
        <f>IF('Indicator Date hidden'!AO39="x","x",AN$2-'Indicator Date hidden'!AO39)</f>
        <v>0</v>
      </c>
      <c r="AO38" s="264">
        <f>IF('Indicator Date hidden'!AP39="x","x",AO$2-'Indicator Date hidden'!AP39)</f>
        <v>4</v>
      </c>
      <c r="AP38" s="264">
        <f>IF('Indicator Date hidden'!AQ39="x","x",AP$2-'Indicator Date hidden'!AQ39)</f>
        <v>1</v>
      </c>
      <c r="AQ38" s="264">
        <f>IF('Indicator Date hidden'!AR39="x","x",AQ$2-'Indicator Date hidden'!AR39)</f>
        <v>0</v>
      </c>
      <c r="AR38" s="264">
        <f>IF('Indicator Date hidden'!AS39="x","x",AR$2-'Indicator Date hidden'!AS39)</f>
        <v>0</v>
      </c>
      <c r="AS38" s="264">
        <f>IF('Indicator Date hidden'!AT39="x","x",AS$2-'Indicator Date hidden'!AT39)</f>
        <v>0</v>
      </c>
      <c r="AT38" s="264">
        <f>IF('Indicator Date hidden'!AU39="x","x",AT$2-'Indicator Date hidden'!AU39)</f>
        <v>0</v>
      </c>
      <c r="AU38" s="264">
        <f>IF('Indicator Date hidden'!AV39="x","x",AU$2-'Indicator Date hidden'!AV39)</f>
        <v>0</v>
      </c>
      <c r="AV38" s="264">
        <f>IF('Indicator Date hidden'!AW39="x","x",AV$2-'Indicator Date hidden'!AW39)</f>
        <v>0</v>
      </c>
      <c r="AW38" s="264">
        <f>IF('Indicator Date hidden'!AX39="x","x",AW$2-'Indicator Date hidden'!AX39)</f>
        <v>0</v>
      </c>
      <c r="AX38" s="264">
        <f>IF('Indicator Date hidden'!AY39="x","x",AX$2-'Indicator Date hidden'!AY39)</f>
        <v>1</v>
      </c>
      <c r="AY38" s="264">
        <f>IF('Indicator Date hidden'!AZ39="x","x",AY$2-'Indicator Date hidden'!AZ39)</f>
        <v>1</v>
      </c>
      <c r="AZ38" s="264">
        <f>IF('Indicator Date hidden'!BA39="x","x",AZ$2-'Indicator Date hidden'!BA39)</f>
        <v>1</v>
      </c>
      <c r="BA38" s="264">
        <f>IF('Indicator Date hidden'!BB39="x","x",BA$2-'Indicator Date hidden'!BB39)</f>
        <v>0</v>
      </c>
      <c r="BB38" s="264">
        <f>IF('Indicator Date hidden'!BC39="x","x",BB$2-'Indicator Date hidden'!BC39)</f>
        <v>0</v>
      </c>
      <c r="BC38" s="264">
        <f>IF('Indicator Date hidden'!BD39="x","x",BC$2-'Indicator Date hidden'!BD39)</f>
        <v>0</v>
      </c>
      <c r="BD38" s="264">
        <f>IF('Indicator Date hidden'!BE39="x","x",BD$2-'Indicator Date hidden'!BE39)</f>
        <v>0</v>
      </c>
      <c r="BE38" s="264">
        <f>IF('Indicator Date hidden'!BF39="x","x",BE$2-'Indicator Date hidden'!BF39)</f>
        <v>0</v>
      </c>
      <c r="BF38" s="264">
        <f>IF('Indicator Date hidden'!BG39="x","x",BF$2-'Indicator Date hidden'!BG39)</f>
        <v>1</v>
      </c>
      <c r="BG38" s="264">
        <f>IF('Indicator Date hidden'!BH39="x","x",BG$2-'Indicator Date hidden'!BH39)</f>
        <v>1</v>
      </c>
      <c r="BH38" s="264">
        <f>IF('Indicator Date hidden'!BI39="x","x",BH$2-'Indicator Date hidden'!BI39)</f>
        <v>0</v>
      </c>
      <c r="BI38" s="264">
        <f>IF('Indicator Date hidden'!BJ39="x","x",BI$2-'Indicator Date hidden'!BJ39)</f>
        <v>0</v>
      </c>
      <c r="BJ38" s="264">
        <f>IF('Indicator Date hidden'!BK39="x","x",BJ$2-'Indicator Date hidden'!BK39)</f>
        <v>0</v>
      </c>
      <c r="BK38" s="264">
        <f>IF('Indicator Date hidden'!BL39="x","x",BK$2-'Indicator Date hidden'!BL39)</f>
        <v>0</v>
      </c>
      <c r="BL38" s="264">
        <f>IF('Indicator Date hidden'!BM39="x","x",BL$2-'Indicator Date hidden'!BM39)</f>
        <v>0</v>
      </c>
      <c r="BM38" s="264">
        <f>IF('Indicator Date hidden'!BN39="x","x",BM$2-'Indicator Date hidden'!BN39)</f>
        <v>0</v>
      </c>
      <c r="BN38" s="264">
        <f>IF('Indicator Date hidden'!BO39="x","x",BN$2-'Indicator Date hidden'!BO39)</f>
        <v>0</v>
      </c>
      <c r="BO38" s="264">
        <f>IF('Indicator Date hidden'!BP39="x","x",BO$2-'Indicator Date hidden'!BP39)</f>
        <v>5</v>
      </c>
      <c r="BP38" s="264">
        <f>IF('Indicator Date hidden'!BQ39="x","x",BP$2-'Indicator Date hidden'!BQ39)</f>
        <v>0</v>
      </c>
      <c r="BQ38" s="264">
        <f>IF('Indicator Date hidden'!BR39="x","x",BQ$2-'Indicator Date hidden'!BR39)</f>
        <v>6</v>
      </c>
      <c r="BR38" s="264">
        <f>IF('Indicator Date hidden'!BS39="x","x",BR$2-'Indicator Date hidden'!BS39)</f>
        <v>6</v>
      </c>
      <c r="BS38" s="264">
        <f>IF('Indicator Date hidden'!BT39="x","x",BS$2-'Indicator Date hidden'!BT39)</f>
        <v>6</v>
      </c>
      <c r="BT38" s="264">
        <f>IF('Indicator Date hidden'!BU39="x","x",BT$2-'Indicator Date hidden'!BU39)</f>
        <v>0</v>
      </c>
      <c r="BU38" s="264">
        <f>IF('Indicator Date hidden'!BV39="x","x",BU$2-'Indicator Date hidden'!BV39)</f>
        <v>0</v>
      </c>
      <c r="BV38" s="264">
        <f>IF('Indicator Date hidden'!BW39="x","x",BV$2-'Indicator Date hidden'!BW39)</f>
        <v>0</v>
      </c>
      <c r="BW38" s="264">
        <f>IF('Indicator Date hidden'!BX39="x","x",BW$2-'Indicator Date hidden'!BX39)</f>
        <v>6</v>
      </c>
      <c r="BX38" s="264">
        <f>IF('Indicator Date hidden'!BY39="x","x",BX$2-'Indicator Date hidden'!BY39)</f>
        <v>1</v>
      </c>
      <c r="BY38" s="264">
        <f>IF('Indicator Date hidden'!BZ39="x","x",BY$2-'Indicator Date hidden'!BZ39)</f>
        <v>1</v>
      </c>
      <c r="BZ38" s="264">
        <f>IF('Indicator Date hidden'!CA39="x","x",BZ$2-'Indicator Date hidden'!CA39)</f>
        <v>1</v>
      </c>
      <c r="CA38" s="264">
        <f>IF('Indicator Date hidden'!CB39="x","x",CA$2-'Indicator Date hidden'!CB39)</f>
        <v>1</v>
      </c>
      <c r="CB38" s="264">
        <f>IF('Indicator Date hidden'!CC39="x","x",CB$2-'Indicator Date hidden'!CC39)</f>
        <v>1</v>
      </c>
      <c r="CC38" s="264">
        <f>IF('Indicator Date hidden'!CD39="x","x",CC$2-'Indicator Date hidden'!CD39)</f>
        <v>1</v>
      </c>
      <c r="CD38" s="264">
        <f>IF('Indicator Date hidden'!CE39="x","x",CD$2-'Indicator Date hidden'!CE39)</f>
        <v>1</v>
      </c>
      <c r="CE38" s="264">
        <f>IF('Indicator Date hidden'!CF39="x","x",CE$2-'Indicator Date hidden'!CF39)</f>
        <v>0</v>
      </c>
      <c r="CF38" s="264">
        <f>IF('Indicator Date hidden'!CG39="x","x",CF$2-'Indicator Date hidden'!CG39)</f>
        <v>0</v>
      </c>
      <c r="CG38" s="264">
        <f>IF('Indicator Date hidden'!CH39="x","x",CG$2-'Indicator Date hidden'!CH39)</f>
        <v>0</v>
      </c>
      <c r="CH38" s="264">
        <f>IF('Indicator Date hidden'!CI39="x","x",CH$2-'Indicator Date hidden'!CI39)</f>
        <v>0</v>
      </c>
      <c r="CI38" s="264">
        <f>IF('Indicator Date hidden'!CJ39="x","x",CI$2-'Indicator Date hidden'!CJ39)</f>
        <v>0</v>
      </c>
      <c r="CJ38" s="264">
        <f>IF('Indicator Date hidden'!CK39="x","x",CJ$2-'Indicator Date hidden'!CK39)</f>
        <v>0</v>
      </c>
      <c r="CK38" s="264">
        <f>IF('Indicator Date hidden'!CL39="x","x",CK$2-'Indicator Date hidden'!CL39)</f>
        <v>0</v>
      </c>
      <c r="CL38" s="264">
        <f>IF('Indicator Date hidden'!CM39="x","x",CL$2-'Indicator Date hidden'!CM39)</f>
        <v>6</v>
      </c>
      <c r="CM38" s="263">
        <f t="shared" si="0"/>
        <v>67</v>
      </c>
      <c r="CN38" s="265">
        <f t="shared" si="1"/>
        <v>0.7528089887640449</v>
      </c>
      <c r="CO38" s="263">
        <f t="shared" si="2"/>
        <v>27</v>
      </c>
      <c r="CP38" s="265">
        <f t="shared" si="3"/>
        <v>1.6440625133444198</v>
      </c>
      <c r="CQ38" s="266">
        <f t="shared" si="4"/>
        <v>0</v>
      </c>
    </row>
    <row r="39" spans="1:95" x14ac:dyDescent="0.25">
      <c r="A39" s="263" t="str">
        <f>'Indicator Data'!C50</f>
        <v>Magura</v>
      </c>
      <c r="B39" s="264">
        <f>IF('Indicator Date hidden'!C40="x","x",B$2-'Indicator Date hidden'!C40)</f>
        <v>0</v>
      </c>
      <c r="C39" s="264">
        <f>IF('Indicator Date hidden'!D40="x","x",C$2-'Indicator Date hidden'!D40)</f>
        <v>0</v>
      </c>
      <c r="D39" s="264">
        <f>IF('Indicator Date hidden'!E40="x","x",D$2-'Indicator Date hidden'!E40)</f>
        <v>0</v>
      </c>
      <c r="E39" s="264">
        <f>IF('Indicator Date hidden'!F40="x","x",E$2-'Indicator Date hidden'!F40)</f>
        <v>0</v>
      </c>
      <c r="F39" s="264">
        <f>IF('Indicator Date hidden'!G40="x","x",F$2-'Indicator Date hidden'!G40)</f>
        <v>0</v>
      </c>
      <c r="G39" s="264">
        <f>IF('Indicator Date hidden'!H40="x","x",G$2-'Indicator Date hidden'!H40)</f>
        <v>0</v>
      </c>
      <c r="H39" s="264">
        <f>IF('Indicator Date hidden'!I40="x","x",H$2-'Indicator Date hidden'!I40)</f>
        <v>0</v>
      </c>
      <c r="I39" s="264">
        <f>IF('Indicator Date hidden'!J40="x","x",I$2-'Indicator Date hidden'!J40)</f>
        <v>0</v>
      </c>
      <c r="J39" s="264">
        <f>IF('Indicator Date hidden'!K40="x","x",J$2-'Indicator Date hidden'!K40)</f>
        <v>0</v>
      </c>
      <c r="K39" s="264">
        <f>IF('Indicator Date hidden'!L40="x","x",K$2-'Indicator Date hidden'!L40)</f>
        <v>0</v>
      </c>
      <c r="L39" s="264">
        <f>IF('Indicator Date hidden'!M40="x","x",L$2-'Indicator Date hidden'!M40)</f>
        <v>0</v>
      </c>
      <c r="M39" s="264">
        <f>IF('Indicator Date hidden'!N40="x","x",M$2-'Indicator Date hidden'!N40)</f>
        <v>0</v>
      </c>
      <c r="N39" s="264">
        <f>IF('Indicator Date hidden'!O40="x","x",N$2-'Indicator Date hidden'!O40)</f>
        <v>0</v>
      </c>
      <c r="O39" s="264">
        <f>IF('Indicator Date hidden'!P40="x","x",O$2-'Indicator Date hidden'!P40)</f>
        <v>0</v>
      </c>
      <c r="P39" s="264">
        <f>IF('Indicator Date hidden'!Q40="x","x",P$2-'Indicator Date hidden'!Q40)</f>
        <v>0</v>
      </c>
      <c r="Q39" s="264">
        <f>IF('Indicator Date hidden'!R40="x","x",Q$2-'Indicator Date hidden'!R40)</f>
        <v>0</v>
      </c>
      <c r="R39" s="264">
        <f>IF('Indicator Date hidden'!S40="x","x",R$2-'Indicator Date hidden'!S40)</f>
        <v>0</v>
      </c>
      <c r="S39" s="264">
        <f>IF('Indicator Date hidden'!T40="x","x",S$2-'Indicator Date hidden'!T40)</f>
        <v>0</v>
      </c>
      <c r="T39" s="264">
        <f>IF('Indicator Date hidden'!U40="x","x",T$2-'Indicator Date hidden'!U40)</f>
        <v>0</v>
      </c>
      <c r="U39" s="264">
        <f>IF('Indicator Date hidden'!V40="x","x",U$2-'Indicator Date hidden'!V40)</f>
        <v>0</v>
      </c>
      <c r="V39" s="264">
        <f>IF('Indicator Date hidden'!W40="x","x",V$2-'Indicator Date hidden'!W40)</f>
        <v>0</v>
      </c>
      <c r="W39" s="264">
        <f>IF('Indicator Date hidden'!X40="x","x",W$2-'Indicator Date hidden'!X40)</f>
        <v>0</v>
      </c>
      <c r="X39" s="264">
        <f>IF('Indicator Date hidden'!Y40="x","x",X$2-'Indicator Date hidden'!Y40)</f>
        <v>0</v>
      </c>
      <c r="Y39" s="264">
        <f>IF('Indicator Date hidden'!Z40="x","x",Y$2-'Indicator Date hidden'!Z40)</f>
        <v>6</v>
      </c>
      <c r="Z39" s="264">
        <f>IF('Indicator Date hidden'!AA40="x","x",Z$2-'Indicator Date hidden'!AA40)</f>
        <v>0</v>
      </c>
      <c r="AA39" s="264">
        <f>IF('Indicator Date hidden'!AB40="x","x",AA$2-'Indicator Date hidden'!AB40)</f>
        <v>0</v>
      </c>
      <c r="AB39" s="264">
        <f>IF('Indicator Date hidden'!AC40="x","x",AB$2-'Indicator Date hidden'!AC40)</f>
        <v>0</v>
      </c>
      <c r="AC39" s="264">
        <f>IF('Indicator Date hidden'!AD40="x","x",AC$2-'Indicator Date hidden'!AD40)</f>
        <v>0</v>
      </c>
      <c r="AD39" s="264">
        <f>IF('Indicator Date hidden'!AE40="x","x",AD$2-'Indicator Date hidden'!AE40)</f>
        <v>0</v>
      </c>
      <c r="AE39" s="264">
        <f>IF('Indicator Date hidden'!AF40="x","x",AE$2-'Indicator Date hidden'!AF40)</f>
        <v>0</v>
      </c>
      <c r="AF39" s="264">
        <f>IF('Indicator Date hidden'!AG40="x","x",AF$2-'Indicator Date hidden'!AG40)</f>
        <v>0</v>
      </c>
      <c r="AG39" s="264">
        <f>IF('Indicator Date hidden'!AH40="x","x",AG$2-'Indicator Date hidden'!AH40)</f>
        <v>4</v>
      </c>
      <c r="AH39" s="264">
        <f>IF('Indicator Date hidden'!AI40="x","x",AH$2-'Indicator Date hidden'!AI40)</f>
        <v>1</v>
      </c>
      <c r="AI39" s="264">
        <f>IF('Indicator Date hidden'!AJ40="x","x",AI$2-'Indicator Date hidden'!AJ40)</f>
        <v>1</v>
      </c>
      <c r="AJ39" s="264">
        <f>IF('Indicator Date hidden'!AK40="x","x",AJ$2-'Indicator Date hidden'!AK40)</f>
        <v>1</v>
      </c>
      <c r="AK39" s="264">
        <f>IF('Indicator Date hidden'!AL40="x","x",AK$2-'Indicator Date hidden'!AL40)</f>
        <v>0</v>
      </c>
      <c r="AL39" s="264">
        <f>IF('Indicator Date hidden'!AM40="x","x",AL$2-'Indicator Date hidden'!AM40)</f>
        <v>1</v>
      </c>
      <c r="AM39" s="264">
        <f>IF('Indicator Date hidden'!AN40="x","x",AM$2-'Indicator Date hidden'!AN40)</f>
        <v>1</v>
      </c>
      <c r="AN39" s="264">
        <f>IF('Indicator Date hidden'!AO40="x","x",AN$2-'Indicator Date hidden'!AO40)</f>
        <v>0</v>
      </c>
      <c r="AO39" s="264">
        <f>IF('Indicator Date hidden'!AP40="x","x",AO$2-'Indicator Date hidden'!AP40)</f>
        <v>4</v>
      </c>
      <c r="AP39" s="264">
        <f>IF('Indicator Date hidden'!AQ40="x","x",AP$2-'Indicator Date hidden'!AQ40)</f>
        <v>1</v>
      </c>
      <c r="AQ39" s="264">
        <f>IF('Indicator Date hidden'!AR40="x","x",AQ$2-'Indicator Date hidden'!AR40)</f>
        <v>0</v>
      </c>
      <c r="AR39" s="264">
        <f>IF('Indicator Date hidden'!AS40="x","x",AR$2-'Indicator Date hidden'!AS40)</f>
        <v>0</v>
      </c>
      <c r="AS39" s="264">
        <f>IF('Indicator Date hidden'!AT40="x","x",AS$2-'Indicator Date hidden'!AT40)</f>
        <v>0</v>
      </c>
      <c r="AT39" s="264">
        <f>IF('Indicator Date hidden'!AU40="x","x",AT$2-'Indicator Date hidden'!AU40)</f>
        <v>0</v>
      </c>
      <c r="AU39" s="264">
        <f>IF('Indicator Date hidden'!AV40="x","x",AU$2-'Indicator Date hidden'!AV40)</f>
        <v>0</v>
      </c>
      <c r="AV39" s="264">
        <f>IF('Indicator Date hidden'!AW40="x","x",AV$2-'Indicator Date hidden'!AW40)</f>
        <v>0</v>
      </c>
      <c r="AW39" s="264">
        <f>IF('Indicator Date hidden'!AX40="x","x",AW$2-'Indicator Date hidden'!AX40)</f>
        <v>0</v>
      </c>
      <c r="AX39" s="264">
        <f>IF('Indicator Date hidden'!AY40="x","x",AX$2-'Indicator Date hidden'!AY40)</f>
        <v>1</v>
      </c>
      <c r="AY39" s="264">
        <f>IF('Indicator Date hidden'!AZ40="x","x",AY$2-'Indicator Date hidden'!AZ40)</f>
        <v>1</v>
      </c>
      <c r="AZ39" s="264">
        <f>IF('Indicator Date hidden'!BA40="x","x",AZ$2-'Indicator Date hidden'!BA40)</f>
        <v>1</v>
      </c>
      <c r="BA39" s="264">
        <f>IF('Indicator Date hidden'!BB40="x","x",BA$2-'Indicator Date hidden'!BB40)</f>
        <v>0</v>
      </c>
      <c r="BB39" s="264">
        <f>IF('Indicator Date hidden'!BC40="x","x",BB$2-'Indicator Date hidden'!BC40)</f>
        <v>0</v>
      </c>
      <c r="BC39" s="264">
        <f>IF('Indicator Date hidden'!BD40="x","x",BC$2-'Indicator Date hidden'!BD40)</f>
        <v>0</v>
      </c>
      <c r="BD39" s="264">
        <f>IF('Indicator Date hidden'!BE40="x","x",BD$2-'Indicator Date hidden'!BE40)</f>
        <v>0</v>
      </c>
      <c r="BE39" s="264">
        <f>IF('Indicator Date hidden'!BF40="x","x",BE$2-'Indicator Date hidden'!BF40)</f>
        <v>0</v>
      </c>
      <c r="BF39" s="264">
        <f>IF('Indicator Date hidden'!BG40="x","x",BF$2-'Indicator Date hidden'!BG40)</f>
        <v>1</v>
      </c>
      <c r="BG39" s="264">
        <f>IF('Indicator Date hidden'!BH40="x","x",BG$2-'Indicator Date hidden'!BH40)</f>
        <v>1</v>
      </c>
      <c r="BH39" s="264">
        <f>IF('Indicator Date hidden'!BI40="x","x",BH$2-'Indicator Date hidden'!BI40)</f>
        <v>0</v>
      </c>
      <c r="BI39" s="264">
        <f>IF('Indicator Date hidden'!BJ40="x","x",BI$2-'Indicator Date hidden'!BJ40)</f>
        <v>0</v>
      </c>
      <c r="BJ39" s="264">
        <f>IF('Indicator Date hidden'!BK40="x","x",BJ$2-'Indicator Date hidden'!BK40)</f>
        <v>0</v>
      </c>
      <c r="BK39" s="264">
        <f>IF('Indicator Date hidden'!BL40="x","x",BK$2-'Indicator Date hidden'!BL40)</f>
        <v>0</v>
      </c>
      <c r="BL39" s="264">
        <f>IF('Indicator Date hidden'!BM40="x","x",BL$2-'Indicator Date hidden'!BM40)</f>
        <v>0</v>
      </c>
      <c r="BM39" s="264">
        <f>IF('Indicator Date hidden'!BN40="x","x",BM$2-'Indicator Date hidden'!BN40)</f>
        <v>0</v>
      </c>
      <c r="BN39" s="264">
        <f>IF('Indicator Date hidden'!BO40="x","x",BN$2-'Indicator Date hidden'!BO40)</f>
        <v>0</v>
      </c>
      <c r="BO39" s="264">
        <f>IF('Indicator Date hidden'!BP40="x","x",BO$2-'Indicator Date hidden'!BP40)</f>
        <v>5</v>
      </c>
      <c r="BP39" s="264">
        <f>IF('Indicator Date hidden'!BQ40="x","x",BP$2-'Indicator Date hidden'!BQ40)</f>
        <v>0</v>
      </c>
      <c r="BQ39" s="264">
        <f>IF('Indicator Date hidden'!BR40="x","x",BQ$2-'Indicator Date hidden'!BR40)</f>
        <v>6</v>
      </c>
      <c r="BR39" s="264">
        <f>IF('Indicator Date hidden'!BS40="x","x",BR$2-'Indicator Date hidden'!BS40)</f>
        <v>6</v>
      </c>
      <c r="BS39" s="264">
        <f>IF('Indicator Date hidden'!BT40="x","x",BS$2-'Indicator Date hidden'!BT40)</f>
        <v>6</v>
      </c>
      <c r="BT39" s="264">
        <f>IF('Indicator Date hidden'!BU40="x","x",BT$2-'Indicator Date hidden'!BU40)</f>
        <v>0</v>
      </c>
      <c r="BU39" s="264">
        <f>IF('Indicator Date hidden'!BV40="x","x",BU$2-'Indicator Date hidden'!BV40)</f>
        <v>0</v>
      </c>
      <c r="BV39" s="264">
        <f>IF('Indicator Date hidden'!BW40="x","x",BV$2-'Indicator Date hidden'!BW40)</f>
        <v>0</v>
      </c>
      <c r="BW39" s="264">
        <f>IF('Indicator Date hidden'!BX40="x","x",BW$2-'Indicator Date hidden'!BX40)</f>
        <v>6</v>
      </c>
      <c r="BX39" s="264">
        <f>IF('Indicator Date hidden'!BY40="x","x",BX$2-'Indicator Date hidden'!BY40)</f>
        <v>1</v>
      </c>
      <c r="BY39" s="264">
        <f>IF('Indicator Date hidden'!BZ40="x","x",BY$2-'Indicator Date hidden'!BZ40)</f>
        <v>1</v>
      </c>
      <c r="BZ39" s="264">
        <f>IF('Indicator Date hidden'!CA40="x","x",BZ$2-'Indicator Date hidden'!CA40)</f>
        <v>1</v>
      </c>
      <c r="CA39" s="264">
        <f>IF('Indicator Date hidden'!CB40="x","x",CA$2-'Indicator Date hidden'!CB40)</f>
        <v>1</v>
      </c>
      <c r="CB39" s="264">
        <f>IF('Indicator Date hidden'!CC40="x","x",CB$2-'Indicator Date hidden'!CC40)</f>
        <v>1</v>
      </c>
      <c r="CC39" s="264">
        <f>IF('Indicator Date hidden'!CD40="x","x",CC$2-'Indicator Date hidden'!CD40)</f>
        <v>1</v>
      </c>
      <c r="CD39" s="264">
        <f>IF('Indicator Date hidden'!CE40="x","x",CD$2-'Indicator Date hidden'!CE40)</f>
        <v>1</v>
      </c>
      <c r="CE39" s="264">
        <f>IF('Indicator Date hidden'!CF40="x","x",CE$2-'Indicator Date hidden'!CF40)</f>
        <v>0</v>
      </c>
      <c r="CF39" s="264">
        <f>IF('Indicator Date hidden'!CG40="x","x",CF$2-'Indicator Date hidden'!CG40)</f>
        <v>0</v>
      </c>
      <c r="CG39" s="264">
        <f>IF('Indicator Date hidden'!CH40="x","x",CG$2-'Indicator Date hidden'!CH40)</f>
        <v>0</v>
      </c>
      <c r="CH39" s="264">
        <f>IF('Indicator Date hidden'!CI40="x","x",CH$2-'Indicator Date hidden'!CI40)</f>
        <v>0</v>
      </c>
      <c r="CI39" s="264">
        <f>IF('Indicator Date hidden'!CJ40="x","x",CI$2-'Indicator Date hidden'!CJ40)</f>
        <v>0</v>
      </c>
      <c r="CJ39" s="264">
        <f>IF('Indicator Date hidden'!CK40="x","x",CJ$2-'Indicator Date hidden'!CK40)</f>
        <v>0</v>
      </c>
      <c r="CK39" s="264">
        <f>IF('Indicator Date hidden'!CL40="x","x",CK$2-'Indicator Date hidden'!CL40)</f>
        <v>0</v>
      </c>
      <c r="CL39" s="264">
        <f>IF('Indicator Date hidden'!CM40="x","x",CL$2-'Indicator Date hidden'!CM40)</f>
        <v>6</v>
      </c>
      <c r="CM39" s="263">
        <f t="shared" si="0"/>
        <v>67</v>
      </c>
      <c r="CN39" s="265">
        <f t="shared" si="1"/>
        <v>0.7528089887640449</v>
      </c>
      <c r="CO39" s="263">
        <f t="shared" si="2"/>
        <v>27</v>
      </c>
      <c r="CP39" s="265">
        <f t="shared" si="3"/>
        <v>1.6440625133444198</v>
      </c>
      <c r="CQ39" s="266">
        <f t="shared" si="4"/>
        <v>0</v>
      </c>
    </row>
    <row r="40" spans="1:95" x14ac:dyDescent="0.25">
      <c r="A40" s="263" t="str">
        <f>'Indicator Data'!C51</f>
        <v>Meherpur</v>
      </c>
      <c r="B40" s="264">
        <f>IF('Indicator Date hidden'!C41="x","x",B$2-'Indicator Date hidden'!C41)</f>
        <v>0</v>
      </c>
      <c r="C40" s="264">
        <f>IF('Indicator Date hidden'!D41="x","x",C$2-'Indicator Date hidden'!D41)</f>
        <v>0</v>
      </c>
      <c r="D40" s="264">
        <f>IF('Indicator Date hidden'!E41="x","x",D$2-'Indicator Date hidden'!E41)</f>
        <v>0</v>
      </c>
      <c r="E40" s="264">
        <f>IF('Indicator Date hidden'!F41="x","x",E$2-'Indicator Date hidden'!F41)</f>
        <v>0</v>
      </c>
      <c r="F40" s="264">
        <f>IF('Indicator Date hidden'!G41="x","x",F$2-'Indicator Date hidden'!G41)</f>
        <v>0</v>
      </c>
      <c r="G40" s="264">
        <f>IF('Indicator Date hidden'!H41="x","x",G$2-'Indicator Date hidden'!H41)</f>
        <v>0</v>
      </c>
      <c r="H40" s="264">
        <f>IF('Indicator Date hidden'!I41="x","x",H$2-'Indicator Date hidden'!I41)</f>
        <v>0</v>
      </c>
      <c r="I40" s="264">
        <f>IF('Indicator Date hidden'!J41="x","x",I$2-'Indicator Date hidden'!J41)</f>
        <v>0</v>
      </c>
      <c r="J40" s="264">
        <f>IF('Indicator Date hidden'!K41="x","x",J$2-'Indicator Date hidden'!K41)</f>
        <v>0</v>
      </c>
      <c r="K40" s="264">
        <f>IF('Indicator Date hidden'!L41="x","x",K$2-'Indicator Date hidden'!L41)</f>
        <v>0</v>
      </c>
      <c r="L40" s="264">
        <f>IF('Indicator Date hidden'!M41="x","x",L$2-'Indicator Date hidden'!M41)</f>
        <v>0</v>
      </c>
      <c r="M40" s="264">
        <f>IF('Indicator Date hidden'!N41="x","x",M$2-'Indicator Date hidden'!N41)</f>
        <v>0</v>
      </c>
      <c r="N40" s="264">
        <f>IF('Indicator Date hidden'!O41="x","x",N$2-'Indicator Date hidden'!O41)</f>
        <v>0</v>
      </c>
      <c r="O40" s="264">
        <f>IF('Indicator Date hidden'!P41="x","x",O$2-'Indicator Date hidden'!P41)</f>
        <v>0</v>
      </c>
      <c r="P40" s="264">
        <f>IF('Indicator Date hidden'!Q41="x","x",P$2-'Indicator Date hidden'!Q41)</f>
        <v>0</v>
      </c>
      <c r="Q40" s="264">
        <f>IF('Indicator Date hidden'!R41="x","x",Q$2-'Indicator Date hidden'!R41)</f>
        <v>0</v>
      </c>
      <c r="R40" s="264">
        <f>IF('Indicator Date hidden'!S41="x","x",R$2-'Indicator Date hidden'!S41)</f>
        <v>0</v>
      </c>
      <c r="S40" s="264">
        <f>IF('Indicator Date hidden'!T41="x","x",S$2-'Indicator Date hidden'!T41)</f>
        <v>0</v>
      </c>
      <c r="T40" s="264">
        <f>IF('Indicator Date hidden'!U41="x","x",T$2-'Indicator Date hidden'!U41)</f>
        <v>0</v>
      </c>
      <c r="U40" s="264">
        <f>IF('Indicator Date hidden'!V41="x","x",U$2-'Indicator Date hidden'!V41)</f>
        <v>0</v>
      </c>
      <c r="V40" s="264">
        <f>IF('Indicator Date hidden'!W41="x","x",V$2-'Indicator Date hidden'!W41)</f>
        <v>0</v>
      </c>
      <c r="W40" s="264">
        <f>IF('Indicator Date hidden'!X41="x","x",W$2-'Indicator Date hidden'!X41)</f>
        <v>0</v>
      </c>
      <c r="X40" s="264">
        <f>IF('Indicator Date hidden'!Y41="x","x",X$2-'Indicator Date hidden'!Y41)</f>
        <v>0</v>
      </c>
      <c r="Y40" s="264">
        <f>IF('Indicator Date hidden'!Z41="x","x",Y$2-'Indicator Date hidden'!Z41)</f>
        <v>6</v>
      </c>
      <c r="Z40" s="264">
        <f>IF('Indicator Date hidden'!AA41="x","x",Z$2-'Indicator Date hidden'!AA41)</f>
        <v>0</v>
      </c>
      <c r="AA40" s="264">
        <f>IF('Indicator Date hidden'!AB41="x","x",AA$2-'Indicator Date hidden'!AB41)</f>
        <v>0</v>
      </c>
      <c r="AB40" s="264">
        <f>IF('Indicator Date hidden'!AC41="x","x",AB$2-'Indicator Date hidden'!AC41)</f>
        <v>0</v>
      </c>
      <c r="AC40" s="264">
        <f>IF('Indicator Date hidden'!AD41="x","x",AC$2-'Indicator Date hidden'!AD41)</f>
        <v>0</v>
      </c>
      <c r="AD40" s="264">
        <f>IF('Indicator Date hidden'!AE41="x","x",AD$2-'Indicator Date hidden'!AE41)</f>
        <v>0</v>
      </c>
      <c r="AE40" s="264">
        <f>IF('Indicator Date hidden'!AF41="x","x",AE$2-'Indicator Date hidden'!AF41)</f>
        <v>0</v>
      </c>
      <c r="AF40" s="264">
        <f>IF('Indicator Date hidden'!AG41="x","x",AF$2-'Indicator Date hidden'!AG41)</f>
        <v>0</v>
      </c>
      <c r="AG40" s="264">
        <f>IF('Indicator Date hidden'!AH41="x","x",AG$2-'Indicator Date hidden'!AH41)</f>
        <v>4</v>
      </c>
      <c r="AH40" s="264">
        <f>IF('Indicator Date hidden'!AI41="x","x",AH$2-'Indicator Date hidden'!AI41)</f>
        <v>1</v>
      </c>
      <c r="AI40" s="264">
        <f>IF('Indicator Date hidden'!AJ41="x","x",AI$2-'Indicator Date hidden'!AJ41)</f>
        <v>1</v>
      </c>
      <c r="AJ40" s="264">
        <f>IF('Indicator Date hidden'!AK41="x","x",AJ$2-'Indicator Date hidden'!AK41)</f>
        <v>1</v>
      </c>
      <c r="AK40" s="264">
        <f>IF('Indicator Date hidden'!AL41="x","x",AK$2-'Indicator Date hidden'!AL41)</f>
        <v>0</v>
      </c>
      <c r="AL40" s="264">
        <f>IF('Indicator Date hidden'!AM41="x","x",AL$2-'Indicator Date hidden'!AM41)</f>
        <v>1</v>
      </c>
      <c r="AM40" s="264">
        <f>IF('Indicator Date hidden'!AN41="x","x",AM$2-'Indicator Date hidden'!AN41)</f>
        <v>1</v>
      </c>
      <c r="AN40" s="264">
        <f>IF('Indicator Date hidden'!AO41="x","x",AN$2-'Indicator Date hidden'!AO41)</f>
        <v>0</v>
      </c>
      <c r="AO40" s="264">
        <f>IF('Indicator Date hidden'!AP41="x","x",AO$2-'Indicator Date hidden'!AP41)</f>
        <v>4</v>
      </c>
      <c r="AP40" s="264">
        <f>IF('Indicator Date hidden'!AQ41="x","x",AP$2-'Indicator Date hidden'!AQ41)</f>
        <v>1</v>
      </c>
      <c r="AQ40" s="264">
        <f>IF('Indicator Date hidden'!AR41="x","x",AQ$2-'Indicator Date hidden'!AR41)</f>
        <v>0</v>
      </c>
      <c r="AR40" s="264">
        <f>IF('Indicator Date hidden'!AS41="x","x",AR$2-'Indicator Date hidden'!AS41)</f>
        <v>0</v>
      </c>
      <c r="AS40" s="264">
        <f>IF('Indicator Date hidden'!AT41="x","x",AS$2-'Indicator Date hidden'!AT41)</f>
        <v>0</v>
      </c>
      <c r="AT40" s="264">
        <f>IF('Indicator Date hidden'!AU41="x","x",AT$2-'Indicator Date hidden'!AU41)</f>
        <v>0</v>
      </c>
      <c r="AU40" s="264">
        <f>IF('Indicator Date hidden'!AV41="x","x",AU$2-'Indicator Date hidden'!AV41)</f>
        <v>0</v>
      </c>
      <c r="AV40" s="264">
        <f>IF('Indicator Date hidden'!AW41="x","x",AV$2-'Indicator Date hidden'!AW41)</f>
        <v>0</v>
      </c>
      <c r="AW40" s="264">
        <f>IF('Indicator Date hidden'!AX41="x","x",AW$2-'Indicator Date hidden'!AX41)</f>
        <v>0</v>
      </c>
      <c r="AX40" s="264">
        <f>IF('Indicator Date hidden'!AY41="x","x",AX$2-'Indicator Date hidden'!AY41)</f>
        <v>1</v>
      </c>
      <c r="AY40" s="264">
        <f>IF('Indicator Date hidden'!AZ41="x","x",AY$2-'Indicator Date hidden'!AZ41)</f>
        <v>1</v>
      </c>
      <c r="AZ40" s="264">
        <f>IF('Indicator Date hidden'!BA41="x","x",AZ$2-'Indicator Date hidden'!BA41)</f>
        <v>1</v>
      </c>
      <c r="BA40" s="264">
        <f>IF('Indicator Date hidden'!BB41="x","x",BA$2-'Indicator Date hidden'!BB41)</f>
        <v>0</v>
      </c>
      <c r="BB40" s="264">
        <f>IF('Indicator Date hidden'!BC41="x","x",BB$2-'Indicator Date hidden'!BC41)</f>
        <v>0</v>
      </c>
      <c r="BC40" s="264">
        <f>IF('Indicator Date hidden'!BD41="x","x",BC$2-'Indicator Date hidden'!BD41)</f>
        <v>0</v>
      </c>
      <c r="BD40" s="264">
        <f>IF('Indicator Date hidden'!BE41="x","x",BD$2-'Indicator Date hidden'!BE41)</f>
        <v>0</v>
      </c>
      <c r="BE40" s="264">
        <f>IF('Indicator Date hidden'!BF41="x","x",BE$2-'Indicator Date hidden'!BF41)</f>
        <v>0</v>
      </c>
      <c r="BF40" s="264">
        <f>IF('Indicator Date hidden'!BG41="x","x",BF$2-'Indicator Date hidden'!BG41)</f>
        <v>1</v>
      </c>
      <c r="BG40" s="264">
        <f>IF('Indicator Date hidden'!BH41="x","x",BG$2-'Indicator Date hidden'!BH41)</f>
        <v>1</v>
      </c>
      <c r="BH40" s="264">
        <f>IF('Indicator Date hidden'!BI41="x","x",BH$2-'Indicator Date hidden'!BI41)</f>
        <v>0</v>
      </c>
      <c r="BI40" s="264">
        <f>IF('Indicator Date hidden'!BJ41="x","x",BI$2-'Indicator Date hidden'!BJ41)</f>
        <v>0</v>
      </c>
      <c r="BJ40" s="264">
        <f>IF('Indicator Date hidden'!BK41="x","x",BJ$2-'Indicator Date hidden'!BK41)</f>
        <v>0</v>
      </c>
      <c r="BK40" s="264">
        <f>IF('Indicator Date hidden'!BL41="x","x",BK$2-'Indicator Date hidden'!BL41)</f>
        <v>0</v>
      </c>
      <c r="BL40" s="264">
        <f>IF('Indicator Date hidden'!BM41="x","x",BL$2-'Indicator Date hidden'!BM41)</f>
        <v>0</v>
      </c>
      <c r="BM40" s="264">
        <f>IF('Indicator Date hidden'!BN41="x","x",BM$2-'Indicator Date hidden'!BN41)</f>
        <v>0</v>
      </c>
      <c r="BN40" s="264">
        <f>IF('Indicator Date hidden'!BO41="x","x",BN$2-'Indicator Date hidden'!BO41)</f>
        <v>0</v>
      </c>
      <c r="BO40" s="264">
        <f>IF('Indicator Date hidden'!BP41="x","x",BO$2-'Indicator Date hidden'!BP41)</f>
        <v>5</v>
      </c>
      <c r="BP40" s="264">
        <f>IF('Indicator Date hidden'!BQ41="x","x",BP$2-'Indicator Date hidden'!BQ41)</f>
        <v>0</v>
      </c>
      <c r="BQ40" s="264">
        <f>IF('Indicator Date hidden'!BR41="x","x",BQ$2-'Indicator Date hidden'!BR41)</f>
        <v>6</v>
      </c>
      <c r="BR40" s="264">
        <f>IF('Indicator Date hidden'!BS41="x","x",BR$2-'Indicator Date hidden'!BS41)</f>
        <v>6</v>
      </c>
      <c r="BS40" s="264">
        <f>IF('Indicator Date hidden'!BT41="x","x",BS$2-'Indicator Date hidden'!BT41)</f>
        <v>6</v>
      </c>
      <c r="BT40" s="264">
        <f>IF('Indicator Date hidden'!BU41="x","x",BT$2-'Indicator Date hidden'!BU41)</f>
        <v>0</v>
      </c>
      <c r="BU40" s="264">
        <f>IF('Indicator Date hidden'!BV41="x","x",BU$2-'Indicator Date hidden'!BV41)</f>
        <v>0</v>
      </c>
      <c r="BV40" s="264">
        <f>IF('Indicator Date hidden'!BW41="x","x",BV$2-'Indicator Date hidden'!BW41)</f>
        <v>0</v>
      </c>
      <c r="BW40" s="264">
        <f>IF('Indicator Date hidden'!BX41="x","x",BW$2-'Indicator Date hidden'!BX41)</f>
        <v>6</v>
      </c>
      <c r="BX40" s="264">
        <f>IF('Indicator Date hidden'!BY41="x","x",BX$2-'Indicator Date hidden'!BY41)</f>
        <v>1</v>
      </c>
      <c r="BY40" s="264">
        <f>IF('Indicator Date hidden'!BZ41="x","x",BY$2-'Indicator Date hidden'!BZ41)</f>
        <v>1</v>
      </c>
      <c r="BZ40" s="264">
        <f>IF('Indicator Date hidden'!CA41="x","x",BZ$2-'Indicator Date hidden'!CA41)</f>
        <v>1</v>
      </c>
      <c r="CA40" s="264">
        <f>IF('Indicator Date hidden'!CB41="x","x",CA$2-'Indicator Date hidden'!CB41)</f>
        <v>1</v>
      </c>
      <c r="CB40" s="264">
        <f>IF('Indicator Date hidden'!CC41="x","x",CB$2-'Indicator Date hidden'!CC41)</f>
        <v>1</v>
      </c>
      <c r="CC40" s="264">
        <f>IF('Indicator Date hidden'!CD41="x","x",CC$2-'Indicator Date hidden'!CD41)</f>
        <v>1</v>
      </c>
      <c r="CD40" s="264">
        <f>IF('Indicator Date hidden'!CE41="x","x",CD$2-'Indicator Date hidden'!CE41)</f>
        <v>1</v>
      </c>
      <c r="CE40" s="264">
        <f>IF('Indicator Date hidden'!CF41="x","x",CE$2-'Indicator Date hidden'!CF41)</f>
        <v>0</v>
      </c>
      <c r="CF40" s="264">
        <f>IF('Indicator Date hidden'!CG41="x","x",CF$2-'Indicator Date hidden'!CG41)</f>
        <v>0</v>
      </c>
      <c r="CG40" s="264">
        <f>IF('Indicator Date hidden'!CH41="x","x",CG$2-'Indicator Date hidden'!CH41)</f>
        <v>0</v>
      </c>
      <c r="CH40" s="264">
        <f>IF('Indicator Date hidden'!CI41="x","x",CH$2-'Indicator Date hidden'!CI41)</f>
        <v>0</v>
      </c>
      <c r="CI40" s="264">
        <f>IF('Indicator Date hidden'!CJ41="x","x",CI$2-'Indicator Date hidden'!CJ41)</f>
        <v>0</v>
      </c>
      <c r="CJ40" s="264">
        <f>IF('Indicator Date hidden'!CK41="x","x",CJ$2-'Indicator Date hidden'!CK41)</f>
        <v>0</v>
      </c>
      <c r="CK40" s="264">
        <f>IF('Indicator Date hidden'!CL41="x","x",CK$2-'Indicator Date hidden'!CL41)</f>
        <v>0</v>
      </c>
      <c r="CL40" s="264">
        <f>IF('Indicator Date hidden'!CM41="x","x",CL$2-'Indicator Date hidden'!CM41)</f>
        <v>6</v>
      </c>
      <c r="CM40" s="263">
        <f t="shared" si="0"/>
        <v>67</v>
      </c>
      <c r="CN40" s="265">
        <f t="shared" si="1"/>
        <v>0.7528089887640449</v>
      </c>
      <c r="CO40" s="263">
        <f t="shared" si="2"/>
        <v>27</v>
      </c>
      <c r="CP40" s="265">
        <f t="shared" si="3"/>
        <v>1.6440625133444198</v>
      </c>
      <c r="CQ40" s="266">
        <f t="shared" si="4"/>
        <v>0</v>
      </c>
    </row>
    <row r="41" spans="1:95" x14ac:dyDescent="0.25">
      <c r="A41" s="263" t="str">
        <f>'Indicator Data'!C52</f>
        <v>Narail</v>
      </c>
      <c r="B41" s="264">
        <f>IF('Indicator Date hidden'!C42="x","x",B$2-'Indicator Date hidden'!C42)</f>
        <v>0</v>
      </c>
      <c r="C41" s="264">
        <f>IF('Indicator Date hidden'!D42="x","x",C$2-'Indicator Date hidden'!D42)</f>
        <v>0</v>
      </c>
      <c r="D41" s="264">
        <f>IF('Indicator Date hidden'!E42="x","x",D$2-'Indicator Date hidden'!E42)</f>
        <v>0</v>
      </c>
      <c r="E41" s="264">
        <f>IF('Indicator Date hidden'!F42="x","x",E$2-'Indicator Date hidden'!F42)</f>
        <v>0</v>
      </c>
      <c r="F41" s="264">
        <f>IF('Indicator Date hidden'!G42="x","x",F$2-'Indicator Date hidden'!G42)</f>
        <v>0</v>
      </c>
      <c r="G41" s="264">
        <f>IF('Indicator Date hidden'!H42="x","x",G$2-'Indicator Date hidden'!H42)</f>
        <v>0</v>
      </c>
      <c r="H41" s="264">
        <f>IF('Indicator Date hidden'!I42="x","x",H$2-'Indicator Date hidden'!I42)</f>
        <v>0</v>
      </c>
      <c r="I41" s="264">
        <f>IF('Indicator Date hidden'!J42="x","x",I$2-'Indicator Date hidden'!J42)</f>
        <v>0</v>
      </c>
      <c r="J41" s="264">
        <f>IF('Indicator Date hidden'!K42="x","x",J$2-'Indicator Date hidden'!K42)</f>
        <v>0</v>
      </c>
      <c r="K41" s="264">
        <f>IF('Indicator Date hidden'!L42="x","x",K$2-'Indicator Date hidden'!L42)</f>
        <v>0</v>
      </c>
      <c r="L41" s="264">
        <f>IF('Indicator Date hidden'!M42="x","x",L$2-'Indicator Date hidden'!M42)</f>
        <v>0</v>
      </c>
      <c r="M41" s="264">
        <f>IF('Indicator Date hidden'!N42="x","x",M$2-'Indicator Date hidden'!N42)</f>
        <v>0</v>
      </c>
      <c r="N41" s="264">
        <f>IF('Indicator Date hidden'!O42="x","x",N$2-'Indicator Date hidden'!O42)</f>
        <v>0</v>
      </c>
      <c r="O41" s="264">
        <f>IF('Indicator Date hidden'!P42="x","x",O$2-'Indicator Date hidden'!P42)</f>
        <v>0</v>
      </c>
      <c r="P41" s="264">
        <f>IF('Indicator Date hidden'!Q42="x","x",P$2-'Indicator Date hidden'!Q42)</f>
        <v>0</v>
      </c>
      <c r="Q41" s="264">
        <f>IF('Indicator Date hidden'!R42="x","x",Q$2-'Indicator Date hidden'!R42)</f>
        <v>0</v>
      </c>
      <c r="R41" s="264">
        <f>IF('Indicator Date hidden'!S42="x","x",R$2-'Indicator Date hidden'!S42)</f>
        <v>0</v>
      </c>
      <c r="S41" s="264">
        <f>IF('Indicator Date hidden'!T42="x","x",S$2-'Indicator Date hidden'!T42)</f>
        <v>0</v>
      </c>
      <c r="T41" s="264">
        <f>IF('Indicator Date hidden'!U42="x","x",T$2-'Indicator Date hidden'!U42)</f>
        <v>0</v>
      </c>
      <c r="U41" s="264">
        <f>IF('Indicator Date hidden'!V42="x","x",U$2-'Indicator Date hidden'!V42)</f>
        <v>0</v>
      </c>
      <c r="V41" s="264">
        <f>IF('Indicator Date hidden'!W42="x","x",V$2-'Indicator Date hidden'!W42)</f>
        <v>0</v>
      </c>
      <c r="W41" s="264">
        <f>IF('Indicator Date hidden'!X42="x","x",W$2-'Indicator Date hidden'!X42)</f>
        <v>0</v>
      </c>
      <c r="X41" s="264">
        <f>IF('Indicator Date hidden'!Y42="x","x",X$2-'Indicator Date hidden'!Y42)</f>
        <v>0</v>
      </c>
      <c r="Y41" s="264">
        <f>IF('Indicator Date hidden'!Z42="x","x",Y$2-'Indicator Date hidden'!Z42)</f>
        <v>6</v>
      </c>
      <c r="Z41" s="264">
        <f>IF('Indicator Date hidden'!AA42="x","x",Z$2-'Indicator Date hidden'!AA42)</f>
        <v>0</v>
      </c>
      <c r="AA41" s="264">
        <f>IF('Indicator Date hidden'!AB42="x","x",AA$2-'Indicator Date hidden'!AB42)</f>
        <v>0</v>
      </c>
      <c r="AB41" s="264">
        <f>IF('Indicator Date hidden'!AC42="x","x",AB$2-'Indicator Date hidden'!AC42)</f>
        <v>0</v>
      </c>
      <c r="AC41" s="264">
        <f>IF('Indicator Date hidden'!AD42="x","x",AC$2-'Indicator Date hidden'!AD42)</f>
        <v>0</v>
      </c>
      <c r="AD41" s="264">
        <f>IF('Indicator Date hidden'!AE42="x","x",AD$2-'Indicator Date hidden'!AE42)</f>
        <v>0</v>
      </c>
      <c r="AE41" s="264">
        <f>IF('Indicator Date hidden'!AF42="x","x",AE$2-'Indicator Date hidden'!AF42)</f>
        <v>0</v>
      </c>
      <c r="AF41" s="264">
        <f>IF('Indicator Date hidden'!AG42="x","x",AF$2-'Indicator Date hidden'!AG42)</f>
        <v>0</v>
      </c>
      <c r="AG41" s="264">
        <f>IF('Indicator Date hidden'!AH42="x","x",AG$2-'Indicator Date hidden'!AH42)</f>
        <v>4</v>
      </c>
      <c r="AH41" s="264">
        <f>IF('Indicator Date hidden'!AI42="x","x",AH$2-'Indicator Date hidden'!AI42)</f>
        <v>1</v>
      </c>
      <c r="AI41" s="264">
        <f>IF('Indicator Date hidden'!AJ42="x","x",AI$2-'Indicator Date hidden'!AJ42)</f>
        <v>1</v>
      </c>
      <c r="AJ41" s="264">
        <f>IF('Indicator Date hidden'!AK42="x","x",AJ$2-'Indicator Date hidden'!AK42)</f>
        <v>1</v>
      </c>
      <c r="AK41" s="264">
        <f>IF('Indicator Date hidden'!AL42="x","x",AK$2-'Indicator Date hidden'!AL42)</f>
        <v>0</v>
      </c>
      <c r="AL41" s="264">
        <f>IF('Indicator Date hidden'!AM42="x","x",AL$2-'Indicator Date hidden'!AM42)</f>
        <v>1</v>
      </c>
      <c r="AM41" s="264">
        <f>IF('Indicator Date hidden'!AN42="x","x",AM$2-'Indicator Date hidden'!AN42)</f>
        <v>1</v>
      </c>
      <c r="AN41" s="264">
        <f>IF('Indicator Date hidden'!AO42="x","x",AN$2-'Indicator Date hidden'!AO42)</f>
        <v>0</v>
      </c>
      <c r="AO41" s="264">
        <f>IF('Indicator Date hidden'!AP42="x","x",AO$2-'Indicator Date hidden'!AP42)</f>
        <v>4</v>
      </c>
      <c r="AP41" s="264">
        <f>IF('Indicator Date hidden'!AQ42="x","x",AP$2-'Indicator Date hidden'!AQ42)</f>
        <v>1</v>
      </c>
      <c r="AQ41" s="264">
        <f>IF('Indicator Date hidden'!AR42="x","x",AQ$2-'Indicator Date hidden'!AR42)</f>
        <v>0</v>
      </c>
      <c r="AR41" s="264">
        <f>IF('Indicator Date hidden'!AS42="x","x",AR$2-'Indicator Date hidden'!AS42)</f>
        <v>0</v>
      </c>
      <c r="AS41" s="264">
        <f>IF('Indicator Date hidden'!AT42="x","x",AS$2-'Indicator Date hidden'!AT42)</f>
        <v>0</v>
      </c>
      <c r="AT41" s="264">
        <f>IF('Indicator Date hidden'!AU42="x","x",AT$2-'Indicator Date hidden'!AU42)</f>
        <v>0</v>
      </c>
      <c r="AU41" s="264">
        <f>IF('Indicator Date hidden'!AV42="x","x",AU$2-'Indicator Date hidden'!AV42)</f>
        <v>0</v>
      </c>
      <c r="AV41" s="264">
        <f>IF('Indicator Date hidden'!AW42="x","x",AV$2-'Indicator Date hidden'!AW42)</f>
        <v>0</v>
      </c>
      <c r="AW41" s="264">
        <f>IF('Indicator Date hidden'!AX42="x","x",AW$2-'Indicator Date hidden'!AX42)</f>
        <v>0</v>
      </c>
      <c r="AX41" s="264">
        <f>IF('Indicator Date hidden'!AY42="x","x",AX$2-'Indicator Date hidden'!AY42)</f>
        <v>1</v>
      </c>
      <c r="AY41" s="264">
        <f>IF('Indicator Date hidden'!AZ42="x","x",AY$2-'Indicator Date hidden'!AZ42)</f>
        <v>1</v>
      </c>
      <c r="AZ41" s="264">
        <f>IF('Indicator Date hidden'!BA42="x","x",AZ$2-'Indicator Date hidden'!BA42)</f>
        <v>1</v>
      </c>
      <c r="BA41" s="264">
        <f>IF('Indicator Date hidden'!BB42="x","x",BA$2-'Indicator Date hidden'!BB42)</f>
        <v>0</v>
      </c>
      <c r="BB41" s="264">
        <f>IF('Indicator Date hidden'!BC42="x","x",BB$2-'Indicator Date hidden'!BC42)</f>
        <v>0</v>
      </c>
      <c r="BC41" s="264">
        <f>IF('Indicator Date hidden'!BD42="x","x",BC$2-'Indicator Date hidden'!BD42)</f>
        <v>0</v>
      </c>
      <c r="BD41" s="264">
        <f>IF('Indicator Date hidden'!BE42="x","x",BD$2-'Indicator Date hidden'!BE42)</f>
        <v>0</v>
      </c>
      <c r="BE41" s="264">
        <f>IF('Indicator Date hidden'!BF42="x","x",BE$2-'Indicator Date hidden'!BF42)</f>
        <v>0</v>
      </c>
      <c r="BF41" s="264">
        <f>IF('Indicator Date hidden'!BG42="x","x",BF$2-'Indicator Date hidden'!BG42)</f>
        <v>1</v>
      </c>
      <c r="BG41" s="264">
        <f>IF('Indicator Date hidden'!BH42="x","x",BG$2-'Indicator Date hidden'!BH42)</f>
        <v>1</v>
      </c>
      <c r="BH41" s="264">
        <f>IF('Indicator Date hidden'!BI42="x","x",BH$2-'Indicator Date hidden'!BI42)</f>
        <v>0</v>
      </c>
      <c r="BI41" s="264">
        <f>IF('Indicator Date hidden'!BJ42="x","x",BI$2-'Indicator Date hidden'!BJ42)</f>
        <v>0</v>
      </c>
      <c r="BJ41" s="264">
        <f>IF('Indicator Date hidden'!BK42="x","x",BJ$2-'Indicator Date hidden'!BK42)</f>
        <v>0</v>
      </c>
      <c r="BK41" s="264">
        <f>IF('Indicator Date hidden'!BL42="x","x",BK$2-'Indicator Date hidden'!BL42)</f>
        <v>0</v>
      </c>
      <c r="BL41" s="264">
        <f>IF('Indicator Date hidden'!BM42="x","x",BL$2-'Indicator Date hidden'!BM42)</f>
        <v>0</v>
      </c>
      <c r="BM41" s="264">
        <f>IF('Indicator Date hidden'!BN42="x","x",BM$2-'Indicator Date hidden'!BN42)</f>
        <v>0</v>
      </c>
      <c r="BN41" s="264">
        <f>IF('Indicator Date hidden'!BO42="x","x",BN$2-'Indicator Date hidden'!BO42)</f>
        <v>0</v>
      </c>
      <c r="BO41" s="264">
        <f>IF('Indicator Date hidden'!BP42="x","x",BO$2-'Indicator Date hidden'!BP42)</f>
        <v>5</v>
      </c>
      <c r="BP41" s="264">
        <f>IF('Indicator Date hidden'!BQ42="x","x",BP$2-'Indicator Date hidden'!BQ42)</f>
        <v>0</v>
      </c>
      <c r="BQ41" s="264">
        <f>IF('Indicator Date hidden'!BR42="x","x",BQ$2-'Indicator Date hidden'!BR42)</f>
        <v>6</v>
      </c>
      <c r="BR41" s="264">
        <f>IF('Indicator Date hidden'!BS42="x","x",BR$2-'Indicator Date hidden'!BS42)</f>
        <v>6</v>
      </c>
      <c r="BS41" s="264">
        <f>IF('Indicator Date hidden'!BT42="x","x",BS$2-'Indicator Date hidden'!BT42)</f>
        <v>6</v>
      </c>
      <c r="BT41" s="264">
        <f>IF('Indicator Date hidden'!BU42="x","x",BT$2-'Indicator Date hidden'!BU42)</f>
        <v>0</v>
      </c>
      <c r="BU41" s="264">
        <f>IF('Indicator Date hidden'!BV42="x","x",BU$2-'Indicator Date hidden'!BV42)</f>
        <v>0</v>
      </c>
      <c r="BV41" s="264">
        <f>IF('Indicator Date hidden'!BW42="x","x",BV$2-'Indicator Date hidden'!BW42)</f>
        <v>0</v>
      </c>
      <c r="BW41" s="264">
        <f>IF('Indicator Date hidden'!BX42="x","x",BW$2-'Indicator Date hidden'!BX42)</f>
        <v>6</v>
      </c>
      <c r="BX41" s="264">
        <f>IF('Indicator Date hidden'!BY42="x","x",BX$2-'Indicator Date hidden'!BY42)</f>
        <v>1</v>
      </c>
      <c r="BY41" s="264">
        <f>IF('Indicator Date hidden'!BZ42="x","x",BY$2-'Indicator Date hidden'!BZ42)</f>
        <v>1</v>
      </c>
      <c r="BZ41" s="264">
        <f>IF('Indicator Date hidden'!CA42="x","x",BZ$2-'Indicator Date hidden'!CA42)</f>
        <v>1</v>
      </c>
      <c r="CA41" s="264">
        <f>IF('Indicator Date hidden'!CB42="x","x",CA$2-'Indicator Date hidden'!CB42)</f>
        <v>1</v>
      </c>
      <c r="CB41" s="264">
        <f>IF('Indicator Date hidden'!CC42="x","x",CB$2-'Indicator Date hidden'!CC42)</f>
        <v>1</v>
      </c>
      <c r="CC41" s="264">
        <f>IF('Indicator Date hidden'!CD42="x","x",CC$2-'Indicator Date hidden'!CD42)</f>
        <v>1</v>
      </c>
      <c r="CD41" s="264">
        <f>IF('Indicator Date hidden'!CE42="x","x",CD$2-'Indicator Date hidden'!CE42)</f>
        <v>1</v>
      </c>
      <c r="CE41" s="264">
        <f>IF('Indicator Date hidden'!CF42="x","x",CE$2-'Indicator Date hidden'!CF42)</f>
        <v>0</v>
      </c>
      <c r="CF41" s="264">
        <f>IF('Indicator Date hidden'!CG42="x","x",CF$2-'Indicator Date hidden'!CG42)</f>
        <v>0</v>
      </c>
      <c r="CG41" s="264">
        <f>IF('Indicator Date hidden'!CH42="x","x",CG$2-'Indicator Date hidden'!CH42)</f>
        <v>0</v>
      </c>
      <c r="CH41" s="264">
        <f>IF('Indicator Date hidden'!CI42="x","x",CH$2-'Indicator Date hidden'!CI42)</f>
        <v>0</v>
      </c>
      <c r="CI41" s="264">
        <f>IF('Indicator Date hidden'!CJ42="x","x",CI$2-'Indicator Date hidden'!CJ42)</f>
        <v>0</v>
      </c>
      <c r="CJ41" s="264">
        <f>IF('Indicator Date hidden'!CK42="x","x",CJ$2-'Indicator Date hidden'!CK42)</f>
        <v>0</v>
      </c>
      <c r="CK41" s="264">
        <f>IF('Indicator Date hidden'!CL42="x","x",CK$2-'Indicator Date hidden'!CL42)</f>
        <v>0</v>
      </c>
      <c r="CL41" s="264">
        <f>IF('Indicator Date hidden'!CM42="x","x",CL$2-'Indicator Date hidden'!CM42)</f>
        <v>6</v>
      </c>
      <c r="CM41" s="263">
        <f t="shared" si="0"/>
        <v>67</v>
      </c>
      <c r="CN41" s="265">
        <f t="shared" si="1"/>
        <v>0.7528089887640449</v>
      </c>
      <c r="CO41" s="263">
        <f t="shared" si="2"/>
        <v>27</v>
      </c>
      <c r="CP41" s="265">
        <f t="shared" si="3"/>
        <v>1.6440625133444198</v>
      </c>
      <c r="CQ41" s="266">
        <f t="shared" si="4"/>
        <v>0</v>
      </c>
    </row>
    <row r="42" spans="1:95" x14ac:dyDescent="0.25">
      <c r="A42" s="263" t="str">
        <f>'Indicator Data'!C53</f>
        <v>Satkhira</v>
      </c>
      <c r="B42" s="264">
        <f>IF('Indicator Date hidden'!C43="x","x",B$2-'Indicator Date hidden'!C43)</f>
        <v>0</v>
      </c>
      <c r="C42" s="264">
        <f>IF('Indicator Date hidden'!D43="x","x",C$2-'Indicator Date hidden'!D43)</f>
        <v>0</v>
      </c>
      <c r="D42" s="264">
        <f>IF('Indicator Date hidden'!E43="x","x",D$2-'Indicator Date hidden'!E43)</f>
        <v>0</v>
      </c>
      <c r="E42" s="264">
        <f>IF('Indicator Date hidden'!F43="x","x",E$2-'Indicator Date hidden'!F43)</f>
        <v>0</v>
      </c>
      <c r="F42" s="264">
        <f>IF('Indicator Date hidden'!G43="x","x",F$2-'Indicator Date hidden'!G43)</f>
        <v>0</v>
      </c>
      <c r="G42" s="264">
        <f>IF('Indicator Date hidden'!H43="x","x",G$2-'Indicator Date hidden'!H43)</f>
        <v>0</v>
      </c>
      <c r="H42" s="264">
        <f>IF('Indicator Date hidden'!I43="x","x",H$2-'Indicator Date hidden'!I43)</f>
        <v>0</v>
      </c>
      <c r="I42" s="264">
        <f>IF('Indicator Date hidden'!J43="x","x",I$2-'Indicator Date hidden'!J43)</f>
        <v>0</v>
      </c>
      <c r="J42" s="264">
        <f>IF('Indicator Date hidden'!K43="x","x",J$2-'Indicator Date hidden'!K43)</f>
        <v>0</v>
      </c>
      <c r="K42" s="264">
        <f>IF('Indicator Date hidden'!L43="x","x",K$2-'Indicator Date hidden'!L43)</f>
        <v>0</v>
      </c>
      <c r="L42" s="264">
        <f>IF('Indicator Date hidden'!M43="x","x",L$2-'Indicator Date hidden'!M43)</f>
        <v>0</v>
      </c>
      <c r="M42" s="264">
        <f>IF('Indicator Date hidden'!N43="x","x",M$2-'Indicator Date hidden'!N43)</f>
        <v>0</v>
      </c>
      <c r="N42" s="264">
        <f>IF('Indicator Date hidden'!O43="x","x",N$2-'Indicator Date hidden'!O43)</f>
        <v>0</v>
      </c>
      <c r="O42" s="264">
        <f>IF('Indicator Date hidden'!P43="x","x",O$2-'Indicator Date hidden'!P43)</f>
        <v>0</v>
      </c>
      <c r="P42" s="264">
        <f>IF('Indicator Date hidden'!Q43="x","x",P$2-'Indicator Date hidden'!Q43)</f>
        <v>0</v>
      </c>
      <c r="Q42" s="264">
        <f>IF('Indicator Date hidden'!R43="x","x",Q$2-'Indicator Date hidden'!R43)</f>
        <v>0</v>
      </c>
      <c r="R42" s="264">
        <f>IF('Indicator Date hidden'!S43="x","x",R$2-'Indicator Date hidden'!S43)</f>
        <v>0</v>
      </c>
      <c r="S42" s="264">
        <f>IF('Indicator Date hidden'!T43="x","x",S$2-'Indicator Date hidden'!T43)</f>
        <v>0</v>
      </c>
      <c r="T42" s="264">
        <f>IF('Indicator Date hidden'!U43="x","x",T$2-'Indicator Date hidden'!U43)</f>
        <v>0</v>
      </c>
      <c r="U42" s="264">
        <f>IF('Indicator Date hidden'!V43="x","x",U$2-'Indicator Date hidden'!V43)</f>
        <v>0</v>
      </c>
      <c r="V42" s="264">
        <f>IF('Indicator Date hidden'!W43="x","x",V$2-'Indicator Date hidden'!W43)</f>
        <v>0</v>
      </c>
      <c r="W42" s="264">
        <f>IF('Indicator Date hidden'!X43="x","x",W$2-'Indicator Date hidden'!X43)</f>
        <v>0</v>
      </c>
      <c r="X42" s="264">
        <f>IF('Indicator Date hidden'!Y43="x","x",X$2-'Indicator Date hidden'!Y43)</f>
        <v>0</v>
      </c>
      <c r="Y42" s="264">
        <f>IF('Indicator Date hidden'!Z43="x","x",Y$2-'Indicator Date hidden'!Z43)</f>
        <v>6</v>
      </c>
      <c r="Z42" s="264">
        <f>IF('Indicator Date hidden'!AA43="x","x",Z$2-'Indicator Date hidden'!AA43)</f>
        <v>0</v>
      </c>
      <c r="AA42" s="264">
        <f>IF('Indicator Date hidden'!AB43="x","x",AA$2-'Indicator Date hidden'!AB43)</f>
        <v>0</v>
      </c>
      <c r="AB42" s="264">
        <f>IF('Indicator Date hidden'!AC43="x","x",AB$2-'Indicator Date hidden'!AC43)</f>
        <v>0</v>
      </c>
      <c r="AC42" s="264">
        <f>IF('Indicator Date hidden'!AD43="x","x",AC$2-'Indicator Date hidden'!AD43)</f>
        <v>0</v>
      </c>
      <c r="AD42" s="264">
        <f>IF('Indicator Date hidden'!AE43="x","x",AD$2-'Indicator Date hidden'!AE43)</f>
        <v>0</v>
      </c>
      <c r="AE42" s="264">
        <f>IF('Indicator Date hidden'!AF43="x","x",AE$2-'Indicator Date hidden'!AF43)</f>
        <v>0</v>
      </c>
      <c r="AF42" s="264">
        <f>IF('Indicator Date hidden'!AG43="x","x",AF$2-'Indicator Date hidden'!AG43)</f>
        <v>0</v>
      </c>
      <c r="AG42" s="264">
        <f>IF('Indicator Date hidden'!AH43="x","x",AG$2-'Indicator Date hidden'!AH43)</f>
        <v>4</v>
      </c>
      <c r="AH42" s="264">
        <f>IF('Indicator Date hidden'!AI43="x","x",AH$2-'Indicator Date hidden'!AI43)</f>
        <v>1</v>
      </c>
      <c r="AI42" s="264">
        <f>IF('Indicator Date hidden'!AJ43="x","x",AI$2-'Indicator Date hidden'!AJ43)</f>
        <v>1</v>
      </c>
      <c r="AJ42" s="264">
        <f>IF('Indicator Date hidden'!AK43="x","x",AJ$2-'Indicator Date hidden'!AK43)</f>
        <v>1</v>
      </c>
      <c r="AK42" s="264">
        <f>IF('Indicator Date hidden'!AL43="x","x",AK$2-'Indicator Date hidden'!AL43)</f>
        <v>0</v>
      </c>
      <c r="AL42" s="264">
        <f>IF('Indicator Date hidden'!AM43="x","x",AL$2-'Indicator Date hidden'!AM43)</f>
        <v>1</v>
      </c>
      <c r="AM42" s="264">
        <f>IF('Indicator Date hidden'!AN43="x","x",AM$2-'Indicator Date hidden'!AN43)</f>
        <v>1</v>
      </c>
      <c r="AN42" s="264">
        <f>IF('Indicator Date hidden'!AO43="x","x",AN$2-'Indicator Date hidden'!AO43)</f>
        <v>0</v>
      </c>
      <c r="AO42" s="264">
        <f>IF('Indicator Date hidden'!AP43="x","x",AO$2-'Indicator Date hidden'!AP43)</f>
        <v>4</v>
      </c>
      <c r="AP42" s="264">
        <f>IF('Indicator Date hidden'!AQ43="x","x",AP$2-'Indicator Date hidden'!AQ43)</f>
        <v>1</v>
      </c>
      <c r="AQ42" s="264">
        <f>IF('Indicator Date hidden'!AR43="x","x",AQ$2-'Indicator Date hidden'!AR43)</f>
        <v>0</v>
      </c>
      <c r="AR42" s="264">
        <f>IF('Indicator Date hidden'!AS43="x","x",AR$2-'Indicator Date hidden'!AS43)</f>
        <v>0</v>
      </c>
      <c r="AS42" s="264">
        <f>IF('Indicator Date hidden'!AT43="x","x",AS$2-'Indicator Date hidden'!AT43)</f>
        <v>0</v>
      </c>
      <c r="AT42" s="264">
        <f>IF('Indicator Date hidden'!AU43="x","x",AT$2-'Indicator Date hidden'!AU43)</f>
        <v>0</v>
      </c>
      <c r="AU42" s="264">
        <f>IF('Indicator Date hidden'!AV43="x","x",AU$2-'Indicator Date hidden'!AV43)</f>
        <v>0</v>
      </c>
      <c r="AV42" s="264">
        <f>IF('Indicator Date hidden'!AW43="x","x",AV$2-'Indicator Date hidden'!AW43)</f>
        <v>0</v>
      </c>
      <c r="AW42" s="264">
        <f>IF('Indicator Date hidden'!AX43="x","x",AW$2-'Indicator Date hidden'!AX43)</f>
        <v>0</v>
      </c>
      <c r="AX42" s="264">
        <f>IF('Indicator Date hidden'!AY43="x","x",AX$2-'Indicator Date hidden'!AY43)</f>
        <v>1</v>
      </c>
      <c r="AY42" s="264">
        <f>IF('Indicator Date hidden'!AZ43="x","x",AY$2-'Indicator Date hidden'!AZ43)</f>
        <v>1</v>
      </c>
      <c r="AZ42" s="264">
        <f>IF('Indicator Date hidden'!BA43="x","x",AZ$2-'Indicator Date hidden'!BA43)</f>
        <v>1</v>
      </c>
      <c r="BA42" s="264">
        <f>IF('Indicator Date hidden'!BB43="x","x",BA$2-'Indicator Date hidden'!BB43)</f>
        <v>0</v>
      </c>
      <c r="BB42" s="264">
        <f>IF('Indicator Date hidden'!BC43="x","x",BB$2-'Indicator Date hidden'!BC43)</f>
        <v>0</v>
      </c>
      <c r="BC42" s="264">
        <f>IF('Indicator Date hidden'!BD43="x","x",BC$2-'Indicator Date hidden'!BD43)</f>
        <v>0</v>
      </c>
      <c r="BD42" s="264">
        <f>IF('Indicator Date hidden'!BE43="x","x",BD$2-'Indicator Date hidden'!BE43)</f>
        <v>0</v>
      </c>
      <c r="BE42" s="264">
        <f>IF('Indicator Date hidden'!BF43="x","x",BE$2-'Indicator Date hidden'!BF43)</f>
        <v>0</v>
      </c>
      <c r="BF42" s="264">
        <f>IF('Indicator Date hidden'!BG43="x","x",BF$2-'Indicator Date hidden'!BG43)</f>
        <v>1</v>
      </c>
      <c r="BG42" s="264">
        <f>IF('Indicator Date hidden'!BH43="x","x",BG$2-'Indicator Date hidden'!BH43)</f>
        <v>1</v>
      </c>
      <c r="BH42" s="264">
        <f>IF('Indicator Date hidden'!BI43="x","x",BH$2-'Indicator Date hidden'!BI43)</f>
        <v>0</v>
      </c>
      <c r="BI42" s="264">
        <f>IF('Indicator Date hidden'!BJ43="x","x",BI$2-'Indicator Date hidden'!BJ43)</f>
        <v>0</v>
      </c>
      <c r="BJ42" s="264">
        <f>IF('Indicator Date hidden'!BK43="x","x",BJ$2-'Indicator Date hidden'!BK43)</f>
        <v>0</v>
      </c>
      <c r="BK42" s="264">
        <f>IF('Indicator Date hidden'!BL43="x","x",BK$2-'Indicator Date hidden'!BL43)</f>
        <v>0</v>
      </c>
      <c r="BL42" s="264">
        <f>IF('Indicator Date hidden'!BM43="x","x",BL$2-'Indicator Date hidden'!BM43)</f>
        <v>0</v>
      </c>
      <c r="BM42" s="264">
        <f>IF('Indicator Date hidden'!BN43="x","x",BM$2-'Indicator Date hidden'!BN43)</f>
        <v>0</v>
      </c>
      <c r="BN42" s="264">
        <f>IF('Indicator Date hidden'!BO43="x","x",BN$2-'Indicator Date hidden'!BO43)</f>
        <v>0</v>
      </c>
      <c r="BO42" s="264">
        <f>IF('Indicator Date hidden'!BP43="x","x",BO$2-'Indicator Date hidden'!BP43)</f>
        <v>5</v>
      </c>
      <c r="BP42" s="264">
        <f>IF('Indicator Date hidden'!BQ43="x","x",BP$2-'Indicator Date hidden'!BQ43)</f>
        <v>0</v>
      </c>
      <c r="BQ42" s="264">
        <f>IF('Indicator Date hidden'!BR43="x","x",BQ$2-'Indicator Date hidden'!BR43)</f>
        <v>6</v>
      </c>
      <c r="BR42" s="264">
        <f>IF('Indicator Date hidden'!BS43="x","x",BR$2-'Indicator Date hidden'!BS43)</f>
        <v>6</v>
      </c>
      <c r="BS42" s="264">
        <f>IF('Indicator Date hidden'!BT43="x","x",BS$2-'Indicator Date hidden'!BT43)</f>
        <v>6</v>
      </c>
      <c r="BT42" s="264">
        <f>IF('Indicator Date hidden'!BU43="x","x",BT$2-'Indicator Date hidden'!BU43)</f>
        <v>0</v>
      </c>
      <c r="BU42" s="264">
        <f>IF('Indicator Date hidden'!BV43="x","x",BU$2-'Indicator Date hidden'!BV43)</f>
        <v>0</v>
      </c>
      <c r="BV42" s="264">
        <f>IF('Indicator Date hidden'!BW43="x","x",BV$2-'Indicator Date hidden'!BW43)</f>
        <v>0</v>
      </c>
      <c r="BW42" s="264">
        <f>IF('Indicator Date hidden'!BX43="x","x",BW$2-'Indicator Date hidden'!BX43)</f>
        <v>6</v>
      </c>
      <c r="BX42" s="264">
        <f>IF('Indicator Date hidden'!BY43="x","x",BX$2-'Indicator Date hidden'!BY43)</f>
        <v>1</v>
      </c>
      <c r="BY42" s="264">
        <f>IF('Indicator Date hidden'!BZ43="x","x",BY$2-'Indicator Date hidden'!BZ43)</f>
        <v>1</v>
      </c>
      <c r="BZ42" s="264">
        <f>IF('Indicator Date hidden'!CA43="x","x",BZ$2-'Indicator Date hidden'!CA43)</f>
        <v>1</v>
      </c>
      <c r="CA42" s="264">
        <f>IF('Indicator Date hidden'!CB43="x","x",CA$2-'Indicator Date hidden'!CB43)</f>
        <v>1</v>
      </c>
      <c r="CB42" s="264">
        <f>IF('Indicator Date hidden'!CC43="x","x",CB$2-'Indicator Date hidden'!CC43)</f>
        <v>1</v>
      </c>
      <c r="CC42" s="264">
        <f>IF('Indicator Date hidden'!CD43="x","x",CC$2-'Indicator Date hidden'!CD43)</f>
        <v>1</v>
      </c>
      <c r="CD42" s="264">
        <f>IF('Indicator Date hidden'!CE43="x","x",CD$2-'Indicator Date hidden'!CE43)</f>
        <v>1</v>
      </c>
      <c r="CE42" s="264">
        <f>IF('Indicator Date hidden'!CF43="x","x",CE$2-'Indicator Date hidden'!CF43)</f>
        <v>0</v>
      </c>
      <c r="CF42" s="264">
        <f>IF('Indicator Date hidden'!CG43="x","x",CF$2-'Indicator Date hidden'!CG43)</f>
        <v>0</v>
      </c>
      <c r="CG42" s="264">
        <f>IF('Indicator Date hidden'!CH43="x","x",CG$2-'Indicator Date hidden'!CH43)</f>
        <v>0</v>
      </c>
      <c r="CH42" s="264">
        <f>IF('Indicator Date hidden'!CI43="x","x",CH$2-'Indicator Date hidden'!CI43)</f>
        <v>0</v>
      </c>
      <c r="CI42" s="264">
        <f>IF('Indicator Date hidden'!CJ43="x","x",CI$2-'Indicator Date hidden'!CJ43)</f>
        <v>0</v>
      </c>
      <c r="CJ42" s="264">
        <f>IF('Indicator Date hidden'!CK43="x","x",CJ$2-'Indicator Date hidden'!CK43)</f>
        <v>0</v>
      </c>
      <c r="CK42" s="264">
        <f>IF('Indicator Date hidden'!CL43="x","x",CK$2-'Indicator Date hidden'!CL43)</f>
        <v>0</v>
      </c>
      <c r="CL42" s="264">
        <f>IF('Indicator Date hidden'!CM43="x","x",CL$2-'Indicator Date hidden'!CM43)</f>
        <v>6</v>
      </c>
      <c r="CM42" s="263">
        <f t="shared" si="0"/>
        <v>67</v>
      </c>
      <c r="CN42" s="265">
        <f t="shared" si="1"/>
        <v>0.7528089887640449</v>
      </c>
      <c r="CO42" s="263">
        <f t="shared" si="2"/>
        <v>27</v>
      </c>
      <c r="CP42" s="265">
        <f t="shared" si="3"/>
        <v>1.6440625133444198</v>
      </c>
      <c r="CQ42" s="266">
        <f t="shared" si="4"/>
        <v>0</v>
      </c>
    </row>
    <row r="43" spans="1:95" x14ac:dyDescent="0.25">
      <c r="A43" s="263" t="str">
        <f>'Indicator Data'!C54</f>
        <v>Jamalpur</v>
      </c>
      <c r="B43" s="264">
        <f>IF('Indicator Date hidden'!C44="x","x",B$2-'Indicator Date hidden'!C44)</f>
        <v>0</v>
      </c>
      <c r="C43" s="264">
        <f>IF('Indicator Date hidden'!D44="x","x",C$2-'Indicator Date hidden'!D44)</f>
        <v>0</v>
      </c>
      <c r="D43" s="264">
        <f>IF('Indicator Date hidden'!E44="x","x",D$2-'Indicator Date hidden'!E44)</f>
        <v>0</v>
      </c>
      <c r="E43" s="264">
        <f>IF('Indicator Date hidden'!F44="x","x",E$2-'Indicator Date hidden'!F44)</f>
        <v>0</v>
      </c>
      <c r="F43" s="264">
        <f>IF('Indicator Date hidden'!G44="x","x",F$2-'Indicator Date hidden'!G44)</f>
        <v>0</v>
      </c>
      <c r="G43" s="264">
        <f>IF('Indicator Date hidden'!H44="x","x",G$2-'Indicator Date hidden'!H44)</f>
        <v>0</v>
      </c>
      <c r="H43" s="264">
        <f>IF('Indicator Date hidden'!I44="x","x",H$2-'Indicator Date hidden'!I44)</f>
        <v>0</v>
      </c>
      <c r="I43" s="264">
        <f>IF('Indicator Date hidden'!J44="x","x",I$2-'Indicator Date hidden'!J44)</f>
        <v>0</v>
      </c>
      <c r="J43" s="264">
        <f>IF('Indicator Date hidden'!K44="x","x",J$2-'Indicator Date hidden'!K44)</f>
        <v>0</v>
      </c>
      <c r="K43" s="264">
        <f>IF('Indicator Date hidden'!L44="x","x",K$2-'Indicator Date hidden'!L44)</f>
        <v>0</v>
      </c>
      <c r="L43" s="264">
        <f>IF('Indicator Date hidden'!M44="x","x",L$2-'Indicator Date hidden'!M44)</f>
        <v>0</v>
      </c>
      <c r="M43" s="264">
        <f>IF('Indicator Date hidden'!N44="x","x",M$2-'Indicator Date hidden'!N44)</f>
        <v>0</v>
      </c>
      <c r="N43" s="264">
        <f>IF('Indicator Date hidden'!O44="x","x",N$2-'Indicator Date hidden'!O44)</f>
        <v>0</v>
      </c>
      <c r="O43" s="264">
        <f>IF('Indicator Date hidden'!P44="x","x",O$2-'Indicator Date hidden'!P44)</f>
        <v>0</v>
      </c>
      <c r="P43" s="264">
        <f>IF('Indicator Date hidden'!Q44="x","x",P$2-'Indicator Date hidden'!Q44)</f>
        <v>0</v>
      </c>
      <c r="Q43" s="264">
        <f>IF('Indicator Date hidden'!R44="x","x",Q$2-'Indicator Date hidden'!R44)</f>
        <v>0</v>
      </c>
      <c r="R43" s="264">
        <f>IF('Indicator Date hidden'!S44="x","x",R$2-'Indicator Date hidden'!S44)</f>
        <v>0</v>
      </c>
      <c r="S43" s="264">
        <f>IF('Indicator Date hidden'!T44="x","x",S$2-'Indicator Date hidden'!T44)</f>
        <v>0</v>
      </c>
      <c r="T43" s="264">
        <f>IF('Indicator Date hidden'!U44="x","x",T$2-'Indicator Date hidden'!U44)</f>
        <v>0</v>
      </c>
      <c r="U43" s="264">
        <f>IF('Indicator Date hidden'!V44="x","x",U$2-'Indicator Date hidden'!V44)</f>
        <v>0</v>
      </c>
      <c r="V43" s="264">
        <f>IF('Indicator Date hidden'!W44="x","x",V$2-'Indicator Date hidden'!W44)</f>
        <v>0</v>
      </c>
      <c r="W43" s="264">
        <f>IF('Indicator Date hidden'!X44="x","x",W$2-'Indicator Date hidden'!X44)</f>
        <v>0</v>
      </c>
      <c r="X43" s="264">
        <f>IF('Indicator Date hidden'!Y44="x","x",X$2-'Indicator Date hidden'!Y44)</f>
        <v>0</v>
      </c>
      <c r="Y43" s="264">
        <f>IF('Indicator Date hidden'!Z44="x","x",Y$2-'Indicator Date hidden'!Z44)</f>
        <v>6</v>
      </c>
      <c r="Z43" s="264">
        <f>IF('Indicator Date hidden'!AA44="x","x",Z$2-'Indicator Date hidden'!AA44)</f>
        <v>0</v>
      </c>
      <c r="AA43" s="264">
        <f>IF('Indicator Date hidden'!AB44="x","x",AA$2-'Indicator Date hidden'!AB44)</f>
        <v>0</v>
      </c>
      <c r="AB43" s="264">
        <f>IF('Indicator Date hidden'!AC44="x","x",AB$2-'Indicator Date hidden'!AC44)</f>
        <v>0</v>
      </c>
      <c r="AC43" s="264">
        <f>IF('Indicator Date hidden'!AD44="x","x",AC$2-'Indicator Date hidden'!AD44)</f>
        <v>0</v>
      </c>
      <c r="AD43" s="264">
        <f>IF('Indicator Date hidden'!AE44="x","x",AD$2-'Indicator Date hidden'!AE44)</f>
        <v>0</v>
      </c>
      <c r="AE43" s="264">
        <f>IF('Indicator Date hidden'!AF44="x","x",AE$2-'Indicator Date hidden'!AF44)</f>
        <v>0</v>
      </c>
      <c r="AF43" s="264">
        <f>IF('Indicator Date hidden'!AG44="x","x",AF$2-'Indicator Date hidden'!AG44)</f>
        <v>0</v>
      </c>
      <c r="AG43" s="264">
        <f>IF('Indicator Date hidden'!AH44="x","x",AG$2-'Indicator Date hidden'!AH44)</f>
        <v>4</v>
      </c>
      <c r="AH43" s="264">
        <f>IF('Indicator Date hidden'!AI44="x","x",AH$2-'Indicator Date hidden'!AI44)</f>
        <v>1</v>
      </c>
      <c r="AI43" s="264">
        <f>IF('Indicator Date hidden'!AJ44="x","x",AI$2-'Indicator Date hidden'!AJ44)</f>
        <v>1</v>
      </c>
      <c r="AJ43" s="264">
        <f>IF('Indicator Date hidden'!AK44="x","x",AJ$2-'Indicator Date hidden'!AK44)</f>
        <v>1</v>
      </c>
      <c r="AK43" s="264">
        <f>IF('Indicator Date hidden'!AL44="x","x",AK$2-'Indicator Date hidden'!AL44)</f>
        <v>0</v>
      </c>
      <c r="AL43" s="264">
        <f>IF('Indicator Date hidden'!AM44="x","x",AL$2-'Indicator Date hidden'!AM44)</f>
        <v>1</v>
      </c>
      <c r="AM43" s="264">
        <f>IF('Indicator Date hidden'!AN44="x","x",AM$2-'Indicator Date hidden'!AN44)</f>
        <v>1</v>
      </c>
      <c r="AN43" s="264">
        <f>IF('Indicator Date hidden'!AO44="x","x",AN$2-'Indicator Date hidden'!AO44)</f>
        <v>0</v>
      </c>
      <c r="AO43" s="264">
        <f>IF('Indicator Date hidden'!AP44="x","x",AO$2-'Indicator Date hidden'!AP44)</f>
        <v>4</v>
      </c>
      <c r="AP43" s="264">
        <f>IF('Indicator Date hidden'!AQ44="x","x",AP$2-'Indicator Date hidden'!AQ44)</f>
        <v>1</v>
      </c>
      <c r="AQ43" s="264">
        <f>IF('Indicator Date hidden'!AR44="x","x",AQ$2-'Indicator Date hidden'!AR44)</f>
        <v>0</v>
      </c>
      <c r="AR43" s="264">
        <f>IF('Indicator Date hidden'!AS44="x","x",AR$2-'Indicator Date hidden'!AS44)</f>
        <v>0</v>
      </c>
      <c r="AS43" s="264">
        <f>IF('Indicator Date hidden'!AT44="x","x",AS$2-'Indicator Date hidden'!AT44)</f>
        <v>0</v>
      </c>
      <c r="AT43" s="264">
        <f>IF('Indicator Date hidden'!AU44="x","x",AT$2-'Indicator Date hidden'!AU44)</f>
        <v>0</v>
      </c>
      <c r="AU43" s="264">
        <f>IF('Indicator Date hidden'!AV44="x","x",AU$2-'Indicator Date hidden'!AV44)</f>
        <v>0</v>
      </c>
      <c r="AV43" s="264">
        <f>IF('Indicator Date hidden'!AW44="x","x",AV$2-'Indicator Date hidden'!AW44)</f>
        <v>0</v>
      </c>
      <c r="AW43" s="264">
        <f>IF('Indicator Date hidden'!AX44="x","x",AW$2-'Indicator Date hidden'!AX44)</f>
        <v>0</v>
      </c>
      <c r="AX43" s="264">
        <f>IF('Indicator Date hidden'!AY44="x","x",AX$2-'Indicator Date hidden'!AY44)</f>
        <v>1</v>
      </c>
      <c r="AY43" s="264">
        <f>IF('Indicator Date hidden'!AZ44="x","x",AY$2-'Indicator Date hidden'!AZ44)</f>
        <v>1</v>
      </c>
      <c r="AZ43" s="264">
        <f>IF('Indicator Date hidden'!BA44="x","x",AZ$2-'Indicator Date hidden'!BA44)</f>
        <v>1</v>
      </c>
      <c r="BA43" s="264">
        <f>IF('Indicator Date hidden'!BB44="x","x",BA$2-'Indicator Date hidden'!BB44)</f>
        <v>0</v>
      </c>
      <c r="BB43" s="264">
        <f>IF('Indicator Date hidden'!BC44="x","x",BB$2-'Indicator Date hidden'!BC44)</f>
        <v>0</v>
      </c>
      <c r="BC43" s="264">
        <f>IF('Indicator Date hidden'!BD44="x","x",BC$2-'Indicator Date hidden'!BD44)</f>
        <v>0</v>
      </c>
      <c r="BD43" s="264">
        <f>IF('Indicator Date hidden'!BE44="x","x",BD$2-'Indicator Date hidden'!BE44)</f>
        <v>0</v>
      </c>
      <c r="BE43" s="264">
        <f>IF('Indicator Date hidden'!BF44="x","x",BE$2-'Indicator Date hidden'!BF44)</f>
        <v>0</v>
      </c>
      <c r="BF43" s="264">
        <f>IF('Indicator Date hidden'!BG44="x","x",BF$2-'Indicator Date hidden'!BG44)</f>
        <v>1</v>
      </c>
      <c r="BG43" s="264">
        <f>IF('Indicator Date hidden'!BH44="x","x",BG$2-'Indicator Date hidden'!BH44)</f>
        <v>1</v>
      </c>
      <c r="BH43" s="264">
        <f>IF('Indicator Date hidden'!BI44="x","x",BH$2-'Indicator Date hidden'!BI44)</f>
        <v>0</v>
      </c>
      <c r="BI43" s="264">
        <f>IF('Indicator Date hidden'!BJ44="x","x",BI$2-'Indicator Date hidden'!BJ44)</f>
        <v>0</v>
      </c>
      <c r="BJ43" s="264">
        <f>IF('Indicator Date hidden'!BK44="x","x",BJ$2-'Indicator Date hidden'!BK44)</f>
        <v>0</v>
      </c>
      <c r="BK43" s="264">
        <f>IF('Indicator Date hidden'!BL44="x","x",BK$2-'Indicator Date hidden'!BL44)</f>
        <v>0</v>
      </c>
      <c r="BL43" s="264">
        <f>IF('Indicator Date hidden'!BM44="x","x",BL$2-'Indicator Date hidden'!BM44)</f>
        <v>0</v>
      </c>
      <c r="BM43" s="264">
        <f>IF('Indicator Date hidden'!BN44="x","x",BM$2-'Indicator Date hidden'!BN44)</f>
        <v>0</v>
      </c>
      <c r="BN43" s="264">
        <f>IF('Indicator Date hidden'!BO44="x","x",BN$2-'Indicator Date hidden'!BO44)</f>
        <v>0</v>
      </c>
      <c r="BO43" s="264">
        <f>IF('Indicator Date hidden'!BP44="x","x",BO$2-'Indicator Date hidden'!BP44)</f>
        <v>5</v>
      </c>
      <c r="BP43" s="264">
        <f>IF('Indicator Date hidden'!BQ44="x","x",BP$2-'Indicator Date hidden'!BQ44)</f>
        <v>0</v>
      </c>
      <c r="BQ43" s="264">
        <f>IF('Indicator Date hidden'!BR44="x","x",BQ$2-'Indicator Date hidden'!BR44)</f>
        <v>6</v>
      </c>
      <c r="BR43" s="264">
        <f>IF('Indicator Date hidden'!BS44="x","x",BR$2-'Indicator Date hidden'!BS44)</f>
        <v>6</v>
      </c>
      <c r="BS43" s="264">
        <f>IF('Indicator Date hidden'!BT44="x","x",BS$2-'Indicator Date hidden'!BT44)</f>
        <v>6</v>
      </c>
      <c r="BT43" s="264">
        <f>IF('Indicator Date hidden'!BU44="x","x",BT$2-'Indicator Date hidden'!BU44)</f>
        <v>0</v>
      </c>
      <c r="BU43" s="264">
        <f>IF('Indicator Date hidden'!BV44="x","x",BU$2-'Indicator Date hidden'!BV44)</f>
        <v>0</v>
      </c>
      <c r="BV43" s="264">
        <f>IF('Indicator Date hidden'!BW44="x","x",BV$2-'Indicator Date hidden'!BW44)</f>
        <v>0</v>
      </c>
      <c r="BW43" s="264">
        <f>IF('Indicator Date hidden'!BX44="x","x",BW$2-'Indicator Date hidden'!BX44)</f>
        <v>6</v>
      </c>
      <c r="BX43" s="264">
        <f>IF('Indicator Date hidden'!BY44="x","x",BX$2-'Indicator Date hidden'!BY44)</f>
        <v>1</v>
      </c>
      <c r="BY43" s="264">
        <f>IF('Indicator Date hidden'!BZ44="x","x",BY$2-'Indicator Date hidden'!BZ44)</f>
        <v>1</v>
      </c>
      <c r="BZ43" s="264">
        <f>IF('Indicator Date hidden'!CA44="x","x",BZ$2-'Indicator Date hidden'!CA44)</f>
        <v>1</v>
      </c>
      <c r="CA43" s="264">
        <f>IF('Indicator Date hidden'!CB44="x","x",CA$2-'Indicator Date hidden'!CB44)</f>
        <v>1</v>
      </c>
      <c r="CB43" s="264">
        <f>IF('Indicator Date hidden'!CC44="x","x",CB$2-'Indicator Date hidden'!CC44)</f>
        <v>1</v>
      </c>
      <c r="CC43" s="264">
        <f>IF('Indicator Date hidden'!CD44="x","x",CC$2-'Indicator Date hidden'!CD44)</f>
        <v>1</v>
      </c>
      <c r="CD43" s="264">
        <f>IF('Indicator Date hidden'!CE44="x","x",CD$2-'Indicator Date hidden'!CE44)</f>
        <v>1</v>
      </c>
      <c r="CE43" s="264">
        <f>IF('Indicator Date hidden'!CF44="x","x",CE$2-'Indicator Date hidden'!CF44)</f>
        <v>0</v>
      </c>
      <c r="CF43" s="264">
        <f>IF('Indicator Date hidden'!CG44="x","x",CF$2-'Indicator Date hidden'!CG44)</f>
        <v>0</v>
      </c>
      <c r="CG43" s="264">
        <f>IF('Indicator Date hidden'!CH44="x","x",CG$2-'Indicator Date hidden'!CH44)</f>
        <v>0</v>
      </c>
      <c r="CH43" s="264">
        <f>IF('Indicator Date hidden'!CI44="x","x",CH$2-'Indicator Date hidden'!CI44)</f>
        <v>0</v>
      </c>
      <c r="CI43" s="264">
        <f>IF('Indicator Date hidden'!CJ44="x","x",CI$2-'Indicator Date hidden'!CJ44)</f>
        <v>0</v>
      </c>
      <c r="CJ43" s="264">
        <f>IF('Indicator Date hidden'!CK44="x","x",CJ$2-'Indicator Date hidden'!CK44)</f>
        <v>0</v>
      </c>
      <c r="CK43" s="264">
        <f>IF('Indicator Date hidden'!CL44="x","x",CK$2-'Indicator Date hidden'!CL44)</f>
        <v>0</v>
      </c>
      <c r="CL43" s="264">
        <f>IF('Indicator Date hidden'!CM44="x","x",CL$2-'Indicator Date hidden'!CM44)</f>
        <v>6</v>
      </c>
      <c r="CM43" s="263">
        <f t="shared" si="0"/>
        <v>67</v>
      </c>
      <c r="CN43" s="265">
        <f t="shared" si="1"/>
        <v>0.7528089887640449</v>
      </c>
      <c r="CO43" s="263">
        <f t="shared" si="2"/>
        <v>27</v>
      </c>
      <c r="CP43" s="265">
        <f t="shared" si="3"/>
        <v>1.6440625133444198</v>
      </c>
      <c r="CQ43" s="266">
        <f t="shared" si="4"/>
        <v>0</v>
      </c>
    </row>
    <row r="44" spans="1:95" x14ac:dyDescent="0.25">
      <c r="A44" s="263" t="str">
        <f>'Indicator Data'!C55</f>
        <v>Mymensingh</v>
      </c>
      <c r="B44" s="264">
        <f>IF('Indicator Date hidden'!C45="x","x",B$2-'Indicator Date hidden'!C45)</f>
        <v>0</v>
      </c>
      <c r="C44" s="264">
        <f>IF('Indicator Date hidden'!D45="x","x",C$2-'Indicator Date hidden'!D45)</f>
        <v>0</v>
      </c>
      <c r="D44" s="264">
        <f>IF('Indicator Date hidden'!E45="x","x",D$2-'Indicator Date hidden'!E45)</f>
        <v>0</v>
      </c>
      <c r="E44" s="264">
        <f>IF('Indicator Date hidden'!F45="x","x",E$2-'Indicator Date hidden'!F45)</f>
        <v>0</v>
      </c>
      <c r="F44" s="264">
        <f>IF('Indicator Date hidden'!G45="x","x",F$2-'Indicator Date hidden'!G45)</f>
        <v>0</v>
      </c>
      <c r="G44" s="264">
        <f>IF('Indicator Date hidden'!H45="x","x",G$2-'Indicator Date hidden'!H45)</f>
        <v>0</v>
      </c>
      <c r="H44" s="264">
        <f>IF('Indicator Date hidden'!I45="x","x",H$2-'Indicator Date hidden'!I45)</f>
        <v>0</v>
      </c>
      <c r="I44" s="264">
        <f>IF('Indicator Date hidden'!J45="x","x",I$2-'Indicator Date hidden'!J45)</f>
        <v>0</v>
      </c>
      <c r="J44" s="264">
        <f>IF('Indicator Date hidden'!K45="x","x",J$2-'Indicator Date hidden'!K45)</f>
        <v>0</v>
      </c>
      <c r="K44" s="264">
        <f>IF('Indicator Date hidden'!L45="x","x",K$2-'Indicator Date hidden'!L45)</f>
        <v>0</v>
      </c>
      <c r="L44" s="264">
        <f>IF('Indicator Date hidden'!M45="x","x",L$2-'Indicator Date hidden'!M45)</f>
        <v>0</v>
      </c>
      <c r="M44" s="264">
        <f>IF('Indicator Date hidden'!N45="x","x",M$2-'Indicator Date hidden'!N45)</f>
        <v>0</v>
      </c>
      <c r="N44" s="264">
        <f>IF('Indicator Date hidden'!O45="x","x",N$2-'Indicator Date hidden'!O45)</f>
        <v>0</v>
      </c>
      <c r="O44" s="264">
        <f>IF('Indicator Date hidden'!P45="x","x",O$2-'Indicator Date hidden'!P45)</f>
        <v>0</v>
      </c>
      <c r="P44" s="264">
        <f>IF('Indicator Date hidden'!Q45="x","x",P$2-'Indicator Date hidden'!Q45)</f>
        <v>0</v>
      </c>
      <c r="Q44" s="264">
        <f>IF('Indicator Date hidden'!R45="x","x",Q$2-'Indicator Date hidden'!R45)</f>
        <v>0</v>
      </c>
      <c r="R44" s="264">
        <f>IF('Indicator Date hidden'!S45="x","x",R$2-'Indicator Date hidden'!S45)</f>
        <v>0</v>
      </c>
      <c r="S44" s="264">
        <f>IF('Indicator Date hidden'!T45="x","x",S$2-'Indicator Date hidden'!T45)</f>
        <v>0</v>
      </c>
      <c r="T44" s="264">
        <f>IF('Indicator Date hidden'!U45="x","x",T$2-'Indicator Date hidden'!U45)</f>
        <v>0</v>
      </c>
      <c r="U44" s="264">
        <f>IF('Indicator Date hidden'!V45="x","x",U$2-'Indicator Date hidden'!V45)</f>
        <v>0</v>
      </c>
      <c r="V44" s="264">
        <f>IF('Indicator Date hidden'!W45="x","x",V$2-'Indicator Date hidden'!W45)</f>
        <v>0</v>
      </c>
      <c r="W44" s="264">
        <f>IF('Indicator Date hidden'!X45="x","x",W$2-'Indicator Date hidden'!X45)</f>
        <v>0</v>
      </c>
      <c r="X44" s="264">
        <f>IF('Indicator Date hidden'!Y45="x","x",X$2-'Indicator Date hidden'!Y45)</f>
        <v>0</v>
      </c>
      <c r="Y44" s="264">
        <f>IF('Indicator Date hidden'!Z45="x","x",Y$2-'Indicator Date hidden'!Z45)</f>
        <v>6</v>
      </c>
      <c r="Z44" s="264">
        <f>IF('Indicator Date hidden'!AA45="x","x",Z$2-'Indicator Date hidden'!AA45)</f>
        <v>0</v>
      </c>
      <c r="AA44" s="264">
        <f>IF('Indicator Date hidden'!AB45="x","x",AA$2-'Indicator Date hidden'!AB45)</f>
        <v>0</v>
      </c>
      <c r="AB44" s="264">
        <f>IF('Indicator Date hidden'!AC45="x","x",AB$2-'Indicator Date hidden'!AC45)</f>
        <v>0</v>
      </c>
      <c r="AC44" s="264">
        <f>IF('Indicator Date hidden'!AD45="x","x",AC$2-'Indicator Date hidden'!AD45)</f>
        <v>0</v>
      </c>
      <c r="AD44" s="264">
        <f>IF('Indicator Date hidden'!AE45="x","x",AD$2-'Indicator Date hidden'!AE45)</f>
        <v>0</v>
      </c>
      <c r="AE44" s="264">
        <f>IF('Indicator Date hidden'!AF45="x","x",AE$2-'Indicator Date hidden'!AF45)</f>
        <v>0</v>
      </c>
      <c r="AF44" s="264">
        <f>IF('Indicator Date hidden'!AG45="x","x",AF$2-'Indicator Date hidden'!AG45)</f>
        <v>0</v>
      </c>
      <c r="AG44" s="264">
        <f>IF('Indicator Date hidden'!AH45="x","x",AG$2-'Indicator Date hidden'!AH45)</f>
        <v>4</v>
      </c>
      <c r="AH44" s="264">
        <f>IF('Indicator Date hidden'!AI45="x","x",AH$2-'Indicator Date hidden'!AI45)</f>
        <v>1</v>
      </c>
      <c r="AI44" s="264">
        <f>IF('Indicator Date hidden'!AJ45="x","x",AI$2-'Indicator Date hidden'!AJ45)</f>
        <v>1</v>
      </c>
      <c r="AJ44" s="264">
        <f>IF('Indicator Date hidden'!AK45="x","x",AJ$2-'Indicator Date hidden'!AK45)</f>
        <v>1</v>
      </c>
      <c r="AK44" s="264">
        <f>IF('Indicator Date hidden'!AL45="x","x",AK$2-'Indicator Date hidden'!AL45)</f>
        <v>0</v>
      </c>
      <c r="AL44" s="264">
        <f>IF('Indicator Date hidden'!AM45="x","x",AL$2-'Indicator Date hidden'!AM45)</f>
        <v>1</v>
      </c>
      <c r="AM44" s="264">
        <f>IF('Indicator Date hidden'!AN45="x","x",AM$2-'Indicator Date hidden'!AN45)</f>
        <v>1</v>
      </c>
      <c r="AN44" s="264">
        <f>IF('Indicator Date hidden'!AO45="x","x",AN$2-'Indicator Date hidden'!AO45)</f>
        <v>0</v>
      </c>
      <c r="AO44" s="264">
        <f>IF('Indicator Date hidden'!AP45="x","x",AO$2-'Indicator Date hidden'!AP45)</f>
        <v>4</v>
      </c>
      <c r="AP44" s="264">
        <f>IF('Indicator Date hidden'!AQ45="x","x",AP$2-'Indicator Date hidden'!AQ45)</f>
        <v>1</v>
      </c>
      <c r="AQ44" s="264">
        <f>IF('Indicator Date hidden'!AR45="x","x",AQ$2-'Indicator Date hidden'!AR45)</f>
        <v>0</v>
      </c>
      <c r="AR44" s="264">
        <f>IF('Indicator Date hidden'!AS45="x","x",AR$2-'Indicator Date hidden'!AS45)</f>
        <v>0</v>
      </c>
      <c r="AS44" s="264">
        <f>IF('Indicator Date hidden'!AT45="x","x",AS$2-'Indicator Date hidden'!AT45)</f>
        <v>0</v>
      </c>
      <c r="AT44" s="264">
        <f>IF('Indicator Date hidden'!AU45="x","x",AT$2-'Indicator Date hidden'!AU45)</f>
        <v>0</v>
      </c>
      <c r="AU44" s="264">
        <f>IF('Indicator Date hidden'!AV45="x","x",AU$2-'Indicator Date hidden'!AV45)</f>
        <v>0</v>
      </c>
      <c r="AV44" s="264">
        <f>IF('Indicator Date hidden'!AW45="x","x",AV$2-'Indicator Date hidden'!AW45)</f>
        <v>0</v>
      </c>
      <c r="AW44" s="264">
        <f>IF('Indicator Date hidden'!AX45="x","x",AW$2-'Indicator Date hidden'!AX45)</f>
        <v>0</v>
      </c>
      <c r="AX44" s="264">
        <f>IF('Indicator Date hidden'!AY45="x","x",AX$2-'Indicator Date hidden'!AY45)</f>
        <v>1</v>
      </c>
      <c r="AY44" s="264">
        <f>IF('Indicator Date hidden'!AZ45="x","x",AY$2-'Indicator Date hidden'!AZ45)</f>
        <v>1</v>
      </c>
      <c r="AZ44" s="264">
        <f>IF('Indicator Date hidden'!BA45="x","x",AZ$2-'Indicator Date hidden'!BA45)</f>
        <v>1</v>
      </c>
      <c r="BA44" s="264">
        <f>IF('Indicator Date hidden'!BB45="x","x",BA$2-'Indicator Date hidden'!BB45)</f>
        <v>0</v>
      </c>
      <c r="BB44" s="264">
        <f>IF('Indicator Date hidden'!BC45="x","x",BB$2-'Indicator Date hidden'!BC45)</f>
        <v>0</v>
      </c>
      <c r="BC44" s="264">
        <f>IF('Indicator Date hidden'!BD45="x","x",BC$2-'Indicator Date hidden'!BD45)</f>
        <v>0</v>
      </c>
      <c r="BD44" s="264">
        <f>IF('Indicator Date hidden'!BE45="x","x",BD$2-'Indicator Date hidden'!BE45)</f>
        <v>0</v>
      </c>
      <c r="BE44" s="264">
        <f>IF('Indicator Date hidden'!BF45="x","x",BE$2-'Indicator Date hidden'!BF45)</f>
        <v>0</v>
      </c>
      <c r="BF44" s="264">
        <f>IF('Indicator Date hidden'!BG45="x","x",BF$2-'Indicator Date hidden'!BG45)</f>
        <v>1</v>
      </c>
      <c r="BG44" s="264">
        <f>IF('Indicator Date hidden'!BH45="x","x",BG$2-'Indicator Date hidden'!BH45)</f>
        <v>1</v>
      </c>
      <c r="BH44" s="264">
        <f>IF('Indicator Date hidden'!BI45="x","x",BH$2-'Indicator Date hidden'!BI45)</f>
        <v>0</v>
      </c>
      <c r="BI44" s="264">
        <f>IF('Indicator Date hidden'!BJ45="x","x",BI$2-'Indicator Date hidden'!BJ45)</f>
        <v>0</v>
      </c>
      <c r="BJ44" s="264">
        <f>IF('Indicator Date hidden'!BK45="x","x",BJ$2-'Indicator Date hidden'!BK45)</f>
        <v>0</v>
      </c>
      <c r="BK44" s="264">
        <f>IF('Indicator Date hidden'!BL45="x","x",BK$2-'Indicator Date hidden'!BL45)</f>
        <v>0</v>
      </c>
      <c r="BL44" s="264">
        <f>IF('Indicator Date hidden'!BM45="x","x",BL$2-'Indicator Date hidden'!BM45)</f>
        <v>0</v>
      </c>
      <c r="BM44" s="264">
        <f>IF('Indicator Date hidden'!BN45="x","x",BM$2-'Indicator Date hidden'!BN45)</f>
        <v>0</v>
      </c>
      <c r="BN44" s="264">
        <f>IF('Indicator Date hidden'!BO45="x","x",BN$2-'Indicator Date hidden'!BO45)</f>
        <v>0</v>
      </c>
      <c r="BO44" s="264">
        <f>IF('Indicator Date hidden'!BP45="x","x",BO$2-'Indicator Date hidden'!BP45)</f>
        <v>5</v>
      </c>
      <c r="BP44" s="264">
        <f>IF('Indicator Date hidden'!BQ45="x","x",BP$2-'Indicator Date hidden'!BQ45)</f>
        <v>0</v>
      </c>
      <c r="BQ44" s="264">
        <f>IF('Indicator Date hidden'!BR45="x","x",BQ$2-'Indicator Date hidden'!BR45)</f>
        <v>6</v>
      </c>
      <c r="BR44" s="264">
        <f>IF('Indicator Date hidden'!BS45="x","x",BR$2-'Indicator Date hidden'!BS45)</f>
        <v>6</v>
      </c>
      <c r="BS44" s="264">
        <f>IF('Indicator Date hidden'!BT45="x","x",BS$2-'Indicator Date hidden'!BT45)</f>
        <v>6</v>
      </c>
      <c r="BT44" s="264">
        <f>IF('Indicator Date hidden'!BU45="x","x",BT$2-'Indicator Date hidden'!BU45)</f>
        <v>0</v>
      </c>
      <c r="BU44" s="264">
        <f>IF('Indicator Date hidden'!BV45="x","x",BU$2-'Indicator Date hidden'!BV45)</f>
        <v>0</v>
      </c>
      <c r="BV44" s="264">
        <f>IF('Indicator Date hidden'!BW45="x","x",BV$2-'Indicator Date hidden'!BW45)</f>
        <v>0</v>
      </c>
      <c r="BW44" s="264">
        <f>IF('Indicator Date hidden'!BX45="x","x",BW$2-'Indicator Date hidden'!BX45)</f>
        <v>6</v>
      </c>
      <c r="BX44" s="264">
        <f>IF('Indicator Date hidden'!BY45="x","x",BX$2-'Indicator Date hidden'!BY45)</f>
        <v>1</v>
      </c>
      <c r="BY44" s="264">
        <f>IF('Indicator Date hidden'!BZ45="x","x",BY$2-'Indicator Date hidden'!BZ45)</f>
        <v>1</v>
      </c>
      <c r="BZ44" s="264">
        <f>IF('Indicator Date hidden'!CA45="x","x",BZ$2-'Indicator Date hidden'!CA45)</f>
        <v>1</v>
      </c>
      <c r="CA44" s="264">
        <f>IF('Indicator Date hidden'!CB45="x","x",CA$2-'Indicator Date hidden'!CB45)</f>
        <v>1</v>
      </c>
      <c r="CB44" s="264">
        <f>IF('Indicator Date hidden'!CC45="x","x",CB$2-'Indicator Date hidden'!CC45)</f>
        <v>1</v>
      </c>
      <c r="CC44" s="264">
        <f>IF('Indicator Date hidden'!CD45="x","x",CC$2-'Indicator Date hidden'!CD45)</f>
        <v>1</v>
      </c>
      <c r="CD44" s="264">
        <f>IF('Indicator Date hidden'!CE45="x","x",CD$2-'Indicator Date hidden'!CE45)</f>
        <v>1</v>
      </c>
      <c r="CE44" s="264">
        <f>IF('Indicator Date hidden'!CF45="x","x",CE$2-'Indicator Date hidden'!CF45)</f>
        <v>0</v>
      </c>
      <c r="CF44" s="264">
        <f>IF('Indicator Date hidden'!CG45="x","x",CF$2-'Indicator Date hidden'!CG45)</f>
        <v>0</v>
      </c>
      <c r="CG44" s="264">
        <f>IF('Indicator Date hidden'!CH45="x","x",CG$2-'Indicator Date hidden'!CH45)</f>
        <v>0</v>
      </c>
      <c r="CH44" s="264">
        <f>IF('Indicator Date hidden'!CI45="x","x",CH$2-'Indicator Date hidden'!CI45)</f>
        <v>0</v>
      </c>
      <c r="CI44" s="264">
        <f>IF('Indicator Date hidden'!CJ45="x","x",CI$2-'Indicator Date hidden'!CJ45)</f>
        <v>0</v>
      </c>
      <c r="CJ44" s="264">
        <f>IF('Indicator Date hidden'!CK45="x","x",CJ$2-'Indicator Date hidden'!CK45)</f>
        <v>0</v>
      </c>
      <c r="CK44" s="264">
        <f>IF('Indicator Date hidden'!CL45="x","x",CK$2-'Indicator Date hidden'!CL45)</f>
        <v>0</v>
      </c>
      <c r="CL44" s="264">
        <f>IF('Indicator Date hidden'!CM45="x","x",CL$2-'Indicator Date hidden'!CM45)</f>
        <v>6</v>
      </c>
      <c r="CM44" s="263">
        <f t="shared" si="0"/>
        <v>67</v>
      </c>
      <c r="CN44" s="265">
        <f t="shared" si="1"/>
        <v>0.7528089887640449</v>
      </c>
      <c r="CO44" s="263">
        <f t="shared" si="2"/>
        <v>27</v>
      </c>
      <c r="CP44" s="265">
        <f t="shared" si="3"/>
        <v>1.6440625133444198</v>
      </c>
      <c r="CQ44" s="266">
        <f t="shared" si="4"/>
        <v>0</v>
      </c>
    </row>
    <row r="45" spans="1:95" x14ac:dyDescent="0.25">
      <c r="A45" s="263" t="str">
        <f>'Indicator Data'!C56</f>
        <v>Netrakona</v>
      </c>
      <c r="B45" s="264">
        <f>IF('Indicator Date hidden'!C46="x","x",B$2-'Indicator Date hidden'!C46)</f>
        <v>0</v>
      </c>
      <c r="C45" s="264">
        <f>IF('Indicator Date hidden'!D46="x","x",C$2-'Indicator Date hidden'!D46)</f>
        <v>0</v>
      </c>
      <c r="D45" s="264">
        <f>IF('Indicator Date hidden'!E46="x","x",D$2-'Indicator Date hidden'!E46)</f>
        <v>0</v>
      </c>
      <c r="E45" s="264">
        <f>IF('Indicator Date hidden'!F46="x","x",E$2-'Indicator Date hidden'!F46)</f>
        <v>0</v>
      </c>
      <c r="F45" s="264">
        <f>IF('Indicator Date hidden'!G46="x","x",F$2-'Indicator Date hidden'!G46)</f>
        <v>0</v>
      </c>
      <c r="G45" s="264">
        <f>IF('Indicator Date hidden'!H46="x","x",G$2-'Indicator Date hidden'!H46)</f>
        <v>0</v>
      </c>
      <c r="H45" s="264">
        <f>IF('Indicator Date hidden'!I46="x","x",H$2-'Indicator Date hidden'!I46)</f>
        <v>0</v>
      </c>
      <c r="I45" s="264">
        <f>IF('Indicator Date hidden'!J46="x","x",I$2-'Indicator Date hidden'!J46)</f>
        <v>0</v>
      </c>
      <c r="J45" s="264">
        <f>IF('Indicator Date hidden'!K46="x","x",J$2-'Indicator Date hidden'!K46)</f>
        <v>0</v>
      </c>
      <c r="K45" s="264">
        <f>IF('Indicator Date hidden'!L46="x","x",K$2-'Indicator Date hidden'!L46)</f>
        <v>0</v>
      </c>
      <c r="L45" s="264">
        <f>IF('Indicator Date hidden'!M46="x","x",L$2-'Indicator Date hidden'!M46)</f>
        <v>0</v>
      </c>
      <c r="M45" s="264">
        <f>IF('Indicator Date hidden'!N46="x","x",M$2-'Indicator Date hidden'!N46)</f>
        <v>0</v>
      </c>
      <c r="N45" s="264">
        <f>IF('Indicator Date hidden'!O46="x","x",N$2-'Indicator Date hidden'!O46)</f>
        <v>0</v>
      </c>
      <c r="O45" s="264">
        <f>IF('Indicator Date hidden'!P46="x","x",O$2-'Indicator Date hidden'!P46)</f>
        <v>0</v>
      </c>
      <c r="P45" s="264">
        <f>IF('Indicator Date hidden'!Q46="x","x",P$2-'Indicator Date hidden'!Q46)</f>
        <v>0</v>
      </c>
      <c r="Q45" s="264">
        <f>IF('Indicator Date hidden'!R46="x","x",Q$2-'Indicator Date hidden'!R46)</f>
        <v>0</v>
      </c>
      <c r="R45" s="264">
        <f>IF('Indicator Date hidden'!S46="x","x",R$2-'Indicator Date hidden'!S46)</f>
        <v>0</v>
      </c>
      <c r="S45" s="264">
        <f>IF('Indicator Date hidden'!T46="x","x",S$2-'Indicator Date hidden'!T46)</f>
        <v>0</v>
      </c>
      <c r="T45" s="264">
        <f>IF('Indicator Date hidden'!U46="x","x",T$2-'Indicator Date hidden'!U46)</f>
        <v>0</v>
      </c>
      <c r="U45" s="264">
        <f>IF('Indicator Date hidden'!V46="x","x",U$2-'Indicator Date hidden'!V46)</f>
        <v>0</v>
      </c>
      <c r="V45" s="264">
        <f>IF('Indicator Date hidden'!W46="x","x",V$2-'Indicator Date hidden'!W46)</f>
        <v>0</v>
      </c>
      <c r="W45" s="264">
        <f>IF('Indicator Date hidden'!X46="x","x",W$2-'Indicator Date hidden'!X46)</f>
        <v>0</v>
      </c>
      <c r="X45" s="264">
        <f>IF('Indicator Date hidden'!Y46="x","x",X$2-'Indicator Date hidden'!Y46)</f>
        <v>0</v>
      </c>
      <c r="Y45" s="264">
        <f>IF('Indicator Date hidden'!Z46="x","x",Y$2-'Indicator Date hidden'!Z46)</f>
        <v>6</v>
      </c>
      <c r="Z45" s="264">
        <f>IF('Indicator Date hidden'!AA46="x","x",Z$2-'Indicator Date hidden'!AA46)</f>
        <v>0</v>
      </c>
      <c r="AA45" s="264">
        <f>IF('Indicator Date hidden'!AB46="x","x",AA$2-'Indicator Date hidden'!AB46)</f>
        <v>0</v>
      </c>
      <c r="AB45" s="264">
        <f>IF('Indicator Date hidden'!AC46="x","x",AB$2-'Indicator Date hidden'!AC46)</f>
        <v>0</v>
      </c>
      <c r="AC45" s="264">
        <f>IF('Indicator Date hidden'!AD46="x","x",AC$2-'Indicator Date hidden'!AD46)</f>
        <v>0</v>
      </c>
      <c r="AD45" s="264">
        <f>IF('Indicator Date hidden'!AE46="x","x",AD$2-'Indicator Date hidden'!AE46)</f>
        <v>0</v>
      </c>
      <c r="AE45" s="264">
        <f>IF('Indicator Date hidden'!AF46="x","x",AE$2-'Indicator Date hidden'!AF46)</f>
        <v>0</v>
      </c>
      <c r="AF45" s="264">
        <f>IF('Indicator Date hidden'!AG46="x","x",AF$2-'Indicator Date hidden'!AG46)</f>
        <v>0</v>
      </c>
      <c r="AG45" s="264">
        <f>IF('Indicator Date hidden'!AH46="x","x",AG$2-'Indicator Date hidden'!AH46)</f>
        <v>4</v>
      </c>
      <c r="AH45" s="264">
        <f>IF('Indicator Date hidden'!AI46="x","x",AH$2-'Indicator Date hidden'!AI46)</f>
        <v>1</v>
      </c>
      <c r="AI45" s="264">
        <f>IF('Indicator Date hidden'!AJ46="x","x",AI$2-'Indicator Date hidden'!AJ46)</f>
        <v>1</v>
      </c>
      <c r="AJ45" s="264">
        <f>IF('Indicator Date hidden'!AK46="x","x",AJ$2-'Indicator Date hidden'!AK46)</f>
        <v>1</v>
      </c>
      <c r="AK45" s="264">
        <f>IF('Indicator Date hidden'!AL46="x","x",AK$2-'Indicator Date hidden'!AL46)</f>
        <v>0</v>
      </c>
      <c r="AL45" s="264">
        <f>IF('Indicator Date hidden'!AM46="x","x",AL$2-'Indicator Date hidden'!AM46)</f>
        <v>1</v>
      </c>
      <c r="AM45" s="264">
        <f>IF('Indicator Date hidden'!AN46="x","x",AM$2-'Indicator Date hidden'!AN46)</f>
        <v>1</v>
      </c>
      <c r="AN45" s="264">
        <f>IF('Indicator Date hidden'!AO46="x","x",AN$2-'Indicator Date hidden'!AO46)</f>
        <v>0</v>
      </c>
      <c r="AO45" s="264">
        <f>IF('Indicator Date hidden'!AP46="x","x",AO$2-'Indicator Date hidden'!AP46)</f>
        <v>4</v>
      </c>
      <c r="AP45" s="264">
        <f>IF('Indicator Date hidden'!AQ46="x","x",AP$2-'Indicator Date hidden'!AQ46)</f>
        <v>1</v>
      </c>
      <c r="AQ45" s="264">
        <f>IF('Indicator Date hidden'!AR46="x","x",AQ$2-'Indicator Date hidden'!AR46)</f>
        <v>0</v>
      </c>
      <c r="AR45" s="264">
        <f>IF('Indicator Date hidden'!AS46="x","x",AR$2-'Indicator Date hidden'!AS46)</f>
        <v>0</v>
      </c>
      <c r="AS45" s="264">
        <f>IF('Indicator Date hidden'!AT46="x","x",AS$2-'Indicator Date hidden'!AT46)</f>
        <v>0</v>
      </c>
      <c r="AT45" s="264">
        <f>IF('Indicator Date hidden'!AU46="x","x",AT$2-'Indicator Date hidden'!AU46)</f>
        <v>0</v>
      </c>
      <c r="AU45" s="264">
        <f>IF('Indicator Date hidden'!AV46="x","x",AU$2-'Indicator Date hidden'!AV46)</f>
        <v>0</v>
      </c>
      <c r="AV45" s="264">
        <f>IF('Indicator Date hidden'!AW46="x","x",AV$2-'Indicator Date hidden'!AW46)</f>
        <v>0</v>
      </c>
      <c r="AW45" s="264">
        <f>IF('Indicator Date hidden'!AX46="x","x",AW$2-'Indicator Date hidden'!AX46)</f>
        <v>0</v>
      </c>
      <c r="AX45" s="264">
        <f>IF('Indicator Date hidden'!AY46="x","x",AX$2-'Indicator Date hidden'!AY46)</f>
        <v>1</v>
      </c>
      <c r="AY45" s="264">
        <f>IF('Indicator Date hidden'!AZ46="x","x",AY$2-'Indicator Date hidden'!AZ46)</f>
        <v>1</v>
      </c>
      <c r="AZ45" s="264">
        <f>IF('Indicator Date hidden'!BA46="x","x",AZ$2-'Indicator Date hidden'!BA46)</f>
        <v>1</v>
      </c>
      <c r="BA45" s="264">
        <f>IF('Indicator Date hidden'!BB46="x","x",BA$2-'Indicator Date hidden'!BB46)</f>
        <v>0</v>
      </c>
      <c r="BB45" s="264">
        <f>IF('Indicator Date hidden'!BC46="x","x",BB$2-'Indicator Date hidden'!BC46)</f>
        <v>0</v>
      </c>
      <c r="BC45" s="264">
        <f>IF('Indicator Date hidden'!BD46="x","x",BC$2-'Indicator Date hidden'!BD46)</f>
        <v>0</v>
      </c>
      <c r="BD45" s="264">
        <f>IF('Indicator Date hidden'!BE46="x","x",BD$2-'Indicator Date hidden'!BE46)</f>
        <v>0</v>
      </c>
      <c r="BE45" s="264">
        <f>IF('Indicator Date hidden'!BF46="x","x",BE$2-'Indicator Date hidden'!BF46)</f>
        <v>0</v>
      </c>
      <c r="BF45" s="264">
        <f>IF('Indicator Date hidden'!BG46="x","x",BF$2-'Indicator Date hidden'!BG46)</f>
        <v>1</v>
      </c>
      <c r="BG45" s="264">
        <f>IF('Indicator Date hidden'!BH46="x","x",BG$2-'Indicator Date hidden'!BH46)</f>
        <v>1</v>
      </c>
      <c r="BH45" s="264">
        <f>IF('Indicator Date hidden'!BI46="x","x",BH$2-'Indicator Date hidden'!BI46)</f>
        <v>0</v>
      </c>
      <c r="BI45" s="264">
        <f>IF('Indicator Date hidden'!BJ46="x","x",BI$2-'Indicator Date hidden'!BJ46)</f>
        <v>0</v>
      </c>
      <c r="BJ45" s="264">
        <f>IF('Indicator Date hidden'!BK46="x","x",BJ$2-'Indicator Date hidden'!BK46)</f>
        <v>0</v>
      </c>
      <c r="BK45" s="264">
        <f>IF('Indicator Date hidden'!BL46="x","x",BK$2-'Indicator Date hidden'!BL46)</f>
        <v>0</v>
      </c>
      <c r="BL45" s="264">
        <f>IF('Indicator Date hidden'!BM46="x","x",BL$2-'Indicator Date hidden'!BM46)</f>
        <v>0</v>
      </c>
      <c r="BM45" s="264">
        <f>IF('Indicator Date hidden'!BN46="x","x",BM$2-'Indicator Date hidden'!BN46)</f>
        <v>0</v>
      </c>
      <c r="BN45" s="264">
        <f>IF('Indicator Date hidden'!BO46="x","x",BN$2-'Indicator Date hidden'!BO46)</f>
        <v>0</v>
      </c>
      <c r="BO45" s="264">
        <f>IF('Indicator Date hidden'!BP46="x","x",BO$2-'Indicator Date hidden'!BP46)</f>
        <v>5</v>
      </c>
      <c r="BP45" s="264">
        <f>IF('Indicator Date hidden'!BQ46="x","x",BP$2-'Indicator Date hidden'!BQ46)</f>
        <v>0</v>
      </c>
      <c r="BQ45" s="264">
        <f>IF('Indicator Date hidden'!BR46="x","x",BQ$2-'Indicator Date hidden'!BR46)</f>
        <v>6</v>
      </c>
      <c r="BR45" s="264">
        <f>IF('Indicator Date hidden'!BS46="x","x",BR$2-'Indicator Date hidden'!BS46)</f>
        <v>6</v>
      </c>
      <c r="BS45" s="264">
        <f>IF('Indicator Date hidden'!BT46="x","x",BS$2-'Indicator Date hidden'!BT46)</f>
        <v>6</v>
      </c>
      <c r="BT45" s="264">
        <f>IF('Indicator Date hidden'!BU46="x","x",BT$2-'Indicator Date hidden'!BU46)</f>
        <v>0</v>
      </c>
      <c r="BU45" s="264">
        <f>IF('Indicator Date hidden'!BV46="x","x",BU$2-'Indicator Date hidden'!BV46)</f>
        <v>0</v>
      </c>
      <c r="BV45" s="264">
        <f>IF('Indicator Date hidden'!BW46="x","x",BV$2-'Indicator Date hidden'!BW46)</f>
        <v>0</v>
      </c>
      <c r="BW45" s="264">
        <f>IF('Indicator Date hidden'!BX46="x","x",BW$2-'Indicator Date hidden'!BX46)</f>
        <v>6</v>
      </c>
      <c r="BX45" s="264">
        <f>IF('Indicator Date hidden'!BY46="x","x",BX$2-'Indicator Date hidden'!BY46)</f>
        <v>1</v>
      </c>
      <c r="BY45" s="264">
        <f>IF('Indicator Date hidden'!BZ46="x","x",BY$2-'Indicator Date hidden'!BZ46)</f>
        <v>1</v>
      </c>
      <c r="BZ45" s="264">
        <f>IF('Indicator Date hidden'!CA46="x","x",BZ$2-'Indicator Date hidden'!CA46)</f>
        <v>1</v>
      </c>
      <c r="CA45" s="264">
        <f>IF('Indicator Date hidden'!CB46="x","x",CA$2-'Indicator Date hidden'!CB46)</f>
        <v>1</v>
      </c>
      <c r="CB45" s="264">
        <f>IF('Indicator Date hidden'!CC46="x","x",CB$2-'Indicator Date hidden'!CC46)</f>
        <v>1</v>
      </c>
      <c r="CC45" s="264">
        <f>IF('Indicator Date hidden'!CD46="x","x",CC$2-'Indicator Date hidden'!CD46)</f>
        <v>1</v>
      </c>
      <c r="CD45" s="264">
        <f>IF('Indicator Date hidden'!CE46="x","x",CD$2-'Indicator Date hidden'!CE46)</f>
        <v>1</v>
      </c>
      <c r="CE45" s="264">
        <f>IF('Indicator Date hidden'!CF46="x","x",CE$2-'Indicator Date hidden'!CF46)</f>
        <v>0</v>
      </c>
      <c r="CF45" s="264">
        <f>IF('Indicator Date hidden'!CG46="x","x",CF$2-'Indicator Date hidden'!CG46)</f>
        <v>0</v>
      </c>
      <c r="CG45" s="264">
        <f>IF('Indicator Date hidden'!CH46="x","x",CG$2-'Indicator Date hidden'!CH46)</f>
        <v>0</v>
      </c>
      <c r="CH45" s="264">
        <f>IF('Indicator Date hidden'!CI46="x","x",CH$2-'Indicator Date hidden'!CI46)</f>
        <v>0</v>
      </c>
      <c r="CI45" s="264">
        <f>IF('Indicator Date hidden'!CJ46="x","x",CI$2-'Indicator Date hidden'!CJ46)</f>
        <v>0</v>
      </c>
      <c r="CJ45" s="264">
        <f>IF('Indicator Date hidden'!CK46="x","x",CJ$2-'Indicator Date hidden'!CK46)</f>
        <v>0</v>
      </c>
      <c r="CK45" s="264">
        <f>IF('Indicator Date hidden'!CL46="x","x",CK$2-'Indicator Date hidden'!CL46)</f>
        <v>0</v>
      </c>
      <c r="CL45" s="264">
        <f>IF('Indicator Date hidden'!CM46="x","x",CL$2-'Indicator Date hidden'!CM46)</f>
        <v>6</v>
      </c>
      <c r="CM45" s="263">
        <f t="shared" si="0"/>
        <v>67</v>
      </c>
      <c r="CN45" s="265">
        <f t="shared" si="1"/>
        <v>0.7528089887640449</v>
      </c>
      <c r="CO45" s="263">
        <f t="shared" si="2"/>
        <v>27</v>
      </c>
      <c r="CP45" s="265">
        <f t="shared" si="3"/>
        <v>1.6440625133444198</v>
      </c>
      <c r="CQ45" s="266">
        <f t="shared" si="4"/>
        <v>0</v>
      </c>
    </row>
    <row r="46" spans="1:95" x14ac:dyDescent="0.25">
      <c r="A46" s="263" t="str">
        <f>'Indicator Data'!C57</f>
        <v>Sherpur</v>
      </c>
      <c r="B46" s="264">
        <f>IF('Indicator Date hidden'!C47="x","x",B$2-'Indicator Date hidden'!C47)</f>
        <v>0</v>
      </c>
      <c r="C46" s="264">
        <f>IF('Indicator Date hidden'!D47="x","x",C$2-'Indicator Date hidden'!D47)</f>
        <v>0</v>
      </c>
      <c r="D46" s="264">
        <f>IF('Indicator Date hidden'!E47="x","x",D$2-'Indicator Date hidden'!E47)</f>
        <v>0</v>
      </c>
      <c r="E46" s="264">
        <f>IF('Indicator Date hidden'!F47="x","x",E$2-'Indicator Date hidden'!F47)</f>
        <v>0</v>
      </c>
      <c r="F46" s="264">
        <f>IF('Indicator Date hidden'!G47="x","x",F$2-'Indicator Date hidden'!G47)</f>
        <v>0</v>
      </c>
      <c r="G46" s="264">
        <f>IF('Indicator Date hidden'!H47="x","x",G$2-'Indicator Date hidden'!H47)</f>
        <v>0</v>
      </c>
      <c r="H46" s="264">
        <f>IF('Indicator Date hidden'!I47="x","x",H$2-'Indicator Date hidden'!I47)</f>
        <v>0</v>
      </c>
      <c r="I46" s="264">
        <f>IF('Indicator Date hidden'!J47="x","x",I$2-'Indicator Date hidden'!J47)</f>
        <v>0</v>
      </c>
      <c r="J46" s="264">
        <f>IF('Indicator Date hidden'!K47="x","x",J$2-'Indicator Date hidden'!K47)</f>
        <v>0</v>
      </c>
      <c r="K46" s="264">
        <f>IF('Indicator Date hidden'!L47="x","x",K$2-'Indicator Date hidden'!L47)</f>
        <v>0</v>
      </c>
      <c r="L46" s="264">
        <f>IF('Indicator Date hidden'!M47="x","x",L$2-'Indicator Date hidden'!M47)</f>
        <v>0</v>
      </c>
      <c r="M46" s="264">
        <f>IF('Indicator Date hidden'!N47="x","x",M$2-'Indicator Date hidden'!N47)</f>
        <v>0</v>
      </c>
      <c r="N46" s="264">
        <f>IF('Indicator Date hidden'!O47="x","x",N$2-'Indicator Date hidden'!O47)</f>
        <v>0</v>
      </c>
      <c r="O46" s="264">
        <f>IF('Indicator Date hidden'!P47="x","x",O$2-'Indicator Date hidden'!P47)</f>
        <v>0</v>
      </c>
      <c r="P46" s="264">
        <f>IF('Indicator Date hidden'!Q47="x","x",P$2-'Indicator Date hidden'!Q47)</f>
        <v>0</v>
      </c>
      <c r="Q46" s="264">
        <f>IF('Indicator Date hidden'!R47="x","x",Q$2-'Indicator Date hidden'!R47)</f>
        <v>0</v>
      </c>
      <c r="R46" s="264">
        <f>IF('Indicator Date hidden'!S47="x","x",R$2-'Indicator Date hidden'!S47)</f>
        <v>0</v>
      </c>
      <c r="S46" s="264">
        <f>IF('Indicator Date hidden'!T47="x","x",S$2-'Indicator Date hidden'!T47)</f>
        <v>0</v>
      </c>
      <c r="T46" s="264">
        <f>IF('Indicator Date hidden'!U47="x","x",T$2-'Indicator Date hidden'!U47)</f>
        <v>0</v>
      </c>
      <c r="U46" s="264">
        <f>IF('Indicator Date hidden'!V47="x","x",U$2-'Indicator Date hidden'!V47)</f>
        <v>0</v>
      </c>
      <c r="V46" s="264">
        <f>IF('Indicator Date hidden'!W47="x","x",V$2-'Indicator Date hidden'!W47)</f>
        <v>0</v>
      </c>
      <c r="W46" s="264">
        <f>IF('Indicator Date hidden'!X47="x","x",W$2-'Indicator Date hidden'!X47)</f>
        <v>0</v>
      </c>
      <c r="X46" s="264">
        <f>IF('Indicator Date hidden'!Y47="x","x",X$2-'Indicator Date hidden'!Y47)</f>
        <v>0</v>
      </c>
      <c r="Y46" s="264">
        <f>IF('Indicator Date hidden'!Z47="x","x",Y$2-'Indicator Date hidden'!Z47)</f>
        <v>6</v>
      </c>
      <c r="Z46" s="264">
        <f>IF('Indicator Date hidden'!AA47="x","x",Z$2-'Indicator Date hidden'!AA47)</f>
        <v>0</v>
      </c>
      <c r="AA46" s="264">
        <f>IF('Indicator Date hidden'!AB47="x","x",AA$2-'Indicator Date hidden'!AB47)</f>
        <v>0</v>
      </c>
      <c r="AB46" s="264">
        <f>IF('Indicator Date hidden'!AC47="x","x",AB$2-'Indicator Date hidden'!AC47)</f>
        <v>0</v>
      </c>
      <c r="AC46" s="264">
        <f>IF('Indicator Date hidden'!AD47="x","x",AC$2-'Indicator Date hidden'!AD47)</f>
        <v>0</v>
      </c>
      <c r="AD46" s="264">
        <f>IF('Indicator Date hidden'!AE47="x","x",AD$2-'Indicator Date hidden'!AE47)</f>
        <v>0</v>
      </c>
      <c r="AE46" s="264">
        <f>IF('Indicator Date hidden'!AF47="x","x",AE$2-'Indicator Date hidden'!AF47)</f>
        <v>0</v>
      </c>
      <c r="AF46" s="264">
        <f>IF('Indicator Date hidden'!AG47="x","x",AF$2-'Indicator Date hidden'!AG47)</f>
        <v>0</v>
      </c>
      <c r="AG46" s="264">
        <f>IF('Indicator Date hidden'!AH47="x","x",AG$2-'Indicator Date hidden'!AH47)</f>
        <v>4</v>
      </c>
      <c r="AH46" s="264">
        <f>IF('Indicator Date hidden'!AI47="x","x",AH$2-'Indicator Date hidden'!AI47)</f>
        <v>1</v>
      </c>
      <c r="AI46" s="264">
        <f>IF('Indicator Date hidden'!AJ47="x","x",AI$2-'Indicator Date hidden'!AJ47)</f>
        <v>1</v>
      </c>
      <c r="AJ46" s="264">
        <f>IF('Indicator Date hidden'!AK47="x","x",AJ$2-'Indicator Date hidden'!AK47)</f>
        <v>1</v>
      </c>
      <c r="AK46" s="264">
        <f>IF('Indicator Date hidden'!AL47="x","x",AK$2-'Indicator Date hidden'!AL47)</f>
        <v>0</v>
      </c>
      <c r="AL46" s="264">
        <f>IF('Indicator Date hidden'!AM47="x","x",AL$2-'Indicator Date hidden'!AM47)</f>
        <v>1</v>
      </c>
      <c r="AM46" s="264">
        <f>IF('Indicator Date hidden'!AN47="x","x",AM$2-'Indicator Date hidden'!AN47)</f>
        <v>1</v>
      </c>
      <c r="AN46" s="264">
        <f>IF('Indicator Date hidden'!AO47="x","x",AN$2-'Indicator Date hidden'!AO47)</f>
        <v>0</v>
      </c>
      <c r="AO46" s="264">
        <f>IF('Indicator Date hidden'!AP47="x","x",AO$2-'Indicator Date hidden'!AP47)</f>
        <v>4</v>
      </c>
      <c r="AP46" s="264">
        <f>IF('Indicator Date hidden'!AQ47="x","x",AP$2-'Indicator Date hidden'!AQ47)</f>
        <v>1</v>
      </c>
      <c r="AQ46" s="264">
        <f>IF('Indicator Date hidden'!AR47="x","x",AQ$2-'Indicator Date hidden'!AR47)</f>
        <v>0</v>
      </c>
      <c r="AR46" s="264">
        <f>IF('Indicator Date hidden'!AS47="x","x",AR$2-'Indicator Date hidden'!AS47)</f>
        <v>0</v>
      </c>
      <c r="AS46" s="264">
        <f>IF('Indicator Date hidden'!AT47="x","x",AS$2-'Indicator Date hidden'!AT47)</f>
        <v>0</v>
      </c>
      <c r="AT46" s="264">
        <f>IF('Indicator Date hidden'!AU47="x","x",AT$2-'Indicator Date hidden'!AU47)</f>
        <v>0</v>
      </c>
      <c r="AU46" s="264">
        <f>IF('Indicator Date hidden'!AV47="x","x",AU$2-'Indicator Date hidden'!AV47)</f>
        <v>0</v>
      </c>
      <c r="AV46" s="264">
        <f>IF('Indicator Date hidden'!AW47="x","x",AV$2-'Indicator Date hidden'!AW47)</f>
        <v>0</v>
      </c>
      <c r="AW46" s="264">
        <f>IF('Indicator Date hidden'!AX47="x","x",AW$2-'Indicator Date hidden'!AX47)</f>
        <v>0</v>
      </c>
      <c r="AX46" s="264">
        <f>IF('Indicator Date hidden'!AY47="x","x",AX$2-'Indicator Date hidden'!AY47)</f>
        <v>1</v>
      </c>
      <c r="AY46" s="264">
        <f>IF('Indicator Date hidden'!AZ47="x","x",AY$2-'Indicator Date hidden'!AZ47)</f>
        <v>1</v>
      </c>
      <c r="AZ46" s="264">
        <f>IF('Indicator Date hidden'!BA47="x","x",AZ$2-'Indicator Date hidden'!BA47)</f>
        <v>1</v>
      </c>
      <c r="BA46" s="264">
        <f>IF('Indicator Date hidden'!BB47="x","x",BA$2-'Indicator Date hidden'!BB47)</f>
        <v>0</v>
      </c>
      <c r="BB46" s="264">
        <f>IF('Indicator Date hidden'!BC47="x","x",BB$2-'Indicator Date hidden'!BC47)</f>
        <v>0</v>
      </c>
      <c r="BC46" s="264">
        <f>IF('Indicator Date hidden'!BD47="x","x",BC$2-'Indicator Date hidden'!BD47)</f>
        <v>0</v>
      </c>
      <c r="BD46" s="264">
        <f>IF('Indicator Date hidden'!BE47="x","x",BD$2-'Indicator Date hidden'!BE47)</f>
        <v>0</v>
      </c>
      <c r="BE46" s="264">
        <f>IF('Indicator Date hidden'!BF47="x","x",BE$2-'Indicator Date hidden'!BF47)</f>
        <v>0</v>
      </c>
      <c r="BF46" s="264">
        <f>IF('Indicator Date hidden'!BG47="x","x",BF$2-'Indicator Date hidden'!BG47)</f>
        <v>1</v>
      </c>
      <c r="BG46" s="264">
        <f>IF('Indicator Date hidden'!BH47="x","x",BG$2-'Indicator Date hidden'!BH47)</f>
        <v>1</v>
      </c>
      <c r="BH46" s="264">
        <f>IF('Indicator Date hidden'!BI47="x","x",BH$2-'Indicator Date hidden'!BI47)</f>
        <v>0</v>
      </c>
      <c r="BI46" s="264">
        <f>IF('Indicator Date hidden'!BJ47="x","x",BI$2-'Indicator Date hidden'!BJ47)</f>
        <v>0</v>
      </c>
      <c r="BJ46" s="264">
        <f>IF('Indicator Date hidden'!BK47="x","x",BJ$2-'Indicator Date hidden'!BK47)</f>
        <v>0</v>
      </c>
      <c r="BK46" s="264">
        <f>IF('Indicator Date hidden'!BL47="x","x",BK$2-'Indicator Date hidden'!BL47)</f>
        <v>0</v>
      </c>
      <c r="BL46" s="264">
        <f>IF('Indicator Date hidden'!BM47="x","x",BL$2-'Indicator Date hidden'!BM47)</f>
        <v>0</v>
      </c>
      <c r="BM46" s="264">
        <f>IF('Indicator Date hidden'!BN47="x","x",BM$2-'Indicator Date hidden'!BN47)</f>
        <v>0</v>
      </c>
      <c r="BN46" s="264">
        <f>IF('Indicator Date hidden'!BO47="x","x",BN$2-'Indicator Date hidden'!BO47)</f>
        <v>0</v>
      </c>
      <c r="BO46" s="264">
        <f>IF('Indicator Date hidden'!BP47="x","x",BO$2-'Indicator Date hidden'!BP47)</f>
        <v>5</v>
      </c>
      <c r="BP46" s="264">
        <f>IF('Indicator Date hidden'!BQ47="x","x",BP$2-'Indicator Date hidden'!BQ47)</f>
        <v>0</v>
      </c>
      <c r="BQ46" s="264">
        <f>IF('Indicator Date hidden'!BR47="x","x",BQ$2-'Indicator Date hidden'!BR47)</f>
        <v>6</v>
      </c>
      <c r="BR46" s="264">
        <f>IF('Indicator Date hidden'!BS47="x","x",BR$2-'Indicator Date hidden'!BS47)</f>
        <v>6</v>
      </c>
      <c r="BS46" s="264">
        <f>IF('Indicator Date hidden'!BT47="x","x",BS$2-'Indicator Date hidden'!BT47)</f>
        <v>6</v>
      </c>
      <c r="BT46" s="264">
        <f>IF('Indicator Date hidden'!BU47="x","x",BT$2-'Indicator Date hidden'!BU47)</f>
        <v>0</v>
      </c>
      <c r="BU46" s="264">
        <f>IF('Indicator Date hidden'!BV47="x","x",BU$2-'Indicator Date hidden'!BV47)</f>
        <v>0</v>
      </c>
      <c r="BV46" s="264">
        <f>IF('Indicator Date hidden'!BW47="x","x",BV$2-'Indicator Date hidden'!BW47)</f>
        <v>0</v>
      </c>
      <c r="BW46" s="264">
        <f>IF('Indicator Date hidden'!BX47="x","x",BW$2-'Indicator Date hidden'!BX47)</f>
        <v>6</v>
      </c>
      <c r="BX46" s="264">
        <f>IF('Indicator Date hidden'!BY47="x","x",BX$2-'Indicator Date hidden'!BY47)</f>
        <v>1</v>
      </c>
      <c r="BY46" s="264">
        <f>IF('Indicator Date hidden'!BZ47="x","x",BY$2-'Indicator Date hidden'!BZ47)</f>
        <v>1</v>
      </c>
      <c r="BZ46" s="264">
        <f>IF('Indicator Date hidden'!CA47="x","x",BZ$2-'Indicator Date hidden'!CA47)</f>
        <v>1</v>
      </c>
      <c r="CA46" s="264">
        <f>IF('Indicator Date hidden'!CB47="x","x",CA$2-'Indicator Date hidden'!CB47)</f>
        <v>1</v>
      </c>
      <c r="CB46" s="264">
        <f>IF('Indicator Date hidden'!CC47="x","x",CB$2-'Indicator Date hidden'!CC47)</f>
        <v>1</v>
      </c>
      <c r="CC46" s="264">
        <f>IF('Indicator Date hidden'!CD47="x","x",CC$2-'Indicator Date hidden'!CD47)</f>
        <v>1</v>
      </c>
      <c r="CD46" s="264">
        <f>IF('Indicator Date hidden'!CE47="x","x",CD$2-'Indicator Date hidden'!CE47)</f>
        <v>1</v>
      </c>
      <c r="CE46" s="264">
        <f>IF('Indicator Date hidden'!CF47="x","x",CE$2-'Indicator Date hidden'!CF47)</f>
        <v>0</v>
      </c>
      <c r="CF46" s="264">
        <f>IF('Indicator Date hidden'!CG47="x","x",CF$2-'Indicator Date hidden'!CG47)</f>
        <v>0</v>
      </c>
      <c r="CG46" s="264">
        <f>IF('Indicator Date hidden'!CH47="x","x",CG$2-'Indicator Date hidden'!CH47)</f>
        <v>0</v>
      </c>
      <c r="CH46" s="264">
        <f>IF('Indicator Date hidden'!CI47="x","x",CH$2-'Indicator Date hidden'!CI47)</f>
        <v>0</v>
      </c>
      <c r="CI46" s="264">
        <f>IF('Indicator Date hidden'!CJ47="x","x",CI$2-'Indicator Date hidden'!CJ47)</f>
        <v>0</v>
      </c>
      <c r="CJ46" s="264">
        <f>IF('Indicator Date hidden'!CK47="x","x",CJ$2-'Indicator Date hidden'!CK47)</f>
        <v>0</v>
      </c>
      <c r="CK46" s="264">
        <f>IF('Indicator Date hidden'!CL47="x","x",CK$2-'Indicator Date hidden'!CL47)</f>
        <v>0</v>
      </c>
      <c r="CL46" s="264">
        <f>IF('Indicator Date hidden'!CM47="x","x",CL$2-'Indicator Date hidden'!CM47)</f>
        <v>6</v>
      </c>
      <c r="CM46" s="263">
        <f t="shared" si="0"/>
        <v>67</v>
      </c>
      <c r="CN46" s="265">
        <f t="shared" si="1"/>
        <v>0.7528089887640449</v>
      </c>
      <c r="CO46" s="263">
        <f t="shared" si="2"/>
        <v>27</v>
      </c>
      <c r="CP46" s="265">
        <f t="shared" si="3"/>
        <v>1.6440625133444198</v>
      </c>
      <c r="CQ46" s="266">
        <f t="shared" si="4"/>
        <v>0</v>
      </c>
    </row>
    <row r="47" spans="1:95" x14ac:dyDescent="0.25">
      <c r="A47" s="263" t="str">
        <f>'Indicator Data'!C58</f>
        <v>Bogura</v>
      </c>
      <c r="B47" s="264">
        <f>IF('Indicator Date hidden'!C48="x","x",B$2-'Indicator Date hidden'!C48)</f>
        <v>0</v>
      </c>
      <c r="C47" s="264">
        <f>IF('Indicator Date hidden'!D48="x","x",C$2-'Indicator Date hidden'!D48)</f>
        <v>0</v>
      </c>
      <c r="D47" s="264">
        <f>IF('Indicator Date hidden'!E48="x","x",D$2-'Indicator Date hidden'!E48)</f>
        <v>0</v>
      </c>
      <c r="E47" s="264">
        <f>IF('Indicator Date hidden'!F48="x","x",E$2-'Indicator Date hidden'!F48)</f>
        <v>0</v>
      </c>
      <c r="F47" s="264">
        <f>IF('Indicator Date hidden'!G48="x","x",F$2-'Indicator Date hidden'!G48)</f>
        <v>0</v>
      </c>
      <c r="G47" s="264">
        <f>IF('Indicator Date hidden'!H48="x","x",G$2-'Indicator Date hidden'!H48)</f>
        <v>0</v>
      </c>
      <c r="H47" s="264">
        <f>IF('Indicator Date hidden'!I48="x","x",H$2-'Indicator Date hidden'!I48)</f>
        <v>0</v>
      </c>
      <c r="I47" s="264">
        <f>IF('Indicator Date hidden'!J48="x","x",I$2-'Indicator Date hidden'!J48)</f>
        <v>0</v>
      </c>
      <c r="J47" s="264">
        <f>IF('Indicator Date hidden'!K48="x","x",J$2-'Indicator Date hidden'!K48)</f>
        <v>0</v>
      </c>
      <c r="K47" s="264">
        <f>IF('Indicator Date hidden'!L48="x","x",K$2-'Indicator Date hidden'!L48)</f>
        <v>0</v>
      </c>
      <c r="L47" s="264">
        <f>IF('Indicator Date hidden'!M48="x","x",L$2-'Indicator Date hidden'!M48)</f>
        <v>0</v>
      </c>
      <c r="M47" s="264">
        <f>IF('Indicator Date hidden'!N48="x","x",M$2-'Indicator Date hidden'!N48)</f>
        <v>0</v>
      </c>
      <c r="N47" s="264">
        <f>IF('Indicator Date hidden'!O48="x","x",N$2-'Indicator Date hidden'!O48)</f>
        <v>0</v>
      </c>
      <c r="O47" s="264">
        <f>IF('Indicator Date hidden'!P48="x","x",O$2-'Indicator Date hidden'!P48)</f>
        <v>0</v>
      </c>
      <c r="P47" s="264">
        <f>IF('Indicator Date hidden'!Q48="x","x",P$2-'Indicator Date hidden'!Q48)</f>
        <v>0</v>
      </c>
      <c r="Q47" s="264">
        <f>IF('Indicator Date hidden'!R48="x","x",Q$2-'Indicator Date hidden'!R48)</f>
        <v>0</v>
      </c>
      <c r="R47" s="264">
        <f>IF('Indicator Date hidden'!S48="x","x",R$2-'Indicator Date hidden'!S48)</f>
        <v>0</v>
      </c>
      <c r="S47" s="264">
        <f>IF('Indicator Date hidden'!T48="x","x",S$2-'Indicator Date hidden'!T48)</f>
        <v>0</v>
      </c>
      <c r="T47" s="264">
        <f>IF('Indicator Date hidden'!U48="x","x",T$2-'Indicator Date hidden'!U48)</f>
        <v>0</v>
      </c>
      <c r="U47" s="264">
        <f>IF('Indicator Date hidden'!V48="x","x",U$2-'Indicator Date hidden'!V48)</f>
        <v>0</v>
      </c>
      <c r="V47" s="264">
        <f>IF('Indicator Date hidden'!W48="x","x",V$2-'Indicator Date hidden'!W48)</f>
        <v>0</v>
      </c>
      <c r="W47" s="264">
        <f>IF('Indicator Date hidden'!X48="x","x",W$2-'Indicator Date hidden'!X48)</f>
        <v>0</v>
      </c>
      <c r="X47" s="264">
        <f>IF('Indicator Date hidden'!Y48="x","x",X$2-'Indicator Date hidden'!Y48)</f>
        <v>0</v>
      </c>
      <c r="Y47" s="264">
        <f>IF('Indicator Date hidden'!Z48="x","x",Y$2-'Indicator Date hidden'!Z48)</f>
        <v>6</v>
      </c>
      <c r="Z47" s="264">
        <f>IF('Indicator Date hidden'!AA48="x","x",Z$2-'Indicator Date hidden'!AA48)</f>
        <v>0</v>
      </c>
      <c r="AA47" s="264">
        <f>IF('Indicator Date hidden'!AB48="x","x",AA$2-'Indicator Date hidden'!AB48)</f>
        <v>0</v>
      </c>
      <c r="AB47" s="264">
        <f>IF('Indicator Date hidden'!AC48="x","x",AB$2-'Indicator Date hidden'!AC48)</f>
        <v>0</v>
      </c>
      <c r="AC47" s="264">
        <f>IF('Indicator Date hidden'!AD48="x","x",AC$2-'Indicator Date hidden'!AD48)</f>
        <v>0</v>
      </c>
      <c r="AD47" s="264">
        <f>IF('Indicator Date hidden'!AE48="x","x",AD$2-'Indicator Date hidden'!AE48)</f>
        <v>0</v>
      </c>
      <c r="AE47" s="264">
        <f>IF('Indicator Date hidden'!AF48="x","x",AE$2-'Indicator Date hidden'!AF48)</f>
        <v>0</v>
      </c>
      <c r="AF47" s="264">
        <f>IF('Indicator Date hidden'!AG48="x","x",AF$2-'Indicator Date hidden'!AG48)</f>
        <v>0</v>
      </c>
      <c r="AG47" s="264">
        <f>IF('Indicator Date hidden'!AH48="x","x",AG$2-'Indicator Date hidden'!AH48)</f>
        <v>4</v>
      </c>
      <c r="AH47" s="264">
        <f>IF('Indicator Date hidden'!AI48="x","x",AH$2-'Indicator Date hidden'!AI48)</f>
        <v>1</v>
      </c>
      <c r="AI47" s="264">
        <f>IF('Indicator Date hidden'!AJ48="x","x",AI$2-'Indicator Date hidden'!AJ48)</f>
        <v>1</v>
      </c>
      <c r="AJ47" s="264">
        <f>IF('Indicator Date hidden'!AK48="x","x",AJ$2-'Indicator Date hidden'!AK48)</f>
        <v>1</v>
      </c>
      <c r="AK47" s="264">
        <f>IF('Indicator Date hidden'!AL48="x","x",AK$2-'Indicator Date hidden'!AL48)</f>
        <v>0</v>
      </c>
      <c r="AL47" s="264">
        <f>IF('Indicator Date hidden'!AM48="x","x",AL$2-'Indicator Date hidden'!AM48)</f>
        <v>1</v>
      </c>
      <c r="AM47" s="264">
        <f>IF('Indicator Date hidden'!AN48="x","x",AM$2-'Indicator Date hidden'!AN48)</f>
        <v>1</v>
      </c>
      <c r="AN47" s="264">
        <f>IF('Indicator Date hidden'!AO48="x","x",AN$2-'Indicator Date hidden'!AO48)</f>
        <v>0</v>
      </c>
      <c r="AO47" s="264">
        <f>IF('Indicator Date hidden'!AP48="x","x",AO$2-'Indicator Date hidden'!AP48)</f>
        <v>4</v>
      </c>
      <c r="AP47" s="264">
        <f>IF('Indicator Date hidden'!AQ48="x","x",AP$2-'Indicator Date hidden'!AQ48)</f>
        <v>1</v>
      </c>
      <c r="AQ47" s="264">
        <f>IF('Indicator Date hidden'!AR48="x","x",AQ$2-'Indicator Date hidden'!AR48)</f>
        <v>0</v>
      </c>
      <c r="AR47" s="264">
        <f>IF('Indicator Date hidden'!AS48="x","x",AR$2-'Indicator Date hidden'!AS48)</f>
        <v>0</v>
      </c>
      <c r="AS47" s="264">
        <f>IF('Indicator Date hidden'!AT48="x","x",AS$2-'Indicator Date hidden'!AT48)</f>
        <v>0</v>
      </c>
      <c r="AT47" s="264">
        <f>IF('Indicator Date hidden'!AU48="x","x",AT$2-'Indicator Date hidden'!AU48)</f>
        <v>0</v>
      </c>
      <c r="AU47" s="264">
        <f>IF('Indicator Date hidden'!AV48="x","x",AU$2-'Indicator Date hidden'!AV48)</f>
        <v>0</v>
      </c>
      <c r="AV47" s="264">
        <f>IF('Indicator Date hidden'!AW48="x","x",AV$2-'Indicator Date hidden'!AW48)</f>
        <v>0</v>
      </c>
      <c r="AW47" s="264">
        <f>IF('Indicator Date hidden'!AX48="x","x",AW$2-'Indicator Date hidden'!AX48)</f>
        <v>0</v>
      </c>
      <c r="AX47" s="264">
        <f>IF('Indicator Date hidden'!AY48="x","x",AX$2-'Indicator Date hidden'!AY48)</f>
        <v>1</v>
      </c>
      <c r="AY47" s="264">
        <f>IF('Indicator Date hidden'!AZ48="x","x",AY$2-'Indicator Date hidden'!AZ48)</f>
        <v>1</v>
      </c>
      <c r="AZ47" s="264">
        <f>IF('Indicator Date hidden'!BA48="x","x",AZ$2-'Indicator Date hidden'!BA48)</f>
        <v>1</v>
      </c>
      <c r="BA47" s="264">
        <f>IF('Indicator Date hidden'!BB48="x","x",BA$2-'Indicator Date hidden'!BB48)</f>
        <v>0</v>
      </c>
      <c r="BB47" s="264">
        <f>IF('Indicator Date hidden'!BC48="x","x",BB$2-'Indicator Date hidden'!BC48)</f>
        <v>0</v>
      </c>
      <c r="BC47" s="264">
        <f>IF('Indicator Date hidden'!BD48="x","x",BC$2-'Indicator Date hidden'!BD48)</f>
        <v>0</v>
      </c>
      <c r="BD47" s="264">
        <f>IF('Indicator Date hidden'!BE48="x","x",BD$2-'Indicator Date hidden'!BE48)</f>
        <v>0</v>
      </c>
      <c r="BE47" s="264">
        <f>IF('Indicator Date hidden'!BF48="x","x",BE$2-'Indicator Date hidden'!BF48)</f>
        <v>0</v>
      </c>
      <c r="BF47" s="264">
        <f>IF('Indicator Date hidden'!BG48="x","x",BF$2-'Indicator Date hidden'!BG48)</f>
        <v>1</v>
      </c>
      <c r="BG47" s="264">
        <f>IF('Indicator Date hidden'!BH48="x","x",BG$2-'Indicator Date hidden'!BH48)</f>
        <v>1</v>
      </c>
      <c r="BH47" s="264">
        <f>IF('Indicator Date hidden'!BI48="x","x",BH$2-'Indicator Date hidden'!BI48)</f>
        <v>0</v>
      </c>
      <c r="BI47" s="264">
        <f>IF('Indicator Date hidden'!BJ48="x","x",BI$2-'Indicator Date hidden'!BJ48)</f>
        <v>0</v>
      </c>
      <c r="BJ47" s="264">
        <f>IF('Indicator Date hidden'!BK48="x","x",BJ$2-'Indicator Date hidden'!BK48)</f>
        <v>0</v>
      </c>
      <c r="BK47" s="264">
        <f>IF('Indicator Date hidden'!BL48="x","x",BK$2-'Indicator Date hidden'!BL48)</f>
        <v>0</v>
      </c>
      <c r="BL47" s="264">
        <f>IF('Indicator Date hidden'!BM48="x","x",BL$2-'Indicator Date hidden'!BM48)</f>
        <v>0</v>
      </c>
      <c r="BM47" s="264">
        <f>IF('Indicator Date hidden'!BN48="x","x",BM$2-'Indicator Date hidden'!BN48)</f>
        <v>0</v>
      </c>
      <c r="BN47" s="264">
        <f>IF('Indicator Date hidden'!BO48="x","x",BN$2-'Indicator Date hidden'!BO48)</f>
        <v>0</v>
      </c>
      <c r="BO47" s="264">
        <f>IF('Indicator Date hidden'!BP48="x","x",BO$2-'Indicator Date hidden'!BP48)</f>
        <v>5</v>
      </c>
      <c r="BP47" s="264">
        <f>IF('Indicator Date hidden'!BQ48="x","x",BP$2-'Indicator Date hidden'!BQ48)</f>
        <v>0</v>
      </c>
      <c r="BQ47" s="264">
        <f>IF('Indicator Date hidden'!BR48="x","x",BQ$2-'Indicator Date hidden'!BR48)</f>
        <v>6</v>
      </c>
      <c r="BR47" s="264">
        <f>IF('Indicator Date hidden'!BS48="x","x",BR$2-'Indicator Date hidden'!BS48)</f>
        <v>6</v>
      </c>
      <c r="BS47" s="264">
        <f>IF('Indicator Date hidden'!BT48="x","x",BS$2-'Indicator Date hidden'!BT48)</f>
        <v>6</v>
      </c>
      <c r="BT47" s="264">
        <f>IF('Indicator Date hidden'!BU48="x","x",BT$2-'Indicator Date hidden'!BU48)</f>
        <v>0</v>
      </c>
      <c r="BU47" s="264">
        <f>IF('Indicator Date hidden'!BV48="x","x",BU$2-'Indicator Date hidden'!BV48)</f>
        <v>0</v>
      </c>
      <c r="BV47" s="264">
        <f>IF('Indicator Date hidden'!BW48="x","x",BV$2-'Indicator Date hidden'!BW48)</f>
        <v>0</v>
      </c>
      <c r="BW47" s="264">
        <f>IF('Indicator Date hidden'!BX48="x","x",BW$2-'Indicator Date hidden'!BX48)</f>
        <v>6</v>
      </c>
      <c r="BX47" s="264">
        <f>IF('Indicator Date hidden'!BY48="x","x",BX$2-'Indicator Date hidden'!BY48)</f>
        <v>1</v>
      </c>
      <c r="BY47" s="264">
        <f>IF('Indicator Date hidden'!BZ48="x","x",BY$2-'Indicator Date hidden'!BZ48)</f>
        <v>1</v>
      </c>
      <c r="BZ47" s="264">
        <f>IF('Indicator Date hidden'!CA48="x","x",BZ$2-'Indicator Date hidden'!CA48)</f>
        <v>1</v>
      </c>
      <c r="CA47" s="264">
        <f>IF('Indicator Date hidden'!CB48="x","x",CA$2-'Indicator Date hidden'!CB48)</f>
        <v>1</v>
      </c>
      <c r="CB47" s="264">
        <f>IF('Indicator Date hidden'!CC48="x","x",CB$2-'Indicator Date hidden'!CC48)</f>
        <v>1</v>
      </c>
      <c r="CC47" s="264">
        <f>IF('Indicator Date hidden'!CD48="x","x",CC$2-'Indicator Date hidden'!CD48)</f>
        <v>1</v>
      </c>
      <c r="CD47" s="264">
        <f>IF('Indicator Date hidden'!CE48="x","x",CD$2-'Indicator Date hidden'!CE48)</f>
        <v>1</v>
      </c>
      <c r="CE47" s="264">
        <f>IF('Indicator Date hidden'!CF48="x","x",CE$2-'Indicator Date hidden'!CF48)</f>
        <v>0</v>
      </c>
      <c r="CF47" s="264">
        <f>IF('Indicator Date hidden'!CG48="x","x",CF$2-'Indicator Date hidden'!CG48)</f>
        <v>0</v>
      </c>
      <c r="CG47" s="264">
        <f>IF('Indicator Date hidden'!CH48="x","x",CG$2-'Indicator Date hidden'!CH48)</f>
        <v>0</v>
      </c>
      <c r="CH47" s="264">
        <f>IF('Indicator Date hidden'!CI48="x","x",CH$2-'Indicator Date hidden'!CI48)</f>
        <v>0</v>
      </c>
      <c r="CI47" s="264">
        <f>IF('Indicator Date hidden'!CJ48="x","x",CI$2-'Indicator Date hidden'!CJ48)</f>
        <v>0</v>
      </c>
      <c r="CJ47" s="264">
        <f>IF('Indicator Date hidden'!CK48="x","x",CJ$2-'Indicator Date hidden'!CK48)</f>
        <v>0</v>
      </c>
      <c r="CK47" s="264">
        <f>IF('Indicator Date hidden'!CL48="x","x",CK$2-'Indicator Date hidden'!CL48)</f>
        <v>0</v>
      </c>
      <c r="CL47" s="264">
        <f>IF('Indicator Date hidden'!CM48="x","x",CL$2-'Indicator Date hidden'!CM48)</f>
        <v>6</v>
      </c>
      <c r="CM47" s="263">
        <f t="shared" si="0"/>
        <v>67</v>
      </c>
      <c r="CN47" s="265">
        <f t="shared" si="1"/>
        <v>0.7528089887640449</v>
      </c>
      <c r="CO47" s="263">
        <f t="shared" si="2"/>
        <v>27</v>
      </c>
      <c r="CP47" s="265">
        <f t="shared" si="3"/>
        <v>1.6440625133444198</v>
      </c>
      <c r="CQ47" s="266">
        <f t="shared" si="4"/>
        <v>0</v>
      </c>
    </row>
    <row r="48" spans="1:95" x14ac:dyDescent="0.25">
      <c r="A48" s="263" t="str">
        <f>'Indicator Data'!C59</f>
        <v>Joypurhat</v>
      </c>
      <c r="B48" s="264">
        <f>IF('Indicator Date hidden'!C49="x","x",B$2-'Indicator Date hidden'!C49)</f>
        <v>0</v>
      </c>
      <c r="C48" s="264">
        <f>IF('Indicator Date hidden'!D49="x","x",C$2-'Indicator Date hidden'!D49)</f>
        <v>0</v>
      </c>
      <c r="D48" s="264">
        <f>IF('Indicator Date hidden'!E49="x","x",D$2-'Indicator Date hidden'!E49)</f>
        <v>0</v>
      </c>
      <c r="E48" s="264">
        <f>IF('Indicator Date hidden'!F49="x","x",E$2-'Indicator Date hidden'!F49)</f>
        <v>0</v>
      </c>
      <c r="F48" s="264">
        <f>IF('Indicator Date hidden'!G49="x","x",F$2-'Indicator Date hidden'!G49)</f>
        <v>0</v>
      </c>
      <c r="G48" s="264">
        <f>IF('Indicator Date hidden'!H49="x","x",G$2-'Indicator Date hidden'!H49)</f>
        <v>0</v>
      </c>
      <c r="H48" s="264">
        <f>IF('Indicator Date hidden'!I49="x","x",H$2-'Indicator Date hidden'!I49)</f>
        <v>0</v>
      </c>
      <c r="I48" s="264">
        <f>IF('Indicator Date hidden'!J49="x","x",I$2-'Indicator Date hidden'!J49)</f>
        <v>0</v>
      </c>
      <c r="J48" s="264">
        <f>IF('Indicator Date hidden'!K49="x","x",J$2-'Indicator Date hidden'!K49)</f>
        <v>0</v>
      </c>
      <c r="K48" s="264">
        <f>IF('Indicator Date hidden'!L49="x","x",K$2-'Indicator Date hidden'!L49)</f>
        <v>0</v>
      </c>
      <c r="L48" s="264">
        <f>IF('Indicator Date hidden'!M49="x","x",L$2-'Indicator Date hidden'!M49)</f>
        <v>0</v>
      </c>
      <c r="M48" s="264">
        <f>IF('Indicator Date hidden'!N49="x","x",M$2-'Indicator Date hidden'!N49)</f>
        <v>0</v>
      </c>
      <c r="N48" s="264">
        <f>IF('Indicator Date hidden'!O49="x","x",N$2-'Indicator Date hidden'!O49)</f>
        <v>0</v>
      </c>
      <c r="O48" s="264">
        <f>IF('Indicator Date hidden'!P49="x","x",O$2-'Indicator Date hidden'!P49)</f>
        <v>0</v>
      </c>
      <c r="P48" s="264">
        <f>IF('Indicator Date hidden'!Q49="x","x",P$2-'Indicator Date hidden'!Q49)</f>
        <v>0</v>
      </c>
      <c r="Q48" s="264">
        <f>IF('Indicator Date hidden'!R49="x","x",Q$2-'Indicator Date hidden'!R49)</f>
        <v>0</v>
      </c>
      <c r="R48" s="264">
        <f>IF('Indicator Date hidden'!S49="x","x",R$2-'Indicator Date hidden'!S49)</f>
        <v>0</v>
      </c>
      <c r="S48" s="264">
        <f>IF('Indicator Date hidden'!T49="x","x",S$2-'Indicator Date hidden'!T49)</f>
        <v>0</v>
      </c>
      <c r="T48" s="264">
        <f>IF('Indicator Date hidden'!U49="x","x",T$2-'Indicator Date hidden'!U49)</f>
        <v>0</v>
      </c>
      <c r="U48" s="264">
        <f>IF('Indicator Date hidden'!V49="x","x",U$2-'Indicator Date hidden'!V49)</f>
        <v>0</v>
      </c>
      <c r="V48" s="264">
        <f>IF('Indicator Date hidden'!W49="x","x",V$2-'Indicator Date hidden'!W49)</f>
        <v>0</v>
      </c>
      <c r="W48" s="264">
        <f>IF('Indicator Date hidden'!X49="x","x",W$2-'Indicator Date hidden'!X49)</f>
        <v>0</v>
      </c>
      <c r="X48" s="264">
        <f>IF('Indicator Date hidden'!Y49="x","x",X$2-'Indicator Date hidden'!Y49)</f>
        <v>0</v>
      </c>
      <c r="Y48" s="264">
        <f>IF('Indicator Date hidden'!Z49="x","x",Y$2-'Indicator Date hidden'!Z49)</f>
        <v>6</v>
      </c>
      <c r="Z48" s="264">
        <f>IF('Indicator Date hidden'!AA49="x","x",Z$2-'Indicator Date hidden'!AA49)</f>
        <v>0</v>
      </c>
      <c r="AA48" s="264">
        <f>IF('Indicator Date hidden'!AB49="x","x",AA$2-'Indicator Date hidden'!AB49)</f>
        <v>0</v>
      </c>
      <c r="AB48" s="264">
        <f>IF('Indicator Date hidden'!AC49="x","x",AB$2-'Indicator Date hidden'!AC49)</f>
        <v>0</v>
      </c>
      <c r="AC48" s="264">
        <f>IF('Indicator Date hidden'!AD49="x","x",AC$2-'Indicator Date hidden'!AD49)</f>
        <v>0</v>
      </c>
      <c r="AD48" s="264">
        <f>IF('Indicator Date hidden'!AE49="x","x",AD$2-'Indicator Date hidden'!AE49)</f>
        <v>0</v>
      </c>
      <c r="AE48" s="264">
        <f>IF('Indicator Date hidden'!AF49="x","x",AE$2-'Indicator Date hidden'!AF49)</f>
        <v>0</v>
      </c>
      <c r="AF48" s="264">
        <f>IF('Indicator Date hidden'!AG49="x","x",AF$2-'Indicator Date hidden'!AG49)</f>
        <v>0</v>
      </c>
      <c r="AG48" s="264">
        <f>IF('Indicator Date hidden'!AH49="x","x",AG$2-'Indicator Date hidden'!AH49)</f>
        <v>4</v>
      </c>
      <c r="AH48" s="264">
        <f>IF('Indicator Date hidden'!AI49="x","x",AH$2-'Indicator Date hidden'!AI49)</f>
        <v>1</v>
      </c>
      <c r="AI48" s="264">
        <f>IF('Indicator Date hidden'!AJ49="x","x",AI$2-'Indicator Date hidden'!AJ49)</f>
        <v>1</v>
      </c>
      <c r="AJ48" s="264">
        <f>IF('Indicator Date hidden'!AK49="x","x",AJ$2-'Indicator Date hidden'!AK49)</f>
        <v>1</v>
      </c>
      <c r="AK48" s="264">
        <f>IF('Indicator Date hidden'!AL49="x","x",AK$2-'Indicator Date hidden'!AL49)</f>
        <v>0</v>
      </c>
      <c r="AL48" s="264">
        <f>IF('Indicator Date hidden'!AM49="x","x",AL$2-'Indicator Date hidden'!AM49)</f>
        <v>1</v>
      </c>
      <c r="AM48" s="264">
        <f>IF('Indicator Date hidden'!AN49="x","x",AM$2-'Indicator Date hidden'!AN49)</f>
        <v>1</v>
      </c>
      <c r="AN48" s="264">
        <f>IF('Indicator Date hidden'!AO49="x","x",AN$2-'Indicator Date hidden'!AO49)</f>
        <v>0</v>
      </c>
      <c r="AO48" s="264">
        <f>IF('Indicator Date hidden'!AP49="x","x",AO$2-'Indicator Date hidden'!AP49)</f>
        <v>4</v>
      </c>
      <c r="AP48" s="264">
        <f>IF('Indicator Date hidden'!AQ49="x","x",AP$2-'Indicator Date hidden'!AQ49)</f>
        <v>1</v>
      </c>
      <c r="AQ48" s="264">
        <f>IF('Indicator Date hidden'!AR49="x","x",AQ$2-'Indicator Date hidden'!AR49)</f>
        <v>0</v>
      </c>
      <c r="AR48" s="264">
        <f>IF('Indicator Date hidden'!AS49="x","x",AR$2-'Indicator Date hidden'!AS49)</f>
        <v>0</v>
      </c>
      <c r="AS48" s="264">
        <f>IF('Indicator Date hidden'!AT49="x","x",AS$2-'Indicator Date hidden'!AT49)</f>
        <v>0</v>
      </c>
      <c r="AT48" s="264">
        <f>IF('Indicator Date hidden'!AU49="x","x",AT$2-'Indicator Date hidden'!AU49)</f>
        <v>0</v>
      </c>
      <c r="AU48" s="264">
        <f>IF('Indicator Date hidden'!AV49="x","x",AU$2-'Indicator Date hidden'!AV49)</f>
        <v>0</v>
      </c>
      <c r="AV48" s="264">
        <f>IF('Indicator Date hidden'!AW49="x","x",AV$2-'Indicator Date hidden'!AW49)</f>
        <v>0</v>
      </c>
      <c r="AW48" s="264">
        <f>IF('Indicator Date hidden'!AX49="x","x",AW$2-'Indicator Date hidden'!AX49)</f>
        <v>0</v>
      </c>
      <c r="AX48" s="264">
        <f>IF('Indicator Date hidden'!AY49="x","x",AX$2-'Indicator Date hidden'!AY49)</f>
        <v>1</v>
      </c>
      <c r="AY48" s="264">
        <f>IF('Indicator Date hidden'!AZ49="x","x",AY$2-'Indicator Date hidden'!AZ49)</f>
        <v>1</v>
      </c>
      <c r="AZ48" s="264">
        <f>IF('Indicator Date hidden'!BA49="x","x",AZ$2-'Indicator Date hidden'!BA49)</f>
        <v>1</v>
      </c>
      <c r="BA48" s="264">
        <f>IF('Indicator Date hidden'!BB49="x","x",BA$2-'Indicator Date hidden'!BB49)</f>
        <v>0</v>
      </c>
      <c r="BB48" s="264">
        <f>IF('Indicator Date hidden'!BC49="x","x",BB$2-'Indicator Date hidden'!BC49)</f>
        <v>0</v>
      </c>
      <c r="BC48" s="264">
        <f>IF('Indicator Date hidden'!BD49="x","x",BC$2-'Indicator Date hidden'!BD49)</f>
        <v>0</v>
      </c>
      <c r="BD48" s="264">
        <f>IF('Indicator Date hidden'!BE49="x","x",BD$2-'Indicator Date hidden'!BE49)</f>
        <v>0</v>
      </c>
      <c r="BE48" s="264">
        <f>IF('Indicator Date hidden'!BF49="x","x",BE$2-'Indicator Date hidden'!BF49)</f>
        <v>0</v>
      </c>
      <c r="BF48" s="264">
        <f>IF('Indicator Date hidden'!BG49="x","x",BF$2-'Indicator Date hidden'!BG49)</f>
        <v>1</v>
      </c>
      <c r="BG48" s="264">
        <f>IF('Indicator Date hidden'!BH49="x","x",BG$2-'Indicator Date hidden'!BH49)</f>
        <v>1</v>
      </c>
      <c r="BH48" s="264">
        <f>IF('Indicator Date hidden'!BI49="x","x",BH$2-'Indicator Date hidden'!BI49)</f>
        <v>0</v>
      </c>
      <c r="BI48" s="264">
        <f>IF('Indicator Date hidden'!BJ49="x","x",BI$2-'Indicator Date hidden'!BJ49)</f>
        <v>0</v>
      </c>
      <c r="BJ48" s="264">
        <f>IF('Indicator Date hidden'!BK49="x","x",BJ$2-'Indicator Date hidden'!BK49)</f>
        <v>0</v>
      </c>
      <c r="BK48" s="264">
        <f>IF('Indicator Date hidden'!BL49="x","x",BK$2-'Indicator Date hidden'!BL49)</f>
        <v>0</v>
      </c>
      <c r="BL48" s="264">
        <f>IF('Indicator Date hidden'!BM49="x","x",BL$2-'Indicator Date hidden'!BM49)</f>
        <v>0</v>
      </c>
      <c r="BM48" s="264">
        <f>IF('Indicator Date hidden'!BN49="x","x",BM$2-'Indicator Date hidden'!BN49)</f>
        <v>0</v>
      </c>
      <c r="BN48" s="264">
        <f>IF('Indicator Date hidden'!BO49="x","x",BN$2-'Indicator Date hidden'!BO49)</f>
        <v>0</v>
      </c>
      <c r="BO48" s="264">
        <f>IF('Indicator Date hidden'!BP49="x","x",BO$2-'Indicator Date hidden'!BP49)</f>
        <v>5</v>
      </c>
      <c r="BP48" s="264">
        <f>IF('Indicator Date hidden'!BQ49="x","x",BP$2-'Indicator Date hidden'!BQ49)</f>
        <v>0</v>
      </c>
      <c r="BQ48" s="264">
        <f>IF('Indicator Date hidden'!BR49="x","x",BQ$2-'Indicator Date hidden'!BR49)</f>
        <v>6</v>
      </c>
      <c r="BR48" s="264">
        <f>IF('Indicator Date hidden'!BS49="x","x",BR$2-'Indicator Date hidden'!BS49)</f>
        <v>6</v>
      </c>
      <c r="BS48" s="264">
        <f>IF('Indicator Date hidden'!BT49="x","x",BS$2-'Indicator Date hidden'!BT49)</f>
        <v>6</v>
      </c>
      <c r="BT48" s="264">
        <f>IF('Indicator Date hidden'!BU49="x","x",BT$2-'Indicator Date hidden'!BU49)</f>
        <v>0</v>
      </c>
      <c r="BU48" s="264">
        <f>IF('Indicator Date hidden'!BV49="x","x",BU$2-'Indicator Date hidden'!BV49)</f>
        <v>0</v>
      </c>
      <c r="BV48" s="264">
        <f>IF('Indicator Date hidden'!BW49="x","x",BV$2-'Indicator Date hidden'!BW49)</f>
        <v>0</v>
      </c>
      <c r="BW48" s="264">
        <f>IF('Indicator Date hidden'!BX49="x","x",BW$2-'Indicator Date hidden'!BX49)</f>
        <v>6</v>
      </c>
      <c r="BX48" s="264">
        <f>IF('Indicator Date hidden'!BY49="x","x",BX$2-'Indicator Date hidden'!BY49)</f>
        <v>1</v>
      </c>
      <c r="BY48" s="264">
        <f>IF('Indicator Date hidden'!BZ49="x","x",BY$2-'Indicator Date hidden'!BZ49)</f>
        <v>1</v>
      </c>
      <c r="BZ48" s="264">
        <f>IF('Indicator Date hidden'!CA49="x","x",BZ$2-'Indicator Date hidden'!CA49)</f>
        <v>1</v>
      </c>
      <c r="CA48" s="264">
        <f>IF('Indicator Date hidden'!CB49="x","x",CA$2-'Indicator Date hidden'!CB49)</f>
        <v>1</v>
      </c>
      <c r="CB48" s="264">
        <f>IF('Indicator Date hidden'!CC49="x","x",CB$2-'Indicator Date hidden'!CC49)</f>
        <v>1</v>
      </c>
      <c r="CC48" s="264">
        <f>IF('Indicator Date hidden'!CD49="x","x",CC$2-'Indicator Date hidden'!CD49)</f>
        <v>1</v>
      </c>
      <c r="CD48" s="264">
        <f>IF('Indicator Date hidden'!CE49="x","x",CD$2-'Indicator Date hidden'!CE49)</f>
        <v>1</v>
      </c>
      <c r="CE48" s="264">
        <f>IF('Indicator Date hidden'!CF49="x","x",CE$2-'Indicator Date hidden'!CF49)</f>
        <v>0</v>
      </c>
      <c r="CF48" s="264">
        <f>IF('Indicator Date hidden'!CG49="x","x",CF$2-'Indicator Date hidden'!CG49)</f>
        <v>0</v>
      </c>
      <c r="CG48" s="264">
        <f>IF('Indicator Date hidden'!CH49="x","x",CG$2-'Indicator Date hidden'!CH49)</f>
        <v>0</v>
      </c>
      <c r="CH48" s="264">
        <f>IF('Indicator Date hidden'!CI49="x","x",CH$2-'Indicator Date hidden'!CI49)</f>
        <v>0</v>
      </c>
      <c r="CI48" s="264">
        <f>IF('Indicator Date hidden'!CJ49="x","x",CI$2-'Indicator Date hidden'!CJ49)</f>
        <v>0</v>
      </c>
      <c r="CJ48" s="264">
        <f>IF('Indicator Date hidden'!CK49="x","x",CJ$2-'Indicator Date hidden'!CK49)</f>
        <v>0</v>
      </c>
      <c r="CK48" s="264">
        <f>IF('Indicator Date hidden'!CL49="x","x",CK$2-'Indicator Date hidden'!CL49)</f>
        <v>0</v>
      </c>
      <c r="CL48" s="264">
        <f>IF('Indicator Date hidden'!CM49="x","x",CL$2-'Indicator Date hidden'!CM49)</f>
        <v>6</v>
      </c>
      <c r="CM48" s="263">
        <f t="shared" si="0"/>
        <v>67</v>
      </c>
      <c r="CN48" s="265">
        <f t="shared" si="1"/>
        <v>0.7528089887640449</v>
      </c>
      <c r="CO48" s="263">
        <f t="shared" si="2"/>
        <v>27</v>
      </c>
      <c r="CP48" s="265">
        <f t="shared" si="3"/>
        <v>1.6440625133444198</v>
      </c>
      <c r="CQ48" s="266">
        <f t="shared" si="4"/>
        <v>0</v>
      </c>
    </row>
    <row r="49" spans="1:95" x14ac:dyDescent="0.25">
      <c r="A49" s="263" t="str">
        <f>'Indicator Data'!C60</f>
        <v>Naogaon</v>
      </c>
      <c r="B49" s="264">
        <f>IF('Indicator Date hidden'!C50="x","x",B$2-'Indicator Date hidden'!C50)</f>
        <v>0</v>
      </c>
      <c r="C49" s="264">
        <f>IF('Indicator Date hidden'!D50="x","x",C$2-'Indicator Date hidden'!D50)</f>
        <v>0</v>
      </c>
      <c r="D49" s="264">
        <f>IF('Indicator Date hidden'!E50="x","x",D$2-'Indicator Date hidden'!E50)</f>
        <v>0</v>
      </c>
      <c r="E49" s="264">
        <f>IF('Indicator Date hidden'!F50="x","x",E$2-'Indicator Date hidden'!F50)</f>
        <v>0</v>
      </c>
      <c r="F49" s="264">
        <f>IF('Indicator Date hidden'!G50="x","x",F$2-'Indicator Date hidden'!G50)</f>
        <v>0</v>
      </c>
      <c r="G49" s="264">
        <f>IF('Indicator Date hidden'!H50="x","x",G$2-'Indicator Date hidden'!H50)</f>
        <v>0</v>
      </c>
      <c r="H49" s="264">
        <f>IF('Indicator Date hidden'!I50="x","x",H$2-'Indicator Date hidden'!I50)</f>
        <v>0</v>
      </c>
      <c r="I49" s="264">
        <f>IF('Indicator Date hidden'!J50="x","x",I$2-'Indicator Date hidden'!J50)</f>
        <v>0</v>
      </c>
      <c r="J49" s="264">
        <f>IF('Indicator Date hidden'!K50="x","x",J$2-'Indicator Date hidden'!K50)</f>
        <v>0</v>
      </c>
      <c r="K49" s="264">
        <f>IF('Indicator Date hidden'!L50="x","x",K$2-'Indicator Date hidden'!L50)</f>
        <v>0</v>
      </c>
      <c r="L49" s="264">
        <f>IF('Indicator Date hidden'!M50="x","x",L$2-'Indicator Date hidden'!M50)</f>
        <v>0</v>
      </c>
      <c r="M49" s="264">
        <f>IF('Indicator Date hidden'!N50="x","x",M$2-'Indicator Date hidden'!N50)</f>
        <v>0</v>
      </c>
      <c r="N49" s="264">
        <f>IF('Indicator Date hidden'!O50="x","x",N$2-'Indicator Date hidden'!O50)</f>
        <v>0</v>
      </c>
      <c r="O49" s="264">
        <f>IF('Indicator Date hidden'!P50="x","x",O$2-'Indicator Date hidden'!P50)</f>
        <v>0</v>
      </c>
      <c r="P49" s="264">
        <f>IF('Indicator Date hidden'!Q50="x","x",P$2-'Indicator Date hidden'!Q50)</f>
        <v>0</v>
      </c>
      <c r="Q49" s="264">
        <f>IF('Indicator Date hidden'!R50="x","x",Q$2-'Indicator Date hidden'!R50)</f>
        <v>0</v>
      </c>
      <c r="R49" s="264">
        <f>IF('Indicator Date hidden'!S50="x","x",R$2-'Indicator Date hidden'!S50)</f>
        <v>0</v>
      </c>
      <c r="S49" s="264">
        <f>IF('Indicator Date hidden'!T50="x","x",S$2-'Indicator Date hidden'!T50)</f>
        <v>0</v>
      </c>
      <c r="T49" s="264">
        <f>IF('Indicator Date hidden'!U50="x","x",T$2-'Indicator Date hidden'!U50)</f>
        <v>0</v>
      </c>
      <c r="U49" s="264">
        <f>IF('Indicator Date hidden'!V50="x","x",U$2-'Indicator Date hidden'!V50)</f>
        <v>0</v>
      </c>
      <c r="V49" s="264">
        <f>IF('Indicator Date hidden'!W50="x","x",V$2-'Indicator Date hidden'!W50)</f>
        <v>0</v>
      </c>
      <c r="W49" s="264">
        <f>IF('Indicator Date hidden'!X50="x","x",W$2-'Indicator Date hidden'!X50)</f>
        <v>0</v>
      </c>
      <c r="X49" s="264">
        <f>IF('Indicator Date hidden'!Y50="x","x",X$2-'Indicator Date hidden'!Y50)</f>
        <v>0</v>
      </c>
      <c r="Y49" s="264">
        <f>IF('Indicator Date hidden'!Z50="x","x",Y$2-'Indicator Date hidden'!Z50)</f>
        <v>6</v>
      </c>
      <c r="Z49" s="264">
        <f>IF('Indicator Date hidden'!AA50="x","x",Z$2-'Indicator Date hidden'!AA50)</f>
        <v>0</v>
      </c>
      <c r="AA49" s="264">
        <f>IF('Indicator Date hidden'!AB50="x","x",AA$2-'Indicator Date hidden'!AB50)</f>
        <v>0</v>
      </c>
      <c r="AB49" s="264">
        <f>IF('Indicator Date hidden'!AC50="x","x",AB$2-'Indicator Date hidden'!AC50)</f>
        <v>0</v>
      </c>
      <c r="AC49" s="264">
        <f>IF('Indicator Date hidden'!AD50="x","x",AC$2-'Indicator Date hidden'!AD50)</f>
        <v>0</v>
      </c>
      <c r="AD49" s="264">
        <f>IF('Indicator Date hidden'!AE50="x","x",AD$2-'Indicator Date hidden'!AE50)</f>
        <v>0</v>
      </c>
      <c r="AE49" s="264">
        <f>IF('Indicator Date hidden'!AF50="x","x",AE$2-'Indicator Date hidden'!AF50)</f>
        <v>0</v>
      </c>
      <c r="AF49" s="264">
        <f>IF('Indicator Date hidden'!AG50="x","x",AF$2-'Indicator Date hidden'!AG50)</f>
        <v>0</v>
      </c>
      <c r="AG49" s="264">
        <f>IF('Indicator Date hidden'!AH50="x","x",AG$2-'Indicator Date hidden'!AH50)</f>
        <v>4</v>
      </c>
      <c r="AH49" s="264">
        <f>IF('Indicator Date hidden'!AI50="x","x",AH$2-'Indicator Date hidden'!AI50)</f>
        <v>1</v>
      </c>
      <c r="AI49" s="264">
        <f>IF('Indicator Date hidden'!AJ50="x","x",AI$2-'Indicator Date hidden'!AJ50)</f>
        <v>1</v>
      </c>
      <c r="AJ49" s="264">
        <f>IF('Indicator Date hidden'!AK50="x","x",AJ$2-'Indicator Date hidden'!AK50)</f>
        <v>1</v>
      </c>
      <c r="AK49" s="264">
        <f>IF('Indicator Date hidden'!AL50="x","x",AK$2-'Indicator Date hidden'!AL50)</f>
        <v>0</v>
      </c>
      <c r="AL49" s="264">
        <f>IF('Indicator Date hidden'!AM50="x","x",AL$2-'Indicator Date hidden'!AM50)</f>
        <v>1</v>
      </c>
      <c r="AM49" s="264">
        <f>IF('Indicator Date hidden'!AN50="x","x",AM$2-'Indicator Date hidden'!AN50)</f>
        <v>1</v>
      </c>
      <c r="AN49" s="264">
        <f>IF('Indicator Date hidden'!AO50="x","x",AN$2-'Indicator Date hidden'!AO50)</f>
        <v>0</v>
      </c>
      <c r="AO49" s="264">
        <f>IF('Indicator Date hidden'!AP50="x","x",AO$2-'Indicator Date hidden'!AP50)</f>
        <v>4</v>
      </c>
      <c r="AP49" s="264">
        <f>IF('Indicator Date hidden'!AQ50="x","x",AP$2-'Indicator Date hidden'!AQ50)</f>
        <v>1</v>
      </c>
      <c r="AQ49" s="264">
        <f>IF('Indicator Date hidden'!AR50="x","x",AQ$2-'Indicator Date hidden'!AR50)</f>
        <v>0</v>
      </c>
      <c r="AR49" s="264">
        <f>IF('Indicator Date hidden'!AS50="x","x",AR$2-'Indicator Date hidden'!AS50)</f>
        <v>0</v>
      </c>
      <c r="AS49" s="264">
        <f>IF('Indicator Date hidden'!AT50="x","x",AS$2-'Indicator Date hidden'!AT50)</f>
        <v>0</v>
      </c>
      <c r="AT49" s="264">
        <f>IF('Indicator Date hidden'!AU50="x","x",AT$2-'Indicator Date hidden'!AU50)</f>
        <v>0</v>
      </c>
      <c r="AU49" s="264">
        <f>IF('Indicator Date hidden'!AV50="x","x",AU$2-'Indicator Date hidden'!AV50)</f>
        <v>0</v>
      </c>
      <c r="AV49" s="264">
        <f>IF('Indicator Date hidden'!AW50="x","x",AV$2-'Indicator Date hidden'!AW50)</f>
        <v>0</v>
      </c>
      <c r="AW49" s="264">
        <f>IF('Indicator Date hidden'!AX50="x","x",AW$2-'Indicator Date hidden'!AX50)</f>
        <v>0</v>
      </c>
      <c r="AX49" s="264">
        <f>IF('Indicator Date hidden'!AY50="x","x",AX$2-'Indicator Date hidden'!AY50)</f>
        <v>1</v>
      </c>
      <c r="AY49" s="264">
        <f>IF('Indicator Date hidden'!AZ50="x","x",AY$2-'Indicator Date hidden'!AZ50)</f>
        <v>1</v>
      </c>
      <c r="AZ49" s="264">
        <f>IF('Indicator Date hidden'!BA50="x","x",AZ$2-'Indicator Date hidden'!BA50)</f>
        <v>1</v>
      </c>
      <c r="BA49" s="264">
        <f>IF('Indicator Date hidden'!BB50="x","x",BA$2-'Indicator Date hidden'!BB50)</f>
        <v>0</v>
      </c>
      <c r="BB49" s="264">
        <f>IF('Indicator Date hidden'!BC50="x","x",BB$2-'Indicator Date hidden'!BC50)</f>
        <v>0</v>
      </c>
      <c r="BC49" s="264">
        <f>IF('Indicator Date hidden'!BD50="x","x",BC$2-'Indicator Date hidden'!BD50)</f>
        <v>0</v>
      </c>
      <c r="BD49" s="264">
        <f>IF('Indicator Date hidden'!BE50="x","x",BD$2-'Indicator Date hidden'!BE50)</f>
        <v>0</v>
      </c>
      <c r="BE49" s="264">
        <f>IF('Indicator Date hidden'!BF50="x","x",BE$2-'Indicator Date hidden'!BF50)</f>
        <v>0</v>
      </c>
      <c r="BF49" s="264">
        <f>IF('Indicator Date hidden'!BG50="x","x",BF$2-'Indicator Date hidden'!BG50)</f>
        <v>1</v>
      </c>
      <c r="BG49" s="264">
        <f>IF('Indicator Date hidden'!BH50="x","x",BG$2-'Indicator Date hidden'!BH50)</f>
        <v>1</v>
      </c>
      <c r="BH49" s="264">
        <f>IF('Indicator Date hidden'!BI50="x","x",BH$2-'Indicator Date hidden'!BI50)</f>
        <v>0</v>
      </c>
      <c r="BI49" s="264">
        <f>IF('Indicator Date hidden'!BJ50="x","x",BI$2-'Indicator Date hidden'!BJ50)</f>
        <v>0</v>
      </c>
      <c r="BJ49" s="264">
        <f>IF('Indicator Date hidden'!BK50="x","x",BJ$2-'Indicator Date hidden'!BK50)</f>
        <v>0</v>
      </c>
      <c r="BK49" s="264">
        <f>IF('Indicator Date hidden'!BL50="x","x",BK$2-'Indicator Date hidden'!BL50)</f>
        <v>0</v>
      </c>
      <c r="BL49" s="264">
        <f>IF('Indicator Date hidden'!BM50="x","x",BL$2-'Indicator Date hidden'!BM50)</f>
        <v>0</v>
      </c>
      <c r="BM49" s="264">
        <f>IF('Indicator Date hidden'!BN50="x","x",BM$2-'Indicator Date hidden'!BN50)</f>
        <v>0</v>
      </c>
      <c r="BN49" s="264">
        <f>IF('Indicator Date hidden'!BO50="x","x",BN$2-'Indicator Date hidden'!BO50)</f>
        <v>0</v>
      </c>
      <c r="BO49" s="264">
        <f>IF('Indicator Date hidden'!BP50="x","x",BO$2-'Indicator Date hidden'!BP50)</f>
        <v>5</v>
      </c>
      <c r="BP49" s="264">
        <f>IF('Indicator Date hidden'!BQ50="x","x",BP$2-'Indicator Date hidden'!BQ50)</f>
        <v>0</v>
      </c>
      <c r="BQ49" s="264">
        <f>IF('Indicator Date hidden'!BR50="x","x",BQ$2-'Indicator Date hidden'!BR50)</f>
        <v>6</v>
      </c>
      <c r="BR49" s="264">
        <f>IF('Indicator Date hidden'!BS50="x","x",BR$2-'Indicator Date hidden'!BS50)</f>
        <v>6</v>
      </c>
      <c r="BS49" s="264">
        <f>IF('Indicator Date hidden'!BT50="x","x",BS$2-'Indicator Date hidden'!BT50)</f>
        <v>6</v>
      </c>
      <c r="BT49" s="264">
        <f>IF('Indicator Date hidden'!BU50="x","x",BT$2-'Indicator Date hidden'!BU50)</f>
        <v>0</v>
      </c>
      <c r="BU49" s="264">
        <f>IF('Indicator Date hidden'!BV50="x","x",BU$2-'Indicator Date hidden'!BV50)</f>
        <v>0</v>
      </c>
      <c r="BV49" s="264">
        <f>IF('Indicator Date hidden'!BW50="x","x",BV$2-'Indicator Date hidden'!BW50)</f>
        <v>0</v>
      </c>
      <c r="BW49" s="264">
        <f>IF('Indicator Date hidden'!BX50="x","x",BW$2-'Indicator Date hidden'!BX50)</f>
        <v>6</v>
      </c>
      <c r="BX49" s="264">
        <f>IF('Indicator Date hidden'!BY50="x","x",BX$2-'Indicator Date hidden'!BY50)</f>
        <v>1</v>
      </c>
      <c r="BY49" s="264">
        <f>IF('Indicator Date hidden'!BZ50="x","x",BY$2-'Indicator Date hidden'!BZ50)</f>
        <v>1</v>
      </c>
      <c r="BZ49" s="264">
        <f>IF('Indicator Date hidden'!CA50="x","x",BZ$2-'Indicator Date hidden'!CA50)</f>
        <v>1</v>
      </c>
      <c r="CA49" s="264">
        <f>IF('Indicator Date hidden'!CB50="x","x",CA$2-'Indicator Date hidden'!CB50)</f>
        <v>1</v>
      </c>
      <c r="CB49" s="264">
        <f>IF('Indicator Date hidden'!CC50="x","x",CB$2-'Indicator Date hidden'!CC50)</f>
        <v>1</v>
      </c>
      <c r="CC49" s="264">
        <f>IF('Indicator Date hidden'!CD50="x","x",CC$2-'Indicator Date hidden'!CD50)</f>
        <v>1</v>
      </c>
      <c r="CD49" s="264">
        <f>IF('Indicator Date hidden'!CE50="x","x",CD$2-'Indicator Date hidden'!CE50)</f>
        <v>1</v>
      </c>
      <c r="CE49" s="264">
        <f>IF('Indicator Date hidden'!CF50="x","x",CE$2-'Indicator Date hidden'!CF50)</f>
        <v>0</v>
      </c>
      <c r="CF49" s="264">
        <f>IF('Indicator Date hidden'!CG50="x","x",CF$2-'Indicator Date hidden'!CG50)</f>
        <v>0</v>
      </c>
      <c r="CG49" s="264">
        <f>IF('Indicator Date hidden'!CH50="x","x",CG$2-'Indicator Date hidden'!CH50)</f>
        <v>0</v>
      </c>
      <c r="CH49" s="264">
        <f>IF('Indicator Date hidden'!CI50="x","x",CH$2-'Indicator Date hidden'!CI50)</f>
        <v>0</v>
      </c>
      <c r="CI49" s="264">
        <f>IF('Indicator Date hidden'!CJ50="x","x",CI$2-'Indicator Date hidden'!CJ50)</f>
        <v>0</v>
      </c>
      <c r="CJ49" s="264">
        <f>IF('Indicator Date hidden'!CK50="x","x",CJ$2-'Indicator Date hidden'!CK50)</f>
        <v>0</v>
      </c>
      <c r="CK49" s="264">
        <f>IF('Indicator Date hidden'!CL50="x","x",CK$2-'Indicator Date hidden'!CL50)</f>
        <v>0</v>
      </c>
      <c r="CL49" s="264">
        <f>IF('Indicator Date hidden'!CM50="x","x",CL$2-'Indicator Date hidden'!CM50)</f>
        <v>6</v>
      </c>
      <c r="CM49" s="263">
        <f t="shared" si="0"/>
        <v>67</v>
      </c>
      <c r="CN49" s="265">
        <f t="shared" si="1"/>
        <v>0.7528089887640449</v>
      </c>
      <c r="CO49" s="263">
        <f t="shared" si="2"/>
        <v>27</v>
      </c>
      <c r="CP49" s="265">
        <f t="shared" si="3"/>
        <v>1.6440625133444198</v>
      </c>
      <c r="CQ49" s="266">
        <f t="shared" si="4"/>
        <v>0</v>
      </c>
    </row>
    <row r="50" spans="1:95" x14ac:dyDescent="0.25">
      <c r="A50" s="263" t="str">
        <f>'Indicator Data'!C61</f>
        <v>Natore</v>
      </c>
      <c r="B50" s="264">
        <f>IF('Indicator Date hidden'!C51="x","x",B$2-'Indicator Date hidden'!C51)</f>
        <v>0</v>
      </c>
      <c r="C50" s="264">
        <f>IF('Indicator Date hidden'!D51="x","x",C$2-'Indicator Date hidden'!D51)</f>
        <v>0</v>
      </c>
      <c r="D50" s="264">
        <f>IF('Indicator Date hidden'!E51="x","x",D$2-'Indicator Date hidden'!E51)</f>
        <v>0</v>
      </c>
      <c r="E50" s="264">
        <f>IF('Indicator Date hidden'!F51="x","x",E$2-'Indicator Date hidden'!F51)</f>
        <v>0</v>
      </c>
      <c r="F50" s="264">
        <f>IF('Indicator Date hidden'!G51="x","x",F$2-'Indicator Date hidden'!G51)</f>
        <v>0</v>
      </c>
      <c r="G50" s="264">
        <f>IF('Indicator Date hidden'!H51="x","x",G$2-'Indicator Date hidden'!H51)</f>
        <v>0</v>
      </c>
      <c r="H50" s="264">
        <f>IF('Indicator Date hidden'!I51="x","x",H$2-'Indicator Date hidden'!I51)</f>
        <v>0</v>
      </c>
      <c r="I50" s="264">
        <f>IF('Indicator Date hidden'!J51="x","x",I$2-'Indicator Date hidden'!J51)</f>
        <v>0</v>
      </c>
      <c r="J50" s="264">
        <f>IF('Indicator Date hidden'!K51="x","x",J$2-'Indicator Date hidden'!K51)</f>
        <v>0</v>
      </c>
      <c r="K50" s="264">
        <f>IF('Indicator Date hidden'!L51="x","x",K$2-'Indicator Date hidden'!L51)</f>
        <v>0</v>
      </c>
      <c r="L50" s="264">
        <f>IF('Indicator Date hidden'!M51="x","x",L$2-'Indicator Date hidden'!M51)</f>
        <v>0</v>
      </c>
      <c r="M50" s="264">
        <f>IF('Indicator Date hidden'!N51="x","x",M$2-'Indicator Date hidden'!N51)</f>
        <v>0</v>
      </c>
      <c r="N50" s="264">
        <f>IF('Indicator Date hidden'!O51="x","x",N$2-'Indicator Date hidden'!O51)</f>
        <v>0</v>
      </c>
      <c r="O50" s="264">
        <f>IF('Indicator Date hidden'!P51="x","x",O$2-'Indicator Date hidden'!P51)</f>
        <v>0</v>
      </c>
      <c r="P50" s="264">
        <f>IF('Indicator Date hidden'!Q51="x","x",P$2-'Indicator Date hidden'!Q51)</f>
        <v>0</v>
      </c>
      <c r="Q50" s="264">
        <f>IF('Indicator Date hidden'!R51="x","x",Q$2-'Indicator Date hidden'!R51)</f>
        <v>0</v>
      </c>
      <c r="R50" s="264">
        <f>IF('Indicator Date hidden'!S51="x","x",R$2-'Indicator Date hidden'!S51)</f>
        <v>0</v>
      </c>
      <c r="S50" s="264">
        <f>IF('Indicator Date hidden'!T51="x","x",S$2-'Indicator Date hidden'!T51)</f>
        <v>0</v>
      </c>
      <c r="T50" s="264">
        <f>IF('Indicator Date hidden'!U51="x","x",T$2-'Indicator Date hidden'!U51)</f>
        <v>0</v>
      </c>
      <c r="U50" s="264">
        <f>IF('Indicator Date hidden'!V51="x","x",U$2-'Indicator Date hidden'!V51)</f>
        <v>0</v>
      </c>
      <c r="V50" s="264">
        <f>IF('Indicator Date hidden'!W51="x","x",V$2-'Indicator Date hidden'!W51)</f>
        <v>0</v>
      </c>
      <c r="W50" s="264">
        <f>IF('Indicator Date hidden'!X51="x","x",W$2-'Indicator Date hidden'!X51)</f>
        <v>0</v>
      </c>
      <c r="X50" s="264">
        <f>IF('Indicator Date hidden'!Y51="x","x",X$2-'Indicator Date hidden'!Y51)</f>
        <v>0</v>
      </c>
      <c r="Y50" s="264">
        <f>IF('Indicator Date hidden'!Z51="x","x",Y$2-'Indicator Date hidden'!Z51)</f>
        <v>6</v>
      </c>
      <c r="Z50" s="264">
        <f>IF('Indicator Date hidden'!AA51="x","x",Z$2-'Indicator Date hidden'!AA51)</f>
        <v>0</v>
      </c>
      <c r="AA50" s="264">
        <f>IF('Indicator Date hidden'!AB51="x","x",AA$2-'Indicator Date hidden'!AB51)</f>
        <v>0</v>
      </c>
      <c r="AB50" s="264">
        <f>IF('Indicator Date hidden'!AC51="x","x",AB$2-'Indicator Date hidden'!AC51)</f>
        <v>0</v>
      </c>
      <c r="AC50" s="264">
        <f>IF('Indicator Date hidden'!AD51="x","x",AC$2-'Indicator Date hidden'!AD51)</f>
        <v>0</v>
      </c>
      <c r="AD50" s="264">
        <f>IF('Indicator Date hidden'!AE51="x","x",AD$2-'Indicator Date hidden'!AE51)</f>
        <v>0</v>
      </c>
      <c r="AE50" s="264">
        <f>IF('Indicator Date hidden'!AF51="x","x",AE$2-'Indicator Date hidden'!AF51)</f>
        <v>0</v>
      </c>
      <c r="AF50" s="264">
        <f>IF('Indicator Date hidden'!AG51="x","x",AF$2-'Indicator Date hidden'!AG51)</f>
        <v>0</v>
      </c>
      <c r="AG50" s="264">
        <f>IF('Indicator Date hidden'!AH51="x","x",AG$2-'Indicator Date hidden'!AH51)</f>
        <v>4</v>
      </c>
      <c r="AH50" s="264">
        <f>IF('Indicator Date hidden'!AI51="x","x",AH$2-'Indicator Date hidden'!AI51)</f>
        <v>1</v>
      </c>
      <c r="AI50" s="264">
        <f>IF('Indicator Date hidden'!AJ51="x","x",AI$2-'Indicator Date hidden'!AJ51)</f>
        <v>1</v>
      </c>
      <c r="AJ50" s="264">
        <f>IF('Indicator Date hidden'!AK51="x","x",AJ$2-'Indicator Date hidden'!AK51)</f>
        <v>1</v>
      </c>
      <c r="AK50" s="264">
        <f>IF('Indicator Date hidden'!AL51="x","x",AK$2-'Indicator Date hidden'!AL51)</f>
        <v>0</v>
      </c>
      <c r="AL50" s="264">
        <f>IF('Indicator Date hidden'!AM51="x","x",AL$2-'Indicator Date hidden'!AM51)</f>
        <v>1</v>
      </c>
      <c r="AM50" s="264">
        <f>IF('Indicator Date hidden'!AN51="x","x",AM$2-'Indicator Date hidden'!AN51)</f>
        <v>1</v>
      </c>
      <c r="AN50" s="264">
        <f>IF('Indicator Date hidden'!AO51="x","x",AN$2-'Indicator Date hidden'!AO51)</f>
        <v>0</v>
      </c>
      <c r="AO50" s="264">
        <f>IF('Indicator Date hidden'!AP51="x","x",AO$2-'Indicator Date hidden'!AP51)</f>
        <v>4</v>
      </c>
      <c r="AP50" s="264">
        <f>IF('Indicator Date hidden'!AQ51="x","x",AP$2-'Indicator Date hidden'!AQ51)</f>
        <v>1</v>
      </c>
      <c r="AQ50" s="264">
        <f>IF('Indicator Date hidden'!AR51="x","x",AQ$2-'Indicator Date hidden'!AR51)</f>
        <v>0</v>
      </c>
      <c r="AR50" s="264">
        <f>IF('Indicator Date hidden'!AS51="x","x",AR$2-'Indicator Date hidden'!AS51)</f>
        <v>0</v>
      </c>
      <c r="AS50" s="264">
        <f>IF('Indicator Date hidden'!AT51="x","x",AS$2-'Indicator Date hidden'!AT51)</f>
        <v>0</v>
      </c>
      <c r="AT50" s="264">
        <f>IF('Indicator Date hidden'!AU51="x","x",AT$2-'Indicator Date hidden'!AU51)</f>
        <v>0</v>
      </c>
      <c r="AU50" s="264">
        <f>IF('Indicator Date hidden'!AV51="x","x",AU$2-'Indicator Date hidden'!AV51)</f>
        <v>0</v>
      </c>
      <c r="AV50" s="264">
        <f>IF('Indicator Date hidden'!AW51="x","x",AV$2-'Indicator Date hidden'!AW51)</f>
        <v>0</v>
      </c>
      <c r="AW50" s="264">
        <f>IF('Indicator Date hidden'!AX51="x","x",AW$2-'Indicator Date hidden'!AX51)</f>
        <v>0</v>
      </c>
      <c r="AX50" s="264">
        <f>IF('Indicator Date hidden'!AY51="x","x",AX$2-'Indicator Date hidden'!AY51)</f>
        <v>1</v>
      </c>
      <c r="AY50" s="264">
        <f>IF('Indicator Date hidden'!AZ51="x","x",AY$2-'Indicator Date hidden'!AZ51)</f>
        <v>1</v>
      </c>
      <c r="AZ50" s="264">
        <f>IF('Indicator Date hidden'!BA51="x","x",AZ$2-'Indicator Date hidden'!BA51)</f>
        <v>1</v>
      </c>
      <c r="BA50" s="264">
        <f>IF('Indicator Date hidden'!BB51="x","x",BA$2-'Indicator Date hidden'!BB51)</f>
        <v>0</v>
      </c>
      <c r="BB50" s="264">
        <f>IF('Indicator Date hidden'!BC51="x","x",BB$2-'Indicator Date hidden'!BC51)</f>
        <v>0</v>
      </c>
      <c r="BC50" s="264">
        <f>IF('Indicator Date hidden'!BD51="x","x",BC$2-'Indicator Date hidden'!BD51)</f>
        <v>0</v>
      </c>
      <c r="BD50" s="264">
        <f>IF('Indicator Date hidden'!BE51="x","x",BD$2-'Indicator Date hidden'!BE51)</f>
        <v>0</v>
      </c>
      <c r="BE50" s="264">
        <f>IF('Indicator Date hidden'!BF51="x","x",BE$2-'Indicator Date hidden'!BF51)</f>
        <v>0</v>
      </c>
      <c r="BF50" s="264">
        <f>IF('Indicator Date hidden'!BG51="x","x",BF$2-'Indicator Date hidden'!BG51)</f>
        <v>1</v>
      </c>
      <c r="BG50" s="264">
        <f>IF('Indicator Date hidden'!BH51="x","x",BG$2-'Indicator Date hidden'!BH51)</f>
        <v>1</v>
      </c>
      <c r="BH50" s="264">
        <f>IF('Indicator Date hidden'!BI51="x","x",BH$2-'Indicator Date hidden'!BI51)</f>
        <v>0</v>
      </c>
      <c r="BI50" s="264">
        <f>IF('Indicator Date hidden'!BJ51="x","x",BI$2-'Indicator Date hidden'!BJ51)</f>
        <v>0</v>
      </c>
      <c r="BJ50" s="264">
        <f>IF('Indicator Date hidden'!BK51="x","x",BJ$2-'Indicator Date hidden'!BK51)</f>
        <v>0</v>
      </c>
      <c r="BK50" s="264">
        <f>IF('Indicator Date hidden'!BL51="x","x",BK$2-'Indicator Date hidden'!BL51)</f>
        <v>0</v>
      </c>
      <c r="BL50" s="264">
        <f>IF('Indicator Date hidden'!BM51="x","x",BL$2-'Indicator Date hidden'!BM51)</f>
        <v>0</v>
      </c>
      <c r="BM50" s="264">
        <f>IF('Indicator Date hidden'!BN51="x","x",BM$2-'Indicator Date hidden'!BN51)</f>
        <v>0</v>
      </c>
      <c r="BN50" s="264">
        <f>IF('Indicator Date hidden'!BO51="x","x",BN$2-'Indicator Date hidden'!BO51)</f>
        <v>0</v>
      </c>
      <c r="BO50" s="264">
        <f>IF('Indicator Date hidden'!BP51="x","x",BO$2-'Indicator Date hidden'!BP51)</f>
        <v>5</v>
      </c>
      <c r="BP50" s="264">
        <f>IF('Indicator Date hidden'!BQ51="x","x",BP$2-'Indicator Date hidden'!BQ51)</f>
        <v>0</v>
      </c>
      <c r="BQ50" s="264">
        <f>IF('Indicator Date hidden'!BR51="x","x",BQ$2-'Indicator Date hidden'!BR51)</f>
        <v>6</v>
      </c>
      <c r="BR50" s="264">
        <f>IF('Indicator Date hidden'!BS51="x","x",BR$2-'Indicator Date hidden'!BS51)</f>
        <v>6</v>
      </c>
      <c r="BS50" s="264">
        <f>IF('Indicator Date hidden'!BT51="x","x",BS$2-'Indicator Date hidden'!BT51)</f>
        <v>6</v>
      </c>
      <c r="BT50" s="264">
        <f>IF('Indicator Date hidden'!BU51="x","x",BT$2-'Indicator Date hidden'!BU51)</f>
        <v>0</v>
      </c>
      <c r="BU50" s="264">
        <f>IF('Indicator Date hidden'!BV51="x","x",BU$2-'Indicator Date hidden'!BV51)</f>
        <v>0</v>
      </c>
      <c r="BV50" s="264">
        <f>IF('Indicator Date hidden'!BW51="x","x",BV$2-'Indicator Date hidden'!BW51)</f>
        <v>0</v>
      </c>
      <c r="BW50" s="264">
        <f>IF('Indicator Date hidden'!BX51="x","x",BW$2-'Indicator Date hidden'!BX51)</f>
        <v>6</v>
      </c>
      <c r="BX50" s="264">
        <f>IF('Indicator Date hidden'!BY51="x","x",BX$2-'Indicator Date hidden'!BY51)</f>
        <v>1</v>
      </c>
      <c r="BY50" s="264">
        <f>IF('Indicator Date hidden'!BZ51="x","x",BY$2-'Indicator Date hidden'!BZ51)</f>
        <v>1</v>
      </c>
      <c r="BZ50" s="264">
        <f>IF('Indicator Date hidden'!CA51="x","x",BZ$2-'Indicator Date hidden'!CA51)</f>
        <v>1</v>
      </c>
      <c r="CA50" s="264">
        <f>IF('Indicator Date hidden'!CB51="x","x",CA$2-'Indicator Date hidden'!CB51)</f>
        <v>1</v>
      </c>
      <c r="CB50" s="264">
        <f>IF('Indicator Date hidden'!CC51="x","x",CB$2-'Indicator Date hidden'!CC51)</f>
        <v>1</v>
      </c>
      <c r="CC50" s="264">
        <f>IF('Indicator Date hidden'!CD51="x","x",CC$2-'Indicator Date hidden'!CD51)</f>
        <v>1</v>
      </c>
      <c r="CD50" s="264">
        <f>IF('Indicator Date hidden'!CE51="x","x",CD$2-'Indicator Date hidden'!CE51)</f>
        <v>1</v>
      </c>
      <c r="CE50" s="264">
        <f>IF('Indicator Date hidden'!CF51="x","x",CE$2-'Indicator Date hidden'!CF51)</f>
        <v>0</v>
      </c>
      <c r="CF50" s="264">
        <f>IF('Indicator Date hidden'!CG51="x","x",CF$2-'Indicator Date hidden'!CG51)</f>
        <v>0</v>
      </c>
      <c r="CG50" s="264">
        <f>IF('Indicator Date hidden'!CH51="x","x",CG$2-'Indicator Date hidden'!CH51)</f>
        <v>0</v>
      </c>
      <c r="CH50" s="264">
        <f>IF('Indicator Date hidden'!CI51="x","x",CH$2-'Indicator Date hidden'!CI51)</f>
        <v>0</v>
      </c>
      <c r="CI50" s="264">
        <f>IF('Indicator Date hidden'!CJ51="x","x",CI$2-'Indicator Date hidden'!CJ51)</f>
        <v>0</v>
      </c>
      <c r="CJ50" s="264">
        <f>IF('Indicator Date hidden'!CK51="x","x",CJ$2-'Indicator Date hidden'!CK51)</f>
        <v>0</v>
      </c>
      <c r="CK50" s="264">
        <f>IF('Indicator Date hidden'!CL51="x","x",CK$2-'Indicator Date hidden'!CL51)</f>
        <v>0</v>
      </c>
      <c r="CL50" s="264">
        <f>IF('Indicator Date hidden'!CM51="x","x",CL$2-'Indicator Date hidden'!CM51)</f>
        <v>6</v>
      </c>
      <c r="CM50" s="263">
        <f t="shared" si="0"/>
        <v>67</v>
      </c>
      <c r="CN50" s="265">
        <f t="shared" si="1"/>
        <v>0.7528089887640449</v>
      </c>
      <c r="CO50" s="263">
        <f t="shared" si="2"/>
        <v>27</v>
      </c>
      <c r="CP50" s="265">
        <f t="shared" si="3"/>
        <v>1.6440625133444198</v>
      </c>
      <c r="CQ50" s="266">
        <f t="shared" si="4"/>
        <v>0</v>
      </c>
    </row>
    <row r="51" spans="1:95" x14ac:dyDescent="0.25">
      <c r="A51" s="263" t="str">
        <f>'Indicator Data'!C62</f>
        <v>Nawabganj</v>
      </c>
      <c r="B51" s="264">
        <f>IF('Indicator Date hidden'!C52="x","x",B$2-'Indicator Date hidden'!C52)</f>
        <v>0</v>
      </c>
      <c r="C51" s="264">
        <f>IF('Indicator Date hidden'!D52="x","x",C$2-'Indicator Date hidden'!D52)</f>
        <v>0</v>
      </c>
      <c r="D51" s="264">
        <f>IF('Indicator Date hidden'!E52="x","x",D$2-'Indicator Date hidden'!E52)</f>
        <v>0</v>
      </c>
      <c r="E51" s="264">
        <f>IF('Indicator Date hidden'!F52="x","x",E$2-'Indicator Date hidden'!F52)</f>
        <v>0</v>
      </c>
      <c r="F51" s="264">
        <f>IF('Indicator Date hidden'!G52="x","x",F$2-'Indicator Date hidden'!G52)</f>
        <v>0</v>
      </c>
      <c r="G51" s="264">
        <f>IF('Indicator Date hidden'!H52="x","x",G$2-'Indicator Date hidden'!H52)</f>
        <v>0</v>
      </c>
      <c r="H51" s="264">
        <f>IF('Indicator Date hidden'!I52="x","x",H$2-'Indicator Date hidden'!I52)</f>
        <v>0</v>
      </c>
      <c r="I51" s="264">
        <f>IF('Indicator Date hidden'!J52="x","x",I$2-'Indicator Date hidden'!J52)</f>
        <v>0</v>
      </c>
      <c r="J51" s="264">
        <f>IF('Indicator Date hidden'!K52="x","x",J$2-'Indicator Date hidden'!K52)</f>
        <v>0</v>
      </c>
      <c r="K51" s="264">
        <f>IF('Indicator Date hidden'!L52="x","x",K$2-'Indicator Date hidden'!L52)</f>
        <v>0</v>
      </c>
      <c r="L51" s="264">
        <f>IF('Indicator Date hidden'!M52="x","x",L$2-'Indicator Date hidden'!M52)</f>
        <v>0</v>
      </c>
      <c r="M51" s="264">
        <f>IF('Indicator Date hidden'!N52="x","x",M$2-'Indicator Date hidden'!N52)</f>
        <v>0</v>
      </c>
      <c r="N51" s="264">
        <f>IF('Indicator Date hidden'!O52="x","x",N$2-'Indicator Date hidden'!O52)</f>
        <v>0</v>
      </c>
      <c r="O51" s="264">
        <f>IF('Indicator Date hidden'!P52="x","x",O$2-'Indicator Date hidden'!P52)</f>
        <v>0</v>
      </c>
      <c r="P51" s="264">
        <f>IF('Indicator Date hidden'!Q52="x","x",P$2-'Indicator Date hidden'!Q52)</f>
        <v>0</v>
      </c>
      <c r="Q51" s="264">
        <f>IF('Indicator Date hidden'!R52="x","x",Q$2-'Indicator Date hidden'!R52)</f>
        <v>0</v>
      </c>
      <c r="R51" s="264">
        <f>IF('Indicator Date hidden'!S52="x","x",R$2-'Indicator Date hidden'!S52)</f>
        <v>0</v>
      </c>
      <c r="S51" s="264">
        <f>IF('Indicator Date hidden'!T52="x","x",S$2-'Indicator Date hidden'!T52)</f>
        <v>0</v>
      </c>
      <c r="T51" s="264">
        <f>IF('Indicator Date hidden'!U52="x","x",T$2-'Indicator Date hidden'!U52)</f>
        <v>0</v>
      </c>
      <c r="U51" s="264">
        <f>IF('Indicator Date hidden'!V52="x","x",U$2-'Indicator Date hidden'!V52)</f>
        <v>0</v>
      </c>
      <c r="V51" s="264">
        <f>IF('Indicator Date hidden'!W52="x","x",V$2-'Indicator Date hidden'!W52)</f>
        <v>0</v>
      </c>
      <c r="W51" s="264">
        <f>IF('Indicator Date hidden'!X52="x","x",W$2-'Indicator Date hidden'!X52)</f>
        <v>0</v>
      </c>
      <c r="X51" s="264">
        <f>IF('Indicator Date hidden'!Y52="x","x",X$2-'Indicator Date hidden'!Y52)</f>
        <v>0</v>
      </c>
      <c r="Y51" s="264">
        <f>IF('Indicator Date hidden'!Z52="x","x",Y$2-'Indicator Date hidden'!Z52)</f>
        <v>6</v>
      </c>
      <c r="Z51" s="264">
        <f>IF('Indicator Date hidden'!AA52="x","x",Z$2-'Indicator Date hidden'!AA52)</f>
        <v>0</v>
      </c>
      <c r="AA51" s="264">
        <f>IF('Indicator Date hidden'!AB52="x","x",AA$2-'Indicator Date hidden'!AB52)</f>
        <v>0</v>
      </c>
      <c r="AB51" s="264">
        <f>IF('Indicator Date hidden'!AC52="x","x",AB$2-'Indicator Date hidden'!AC52)</f>
        <v>0</v>
      </c>
      <c r="AC51" s="264">
        <f>IF('Indicator Date hidden'!AD52="x","x",AC$2-'Indicator Date hidden'!AD52)</f>
        <v>0</v>
      </c>
      <c r="AD51" s="264">
        <f>IF('Indicator Date hidden'!AE52="x","x",AD$2-'Indicator Date hidden'!AE52)</f>
        <v>0</v>
      </c>
      <c r="AE51" s="264">
        <f>IF('Indicator Date hidden'!AF52="x","x",AE$2-'Indicator Date hidden'!AF52)</f>
        <v>0</v>
      </c>
      <c r="AF51" s="264">
        <f>IF('Indicator Date hidden'!AG52="x","x",AF$2-'Indicator Date hidden'!AG52)</f>
        <v>0</v>
      </c>
      <c r="AG51" s="264">
        <f>IF('Indicator Date hidden'!AH52="x","x",AG$2-'Indicator Date hidden'!AH52)</f>
        <v>4</v>
      </c>
      <c r="AH51" s="264">
        <f>IF('Indicator Date hidden'!AI52="x","x",AH$2-'Indicator Date hidden'!AI52)</f>
        <v>1</v>
      </c>
      <c r="AI51" s="264">
        <f>IF('Indicator Date hidden'!AJ52="x","x",AI$2-'Indicator Date hidden'!AJ52)</f>
        <v>1</v>
      </c>
      <c r="AJ51" s="264">
        <f>IF('Indicator Date hidden'!AK52="x","x",AJ$2-'Indicator Date hidden'!AK52)</f>
        <v>1</v>
      </c>
      <c r="AK51" s="264">
        <f>IF('Indicator Date hidden'!AL52="x","x",AK$2-'Indicator Date hidden'!AL52)</f>
        <v>0</v>
      </c>
      <c r="AL51" s="264">
        <f>IF('Indicator Date hidden'!AM52="x","x",AL$2-'Indicator Date hidden'!AM52)</f>
        <v>1</v>
      </c>
      <c r="AM51" s="264">
        <f>IF('Indicator Date hidden'!AN52="x","x",AM$2-'Indicator Date hidden'!AN52)</f>
        <v>1</v>
      </c>
      <c r="AN51" s="264">
        <f>IF('Indicator Date hidden'!AO52="x","x",AN$2-'Indicator Date hidden'!AO52)</f>
        <v>0</v>
      </c>
      <c r="AO51" s="264">
        <f>IF('Indicator Date hidden'!AP52="x","x",AO$2-'Indicator Date hidden'!AP52)</f>
        <v>4</v>
      </c>
      <c r="AP51" s="264">
        <f>IF('Indicator Date hidden'!AQ52="x","x",AP$2-'Indicator Date hidden'!AQ52)</f>
        <v>1</v>
      </c>
      <c r="AQ51" s="264">
        <f>IF('Indicator Date hidden'!AR52="x","x",AQ$2-'Indicator Date hidden'!AR52)</f>
        <v>0</v>
      </c>
      <c r="AR51" s="264">
        <f>IF('Indicator Date hidden'!AS52="x","x",AR$2-'Indicator Date hidden'!AS52)</f>
        <v>0</v>
      </c>
      <c r="AS51" s="264">
        <f>IF('Indicator Date hidden'!AT52="x","x",AS$2-'Indicator Date hidden'!AT52)</f>
        <v>0</v>
      </c>
      <c r="AT51" s="264">
        <f>IF('Indicator Date hidden'!AU52="x","x",AT$2-'Indicator Date hidden'!AU52)</f>
        <v>0</v>
      </c>
      <c r="AU51" s="264">
        <f>IF('Indicator Date hidden'!AV52="x","x",AU$2-'Indicator Date hidden'!AV52)</f>
        <v>0</v>
      </c>
      <c r="AV51" s="264">
        <f>IF('Indicator Date hidden'!AW52="x","x",AV$2-'Indicator Date hidden'!AW52)</f>
        <v>0</v>
      </c>
      <c r="AW51" s="264">
        <f>IF('Indicator Date hidden'!AX52="x","x",AW$2-'Indicator Date hidden'!AX52)</f>
        <v>0</v>
      </c>
      <c r="AX51" s="264">
        <f>IF('Indicator Date hidden'!AY52="x","x",AX$2-'Indicator Date hidden'!AY52)</f>
        <v>1</v>
      </c>
      <c r="AY51" s="264">
        <f>IF('Indicator Date hidden'!AZ52="x","x",AY$2-'Indicator Date hidden'!AZ52)</f>
        <v>1</v>
      </c>
      <c r="AZ51" s="264">
        <f>IF('Indicator Date hidden'!BA52="x","x",AZ$2-'Indicator Date hidden'!BA52)</f>
        <v>1</v>
      </c>
      <c r="BA51" s="264">
        <f>IF('Indicator Date hidden'!BB52="x","x",BA$2-'Indicator Date hidden'!BB52)</f>
        <v>0</v>
      </c>
      <c r="BB51" s="264">
        <f>IF('Indicator Date hidden'!BC52="x","x",BB$2-'Indicator Date hidden'!BC52)</f>
        <v>0</v>
      </c>
      <c r="BC51" s="264">
        <f>IF('Indicator Date hidden'!BD52="x","x",BC$2-'Indicator Date hidden'!BD52)</f>
        <v>0</v>
      </c>
      <c r="BD51" s="264">
        <f>IF('Indicator Date hidden'!BE52="x","x",BD$2-'Indicator Date hidden'!BE52)</f>
        <v>0</v>
      </c>
      <c r="BE51" s="264">
        <f>IF('Indicator Date hidden'!BF52="x","x",BE$2-'Indicator Date hidden'!BF52)</f>
        <v>0</v>
      </c>
      <c r="BF51" s="264">
        <f>IF('Indicator Date hidden'!BG52="x","x",BF$2-'Indicator Date hidden'!BG52)</f>
        <v>1</v>
      </c>
      <c r="BG51" s="264">
        <f>IF('Indicator Date hidden'!BH52="x","x",BG$2-'Indicator Date hidden'!BH52)</f>
        <v>1</v>
      </c>
      <c r="BH51" s="264">
        <f>IF('Indicator Date hidden'!BI52="x","x",BH$2-'Indicator Date hidden'!BI52)</f>
        <v>0</v>
      </c>
      <c r="BI51" s="264">
        <f>IF('Indicator Date hidden'!BJ52="x","x",BI$2-'Indicator Date hidden'!BJ52)</f>
        <v>0</v>
      </c>
      <c r="BJ51" s="264">
        <f>IF('Indicator Date hidden'!BK52="x","x",BJ$2-'Indicator Date hidden'!BK52)</f>
        <v>0</v>
      </c>
      <c r="BK51" s="264">
        <f>IF('Indicator Date hidden'!BL52="x","x",BK$2-'Indicator Date hidden'!BL52)</f>
        <v>0</v>
      </c>
      <c r="BL51" s="264">
        <f>IF('Indicator Date hidden'!BM52="x","x",BL$2-'Indicator Date hidden'!BM52)</f>
        <v>0</v>
      </c>
      <c r="BM51" s="264">
        <f>IF('Indicator Date hidden'!BN52="x","x",BM$2-'Indicator Date hidden'!BN52)</f>
        <v>0</v>
      </c>
      <c r="BN51" s="264">
        <f>IF('Indicator Date hidden'!BO52="x","x",BN$2-'Indicator Date hidden'!BO52)</f>
        <v>0</v>
      </c>
      <c r="BO51" s="264">
        <f>IF('Indicator Date hidden'!BP52="x","x",BO$2-'Indicator Date hidden'!BP52)</f>
        <v>5</v>
      </c>
      <c r="BP51" s="264">
        <f>IF('Indicator Date hidden'!BQ52="x","x",BP$2-'Indicator Date hidden'!BQ52)</f>
        <v>0</v>
      </c>
      <c r="BQ51" s="264">
        <f>IF('Indicator Date hidden'!BR52="x","x",BQ$2-'Indicator Date hidden'!BR52)</f>
        <v>6</v>
      </c>
      <c r="BR51" s="264">
        <f>IF('Indicator Date hidden'!BS52="x","x",BR$2-'Indicator Date hidden'!BS52)</f>
        <v>6</v>
      </c>
      <c r="BS51" s="264">
        <f>IF('Indicator Date hidden'!BT52="x","x",BS$2-'Indicator Date hidden'!BT52)</f>
        <v>6</v>
      </c>
      <c r="BT51" s="264">
        <f>IF('Indicator Date hidden'!BU52="x","x",BT$2-'Indicator Date hidden'!BU52)</f>
        <v>0</v>
      </c>
      <c r="BU51" s="264">
        <f>IF('Indicator Date hidden'!BV52="x","x",BU$2-'Indicator Date hidden'!BV52)</f>
        <v>0</v>
      </c>
      <c r="BV51" s="264">
        <f>IF('Indicator Date hidden'!BW52="x","x",BV$2-'Indicator Date hidden'!BW52)</f>
        <v>0</v>
      </c>
      <c r="BW51" s="264">
        <f>IF('Indicator Date hidden'!BX52="x","x",BW$2-'Indicator Date hidden'!BX52)</f>
        <v>6</v>
      </c>
      <c r="BX51" s="264">
        <f>IF('Indicator Date hidden'!BY52="x","x",BX$2-'Indicator Date hidden'!BY52)</f>
        <v>1</v>
      </c>
      <c r="BY51" s="264">
        <f>IF('Indicator Date hidden'!BZ52="x","x",BY$2-'Indicator Date hidden'!BZ52)</f>
        <v>1</v>
      </c>
      <c r="BZ51" s="264">
        <f>IF('Indicator Date hidden'!CA52="x","x",BZ$2-'Indicator Date hidden'!CA52)</f>
        <v>1</v>
      </c>
      <c r="CA51" s="264">
        <f>IF('Indicator Date hidden'!CB52="x","x",CA$2-'Indicator Date hidden'!CB52)</f>
        <v>1</v>
      </c>
      <c r="CB51" s="264">
        <f>IF('Indicator Date hidden'!CC52="x","x",CB$2-'Indicator Date hidden'!CC52)</f>
        <v>1</v>
      </c>
      <c r="CC51" s="264">
        <f>IF('Indicator Date hidden'!CD52="x","x",CC$2-'Indicator Date hidden'!CD52)</f>
        <v>1</v>
      </c>
      <c r="CD51" s="264">
        <f>IF('Indicator Date hidden'!CE52="x","x",CD$2-'Indicator Date hidden'!CE52)</f>
        <v>1</v>
      </c>
      <c r="CE51" s="264">
        <f>IF('Indicator Date hidden'!CF52="x","x",CE$2-'Indicator Date hidden'!CF52)</f>
        <v>0</v>
      </c>
      <c r="CF51" s="264">
        <f>IF('Indicator Date hidden'!CG52="x","x",CF$2-'Indicator Date hidden'!CG52)</f>
        <v>0</v>
      </c>
      <c r="CG51" s="264">
        <f>IF('Indicator Date hidden'!CH52="x","x",CG$2-'Indicator Date hidden'!CH52)</f>
        <v>0</v>
      </c>
      <c r="CH51" s="264">
        <f>IF('Indicator Date hidden'!CI52="x","x",CH$2-'Indicator Date hidden'!CI52)</f>
        <v>0</v>
      </c>
      <c r="CI51" s="264">
        <f>IF('Indicator Date hidden'!CJ52="x","x",CI$2-'Indicator Date hidden'!CJ52)</f>
        <v>0</v>
      </c>
      <c r="CJ51" s="264">
        <f>IF('Indicator Date hidden'!CK52="x","x",CJ$2-'Indicator Date hidden'!CK52)</f>
        <v>0</v>
      </c>
      <c r="CK51" s="264">
        <f>IF('Indicator Date hidden'!CL52="x","x",CK$2-'Indicator Date hidden'!CL52)</f>
        <v>0</v>
      </c>
      <c r="CL51" s="264">
        <f>IF('Indicator Date hidden'!CM52="x","x",CL$2-'Indicator Date hidden'!CM52)</f>
        <v>6</v>
      </c>
      <c r="CM51" s="263">
        <f t="shared" si="0"/>
        <v>67</v>
      </c>
      <c r="CN51" s="265">
        <f t="shared" si="1"/>
        <v>0.7528089887640449</v>
      </c>
      <c r="CO51" s="263">
        <f t="shared" si="2"/>
        <v>27</v>
      </c>
      <c r="CP51" s="265">
        <f t="shared" si="3"/>
        <v>1.6440625133444198</v>
      </c>
      <c r="CQ51" s="266">
        <f t="shared" si="4"/>
        <v>0</v>
      </c>
    </row>
    <row r="52" spans="1:95" x14ac:dyDescent="0.25">
      <c r="A52" s="263" t="str">
        <f>'Indicator Data'!C63</f>
        <v>Pabna</v>
      </c>
      <c r="B52" s="264">
        <f>IF('Indicator Date hidden'!C53="x","x",B$2-'Indicator Date hidden'!C53)</f>
        <v>0</v>
      </c>
      <c r="C52" s="264">
        <f>IF('Indicator Date hidden'!D53="x","x",C$2-'Indicator Date hidden'!D53)</f>
        <v>0</v>
      </c>
      <c r="D52" s="264">
        <f>IF('Indicator Date hidden'!E53="x","x",D$2-'Indicator Date hidden'!E53)</f>
        <v>0</v>
      </c>
      <c r="E52" s="264">
        <f>IF('Indicator Date hidden'!F53="x","x",E$2-'Indicator Date hidden'!F53)</f>
        <v>0</v>
      </c>
      <c r="F52" s="264">
        <f>IF('Indicator Date hidden'!G53="x","x",F$2-'Indicator Date hidden'!G53)</f>
        <v>0</v>
      </c>
      <c r="G52" s="264">
        <f>IF('Indicator Date hidden'!H53="x","x",G$2-'Indicator Date hidden'!H53)</f>
        <v>0</v>
      </c>
      <c r="H52" s="264">
        <f>IF('Indicator Date hidden'!I53="x","x",H$2-'Indicator Date hidden'!I53)</f>
        <v>0</v>
      </c>
      <c r="I52" s="264">
        <f>IF('Indicator Date hidden'!J53="x","x",I$2-'Indicator Date hidden'!J53)</f>
        <v>0</v>
      </c>
      <c r="J52" s="264">
        <f>IF('Indicator Date hidden'!K53="x","x",J$2-'Indicator Date hidden'!K53)</f>
        <v>0</v>
      </c>
      <c r="K52" s="264">
        <f>IF('Indicator Date hidden'!L53="x","x",K$2-'Indicator Date hidden'!L53)</f>
        <v>0</v>
      </c>
      <c r="L52" s="264">
        <f>IF('Indicator Date hidden'!M53="x","x",L$2-'Indicator Date hidden'!M53)</f>
        <v>0</v>
      </c>
      <c r="M52" s="264">
        <f>IF('Indicator Date hidden'!N53="x","x",M$2-'Indicator Date hidden'!N53)</f>
        <v>0</v>
      </c>
      <c r="N52" s="264">
        <f>IF('Indicator Date hidden'!O53="x","x",N$2-'Indicator Date hidden'!O53)</f>
        <v>0</v>
      </c>
      <c r="O52" s="264">
        <f>IF('Indicator Date hidden'!P53="x","x",O$2-'Indicator Date hidden'!P53)</f>
        <v>0</v>
      </c>
      <c r="P52" s="264">
        <f>IF('Indicator Date hidden'!Q53="x","x",P$2-'Indicator Date hidden'!Q53)</f>
        <v>0</v>
      </c>
      <c r="Q52" s="264">
        <f>IF('Indicator Date hidden'!R53="x","x",Q$2-'Indicator Date hidden'!R53)</f>
        <v>0</v>
      </c>
      <c r="R52" s="264">
        <f>IF('Indicator Date hidden'!S53="x","x",R$2-'Indicator Date hidden'!S53)</f>
        <v>0</v>
      </c>
      <c r="S52" s="264">
        <f>IF('Indicator Date hidden'!T53="x","x",S$2-'Indicator Date hidden'!T53)</f>
        <v>0</v>
      </c>
      <c r="T52" s="264">
        <f>IF('Indicator Date hidden'!U53="x","x",T$2-'Indicator Date hidden'!U53)</f>
        <v>0</v>
      </c>
      <c r="U52" s="264">
        <f>IF('Indicator Date hidden'!V53="x","x",U$2-'Indicator Date hidden'!V53)</f>
        <v>0</v>
      </c>
      <c r="V52" s="264">
        <f>IF('Indicator Date hidden'!W53="x","x",V$2-'Indicator Date hidden'!W53)</f>
        <v>0</v>
      </c>
      <c r="W52" s="264">
        <f>IF('Indicator Date hidden'!X53="x","x",W$2-'Indicator Date hidden'!X53)</f>
        <v>0</v>
      </c>
      <c r="X52" s="264">
        <f>IF('Indicator Date hidden'!Y53="x","x",X$2-'Indicator Date hidden'!Y53)</f>
        <v>0</v>
      </c>
      <c r="Y52" s="264">
        <f>IF('Indicator Date hidden'!Z53="x","x",Y$2-'Indicator Date hidden'!Z53)</f>
        <v>6</v>
      </c>
      <c r="Z52" s="264">
        <f>IF('Indicator Date hidden'!AA53="x","x",Z$2-'Indicator Date hidden'!AA53)</f>
        <v>0</v>
      </c>
      <c r="AA52" s="264">
        <f>IF('Indicator Date hidden'!AB53="x","x",AA$2-'Indicator Date hidden'!AB53)</f>
        <v>0</v>
      </c>
      <c r="AB52" s="264">
        <f>IF('Indicator Date hidden'!AC53="x","x",AB$2-'Indicator Date hidden'!AC53)</f>
        <v>0</v>
      </c>
      <c r="AC52" s="264">
        <f>IF('Indicator Date hidden'!AD53="x","x",AC$2-'Indicator Date hidden'!AD53)</f>
        <v>0</v>
      </c>
      <c r="AD52" s="264">
        <f>IF('Indicator Date hidden'!AE53="x","x",AD$2-'Indicator Date hidden'!AE53)</f>
        <v>0</v>
      </c>
      <c r="AE52" s="264">
        <f>IF('Indicator Date hidden'!AF53="x","x",AE$2-'Indicator Date hidden'!AF53)</f>
        <v>0</v>
      </c>
      <c r="AF52" s="264">
        <f>IF('Indicator Date hidden'!AG53="x","x",AF$2-'Indicator Date hidden'!AG53)</f>
        <v>0</v>
      </c>
      <c r="AG52" s="264">
        <f>IF('Indicator Date hidden'!AH53="x","x",AG$2-'Indicator Date hidden'!AH53)</f>
        <v>4</v>
      </c>
      <c r="AH52" s="264">
        <f>IF('Indicator Date hidden'!AI53="x","x",AH$2-'Indicator Date hidden'!AI53)</f>
        <v>1</v>
      </c>
      <c r="AI52" s="264">
        <f>IF('Indicator Date hidden'!AJ53="x","x",AI$2-'Indicator Date hidden'!AJ53)</f>
        <v>1</v>
      </c>
      <c r="AJ52" s="264">
        <f>IF('Indicator Date hidden'!AK53="x","x",AJ$2-'Indicator Date hidden'!AK53)</f>
        <v>1</v>
      </c>
      <c r="AK52" s="264">
        <f>IF('Indicator Date hidden'!AL53="x","x",AK$2-'Indicator Date hidden'!AL53)</f>
        <v>0</v>
      </c>
      <c r="AL52" s="264">
        <f>IF('Indicator Date hidden'!AM53="x","x",AL$2-'Indicator Date hidden'!AM53)</f>
        <v>1</v>
      </c>
      <c r="AM52" s="264">
        <f>IF('Indicator Date hidden'!AN53="x","x",AM$2-'Indicator Date hidden'!AN53)</f>
        <v>1</v>
      </c>
      <c r="AN52" s="264">
        <f>IF('Indicator Date hidden'!AO53="x","x",AN$2-'Indicator Date hidden'!AO53)</f>
        <v>0</v>
      </c>
      <c r="AO52" s="264">
        <f>IF('Indicator Date hidden'!AP53="x","x",AO$2-'Indicator Date hidden'!AP53)</f>
        <v>4</v>
      </c>
      <c r="AP52" s="264">
        <f>IF('Indicator Date hidden'!AQ53="x","x",AP$2-'Indicator Date hidden'!AQ53)</f>
        <v>1</v>
      </c>
      <c r="AQ52" s="264">
        <f>IF('Indicator Date hidden'!AR53="x","x",AQ$2-'Indicator Date hidden'!AR53)</f>
        <v>0</v>
      </c>
      <c r="AR52" s="264">
        <f>IF('Indicator Date hidden'!AS53="x","x",AR$2-'Indicator Date hidden'!AS53)</f>
        <v>0</v>
      </c>
      <c r="AS52" s="264">
        <f>IF('Indicator Date hidden'!AT53="x","x",AS$2-'Indicator Date hidden'!AT53)</f>
        <v>0</v>
      </c>
      <c r="AT52" s="264">
        <f>IF('Indicator Date hidden'!AU53="x","x",AT$2-'Indicator Date hidden'!AU53)</f>
        <v>0</v>
      </c>
      <c r="AU52" s="264">
        <f>IF('Indicator Date hidden'!AV53="x","x",AU$2-'Indicator Date hidden'!AV53)</f>
        <v>0</v>
      </c>
      <c r="AV52" s="264">
        <f>IF('Indicator Date hidden'!AW53="x","x",AV$2-'Indicator Date hidden'!AW53)</f>
        <v>0</v>
      </c>
      <c r="AW52" s="264">
        <f>IF('Indicator Date hidden'!AX53="x","x",AW$2-'Indicator Date hidden'!AX53)</f>
        <v>0</v>
      </c>
      <c r="AX52" s="264">
        <f>IF('Indicator Date hidden'!AY53="x","x",AX$2-'Indicator Date hidden'!AY53)</f>
        <v>1</v>
      </c>
      <c r="AY52" s="264">
        <f>IF('Indicator Date hidden'!AZ53="x","x",AY$2-'Indicator Date hidden'!AZ53)</f>
        <v>1</v>
      </c>
      <c r="AZ52" s="264">
        <f>IF('Indicator Date hidden'!BA53="x","x",AZ$2-'Indicator Date hidden'!BA53)</f>
        <v>1</v>
      </c>
      <c r="BA52" s="264">
        <f>IF('Indicator Date hidden'!BB53="x","x",BA$2-'Indicator Date hidden'!BB53)</f>
        <v>0</v>
      </c>
      <c r="BB52" s="264">
        <f>IF('Indicator Date hidden'!BC53="x","x",BB$2-'Indicator Date hidden'!BC53)</f>
        <v>0</v>
      </c>
      <c r="BC52" s="264">
        <f>IF('Indicator Date hidden'!BD53="x","x",BC$2-'Indicator Date hidden'!BD53)</f>
        <v>0</v>
      </c>
      <c r="BD52" s="264">
        <f>IF('Indicator Date hidden'!BE53="x","x",BD$2-'Indicator Date hidden'!BE53)</f>
        <v>0</v>
      </c>
      <c r="BE52" s="264">
        <f>IF('Indicator Date hidden'!BF53="x","x",BE$2-'Indicator Date hidden'!BF53)</f>
        <v>0</v>
      </c>
      <c r="BF52" s="264">
        <f>IF('Indicator Date hidden'!BG53="x","x",BF$2-'Indicator Date hidden'!BG53)</f>
        <v>1</v>
      </c>
      <c r="BG52" s="264">
        <f>IF('Indicator Date hidden'!BH53="x","x",BG$2-'Indicator Date hidden'!BH53)</f>
        <v>1</v>
      </c>
      <c r="BH52" s="264">
        <f>IF('Indicator Date hidden'!BI53="x","x",BH$2-'Indicator Date hidden'!BI53)</f>
        <v>0</v>
      </c>
      <c r="BI52" s="264">
        <f>IF('Indicator Date hidden'!BJ53="x","x",BI$2-'Indicator Date hidden'!BJ53)</f>
        <v>0</v>
      </c>
      <c r="BJ52" s="264">
        <f>IF('Indicator Date hidden'!BK53="x","x",BJ$2-'Indicator Date hidden'!BK53)</f>
        <v>0</v>
      </c>
      <c r="BK52" s="264">
        <f>IF('Indicator Date hidden'!BL53="x","x",BK$2-'Indicator Date hidden'!BL53)</f>
        <v>0</v>
      </c>
      <c r="BL52" s="264">
        <f>IF('Indicator Date hidden'!BM53="x","x",BL$2-'Indicator Date hidden'!BM53)</f>
        <v>0</v>
      </c>
      <c r="BM52" s="264">
        <f>IF('Indicator Date hidden'!BN53="x","x",BM$2-'Indicator Date hidden'!BN53)</f>
        <v>0</v>
      </c>
      <c r="BN52" s="264">
        <f>IF('Indicator Date hidden'!BO53="x","x",BN$2-'Indicator Date hidden'!BO53)</f>
        <v>0</v>
      </c>
      <c r="BO52" s="264">
        <f>IF('Indicator Date hidden'!BP53="x","x",BO$2-'Indicator Date hidden'!BP53)</f>
        <v>5</v>
      </c>
      <c r="BP52" s="264">
        <f>IF('Indicator Date hidden'!BQ53="x","x",BP$2-'Indicator Date hidden'!BQ53)</f>
        <v>0</v>
      </c>
      <c r="BQ52" s="264">
        <f>IF('Indicator Date hidden'!BR53="x","x",BQ$2-'Indicator Date hidden'!BR53)</f>
        <v>6</v>
      </c>
      <c r="BR52" s="264">
        <f>IF('Indicator Date hidden'!BS53="x","x",BR$2-'Indicator Date hidden'!BS53)</f>
        <v>6</v>
      </c>
      <c r="BS52" s="264">
        <f>IF('Indicator Date hidden'!BT53="x","x",BS$2-'Indicator Date hidden'!BT53)</f>
        <v>6</v>
      </c>
      <c r="BT52" s="264">
        <f>IF('Indicator Date hidden'!BU53="x","x",BT$2-'Indicator Date hidden'!BU53)</f>
        <v>0</v>
      </c>
      <c r="BU52" s="264">
        <f>IF('Indicator Date hidden'!BV53="x","x",BU$2-'Indicator Date hidden'!BV53)</f>
        <v>0</v>
      </c>
      <c r="BV52" s="264">
        <f>IF('Indicator Date hidden'!BW53="x","x",BV$2-'Indicator Date hidden'!BW53)</f>
        <v>0</v>
      </c>
      <c r="BW52" s="264">
        <f>IF('Indicator Date hidden'!BX53="x","x",BW$2-'Indicator Date hidden'!BX53)</f>
        <v>6</v>
      </c>
      <c r="BX52" s="264">
        <f>IF('Indicator Date hidden'!BY53="x","x",BX$2-'Indicator Date hidden'!BY53)</f>
        <v>1</v>
      </c>
      <c r="BY52" s="264">
        <f>IF('Indicator Date hidden'!BZ53="x","x",BY$2-'Indicator Date hidden'!BZ53)</f>
        <v>1</v>
      </c>
      <c r="BZ52" s="264">
        <f>IF('Indicator Date hidden'!CA53="x","x",BZ$2-'Indicator Date hidden'!CA53)</f>
        <v>1</v>
      </c>
      <c r="CA52" s="264">
        <f>IF('Indicator Date hidden'!CB53="x","x",CA$2-'Indicator Date hidden'!CB53)</f>
        <v>1</v>
      </c>
      <c r="CB52" s="264">
        <f>IF('Indicator Date hidden'!CC53="x","x",CB$2-'Indicator Date hidden'!CC53)</f>
        <v>1</v>
      </c>
      <c r="CC52" s="264">
        <f>IF('Indicator Date hidden'!CD53="x","x",CC$2-'Indicator Date hidden'!CD53)</f>
        <v>1</v>
      </c>
      <c r="CD52" s="264">
        <f>IF('Indicator Date hidden'!CE53="x","x",CD$2-'Indicator Date hidden'!CE53)</f>
        <v>1</v>
      </c>
      <c r="CE52" s="264">
        <f>IF('Indicator Date hidden'!CF53="x","x",CE$2-'Indicator Date hidden'!CF53)</f>
        <v>0</v>
      </c>
      <c r="CF52" s="264">
        <f>IF('Indicator Date hidden'!CG53="x","x",CF$2-'Indicator Date hidden'!CG53)</f>
        <v>0</v>
      </c>
      <c r="CG52" s="264">
        <f>IF('Indicator Date hidden'!CH53="x","x",CG$2-'Indicator Date hidden'!CH53)</f>
        <v>0</v>
      </c>
      <c r="CH52" s="264">
        <f>IF('Indicator Date hidden'!CI53="x","x",CH$2-'Indicator Date hidden'!CI53)</f>
        <v>0</v>
      </c>
      <c r="CI52" s="264">
        <f>IF('Indicator Date hidden'!CJ53="x","x",CI$2-'Indicator Date hidden'!CJ53)</f>
        <v>0</v>
      </c>
      <c r="CJ52" s="264">
        <f>IF('Indicator Date hidden'!CK53="x","x",CJ$2-'Indicator Date hidden'!CK53)</f>
        <v>0</v>
      </c>
      <c r="CK52" s="264">
        <f>IF('Indicator Date hidden'!CL53="x","x",CK$2-'Indicator Date hidden'!CL53)</f>
        <v>0</v>
      </c>
      <c r="CL52" s="264">
        <f>IF('Indicator Date hidden'!CM53="x","x",CL$2-'Indicator Date hidden'!CM53)</f>
        <v>6</v>
      </c>
      <c r="CM52" s="263">
        <f t="shared" si="0"/>
        <v>67</v>
      </c>
      <c r="CN52" s="265">
        <f t="shared" si="1"/>
        <v>0.7528089887640449</v>
      </c>
      <c r="CO52" s="263">
        <f t="shared" si="2"/>
        <v>27</v>
      </c>
      <c r="CP52" s="265">
        <f t="shared" si="3"/>
        <v>1.6440625133444198</v>
      </c>
      <c r="CQ52" s="266">
        <f t="shared" si="4"/>
        <v>0</v>
      </c>
    </row>
    <row r="53" spans="1:95" x14ac:dyDescent="0.25">
      <c r="A53" s="263" t="str">
        <f>'Indicator Data'!C64</f>
        <v>Rajshahi</v>
      </c>
      <c r="B53" s="264">
        <f>IF('Indicator Date hidden'!C54="x","x",B$2-'Indicator Date hidden'!C54)</f>
        <v>0</v>
      </c>
      <c r="C53" s="264">
        <f>IF('Indicator Date hidden'!D54="x","x",C$2-'Indicator Date hidden'!D54)</f>
        <v>0</v>
      </c>
      <c r="D53" s="264">
        <f>IF('Indicator Date hidden'!E54="x","x",D$2-'Indicator Date hidden'!E54)</f>
        <v>0</v>
      </c>
      <c r="E53" s="264">
        <f>IF('Indicator Date hidden'!F54="x","x",E$2-'Indicator Date hidden'!F54)</f>
        <v>0</v>
      </c>
      <c r="F53" s="264">
        <f>IF('Indicator Date hidden'!G54="x","x",F$2-'Indicator Date hidden'!G54)</f>
        <v>0</v>
      </c>
      <c r="G53" s="264">
        <f>IF('Indicator Date hidden'!H54="x","x",G$2-'Indicator Date hidden'!H54)</f>
        <v>0</v>
      </c>
      <c r="H53" s="264">
        <f>IF('Indicator Date hidden'!I54="x","x",H$2-'Indicator Date hidden'!I54)</f>
        <v>0</v>
      </c>
      <c r="I53" s="264">
        <f>IF('Indicator Date hidden'!J54="x","x",I$2-'Indicator Date hidden'!J54)</f>
        <v>0</v>
      </c>
      <c r="J53" s="264">
        <f>IF('Indicator Date hidden'!K54="x","x",J$2-'Indicator Date hidden'!K54)</f>
        <v>0</v>
      </c>
      <c r="K53" s="264">
        <f>IF('Indicator Date hidden'!L54="x","x",K$2-'Indicator Date hidden'!L54)</f>
        <v>0</v>
      </c>
      <c r="L53" s="264">
        <f>IF('Indicator Date hidden'!M54="x","x",L$2-'Indicator Date hidden'!M54)</f>
        <v>0</v>
      </c>
      <c r="M53" s="264">
        <f>IF('Indicator Date hidden'!N54="x","x",M$2-'Indicator Date hidden'!N54)</f>
        <v>0</v>
      </c>
      <c r="N53" s="264">
        <f>IF('Indicator Date hidden'!O54="x","x",N$2-'Indicator Date hidden'!O54)</f>
        <v>0</v>
      </c>
      <c r="O53" s="264">
        <f>IF('Indicator Date hidden'!P54="x","x",O$2-'Indicator Date hidden'!P54)</f>
        <v>0</v>
      </c>
      <c r="P53" s="264">
        <f>IF('Indicator Date hidden'!Q54="x","x",P$2-'Indicator Date hidden'!Q54)</f>
        <v>0</v>
      </c>
      <c r="Q53" s="264">
        <f>IF('Indicator Date hidden'!R54="x","x",Q$2-'Indicator Date hidden'!R54)</f>
        <v>0</v>
      </c>
      <c r="R53" s="264">
        <f>IF('Indicator Date hidden'!S54="x","x",R$2-'Indicator Date hidden'!S54)</f>
        <v>0</v>
      </c>
      <c r="S53" s="264">
        <f>IF('Indicator Date hidden'!T54="x","x",S$2-'Indicator Date hidden'!T54)</f>
        <v>0</v>
      </c>
      <c r="T53" s="264">
        <f>IF('Indicator Date hidden'!U54="x","x",T$2-'Indicator Date hidden'!U54)</f>
        <v>0</v>
      </c>
      <c r="U53" s="264">
        <f>IF('Indicator Date hidden'!V54="x","x",U$2-'Indicator Date hidden'!V54)</f>
        <v>0</v>
      </c>
      <c r="V53" s="264">
        <f>IF('Indicator Date hidden'!W54="x","x",V$2-'Indicator Date hidden'!W54)</f>
        <v>0</v>
      </c>
      <c r="W53" s="264">
        <f>IF('Indicator Date hidden'!X54="x","x",W$2-'Indicator Date hidden'!X54)</f>
        <v>0</v>
      </c>
      <c r="X53" s="264">
        <f>IF('Indicator Date hidden'!Y54="x","x",X$2-'Indicator Date hidden'!Y54)</f>
        <v>0</v>
      </c>
      <c r="Y53" s="264">
        <f>IF('Indicator Date hidden'!Z54="x","x",Y$2-'Indicator Date hidden'!Z54)</f>
        <v>6</v>
      </c>
      <c r="Z53" s="264">
        <f>IF('Indicator Date hidden'!AA54="x","x",Z$2-'Indicator Date hidden'!AA54)</f>
        <v>0</v>
      </c>
      <c r="AA53" s="264">
        <f>IF('Indicator Date hidden'!AB54="x","x",AA$2-'Indicator Date hidden'!AB54)</f>
        <v>0</v>
      </c>
      <c r="AB53" s="264">
        <f>IF('Indicator Date hidden'!AC54="x","x",AB$2-'Indicator Date hidden'!AC54)</f>
        <v>0</v>
      </c>
      <c r="AC53" s="264">
        <f>IF('Indicator Date hidden'!AD54="x","x",AC$2-'Indicator Date hidden'!AD54)</f>
        <v>0</v>
      </c>
      <c r="AD53" s="264">
        <f>IF('Indicator Date hidden'!AE54="x","x",AD$2-'Indicator Date hidden'!AE54)</f>
        <v>0</v>
      </c>
      <c r="AE53" s="264">
        <f>IF('Indicator Date hidden'!AF54="x","x",AE$2-'Indicator Date hidden'!AF54)</f>
        <v>0</v>
      </c>
      <c r="AF53" s="264">
        <f>IF('Indicator Date hidden'!AG54="x","x",AF$2-'Indicator Date hidden'!AG54)</f>
        <v>0</v>
      </c>
      <c r="AG53" s="264">
        <f>IF('Indicator Date hidden'!AH54="x","x",AG$2-'Indicator Date hidden'!AH54)</f>
        <v>4</v>
      </c>
      <c r="AH53" s="264">
        <f>IF('Indicator Date hidden'!AI54="x","x",AH$2-'Indicator Date hidden'!AI54)</f>
        <v>1</v>
      </c>
      <c r="AI53" s="264">
        <f>IF('Indicator Date hidden'!AJ54="x","x",AI$2-'Indicator Date hidden'!AJ54)</f>
        <v>1</v>
      </c>
      <c r="AJ53" s="264">
        <f>IF('Indicator Date hidden'!AK54="x","x",AJ$2-'Indicator Date hidden'!AK54)</f>
        <v>1</v>
      </c>
      <c r="AK53" s="264">
        <f>IF('Indicator Date hidden'!AL54="x","x",AK$2-'Indicator Date hidden'!AL54)</f>
        <v>0</v>
      </c>
      <c r="AL53" s="264">
        <f>IF('Indicator Date hidden'!AM54="x","x",AL$2-'Indicator Date hidden'!AM54)</f>
        <v>1</v>
      </c>
      <c r="AM53" s="264">
        <f>IF('Indicator Date hidden'!AN54="x","x",AM$2-'Indicator Date hidden'!AN54)</f>
        <v>1</v>
      </c>
      <c r="AN53" s="264">
        <f>IF('Indicator Date hidden'!AO54="x","x",AN$2-'Indicator Date hidden'!AO54)</f>
        <v>0</v>
      </c>
      <c r="AO53" s="264">
        <f>IF('Indicator Date hidden'!AP54="x","x",AO$2-'Indicator Date hidden'!AP54)</f>
        <v>4</v>
      </c>
      <c r="AP53" s="264">
        <f>IF('Indicator Date hidden'!AQ54="x","x",AP$2-'Indicator Date hidden'!AQ54)</f>
        <v>1</v>
      </c>
      <c r="AQ53" s="264">
        <f>IF('Indicator Date hidden'!AR54="x","x",AQ$2-'Indicator Date hidden'!AR54)</f>
        <v>0</v>
      </c>
      <c r="AR53" s="264">
        <f>IF('Indicator Date hidden'!AS54="x","x",AR$2-'Indicator Date hidden'!AS54)</f>
        <v>0</v>
      </c>
      <c r="AS53" s="264">
        <f>IF('Indicator Date hidden'!AT54="x","x",AS$2-'Indicator Date hidden'!AT54)</f>
        <v>0</v>
      </c>
      <c r="AT53" s="264">
        <f>IF('Indicator Date hidden'!AU54="x","x",AT$2-'Indicator Date hidden'!AU54)</f>
        <v>0</v>
      </c>
      <c r="AU53" s="264">
        <f>IF('Indicator Date hidden'!AV54="x","x",AU$2-'Indicator Date hidden'!AV54)</f>
        <v>0</v>
      </c>
      <c r="AV53" s="264">
        <f>IF('Indicator Date hidden'!AW54="x","x",AV$2-'Indicator Date hidden'!AW54)</f>
        <v>0</v>
      </c>
      <c r="AW53" s="264">
        <f>IF('Indicator Date hidden'!AX54="x","x",AW$2-'Indicator Date hidden'!AX54)</f>
        <v>0</v>
      </c>
      <c r="AX53" s="264">
        <f>IF('Indicator Date hidden'!AY54="x","x",AX$2-'Indicator Date hidden'!AY54)</f>
        <v>1</v>
      </c>
      <c r="AY53" s="264">
        <f>IF('Indicator Date hidden'!AZ54="x","x",AY$2-'Indicator Date hidden'!AZ54)</f>
        <v>1</v>
      </c>
      <c r="AZ53" s="264">
        <f>IF('Indicator Date hidden'!BA54="x","x",AZ$2-'Indicator Date hidden'!BA54)</f>
        <v>1</v>
      </c>
      <c r="BA53" s="264">
        <f>IF('Indicator Date hidden'!BB54="x","x",BA$2-'Indicator Date hidden'!BB54)</f>
        <v>0</v>
      </c>
      <c r="BB53" s="264">
        <f>IF('Indicator Date hidden'!BC54="x","x",BB$2-'Indicator Date hidden'!BC54)</f>
        <v>0</v>
      </c>
      <c r="BC53" s="264">
        <f>IF('Indicator Date hidden'!BD54="x","x",BC$2-'Indicator Date hidden'!BD54)</f>
        <v>0</v>
      </c>
      <c r="BD53" s="264">
        <f>IF('Indicator Date hidden'!BE54="x","x",BD$2-'Indicator Date hidden'!BE54)</f>
        <v>0</v>
      </c>
      <c r="BE53" s="264">
        <f>IF('Indicator Date hidden'!BF54="x","x",BE$2-'Indicator Date hidden'!BF54)</f>
        <v>0</v>
      </c>
      <c r="BF53" s="264">
        <f>IF('Indicator Date hidden'!BG54="x","x",BF$2-'Indicator Date hidden'!BG54)</f>
        <v>1</v>
      </c>
      <c r="BG53" s="264">
        <f>IF('Indicator Date hidden'!BH54="x","x",BG$2-'Indicator Date hidden'!BH54)</f>
        <v>1</v>
      </c>
      <c r="BH53" s="264">
        <f>IF('Indicator Date hidden'!BI54="x","x",BH$2-'Indicator Date hidden'!BI54)</f>
        <v>0</v>
      </c>
      <c r="BI53" s="264">
        <f>IF('Indicator Date hidden'!BJ54="x","x",BI$2-'Indicator Date hidden'!BJ54)</f>
        <v>0</v>
      </c>
      <c r="BJ53" s="264">
        <f>IF('Indicator Date hidden'!BK54="x","x",BJ$2-'Indicator Date hidden'!BK54)</f>
        <v>0</v>
      </c>
      <c r="BK53" s="264">
        <f>IF('Indicator Date hidden'!BL54="x","x",BK$2-'Indicator Date hidden'!BL54)</f>
        <v>0</v>
      </c>
      <c r="BL53" s="264">
        <f>IF('Indicator Date hidden'!BM54="x","x",BL$2-'Indicator Date hidden'!BM54)</f>
        <v>0</v>
      </c>
      <c r="BM53" s="264">
        <f>IF('Indicator Date hidden'!BN54="x","x",BM$2-'Indicator Date hidden'!BN54)</f>
        <v>0</v>
      </c>
      <c r="BN53" s="264">
        <f>IF('Indicator Date hidden'!BO54="x","x",BN$2-'Indicator Date hidden'!BO54)</f>
        <v>0</v>
      </c>
      <c r="BO53" s="264">
        <f>IF('Indicator Date hidden'!BP54="x","x",BO$2-'Indicator Date hidden'!BP54)</f>
        <v>5</v>
      </c>
      <c r="BP53" s="264">
        <f>IF('Indicator Date hidden'!BQ54="x","x",BP$2-'Indicator Date hidden'!BQ54)</f>
        <v>0</v>
      </c>
      <c r="BQ53" s="264">
        <f>IF('Indicator Date hidden'!BR54="x","x",BQ$2-'Indicator Date hidden'!BR54)</f>
        <v>6</v>
      </c>
      <c r="BR53" s="264">
        <f>IF('Indicator Date hidden'!BS54="x","x",BR$2-'Indicator Date hidden'!BS54)</f>
        <v>6</v>
      </c>
      <c r="BS53" s="264">
        <f>IF('Indicator Date hidden'!BT54="x","x",BS$2-'Indicator Date hidden'!BT54)</f>
        <v>6</v>
      </c>
      <c r="BT53" s="264">
        <f>IF('Indicator Date hidden'!BU54="x","x",BT$2-'Indicator Date hidden'!BU54)</f>
        <v>0</v>
      </c>
      <c r="BU53" s="264">
        <f>IF('Indicator Date hidden'!BV54="x","x",BU$2-'Indicator Date hidden'!BV54)</f>
        <v>0</v>
      </c>
      <c r="BV53" s="264">
        <f>IF('Indicator Date hidden'!BW54="x","x",BV$2-'Indicator Date hidden'!BW54)</f>
        <v>0</v>
      </c>
      <c r="BW53" s="264">
        <f>IF('Indicator Date hidden'!BX54="x","x",BW$2-'Indicator Date hidden'!BX54)</f>
        <v>6</v>
      </c>
      <c r="BX53" s="264">
        <f>IF('Indicator Date hidden'!BY54="x","x",BX$2-'Indicator Date hidden'!BY54)</f>
        <v>1</v>
      </c>
      <c r="BY53" s="264">
        <f>IF('Indicator Date hidden'!BZ54="x","x",BY$2-'Indicator Date hidden'!BZ54)</f>
        <v>1</v>
      </c>
      <c r="BZ53" s="264">
        <f>IF('Indicator Date hidden'!CA54="x","x",BZ$2-'Indicator Date hidden'!CA54)</f>
        <v>1</v>
      </c>
      <c r="CA53" s="264">
        <f>IF('Indicator Date hidden'!CB54="x","x",CA$2-'Indicator Date hidden'!CB54)</f>
        <v>1</v>
      </c>
      <c r="CB53" s="264">
        <f>IF('Indicator Date hidden'!CC54="x","x",CB$2-'Indicator Date hidden'!CC54)</f>
        <v>1</v>
      </c>
      <c r="CC53" s="264">
        <f>IF('Indicator Date hidden'!CD54="x","x",CC$2-'Indicator Date hidden'!CD54)</f>
        <v>1</v>
      </c>
      <c r="CD53" s="264">
        <f>IF('Indicator Date hidden'!CE54="x","x",CD$2-'Indicator Date hidden'!CE54)</f>
        <v>1</v>
      </c>
      <c r="CE53" s="264">
        <f>IF('Indicator Date hidden'!CF54="x","x",CE$2-'Indicator Date hidden'!CF54)</f>
        <v>0</v>
      </c>
      <c r="CF53" s="264">
        <f>IF('Indicator Date hidden'!CG54="x","x",CF$2-'Indicator Date hidden'!CG54)</f>
        <v>0</v>
      </c>
      <c r="CG53" s="264">
        <f>IF('Indicator Date hidden'!CH54="x","x",CG$2-'Indicator Date hidden'!CH54)</f>
        <v>0</v>
      </c>
      <c r="CH53" s="264">
        <f>IF('Indicator Date hidden'!CI54="x","x",CH$2-'Indicator Date hidden'!CI54)</f>
        <v>0</v>
      </c>
      <c r="CI53" s="264">
        <f>IF('Indicator Date hidden'!CJ54="x","x",CI$2-'Indicator Date hidden'!CJ54)</f>
        <v>0</v>
      </c>
      <c r="CJ53" s="264">
        <f>IF('Indicator Date hidden'!CK54="x","x",CJ$2-'Indicator Date hidden'!CK54)</f>
        <v>0</v>
      </c>
      <c r="CK53" s="264">
        <f>IF('Indicator Date hidden'!CL54="x","x",CK$2-'Indicator Date hidden'!CL54)</f>
        <v>0</v>
      </c>
      <c r="CL53" s="264">
        <f>IF('Indicator Date hidden'!CM54="x","x",CL$2-'Indicator Date hidden'!CM54)</f>
        <v>6</v>
      </c>
      <c r="CM53" s="263">
        <f t="shared" si="0"/>
        <v>67</v>
      </c>
      <c r="CN53" s="265">
        <f t="shared" si="1"/>
        <v>0.7528089887640449</v>
      </c>
      <c r="CO53" s="263">
        <f t="shared" si="2"/>
        <v>27</v>
      </c>
      <c r="CP53" s="265">
        <f t="shared" si="3"/>
        <v>1.6440625133444198</v>
      </c>
      <c r="CQ53" s="266">
        <f t="shared" si="4"/>
        <v>0</v>
      </c>
    </row>
    <row r="54" spans="1:95" x14ac:dyDescent="0.25">
      <c r="A54" s="263" t="str">
        <f>'Indicator Data'!C65</f>
        <v>Sirajganj</v>
      </c>
      <c r="B54" s="264">
        <f>IF('Indicator Date hidden'!C55="x","x",B$2-'Indicator Date hidden'!C55)</f>
        <v>0</v>
      </c>
      <c r="C54" s="264">
        <f>IF('Indicator Date hidden'!D55="x","x",C$2-'Indicator Date hidden'!D55)</f>
        <v>0</v>
      </c>
      <c r="D54" s="264">
        <f>IF('Indicator Date hidden'!E55="x","x",D$2-'Indicator Date hidden'!E55)</f>
        <v>0</v>
      </c>
      <c r="E54" s="264">
        <f>IF('Indicator Date hidden'!F55="x","x",E$2-'Indicator Date hidden'!F55)</f>
        <v>0</v>
      </c>
      <c r="F54" s="264">
        <f>IF('Indicator Date hidden'!G55="x","x",F$2-'Indicator Date hidden'!G55)</f>
        <v>0</v>
      </c>
      <c r="G54" s="264">
        <f>IF('Indicator Date hidden'!H55="x","x",G$2-'Indicator Date hidden'!H55)</f>
        <v>0</v>
      </c>
      <c r="H54" s="264">
        <f>IF('Indicator Date hidden'!I55="x","x",H$2-'Indicator Date hidden'!I55)</f>
        <v>0</v>
      </c>
      <c r="I54" s="264">
        <f>IF('Indicator Date hidden'!J55="x","x",I$2-'Indicator Date hidden'!J55)</f>
        <v>0</v>
      </c>
      <c r="J54" s="264">
        <f>IF('Indicator Date hidden'!K55="x","x",J$2-'Indicator Date hidden'!K55)</f>
        <v>0</v>
      </c>
      <c r="K54" s="264">
        <f>IF('Indicator Date hidden'!L55="x","x",K$2-'Indicator Date hidden'!L55)</f>
        <v>0</v>
      </c>
      <c r="L54" s="264">
        <f>IF('Indicator Date hidden'!M55="x","x",L$2-'Indicator Date hidden'!M55)</f>
        <v>0</v>
      </c>
      <c r="M54" s="264">
        <f>IF('Indicator Date hidden'!N55="x","x",M$2-'Indicator Date hidden'!N55)</f>
        <v>0</v>
      </c>
      <c r="N54" s="264">
        <f>IF('Indicator Date hidden'!O55="x","x",N$2-'Indicator Date hidden'!O55)</f>
        <v>0</v>
      </c>
      <c r="O54" s="264">
        <f>IF('Indicator Date hidden'!P55="x","x",O$2-'Indicator Date hidden'!P55)</f>
        <v>0</v>
      </c>
      <c r="P54" s="264">
        <f>IF('Indicator Date hidden'!Q55="x","x",P$2-'Indicator Date hidden'!Q55)</f>
        <v>0</v>
      </c>
      <c r="Q54" s="264">
        <f>IF('Indicator Date hidden'!R55="x","x",Q$2-'Indicator Date hidden'!R55)</f>
        <v>0</v>
      </c>
      <c r="R54" s="264">
        <f>IF('Indicator Date hidden'!S55="x","x",R$2-'Indicator Date hidden'!S55)</f>
        <v>0</v>
      </c>
      <c r="S54" s="264">
        <f>IF('Indicator Date hidden'!T55="x","x",S$2-'Indicator Date hidden'!T55)</f>
        <v>0</v>
      </c>
      <c r="T54" s="264">
        <f>IF('Indicator Date hidden'!U55="x","x",T$2-'Indicator Date hidden'!U55)</f>
        <v>0</v>
      </c>
      <c r="U54" s="264">
        <f>IF('Indicator Date hidden'!V55="x","x",U$2-'Indicator Date hidden'!V55)</f>
        <v>0</v>
      </c>
      <c r="V54" s="264">
        <f>IF('Indicator Date hidden'!W55="x","x",V$2-'Indicator Date hidden'!W55)</f>
        <v>0</v>
      </c>
      <c r="W54" s="264">
        <f>IF('Indicator Date hidden'!X55="x","x",W$2-'Indicator Date hidden'!X55)</f>
        <v>0</v>
      </c>
      <c r="X54" s="264">
        <f>IF('Indicator Date hidden'!Y55="x","x",X$2-'Indicator Date hidden'!Y55)</f>
        <v>0</v>
      </c>
      <c r="Y54" s="264">
        <f>IF('Indicator Date hidden'!Z55="x","x",Y$2-'Indicator Date hidden'!Z55)</f>
        <v>6</v>
      </c>
      <c r="Z54" s="264">
        <f>IF('Indicator Date hidden'!AA55="x","x",Z$2-'Indicator Date hidden'!AA55)</f>
        <v>0</v>
      </c>
      <c r="AA54" s="264">
        <f>IF('Indicator Date hidden'!AB55="x","x",AA$2-'Indicator Date hidden'!AB55)</f>
        <v>0</v>
      </c>
      <c r="AB54" s="264">
        <f>IF('Indicator Date hidden'!AC55="x","x",AB$2-'Indicator Date hidden'!AC55)</f>
        <v>0</v>
      </c>
      <c r="AC54" s="264">
        <f>IF('Indicator Date hidden'!AD55="x","x",AC$2-'Indicator Date hidden'!AD55)</f>
        <v>0</v>
      </c>
      <c r="AD54" s="264">
        <f>IF('Indicator Date hidden'!AE55="x","x",AD$2-'Indicator Date hidden'!AE55)</f>
        <v>0</v>
      </c>
      <c r="AE54" s="264">
        <f>IF('Indicator Date hidden'!AF55="x","x",AE$2-'Indicator Date hidden'!AF55)</f>
        <v>0</v>
      </c>
      <c r="AF54" s="264">
        <f>IF('Indicator Date hidden'!AG55="x","x",AF$2-'Indicator Date hidden'!AG55)</f>
        <v>0</v>
      </c>
      <c r="AG54" s="264">
        <f>IF('Indicator Date hidden'!AH55="x","x",AG$2-'Indicator Date hidden'!AH55)</f>
        <v>4</v>
      </c>
      <c r="AH54" s="264">
        <f>IF('Indicator Date hidden'!AI55="x","x",AH$2-'Indicator Date hidden'!AI55)</f>
        <v>1</v>
      </c>
      <c r="AI54" s="264">
        <f>IF('Indicator Date hidden'!AJ55="x","x",AI$2-'Indicator Date hidden'!AJ55)</f>
        <v>1</v>
      </c>
      <c r="AJ54" s="264">
        <f>IF('Indicator Date hidden'!AK55="x","x",AJ$2-'Indicator Date hidden'!AK55)</f>
        <v>1</v>
      </c>
      <c r="AK54" s="264">
        <f>IF('Indicator Date hidden'!AL55="x","x",AK$2-'Indicator Date hidden'!AL55)</f>
        <v>0</v>
      </c>
      <c r="AL54" s="264">
        <f>IF('Indicator Date hidden'!AM55="x","x",AL$2-'Indicator Date hidden'!AM55)</f>
        <v>1</v>
      </c>
      <c r="AM54" s="264">
        <f>IF('Indicator Date hidden'!AN55="x","x",AM$2-'Indicator Date hidden'!AN55)</f>
        <v>1</v>
      </c>
      <c r="AN54" s="264">
        <f>IF('Indicator Date hidden'!AO55="x","x",AN$2-'Indicator Date hidden'!AO55)</f>
        <v>0</v>
      </c>
      <c r="AO54" s="264">
        <f>IF('Indicator Date hidden'!AP55="x","x",AO$2-'Indicator Date hidden'!AP55)</f>
        <v>4</v>
      </c>
      <c r="AP54" s="264">
        <f>IF('Indicator Date hidden'!AQ55="x","x",AP$2-'Indicator Date hidden'!AQ55)</f>
        <v>1</v>
      </c>
      <c r="AQ54" s="264">
        <f>IF('Indicator Date hidden'!AR55="x","x",AQ$2-'Indicator Date hidden'!AR55)</f>
        <v>0</v>
      </c>
      <c r="AR54" s="264">
        <f>IF('Indicator Date hidden'!AS55="x","x",AR$2-'Indicator Date hidden'!AS55)</f>
        <v>0</v>
      </c>
      <c r="AS54" s="264">
        <f>IF('Indicator Date hidden'!AT55="x","x",AS$2-'Indicator Date hidden'!AT55)</f>
        <v>0</v>
      </c>
      <c r="AT54" s="264">
        <f>IF('Indicator Date hidden'!AU55="x","x",AT$2-'Indicator Date hidden'!AU55)</f>
        <v>0</v>
      </c>
      <c r="AU54" s="264">
        <f>IF('Indicator Date hidden'!AV55="x","x",AU$2-'Indicator Date hidden'!AV55)</f>
        <v>0</v>
      </c>
      <c r="AV54" s="264">
        <f>IF('Indicator Date hidden'!AW55="x","x",AV$2-'Indicator Date hidden'!AW55)</f>
        <v>0</v>
      </c>
      <c r="AW54" s="264">
        <f>IF('Indicator Date hidden'!AX55="x","x",AW$2-'Indicator Date hidden'!AX55)</f>
        <v>0</v>
      </c>
      <c r="AX54" s="264">
        <f>IF('Indicator Date hidden'!AY55="x","x",AX$2-'Indicator Date hidden'!AY55)</f>
        <v>1</v>
      </c>
      <c r="AY54" s="264">
        <f>IF('Indicator Date hidden'!AZ55="x","x",AY$2-'Indicator Date hidden'!AZ55)</f>
        <v>1</v>
      </c>
      <c r="AZ54" s="264">
        <f>IF('Indicator Date hidden'!BA55="x","x",AZ$2-'Indicator Date hidden'!BA55)</f>
        <v>1</v>
      </c>
      <c r="BA54" s="264">
        <f>IF('Indicator Date hidden'!BB55="x","x",BA$2-'Indicator Date hidden'!BB55)</f>
        <v>0</v>
      </c>
      <c r="BB54" s="264">
        <f>IF('Indicator Date hidden'!BC55="x","x",BB$2-'Indicator Date hidden'!BC55)</f>
        <v>0</v>
      </c>
      <c r="BC54" s="264">
        <f>IF('Indicator Date hidden'!BD55="x","x",BC$2-'Indicator Date hidden'!BD55)</f>
        <v>0</v>
      </c>
      <c r="BD54" s="264">
        <f>IF('Indicator Date hidden'!BE55="x","x",BD$2-'Indicator Date hidden'!BE55)</f>
        <v>0</v>
      </c>
      <c r="BE54" s="264">
        <f>IF('Indicator Date hidden'!BF55="x","x",BE$2-'Indicator Date hidden'!BF55)</f>
        <v>0</v>
      </c>
      <c r="BF54" s="264">
        <f>IF('Indicator Date hidden'!BG55="x","x",BF$2-'Indicator Date hidden'!BG55)</f>
        <v>1</v>
      </c>
      <c r="BG54" s="264">
        <f>IF('Indicator Date hidden'!BH55="x","x",BG$2-'Indicator Date hidden'!BH55)</f>
        <v>1</v>
      </c>
      <c r="BH54" s="264">
        <f>IF('Indicator Date hidden'!BI55="x","x",BH$2-'Indicator Date hidden'!BI55)</f>
        <v>0</v>
      </c>
      <c r="BI54" s="264">
        <f>IF('Indicator Date hidden'!BJ55="x","x",BI$2-'Indicator Date hidden'!BJ55)</f>
        <v>0</v>
      </c>
      <c r="BJ54" s="264">
        <f>IF('Indicator Date hidden'!BK55="x","x",BJ$2-'Indicator Date hidden'!BK55)</f>
        <v>0</v>
      </c>
      <c r="BK54" s="264">
        <f>IF('Indicator Date hidden'!BL55="x","x",BK$2-'Indicator Date hidden'!BL55)</f>
        <v>0</v>
      </c>
      <c r="BL54" s="264">
        <f>IF('Indicator Date hidden'!BM55="x","x",BL$2-'Indicator Date hidden'!BM55)</f>
        <v>0</v>
      </c>
      <c r="BM54" s="264">
        <f>IF('Indicator Date hidden'!BN55="x","x",BM$2-'Indicator Date hidden'!BN55)</f>
        <v>0</v>
      </c>
      <c r="BN54" s="264">
        <f>IF('Indicator Date hidden'!BO55="x","x",BN$2-'Indicator Date hidden'!BO55)</f>
        <v>0</v>
      </c>
      <c r="BO54" s="264">
        <f>IF('Indicator Date hidden'!BP55="x","x",BO$2-'Indicator Date hidden'!BP55)</f>
        <v>5</v>
      </c>
      <c r="BP54" s="264">
        <f>IF('Indicator Date hidden'!BQ55="x","x",BP$2-'Indicator Date hidden'!BQ55)</f>
        <v>0</v>
      </c>
      <c r="BQ54" s="264">
        <f>IF('Indicator Date hidden'!BR55="x","x",BQ$2-'Indicator Date hidden'!BR55)</f>
        <v>6</v>
      </c>
      <c r="BR54" s="264">
        <f>IF('Indicator Date hidden'!BS55="x","x",BR$2-'Indicator Date hidden'!BS55)</f>
        <v>6</v>
      </c>
      <c r="BS54" s="264">
        <f>IF('Indicator Date hidden'!BT55="x","x",BS$2-'Indicator Date hidden'!BT55)</f>
        <v>6</v>
      </c>
      <c r="BT54" s="264">
        <f>IF('Indicator Date hidden'!BU55="x","x",BT$2-'Indicator Date hidden'!BU55)</f>
        <v>0</v>
      </c>
      <c r="BU54" s="264">
        <f>IF('Indicator Date hidden'!BV55="x","x",BU$2-'Indicator Date hidden'!BV55)</f>
        <v>0</v>
      </c>
      <c r="BV54" s="264">
        <f>IF('Indicator Date hidden'!BW55="x","x",BV$2-'Indicator Date hidden'!BW55)</f>
        <v>0</v>
      </c>
      <c r="BW54" s="264">
        <f>IF('Indicator Date hidden'!BX55="x","x",BW$2-'Indicator Date hidden'!BX55)</f>
        <v>6</v>
      </c>
      <c r="BX54" s="264">
        <f>IF('Indicator Date hidden'!BY55="x","x",BX$2-'Indicator Date hidden'!BY55)</f>
        <v>1</v>
      </c>
      <c r="BY54" s="264">
        <f>IF('Indicator Date hidden'!BZ55="x","x",BY$2-'Indicator Date hidden'!BZ55)</f>
        <v>1</v>
      </c>
      <c r="BZ54" s="264">
        <f>IF('Indicator Date hidden'!CA55="x","x",BZ$2-'Indicator Date hidden'!CA55)</f>
        <v>1</v>
      </c>
      <c r="CA54" s="264">
        <f>IF('Indicator Date hidden'!CB55="x","x",CA$2-'Indicator Date hidden'!CB55)</f>
        <v>1</v>
      </c>
      <c r="CB54" s="264">
        <f>IF('Indicator Date hidden'!CC55="x","x",CB$2-'Indicator Date hidden'!CC55)</f>
        <v>1</v>
      </c>
      <c r="CC54" s="264">
        <f>IF('Indicator Date hidden'!CD55="x","x",CC$2-'Indicator Date hidden'!CD55)</f>
        <v>1</v>
      </c>
      <c r="CD54" s="264">
        <f>IF('Indicator Date hidden'!CE55="x","x",CD$2-'Indicator Date hidden'!CE55)</f>
        <v>1</v>
      </c>
      <c r="CE54" s="264">
        <f>IF('Indicator Date hidden'!CF55="x","x",CE$2-'Indicator Date hidden'!CF55)</f>
        <v>0</v>
      </c>
      <c r="CF54" s="264">
        <f>IF('Indicator Date hidden'!CG55="x","x",CF$2-'Indicator Date hidden'!CG55)</f>
        <v>0</v>
      </c>
      <c r="CG54" s="264">
        <f>IF('Indicator Date hidden'!CH55="x","x",CG$2-'Indicator Date hidden'!CH55)</f>
        <v>0</v>
      </c>
      <c r="CH54" s="264">
        <f>IF('Indicator Date hidden'!CI55="x","x",CH$2-'Indicator Date hidden'!CI55)</f>
        <v>0</v>
      </c>
      <c r="CI54" s="264">
        <f>IF('Indicator Date hidden'!CJ55="x","x",CI$2-'Indicator Date hidden'!CJ55)</f>
        <v>0</v>
      </c>
      <c r="CJ54" s="264">
        <f>IF('Indicator Date hidden'!CK55="x","x",CJ$2-'Indicator Date hidden'!CK55)</f>
        <v>0</v>
      </c>
      <c r="CK54" s="264">
        <f>IF('Indicator Date hidden'!CL55="x","x",CK$2-'Indicator Date hidden'!CL55)</f>
        <v>0</v>
      </c>
      <c r="CL54" s="264">
        <f>IF('Indicator Date hidden'!CM55="x","x",CL$2-'Indicator Date hidden'!CM55)</f>
        <v>6</v>
      </c>
      <c r="CM54" s="263">
        <f t="shared" si="0"/>
        <v>67</v>
      </c>
      <c r="CN54" s="265">
        <f t="shared" si="1"/>
        <v>0.7528089887640449</v>
      </c>
      <c r="CO54" s="263">
        <f t="shared" si="2"/>
        <v>27</v>
      </c>
      <c r="CP54" s="265">
        <f t="shared" si="3"/>
        <v>1.6440625133444198</v>
      </c>
      <c r="CQ54" s="266">
        <f t="shared" si="4"/>
        <v>0</v>
      </c>
    </row>
    <row r="55" spans="1:95" x14ac:dyDescent="0.25">
      <c r="A55" s="263" t="str">
        <f>'Indicator Data'!C66</f>
        <v>Dinajpur</v>
      </c>
      <c r="B55" s="264">
        <f>IF('Indicator Date hidden'!C56="x","x",B$2-'Indicator Date hidden'!C56)</f>
        <v>0</v>
      </c>
      <c r="C55" s="264">
        <f>IF('Indicator Date hidden'!D56="x","x",C$2-'Indicator Date hidden'!D56)</f>
        <v>0</v>
      </c>
      <c r="D55" s="264">
        <f>IF('Indicator Date hidden'!E56="x","x",D$2-'Indicator Date hidden'!E56)</f>
        <v>0</v>
      </c>
      <c r="E55" s="264">
        <f>IF('Indicator Date hidden'!F56="x","x",E$2-'Indicator Date hidden'!F56)</f>
        <v>0</v>
      </c>
      <c r="F55" s="264">
        <f>IF('Indicator Date hidden'!G56="x","x",F$2-'Indicator Date hidden'!G56)</f>
        <v>0</v>
      </c>
      <c r="G55" s="264">
        <f>IF('Indicator Date hidden'!H56="x","x",G$2-'Indicator Date hidden'!H56)</f>
        <v>0</v>
      </c>
      <c r="H55" s="264">
        <f>IF('Indicator Date hidden'!I56="x","x",H$2-'Indicator Date hidden'!I56)</f>
        <v>0</v>
      </c>
      <c r="I55" s="264">
        <f>IF('Indicator Date hidden'!J56="x","x",I$2-'Indicator Date hidden'!J56)</f>
        <v>0</v>
      </c>
      <c r="J55" s="264">
        <f>IF('Indicator Date hidden'!K56="x","x",J$2-'Indicator Date hidden'!K56)</f>
        <v>0</v>
      </c>
      <c r="K55" s="264">
        <f>IF('Indicator Date hidden'!L56="x","x",K$2-'Indicator Date hidden'!L56)</f>
        <v>0</v>
      </c>
      <c r="L55" s="264">
        <f>IF('Indicator Date hidden'!M56="x","x",L$2-'Indicator Date hidden'!M56)</f>
        <v>0</v>
      </c>
      <c r="M55" s="264">
        <f>IF('Indicator Date hidden'!N56="x","x",M$2-'Indicator Date hidden'!N56)</f>
        <v>0</v>
      </c>
      <c r="N55" s="264">
        <f>IF('Indicator Date hidden'!O56="x","x",N$2-'Indicator Date hidden'!O56)</f>
        <v>0</v>
      </c>
      <c r="O55" s="264">
        <f>IF('Indicator Date hidden'!P56="x","x",O$2-'Indicator Date hidden'!P56)</f>
        <v>0</v>
      </c>
      <c r="P55" s="264">
        <f>IF('Indicator Date hidden'!Q56="x","x",P$2-'Indicator Date hidden'!Q56)</f>
        <v>0</v>
      </c>
      <c r="Q55" s="264">
        <f>IF('Indicator Date hidden'!R56="x","x",Q$2-'Indicator Date hidden'!R56)</f>
        <v>0</v>
      </c>
      <c r="R55" s="264">
        <f>IF('Indicator Date hidden'!S56="x","x",R$2-'Indicator Date hidden'!S56)</f>
        <v>0</v>
      </c>
      <c r="S55" s="264">
        <f>IF('Indicator Date hidden'!T56="x","x",S$2-'Indicator Date hidden'!T56)</f>
        <v>0</v>
      </c>
      <c r="T55" s="264">
        <f>IF('Indicator Date hidden'!U56="x","x",T$2-'Indicator Date hidden'!U56)</f>
        <v>0</v>
      </c>
      <c r="U55" s="264">
        <f>IF('Indicator Date hidden'!V56="x","x",U$2-'Indicator Date hidden'!V56)</f>
        <v>0</v>
      </c>
      <c r="V55" s="264">
        <f>IF('Indicator Date hidden'!W56="x","x",V$2-'Indicator Date hidden'!W56)</f>
        <v>0</v>
      </c>
      <c r="W55" s="264">
        <f>IF('Indicator Date hidden'!X56="x","x",W$2-'Indicator Date hidden'!X56)</f>
        <v>0</v>
      </c>
      <c r="X55" s="264">
        <f>IF('Indicator Date hidden'!Y56="x","x",X$2-'Indicator Date hidden'!Y56)</f>
        <v>0</v>
      </c>
      <c r="Y55" s="264">
        <f>IF('Indicator Date hidden'!Z56="x","x",Y$2-'Indicator Date hidden'!Z56)</f>
        <v>6</v>
      </c>
      <c r="Z55" s="264">
        <f>IF('Indicator Date hidden'!AA56="x","x",Z$2-'Indicator Date hidden'!AA56)</f>
        <v>0</v>
      </c>
      <c r="AA55" s="264">
        <f>IF('Indicator Date hidden'!AB56="x","x",AA$2-'Indicator Date hidden'!AB56)</f>
        <v>0</v>
      </c>
      <c r="AB55" s="264">
        <f>IF('Indicator Date hidden'!AC56="x","x",AB$2-'Indicator Date hidden'!AC56)</f>
        <v>0</v>
      </c>
      <c r="AC55" s="264">
        <f>IF('Indicator Date hidden'!AD56="x","x",AC$2-'Indicator Date hidden'!AD56)</f>
        <v>0</v>
      </c>
      <c r="AD55" s="264">
        <f>IF('Indicator Date hidden'!AE56="x","x",AD$2-'Indicator Date hidden'!AE56)</f>
        <v>0</v>
      </c>
      <c r="AE55" s="264">
        <f>IF('Indicator Date hidden'!AF56="x","x",AE$2-'Indicator Date hidden'!AF56)</f>
        <v>0</v>
      </c>
      <c r="AF55" s="264">
        <f>IF('Indicator Date hidden'!AG56="x","x",AF$2-'Indicator Date hidden'!AG56)</f>
        <v>0</v>
      </c>
      <c r="AG55" s="264">
        <f>IF('Indicator Date hidden'!AH56="x","x",AG$2-'Indicator Date hidden'!AH56)</f>
        <v>4</v>
      </c>
      <c r="AH55" s="264">
        <f>IF('Indicator Date hidden'!AI56="x","x",AH$2-'Indicator Date hidden'!AI56)</f>
        <v>1</v>
      </c>
      <c r="AI55" s="264">
        <f>IF('Indicator Date hidden'!AJ56="x","x",AI$2-'Indicator Date hidden'!AJ56)</f>
        <v>1</v>
      </c>
      <c r="AJ55" s="264">
        <f>IF('Indicator Date hidden'!AK56="x","x",AJ$2-'Indicator Date hidden'!AK56)</f>
        <v>1</v>
      </c>
      <c r="AK55" s="264">
        <f>IF('Indicator Date hidden'!AL56="x","x",AK$2-'Indicator Date hidden'!AL56)</f>
        <v>0</v>
      </c>
      <c r="AL55" s="264">
        <f>IF('Indicator Date hidden'!AM56="x","x",AL$2-'Indicator Date hidden'!AM56)</f>
        <v>1</v>
      </c>
      <c r="AM55" s="264">
        <f>IF('Indicator Date hidden'!AN56="x","x",AM$2-'Indicator Date hidden'!AN56)</f>
        <v>1</v>
      </c>
      <c r="AN55" s="264">
        <f>IF('Indicator Date hidden'!AO56="x","x",AN$2-'Indicator Date hidden'!AO56)</f>
        <v>0</v>
      </c>
      <c r="AO55" s="264">
        <f>IF('Indicator Date hidden'!AP56="x","x",AO$2-'Indicator Date hidden'!AP56)</f>
        <v>4</v>
      </c>
      <c r="AP55" s="264">
        <f>IF('Indicator Date hidden'!AQ56="x","x",AP$2-'Indicator Date hidden'!AQ56)</f>
        <v>1</v>
      </c>
      <c r="AQ55" s="264">
        <f>IF('Indicator Date hidden'!AR56="x","x",AQ$2-'Indicator Date hidden'!AR56)</f>
        <v>0</v>
      </c>
      <c r="AR55" s="264">
        <f>IF('Indicator Date hidden'!AS56="x","x",AR$2-'Indicator Date hidden'!AS56)</f>
        <v>0</v>
      </c>
      <c r="AS55" s="264">
        <f>IF('Indicator Date hidden'!AT56="x","x",AS$2-'Indicator Date hidden'!AT56)</f>
        <v>0</v>
      </c>
      <c r="AT55" s="264">
        <f>IF('Indicator Date hidden'!AU56="x","x",AT$2-'Indicator Date hidden'!AU56)</f>
        <v>0</v>
      </c>
      <c r="AU55" s="264">
        <f>IF('Indicator Date hidden'!AV56="x","x",AU$2-'Indicator Date hidden'!AV56)</f>
        <v>0</v>
      </c>
      <c r="AV55" s="264">
        <f>IF('Indicator Date hidden'!AW56="x","x",AV$2-'Indicator Date hidden'!AW56)</f>
        <v>0</v>
      </c>
      <c r="AW55" s="264">
        <f>IF('Indicator Date hidden'!AX56="x","x",AW$2-'Indicator Date hidden'!AX56)</f>
        <v>0</v>
      </c>
      <c r="AX55" s="264">
        <f>IF('Indicator Date hidden'!AY56="x","x",AX$2-'Indicator Date hidden'!AY56)</f>
        <v>1</v>
      </c>
      <c r="AY55" s="264">
        <f>IF('Indicator Date hidden'!AZ56="x","x",AY$2-'Indicator Date hidden'!AZ56)</f>
        <v>1</v>
      </c>
      <c r="AZ55" s="264">
        <f>IF('Indicator Date hidden'!BA56="x","x",AZ$2-'Indicator Date hidden'!BA56)</f>
        <v>1</v>
      </c>
      <c r="BA55" s="264">
        <f>IF('Indicator Date hidden'!BB56="x","x",BA$2-'Indicator Date hidden'!BB56)</f>
        <v>0</v>
      </c>
      <c r="BB55" s="264">
        <f>IF('Indicator Date hidden'!BC56="x","x",BB$2-'Indicator Date hidden'!BC56)</f>
        <v>0</v>
      </c>
      <c r="BC55" s="264">
        <f>IF('Indicator Date hidden'!BD56="x","x",BC$2-'Indicator Date hidden'!BD56)</f>
        <v>0</v>
      </c>
      <c r="BD55" s="264">
        <f>IF('Indicator Date hidden'!BE56="x","x",BD$2-'Indicator Date hidden'!BE56)</f>
        <v>0</v>
      </c>
      <c r="BE55" s="264">
        <f>IF('Indicator Date hidden'!BF56="x","x",BE$2-'Indicator Date hidden'!BF56)</f>
        <v>0</v>
      </c>
      <c r="BF55" s="264">
        <f>IF('Indicator Date hidden'!BG56="x","x",BF$2-'Indicator Date hidden'!BG56)</f>
        <v>1</v>
      </c>
      <c r="BG55" s="264">
        <f>IF('Indicator Date hidden'!BH56="x","x",BG$2-'Indicator Date hidden'!BH56)</f>
        <v>1</v>
      </c>
      <c r="BH55" s="264">
        <f>IF('Indicator Date hidden'!BI56="x","x",BH$2-'Indicator Date hidden'!BI56)</f>
        <v>0</v>
      </c>
      <c r="BI55" s="264">
        <f>IF('Indicator Date hidden'!BJ56="x","x",BI$2-'Indicator Date hidden'!BJ56)</f>
        <v>0</v>
      </c>
      <c r="BJ55" s="264">
        <f>IF('Indicator Date hidden'!BK56="x","x",BJ$2-'Indicator Date hidden'!BK56)</f>
        <v>0</v>
      </c>
      <c r="BK55" s="264">
        <f>IF('Indicator Date hidden'!BL56="x","x",BK$2-'Indicator Date hidden'!BL56)</f>
        <v>0</v>
      </c>
      <c r="BL55" s="264">
        <f>IF('Indicator Date hidden'!BM56="x","x",BL$2-'Indicator Date hidden'!BM56)</f>
        <v>0</v>
      </c>
      <c r="BM55" s="264">
        <f>IF('Indicator Date hidden'!BN56="x","x",BM$2-'Indicator Date hidden'!BN56)</f>
        <v>0</v>
      </c>
      <c r="BN55" s="264">
        <f>IF('Indicator Date hidden'!BO56="x","x",BN$2-'Indicator Date hidden'!BO56)</f>
        <v>0</v>
      </c>
      <c r="BO55" s="264">
        <f>IF('Indicator Date hidden'!BP56="x","x",BO$2-'Indicator Date hidden'!BP56)</f>
        <v>5</v>
      </c>
      <c r="BP55" s="264">
        <f>IF('Indicator Date hidden'!BQ56="x","x",BP$2-'Indicator Date hidden'!BQ56)</f>
        <v>0</v>
      </c>
      <c r="BQ55" s="264">
        <f>IF('Indicator Date hidden'!BR56="x","x",BQ$2-'Indicator Date hidden'!BR56)</f>
        <v>6</v>
      </c>
      <c r="BR55" s="264">
        <f>IF('Indicator Date hidden'!BS56="x","x",BR$2-'Indicator Date hidden'!BS56)</f>
        <v>6</v>
      </c>
      <c r="BS55" s="264">
        <f>IF('Indicator Date hidden'!BT56="x","x",BS$2-'Indicator Date hidden'!BT56)</f>
        <v>6</v>
      </c>
      <c r="BT55" s="264">
        <f>IF('Indicator Date hidden'!BU56="x","x",BT$2-'Indicator Date hidden'!BU56)</f>
        <v>0</v>
      </c>
      <c r="BU55" s="264">
        <f>IF('Indicator Date hidden'!BV56="x","x",BU$2-'Indicator Date hidden'!BV56)</f>
        <v>0</v>
      </c>
      <c r="BV55" s="264">
        <f>IF('Indicator Date hidden'!BW56="x","x",BV$2-'Indicator Date hidden'!BW56)</f>
        <v>0</v>
      </c>
      <c r="BW55" s="264">
        <f>IF('Indicator Date hidden'!BX56="x","x",BW$2-'Indicator Date hidden'!BX56)</f>
        <v>6</v>
      </c>
      <c r="BX55" s="264">
        <f>IF('Indicator Date hidden'!BY56="x","x",BX$2-'Indicator Date hidden'!BY56)</f>
        <v>1</v>
      </c>
      <c r="BY55" s="264">
        <f>IF('Indicator Date hidden'!BZ56="x","x",BY$2-'Indicator Date hidden'!BZ56)</f>
        <v>1</v>
      </c>
      <c r="BZ55" s="264">
        <f>IF('Indicator Date hidden'!CA56="x","x",BZ$2-'Indicator Date hidden'!CA56)</f>
        <v>1</v>
      </c>
      <c r="CA55" s="264">
        <f>IF('Indicator Date hidden'!CB56="x","x",CA$2-'Indicator Date hidden'!CB56)</f>
        <v>1</v>
      </c>
      <c r="CB55" s="264">
        <f>IF('Indicator Date hidden'!CC56="x","x",CB$2-'Indicator Date hidden'!CC56)</f>
        <v>1</v>
      </c>
      <c r="CC55" s="264">
        <f>IF('Indicator Date hidden'!CD56="x","x",CC$2-'Indicator Date hidden'!CD56)</f>
        <v>1</v>
      </c>
      <c r="CD55" s="264">
        <f>IF('Indicator Date hidden'!CE56="x","x",CD$2-'Indicator Date hidden'!CE56)</f>
        <v>1</v>
      </c>
      <c r="CE55" s="264">
        <f>IF('Indicator Date hidden'!CF56="x","x",CE$2-'Indicator Date hidden'!CF56)</f>
        <v>0</v>
      </c>
      <c r="CF55" s="264">
        <f>IF('Indicator Date hidden'!CG56="x","x",CF$2-'Indicator Date hidden'!CG56)</f>
        <v>0</v>
      </c>
      <c r="CG55" s="264">
        <f>IF('Indicator Date hidden'!CH56="x","x",CG$2-'Indicator Date hidden'!CH56)</f>
        <v>0</v>
      </c>
      <c r="CH55" s="264">
        <f>IF('Indicator Date hidden'!CI56="x","x",CH$2-'Indicator Date hidden'!CI56)</f>
        <v>0</v>
      </c>
      <c r="CI55" s="264">
        <f>IF('Indicator Date hidden'!CJ56="x","x",CI$2-'Indicator Date hidden'!CJ56)</f>
        <v>0</v>
      </c>
      <c r="CJ55" s="264">
        <f>IF('Indicator Date hidden'!CK56="x","x",CJ$2-'Indicator Date hidden'!CK56)</f>
        <v>0</v>
      </c>
      <c r="CK55" s="264">
        <f>IF('Indicator Date hidden'!CL56="x","x",CK$2-'Indicator Date hidden'!CL56)</f>
        <v>0</v>
      </c>
      <c r="CL55" s="264">
        <f>IF('Indicator Date hidden'!CM56="x","x",CL$2-'Indicator Date hidden'!CM56)</f>
        <v>6</v>
      </c>
      <c r="CM55" s="263">
        <f t="shared" si="0"/>
        <v>67</v>
      </c>
      <c r="CN55" s="265">
        <f t="shared" si="1"/>
        <v>0.7528089887640449</v>
      </c>
      <c r="CO55" s="263">
        <f t="shared" si="2"/>
        <v>27</v>
      </c>
      <c r="CP55" s="265">
        <f t="shared" si="3"/>
        <v>1.6440625133444198</v>
      </c>
      <c r="CQ55" s="266">
        <f t="shared" si="4"/>
        <v>0</v>
      </c>
    </row>
    <row r="56" spans="1:95" x14ac:dyDescent="0.25">
      <c r="A56" s="263" t="str">
        <f>'Indicator Data'!C67</f>
        <v>Gaibandha</v>
      </c>
      <c r="B56" s="264">
        <f>IF('Indicator Date hidden'!C57="x","x",B$2-'Indicator Date hidden'!C57)</f>
        <v>0</v>
      </c>
      <c r="C56" s="264">
        <f>IF('Indicator Date hidden'!D57="x","x",C$2-'Indicator Date hidden'!D57)</f>
        <v>0</v>
      </c>
      <c r="D56" s="264">
        <f>IF('Indicator Date hidden'!E57="x","x",D$2-'Indicator Date hidden'!E57)</f>
        <v>0</v>
      </c>
      <c r="E56" s="264">
        <f>IF('Indicator Date hidden'!F57="x","x",E$2-'Indicator Date hidden'!F57)</f>
        <v>0</v>
      </c>
      <c r="F56" s="264">
        <f>IF('Indicator Date hidden'!G57="x","x",F$2-'Indicator Date hidden'!G57)</f>
        <v>0</v>
      </c>
      <c r="G56" s="264">
        <f>IF('Indicator Date hidden'!H57="x","x",G$2-'Indicator Date hidden'!H57)</f>
        <v>0</v>
      </c>
      <c r="H56" s="264">
        <f>IF('Indicator Date hidden'!I57="x","x",H$2-'Indicator Date hidden'!I57)</f>
        <v>0</v>
      </c>
      <c r="I56" s="264">
        <f>IF('Indicator Date hidden'!J57="x","x",I$2-'Indicator Date hidden'!J57)</f>
        <v>0</v>
      </c>
      <c r="J56" s="264">
        <f>IF('Indicator Date hidden'!K57="x","x",J$2-'Indicator Date hidden'!K57)</f>
        <v>0</v>
      </c>
      <c r="K56" s="264">
        <f>IF('Indicator Date hidden'!L57="x","x",K$2-'Indicator Date hidden'!L57)</f>
        <v>0</v>
      </c>
      <c r="L56" s="264">
        <f>IF('Indicator Date hidden'!M57="x","x",L$2-'Indicator Date hidden'!M57)</f>
        <v>0</v>
      </c>
      <c r="M56" s="264">
        <f>IF('Indicator Date hidden'!N57="x","x",M$2-'Indicator Date hidden'!N57)</f>
        <v>0</v>
      </c>
      <c r="N56" s="264">
        <f>IF('Indicator Date hidden'!O57="x","x",N$2-'Indicator Date hidden'!O57)</f>
        <v>0</v>
      </c>
      <c r="O56" s="264">
        <f>IF('Indicator Date hidden'!P57="x","x",O$2-'Indicator Date hidden'!P57)</f>
        <v>0</v>
      </c>
      <c r="P56" s="264">
        <f>IF('Indicator Date hidden'!Q57="x","x",P$2-'Indicator Date hidden'!Q57)</f>
        <v>0</v>
      </c>
      <c r="Q56" s="264">
        <f>IF('Indicator Date hidden'!R57="x","x",Q$2-'Indicator Date hidden'!R57)</f>
        <v>0</v>
      </c>
      <c r="R56" s="264">
        <f>IF('Indicator Date hidden'!S57="x","x",R$2-'Indicator Date hidden'!S57)</f>
        <v>0</v>
      </c>
      <c r="S56" s="264">
        <f>IF('Indicator Date hidden'!T57="x","x",S$2-'Indicator Date hidden'!T57)</f>
        <v>0</v>
      </c>
      <c r="T56" s="264">
        <f>IF('Indicator Date hidden'!U57="x","x",T$2-'Indicator Date hidden'!U57)</f>
        <v>0</v>
      </c>
      <c r="U56" s="264">
        <f>IF('Indicator Date hidden'!V57="x","x",U$2-'Indicator Date hidden'!V57)</f>
        <v>0</v>
      </c>
      <c r="V56" s="264">
        <f>IF('Indicator Date hidden'!W57="x","x",V$2-'Indicator Date hidden'!W57)</f>
        <v>0</v>
      </c>
      <c r="W56" s="264">
        <f>IF('Indicator Date hidden'!X57="x","x",W$2-'Indicator Date hidden'!X57)</f>
        <v>0</v>
      </c>
      <c r="X56" s="264">
        <f>IF('Indicator Date hidden'!Y57="x","x",X$2-'Indicator Date hidden'!Y57)</f>
        <v>0</v>
      </c>
      <c r="Y56" s="264">
        <f>IF('Indicator Date hidden'!Z57="x","x",Y$2-'Indicator Date hidden'!Z57)</f>
        <v>6</v>
      </c>
      <c r="Z56" s="264">
        <f>IF('Indicator Date hidden'!AA57="x","x",Z$2-'Indicator Date hidden'!AA57)</f>
        <v>0</v>
      </c>
      <c r="AA56" s="264">
        <f>IF('Indicator Date hidden'!AB57="x","x",AA$2-'Indicator Date hidden'!AB57)</f>
        <v>0</v>
      </c>
      <c r="AB56" s="264">
        <f>IF('Indicator Date hidden'!AC57="x","x",AB$2-'Indicator Date hidden'!AC57)</f>
        <v>0</v>
      </c>
      <c r="AC56" s="264">
        <f>IF('Indicator Date hidden'!AD57="x","x",AC$2-'Indicator Date hidden'!AD57)</f>
        <v>0</v>
      </c>
      <c r="AD56" s="264">
        <f>IF('Indicator Date hidden'!AE57="x","x",AD$2-'Indicator Date hidden'!AE57)</f>
        <v>0</v>
      </c>
      <c r="AE56" s="264">
        <f>IF('Indicator Date hidden'!AF57="x","x",AE$2-'Indicator Date hidden'!AF57)</f>
        <v>0</v>
      </c>
      <c r="AF56" s="264">
        <f>IF('Indicator Date hidden'!AG57="x","x",AF$2-'Indicator Date hidden'!AG57)</f>
        <v>0</v>
      </c>
      <c r="AG56" s="264">
        <f>IF('Indicator Date hidden'!AH57="x","x",AG$2-'Indicator Date hidden'!AH57)</f>
        <v>4</v>
      </c>
      <c r="AH56" s="264">
        <f>IF('Indicator Date hidden'!AI57="x","x",AH$2-'Indicator Date hidden'!AI57)</f>
        <v>1</v>
      </c>
      <c r="AI56" s="264">
        <f>IF('Indicator Date hidden'!AJ57="x","x",AI$2-'Indicator Date hidden'!AJ57)</f>
        <v>1</v>
      </c>
      <c r="AJ56" s="264">
        <f>IF('Indicator Date hidden'!AK57="x","x",AJ$2-'Indicator Date hidden'!AK57)</f>
        <v>1</v>
      </c>
      <c r="AK56" s="264">
        <f>IF('Indicator Date hidden'!AL57="x","x",AK$2-'Indicator Date hidden'!AL57)</f>
        <v>0</v>
      </c>
      <c r="AL56" s="264">
        <f>IF('Indicator Date hidden'!AM57="x","x",AL$2-'Indicator Date hidden'!AM57)</f>
        <v>1</v>
      </c>
      <c r="AM56" s="264">
        <f>IF('Indicator Date hidden'!AN57="x","x",AM$2-'Indicator Date hidden'!AN57)</f>
        <v>1</v>
      </c>
      <c r="AN56" s="264">
        <f>IF('Indicator Date hidden'!AO57="x","x",AN$2-'Indicator Date hidden'!AO57)</f>
        <v>0</v>
      </c>
      <c r="AO56" s="264">
        <f>IF('Indicator Date hidden'!AP57="x","x",AO$2-'Indicator Date hidden'!AP57)</f>
        <v>4</v>
      </c>
      <c r="AP56" s="264">
        <f>IF('Indicator Date hidden'!AQ57="x","x",AP$2-'Indicator Date hidden'!AQ57)</f>
        <v>1</v>
      </c>
      <c r="AQ56" s="264">
        <f>IF('Indicator Date hidden'!AR57="x","x",AQ$2-'Indicator Date hidden'!AR57)</f>
        <v>0</v>
      </c>
      <c r="AR56" s="264">
        <f>IF('Indicator Date hidden'!AS57="x","x",AR$2-'Indicator Date hidden'!AS57)</f>
        <v>0</v>
      </c>
      <c r="AS56" s="264">
        <f>IF('Indicator Date hidden'!AT57="x","x",AS$2-'Indicator Date hidden'!AT57)</f>
        <v>0</v>
      </c>
      <c r="AT56" s="264">
        <f>IF('Indicator Date hidden'!AU57="x","x",AT$2-'Indicator Date hidden'!AU57)</f>
        <v>0</v>
      </c>
      <c r="AU56" s="264">
        <f>IF('Indicator Date hidden'!AV57="x","x",AU$2-'Indicator Date hidden'!AV57)</f>
        <v>0</v>
      </c>
      <c r="AV56" s="264">
        <f>IF('Indicator Date hidden'!AW57="x","x",AV$2-'Indicator Date hidden'!AW57)</f>
        <v>0</v>
      </c>
      <c r="AW56" s="264">
        <f>IF('Indicator Date hidden'!AX57="x","x",AW$2-'Indicator Date hidden'!AX57)</f>
        <v>0</v>
      </c>
      <c r="AX56" s="264">
        <f>IF('Indicator Date hidden'!AY57="x","x",AX$2-'Indicator Date hidden'!AY57)</f>
        <v>1</v>
      </c>
      <c r="AY56" s="264">
        <f>IF('Indicator Date hidden'!AZ57="x","x",AY$2-'Indicator Date hidden'!AZ57)</f>
        <v>1</v>
      </c>
      <c r="AZ56" s="264">
        <f>IF('Indicator Date hidden'!BA57="x","x",AZ$2-'Indicator Date hidden'!BA57)</f>
        <v>1</v>
      </c>
      <c r="BA56" s="264">
        <f>IF('Indicator Date hidden'!BB57="x","x",BA$2-'Indicator Date hidden'!BB57)</f>
        <v>0</v>
      </c>
      <c r="BB56" s="264">
        <f>IF('Indicator Date hidden'!BC57="x","x",BB$2-'Indicator Date hidden'!BC57)</f>
        <v>0</v>
      </c>
      <c r="BC56" s="264">
        <f>IF('Indicator Date hidden'!BD57="x","x",BC$2-'Indicator Date hidden'!BD57)</f>
        <v>0</v>
      </c>
      <c r="BD56" s="264">
        <f>IF('Indicator Date hidden'!BE57="x","x",BD$2-'Indicator Date hidden'!BE57)</f>
        <v>0</v>
      </c>
      <c r="BE56" s="264">
        <f>IF('Indicator Date hidden'!BF57="x","x",BE$2-'Indicator Date hidden'!BF57)</f>
        <v>0</v>
      </c>
      <c r="BF56" s="264">
        <f>IF('Indicator Date hidden'!BG57="x","x",BF$2-'Indicator Date hidden'!BG57)</f>
        <v>1</v>
      </c>
      <c r="BG56" s="264">
        <f>IF('Indicator Date hidden'!BH57="x","x",BG$2-'Indicator Date hidden'!BH57)</f>
        <v>1</v>
      </c>
      <c r="BH56" s="264">
        <f>IF('Indicator Date hidden'!BI57="x","x",BH$2-'Indicator Date hidden'!BI57)</f>
        <v>0</v>
      </c>
      <c r="BI56" s="264">
        <f>IF('Indicator Date hidden'!BJ57="x","x",BI$2-'Indicator Date hidden'!BJ57)</f>
        <v>0</v>
      </c>
      <c r="BJ56" s="264">
        <f>IF('Indicator Date hidden'!BK57="x","x",BJ$2-'Indicator Date hidden'!BK57)</f>
        <v>0</v>
      </c>
      <c r="BK56" s="264">
        <f>IF('Indicator Date hidden'!BL57="x","x",BK$2-'Indicator Date hidden'!BL57)</f>
        <v>0</v>
      </c>
      <c r="BL56" s="264">
        <f>IF('Indicator Date hidden'!BM57="x","x",BL$2-'Indicator Date hidden'!BM57)</f>
        <v>0</v>
      </c>
      <c r="BM56" s="264">
        <f>IF('Indicator Date hidden'!BN57="x","x",BM$2-'Indicator Date hidden'!BN57)</f>
        <v>0</v>
      </c>
      <c r="BN56" s="264">
        <f>IF('Indicator Date hidden'!BO57="x","x",BN$2-'Indicator Date hidden'!BO57)</f>
        <v>0</v>
      </c>
      <c r="BO56" s="264">
        <f>IF('Indicator Date hidden'!BP57="x","x",BO$2-'Indicator Date hidden'!BP57)</f>
        <v>5</v>
      </c>
      <c r="BP56" s="264">
        <f>IF('Indicator Date hidden'!BQ57="x","x",BP$2-'Indicator Date hidden'!BQ57)</f>
        <v>0</v>
      </c>
      <c r="BQ56" s="264">
        <f>IF('Indicator Date hidden'!BR57="x","x",BQ$2-'Indicator Date hidden'!BR57)</f>
        <v>6</v>
      </c>
      <c r="BR56" s="264">
        <f>IF('Indicator Date hidden'!BS57="x","x",BR$2-'Indicator Date hidden'!BS57)</f>
        <v>6</v>
      </c>
      <c r="BS56" s="264">
        <f>IF('Indicator Date hidden'!BT57="x","x",BS$2-'Indicator Date hidden'!BT57)</f>
        <v>6</v>
      </c>
      <c r="BT56" s="264">
        <f>IF('Indicator Date hidden'!BU57="x","x",BT$2-'Indicator Date hidden'!BU57)</f>
        <v>0</v>
      </c>
      <c r="BU56" s="264">
        <f>IF('Indicator Date hidden'!BV57="x","x",BU$2-'Indicator Date hidden'!BV57)</f>
        <v>0</v>
      </c>
      <c r="BV56" s="264">
        <f>IF('Indicator Date hidden'!BW57="x","x",BV$2-'Indicator Date hidden'!BW57)</f>
        <v>0</v>
      </c>
      <c r="BW56" s="264">
        <f>IF('Indicator Date hidden'!BX57="x","x",BW$2-'Indicator Date hidden'!BX57)</f>
        <v>6</v>
      </c>
      <c r="BX56" s="264">
        <f>IF('Indicator Date hidden'!BY57="x","x",BX$2-'Indicator Date hidden'!BY57)</f>
        <v>1</v>
      </c>
      <c r="BY56" s="264">
        <f>IF('Indicator Date hidden'!BZ57="x","x",BY$2-'Indicator Date hidden'!BZ57)</f>
        <v>1</v>
      </c>
      <c r="BZ56" s="264">
        <f>IF('Indicator Date hidden'!CA57="x","x",BZ$2-'Indicator Date hidden'!CA57)</f>
        <v>1</v>
      </c>
      <c r="CA56" s="264">
        <f>IF('Indicator Date hidden'!CB57="x","x",CA$2-'Indicator Date hidden'!CB57)</f>
        <v>1</v>
      </c>
      <c r="CB56" s="264">
        <f>IF('Indicator Date hidden'!CC57="x","x",CB$2-'Indicator Date hidden'!CC57)</f>
        <v>1</v>
      </c>
      <c r="CC56" s="264">
        <f>IF('Indicator Date hidden'!CD57="x","x",CC$2-'Indicator Date hidden'!CD57)</f>
        <v>1</v>
      </c>
      <c r="CD56" s="264">
        <f>IF('Indicator Date hidden'!CE57="x","x",CD$2-'Indicator Date hidden'!CE57)</f>
        <v>1</v>
      </c>
      <c r="CE56" s="264">
        <f>IF('Indicator Date hidden'!CF57="x","x",CE$2-'Indicator Date hidden'!CF57)</f>
        <v>0</v>
      </c>
      <c r="CF56" s="264">
        <f>IF('Indicator Date hidden'!CG57="x","x",CF$2-'Indicator Date hidden'!CG57)</f>
        <v>0</v>
      </c>
      <c r="CG56" s="264">
        <f>IF('Indicator Date hidden'!CH57="x","x",CG$2-'Indicator Date hidden'!CH57)</f>
        <v>0</v>
      </c>
      <c r="CH56" s="264">
        <f>IF('Indicator Date hidden'!CI57="x","x",CH$2-'Indicator Date hidden'!CI57)</f>
        <v>0</v>
      </c>
      <c r="CI56" s="264">
        <f>IF('Indicator Date hidden'!CJ57="x","x",CI$2-'Indicator Date hidden'!CJ57)</f>
        <v>0</v>
      </c>
      <c r="CJ56" s="264">
        <f>IF('Indicator Date hidden'!CK57="x","x",CJ$2-'Indicator Date hidden'!CK57)</f>
        <v>0</v>
      </c>
      <c r="CK56" s="264">
        <f>IF('Indicator Date hidden'!CL57="x","x",CK$2-'Indicator Date hidden'!CL57)</f>
        <v>0</v>
      </c>
      <c r="CL56" s="264">
        <f>IF('Indicator Date hidden'!CM57="x","x",CL$2-'Indicator Date hidden'!CM57)</f>
        <v>6</v>
      </c>
      <c r="CM56" s="263">
        <f t="shared" si="0"/>
        <v>67</v>
      </c>
      <c r="CN56" s="265">
        <f t="shared" si="1"/>
        <v>0.7528089887640449</v>
      </c>
      <c r="CO56" s="263">
        <f t="shared" si="2"/>
        <v>27</v>
      </c>
      <c r="CP56" s="265">
        <f t="shared" si="3"/>
        <v>1.6440625133444198</v>
      </c>
      <c r="CQ56" s="266">
        <f t="shared" si="4"/>
        <v>0</v>
      </c>
    </row>
    <row r="57" spans="1:95" x14ac:dyDescent="0.25">
      <c r="A57" s="263" t="str">
        <f>'Indicator Data'!C68</f>
        <v>Kurigram</v>
      </c>
      <c r="B57" s="264">
        <f>IF('Indicator Date hidden'!C58="x","x",B$2-'Indicator Date hidden'!C58)</f>
        <v>0</v>
      </c>
      <c r="C57" s="264">
        <f>IF('Indicator Date hidden'!D58="x","x",C$2-'Indicator Date hidden'!D58)</f>
        <v>0</v>
      </c>
      <c r="D57" s="264">
        <f>IF('Indicator Date hidden'!E58="x","x",D$2-'Indicator Date hidden'!E58)</f>
        <v>0</v>
      </c>
      <c r="E57" s="264">
        <f>IF('Indicator Date hidden'!F58="x","x",E$2-'Indicator Date hidden'!F58)</f>
        <v>0</v>
      </c>
      <c r="F57" s="264">
        <f>IF('Indicator Date hidden'!G58="x","x",F$2-'Indicator Date hidden'!G58)</f>
        <v>0</v>
      </c>
      <c r="G57" s="264">
        <f>IF('Indicator Date hidden'!H58="x","x",G$2-'Indicator Date hidden'!H58)</f>
        <v>0</v>
      </c>
      <c r="H57" s="264">
        <f>IF('Indicator Date hidden'!I58="x","x",H$2-'Indicator Date hidden'!I58)</f>
        <v>0</v>
      </c>
      <c r="I57" s="264">
        <f>IF('Indicator Date hidden'!J58="x","x",I$2-'Indicator Date hidden'!J58)</f>
        <v>0</v>
      </c>
      <c r="J57" s="264">
        <f>IF('Indicator Date hidden'!K58="x","x",J$2-'Indicator Date hidden'!K58)</f>
        <v>0</v>
      </c>
      <c r="K57" s="264">
        <f>IF('Indicator Date hidden'!L58="x","x",K$2-'Indicator Date hidden'!L58)</f>
        <v>0</v>
      </c>
      <c r="L57" s="264">
        <f>IF('Indicator Date hidden'!M58="x","x",L$2-'Indicator Date hidden'!M58)</f>
        <v>0</v>
      </c>
      <c r="M57" s="264">
        <f>IF('Indicator Date hidden'!N58="x","x",M$2-'Indicator Date hidden'!N58)</f>
        <v>0</v>
      </c>
      <c r="N57" s="264">
        <f>IF('Indicator Date hidden'!O58="x","x",N$2-'Indicator Date hidden'!O58)</f>
        <v>0</v>
      </c>
      <c r="O57" s="264">
        <f>IF('Indicator Date hidden'!P58="x","x",O$2-'Indicator Date hidden'!P58)</f>
        <v>0</v>
      </c>
      <c r="P57" s="264">
        <f>IF('Indicator Date hidden'!Q58="x","x",P$2-'Indicator Date hidden'!Q58)</f>
        <v>0</v>
      </c>
      <c r="Q57" s="264">
        <f>IF('Indicator Date hidden'!R58="x","x",Q$2-'Indicator Date hidden'!R58)</f>
        <v>0</v>
      </c>
      <c r="R57" s="264">
        <f>IF('Indicator Date hidden'!S58="x","x",R$2-'Indicator Date hidden'!S58)</f>
        <v>0</v>
      </c>
      <c r="S57" s="264">
        <f>IF('Indicator Date hidden'!T58="x","x",S$2-'Indicator Date hidden'!T58)</f>
        <v>0</v>
      </c>
      <c r="T57" s="264">
        <f>IF('Indicator Date hidden'!U58="x","x",T$2-'Indicator Date hidden'!U58)</f>
        <v>0</v>
      </c>
      <c r="U57" s="264">
        <f>IF('Indicator Date hidden'!V58="x","x",U$2-'Indicator Date hidden'!V58)</f>
        <v>0</v>
      </c>
      <c r="V57" s="264">
        <f>IF('Indicator Date hidden'!W58="x","x",V$2-'Indicator Date hidden'!W58)</f>
        <v>0</v>
      </c>
      <c r="W57" s="264">
        <f>IF('Indicator Date hidden'!X58="x","x",W$2-'Indicator Date hidden'!X58)</f>
        <v>0</v>
      </c>
      <c r="X57" s="264">
        <f>IF('Indicator Date hidden'!Y58="x","x",X$2-'Indicator Date hidden'!Y58)</f>
        <v>0</v>
      </c>
      <c r="Y57" s="264">
        <f>IF('Indicator Date hidden'!Z58="x","x",Y$2-'Indicator Date hidden'!Z58)</f>
        <v>6</v>
      </c>
      <c r="Z57" s="264">
        <f>IF('Indicator Date hidden'!AA58="x","x",Z$2-'Indicator Date hidden'!AA58)</f>
        <v>0</v>
      </c>
      <c r="AA57" s="264">
        <f>IF('Indicator Date hidden'!AB58="x","x",AA$2-'Indicator Date hidden'!AB58)</f>
        <v>0</v>
      </c>
      <c r="AB57" s="264">
        <f>IF('Indicator Date hidden'!AC58="x","x",AB$2-'Indicator Date hidden'!AC58)</f>
        <v>0</v>
      </c>
      <c r="AC57" s="264">
        <f>IF('Indicator Date hidden'!AD58="x","x",AC$2-'Indicator Date hidden'!AD58)</f>
        <v>0</v>
      </c>
      <c r="AD57" s="264">
        <f>IF('Indicator Date hidden'!AE58="x","x",AD$2-'Indicator Date hidden'!AE58)</f>
        <v>0</v>
      </c>
      <c r="AE57" s="264">
        <f>IF('Indicator Date hidden'!AF58="x","x",AE$2-'Indicator Date hidden'!AF58)</f>
        <v>0</v>
      </c>
      <c r="AF57" s="264">
        <f>IF('Indicator Date hidden'!AG58="x","x",AF$2-'Indicator Date hidden'!AG58)</f>
        <v>0</v>
      </c>
      <c r="AG57" s="264">
        <f>IF('Indicator Date hidden'!AH58="x","x",AG$2-'Indicator Date hidden'!AH58)</f>
        <v>4</v>
      </c>
      <c r="AH57" s="264">
        <f>IF('Indicator Date hidden'!AI58="x","x",AH$2-'Indicator Date hidden'!AI58)</f>
        <v>1</v>
      </c>
      <c r="AI57" s="264">
        <f>IF('Indicator Date hidden'!AJ58="x","x",AI$2-'Indicator Date hidden'!AJ58)</f>
        <v>1</v>
      </c>
      <c r="AJ57" s="264">
        <f>IF('Indicator Date hidden'!AK58="x","x",AJ$2-'Indicator Date hidden'!AK58)</f>
        <v>1</v>
      </c>
      <c r="AK57" s="264">
        <f>IF('Indicator Date hidden'!AL58="x","x",AK$2-'Indicator Date hidden'!AL58)</f>
        <v>0</v>
      </c>
      <c r="AL57" s="264">
        <f>IF('Indicator Date hidden'!AM58="x","x",AL$2-'Indicator Date hidden'!AM58)</f>
        <v>1</v>
      </c>
      <c r="AM57" s="264">
        <f>IF('Indicator Date hidden'!AN58="x","x",AM$2-'Indicator Date hidden'!AN58)</f>
        <v>1</v>
      </c>
      <c r="AN57" s="264">
        <f>IF('Indicator Date hidden'!AO58="x","x",AN$2-'Indicator Date hidden'!AO58)</f>
        <v>0</v>
      </c>
      <c r="AO57" s="264">
        <f>IF('Indicator Date hidden'!AP58="x","x",AO$2-'Indicator Date hidden'!AP58)</f>
        <v>4</v>
      </c>
      <c r="AP57" s="264">
        <f>IF('Indicator Date hidden'!AQ58="x","x",AP$2-'Indicator Date hidden'!AQ58)</f>
        <v>1</v>
      </c>
      <c r="AQ57" s="264">
        <f>IF('Indicator Date hidden'!AR58="x","x",AQ$2-'Indicator Date hidden'!AR58)</f>
        <v>0</v>
      </c>
      <c r="AR57" s="264">
        <f>IF('Indicator Date hidden'!AS58="x","x",AR$2-'Indicator Date hidden'!AS58)</f>
        <v>0</v>
      </c>
      <c r="AS57" s="264">
        <f>IF('Indicator Date hidden'!AT58="x","x",AS$2-'Indicator Date hidden'!AT58)</f>
        <v>0</v>
      </c>
      <c r="AT57" s="264">
        <f>IF('Indicator Date hidden'!AU58="x","x",AT$2-'Indicator Date hidden'!AU58)</f>
        <v>0</v>
      </c>
      <c r="AU57" s="264">
        <f>IF('Indicator Date hidden'!AV58="x","x",AU$2-'Indicator Date hidden'!AV58)</f>
        <v>0</v>
      </c>
      <c r="AV57" s="264">
        <f>IF('Indicator Date hidden'!AW58="x","x",AV$2-'Indicator Date hidden'!AW58)</f>
        <v>0</v>
      </c>
      <c r="AW57" s="264">
        <f>IF('Indicator Date hidden'!AX58="x","x",AW$2-'Indicator Date hidden'!AX58)</f>
        <v>0</v>
      </c>
      <c r="AX57" s="264">
        <f>IF('Indicator Date hidden'!AY58="x","x",AX$2-'Indicator Date hidden'!AY58)</f>
        <v>1</v>
      </c>
      <c r="AY57" s="264">
        <f>IF('Indicator Date hidden'!AZ58="x","x",AY$2-'Indicator Date hidden'!AZ58)</f>
        <v>1</v>
      </c>
      <c r="AZ57" s="264">
        <f>IF('Indicator Date hidden'!BA58="x","x",AZ$2-'Indicator Date hidden'!BA58)</f>
        <v>1</v>
      </c>
      <c r="BA57" s="264">
        <f>IF('Indicator Date hidden'!BB58="x","x",BA$2-'Indicator Date hidden'!BB58)</f>
        <v>0</v>
      </c>
      <c r="BB57" s="264">
        <f>IF('Indicator Date hidden'!BC58="x","x",BB$2-'Indicator Date hidden'!BC58)</f>
        <v>0</v>
      </c>
      <c r="BC57" s="264">
        <f>IF('Indicator Date hidden'!BD58="x","x",BC$2-'Indicator Date hidden'!BD58)</f>
        <v>0</v>
      </c>
      <c r="BD57" s="264">
        <f>IF('Indicator Date hidden'!BE58="x","x",BD$2-'Indicator Date hidden'!BE58)</f>
        <v>0</v>
      </c>
      <c r="BE57" s="264">
        <f>IF('Indicator Date hidden'!BF58="x","x",BE$2-'Indicator Date hidden'!BF58)</f>
        <v>0</v>
      </c>
      <c r="BF57" s="264">
        <f>IF('Indicator Date hidden'!BG58="x","x",BF$2-'Indicator Date hidden'!BG58)</f>
        <v>1</v>
      </c>
      <c r="BG57" s="264">
        <f>IF('Indicator Date hidden'!BH58="x","x",BG$2-'Indicator Date hidden'!BH58)</f>
        <v>1</v>
      </c>
      <c r="BH57" s="264">
        <f>IF('Indicator Date hidden'!BI58="x","x",BH$2-'Indicator Date hidden'!BI58)</f>
        <v>0</v>
      </c>
      <c r="BI57" s="264">
        <f>IF('Indicator Date hidden'!BJ58="x","x",BI$2-'Indicator Date hidden'!BJ58)</f>
        <v>0</v>
      </c>
      <c r="BJ57" s="264">
        <f>IF('Indicator Date hidden'!BK58="x","x",BJ$2-'Indicator Date hidden'!BK58)</f>
        <v>0</v>
      </c>
      <c r="BK57" s="264">
        <f>IF('Indicator Date hidden'!BL58="x","x",BK$2-'Indicator Date hidden'!BL58)</f>
        <v>0</v>
      </c>
      <c r="BL57" s="264">
        <f>IF('Indicator Date hidden'!BM58="x","x",BL$2-'Indicator Date hidden'!BM58)</f>
        <v>0</v>
      </c>
      <c r="BM57" s="264">
        <f>IF('Indicator Date hidden'!BN58="x","x",BM$2-'Indicator Date hidden'!BN58)</f>
        <v>0</v>
      </c>
      <c r="BN57" s="264">
        <f>IF('Indicator Date hidden'!BO58="x","x",BN$2-'Indicator Date hidden'!BO58)</f>
        <v>0</v>
      </c>
      <c r="BO57" s="264">
        <f>IF('Indicator Date hidden'!BP58="x","x",BO$2-'Indicator Date hidden'!BP58)</f>
        <v>5</v>
      </c>
      <c r="BP57" s="264">
        <f>IF('Indicator Date hidden'!BQ58="x","x",BP$2-'Indicator Date hidden'!BQ58)</f>
        <v>0</v>
      </c>
      <c r="BQ57" s="264">
        <f>IF('Indicator Date hidden'!BR58="x","x",BQ$2-'Indicator Date hidden'!BR58)</f>
        <v>6</v>
      </c>
      <c r="BR57" s="264">
        <f>IF('Indicator Date hidden'!BS58="x","x",BR$2-'Indicator Date hidden'!BS58)</f>
        <v>6</v>
      </c>
      <c r="BS57" s="264">
        <f>IF('Indicator Date hidden'!BT58="x","x",BS$2-'Indicator Date hidden'!BT58)</f>
        <v>6</v>
      </c>
      <c r="BT57" s="264">
        <f>IF('Indicator Date hidden'!BU58="x","x",BT$2-'Indicator Date hidden'!BU58)</f>
        <v>0</v>
      </c>
      <c r="BU57" s="264">
        <f>IF('Indicator Date hidden'!BV58="x","x",BU$2-'Indicator Date hidden'!BV58)</f>
        <v>0</v>
      </c>
      <c r="BV57" s="264">
        <f>IF('Indicator Date hidden'!BW58="x","x",BV$2-'Indicator Date hidden'!BW58)</f>
        <v>0</v>
      </c>
      <c r="BW57" s="264">
        <f>IF('Indicator Date hidden'!BX58="x","x",BW$2-'Indicator Date hidden'!BX58)</f>
        <v>6</v>
      </c>
      <c r="BX57" s="264">
        <f>IF('Indicator Date hidden'!BY58="x","x",BX$2-'Indicator Date hidden'!BY58)</f>
        <v>1</v>
      </c>
      <c r="BY57" s="264">
        <f>IF('Indicator Date hidden'!BZ58="x","x",BY$2-'Indicator Date hidden'!BZ58)</f>
        <v>1</v>
      </c>
      <c r="BZ57" s="264">
        <f>IF('Indicator Date hidden'!CA58="x","x",BZ$2-'Indicator Date hidden'!CA58)</f>
        <v>1</v>
      </c>
      <c r="CA57" s="264">
        <f>IF('Indicator Date hidden'!CB58="x","x",CA$2-'Indicator Date hidden'!CB58)</f>
        <v>1</v>
      </c>
      <c r="CB57" s="264">
        <f>IF('Indicator Date hidden'!CC58="x","x",CB$2-'Indicator Date hidden'!CC58)</f>
        <v>1</v>
      </c>
      <c r="CC57" s="264">
        <f>IF('Indicator Date hidden'!CD58="x","x",CC$2-'Indicator Date hidden'!CD58)</f>
        <v>1</v>
      </c>
      <c r="CD57" s="264">
        <f>IF('Indicator Date hidden'!CE58="x","x",CD$2-'Indicator Date hidden'!CE58)</f>
        <v>1</v>
      </c>
      <c r="CE57" s="264">
        <f>IF('Indicator Date hidden'!CF58="x","x",CE$2-'Indicator Date hidden'!CF58)</f>
        <v>0</v>
      </c>
      <c r="CF57" s="264">
        <f>IF('Indicator Date hidden'!CG58="x","x",CF$2-'Indicator Date hidden'!CG58)</f>
        <v>0</v>
      </c>
      <c r="CG57" s="264">
        <f>IF('Indicator Date hidden'!CH58="x","x",CG$2-'Indicator Date hidden'!CH58)</f>
        <v>0</v>
      </c>
      <c r="CH57" s="264">
        <f>IF('Indicator Date hidden'!CI58="x","x",CH$2-'Indicator Date hidden'!CI58)</f>
        <v>0</v>
      </c>
      <c r="CI57" s="264">
        <f>IF('Indicator Date hidden'!CJ58="x","x",CI$2-'Indicator Date hidden'!CJ58)</f>
        <v>0</v>
      </c>
      <c r="CJ57" s="264">
        <f>IF('Indicator Date hidden'!CK58="x","x",CJ$2-'Indicator Date hidden'!CK58)</f>
        <v>0</v>
      </c>
      <c r="CK57" s="264">
        <f>IF('Indicator Date hidden'!CL58="x","x",CK$2-'Indicator Date hidden'!CL58)</f>
        <v>0</v>
      </c>
      <c r="CL57" s="264">
        <f>IF('Indicator Date hidden'!CM58="x","x",CL$2-'Indicator Date hidden'!CM58)</f>
        <v>6</v>
      </c>
      <c r="CM57" s="263">
        <f t="shared" si="0"/>
        <v>67</v>
      </c>
      <c r="CN57" s="265">
        <f t="shared" si="1"/>
        <v>0.7528089887640449</v>
      </c>
      <c r="CO57" s="263">
        <f t="shared" si="2"/>
        <v>27</v>
      </c>
      <c r="CP57" s="265">
        <f t="shared" si="3"/>
        <v>1.6440625133444198</v>
      </c>
      <c r="CQ57" s="266">
        <f t="shared" si="4"/>
        <v>0</v>
      </c>
    </row>
    <row r="58" spans="1:95" x14ac:dyDescent="0.25">
      <c r="A58" s="263" t="str">
        <f>'Indicator Data'!C69</f>
        <v>Lalmonirhat</v>
      </c>
      <c r="B58" s="264">
        <f>IF('Indicator Date hidden'!C59="x","x",B$2-'Indicator Date hidden'!C59)</f>
        <v>0</v>
      </c>
      <c r="C58" s="264">
        <f>IF('Indicator Date hidden'!D59="x","x",C$2-'Indicator Date hidden'!D59)</f>
        <v>0</v>
      </c>
      <c r="D58" s="264">
        <f>IF('Indicator Date hidden'!E59="x","x",D$2-'Indicator Date hidden'!E59)</f>
        <v>0</v>
      </c>
      <c r="E58" s="264">
        <f>IF('Indicator Date hidden'!F59="x","x",E$2-'Indicator Date hidden'!F59)</f>
        <v>0</v>
      </c>
      <c r="F58" s="264">
        <f>IF('Indicator Date hidden'!G59="x","x",F$2-'Indicator Date hidden'!G59)</f>
        <v>0</v>
      </c>
      <c r="G58" s="264">
        <f>IF('Indicator Date hidden'!H59="x","x",G$2-'Indicator Date hidden'!H59)</f>
        <v>0</v>
      </c>
      <c r="H58" s="264">
        <f>IF('Indicator Date hidden'!I59="x","x",H$2-'Indicator Date hidden'!I59)</f>
        <v>0</v>
      </c>
      <c r="I58" s="264">
        <f>IF('Indicator Date hidden'!J59="x","x",I$2-'Indicator Date hidden'!J59)</f>
        <v>0</v>
      </c>
      <c r="J58" s="264">
        <f>IF('Indicator Date hidden'!K59="x","x",J$2-'Indicator Date hidden'!K59)</f>
        <v>0</v>
      </c>
      <c r="K58" s="264">
        <f>IF('Indicator Date hidden'!L59="x","x",K$2-'Indicator Date hidden'!L59)</f>
        <v>0</v>
      </c>
      <c r="L58" s="264">
        <f>IF('Indicator Date hidden'!M59="x","x",L$2-'Indicator Date hidden'!M59)</f>
        <v>0</v>
      </c>
      <c r="M58" s="264">
        <f>IF('Indicator Date hidden'!N59="x","x",M$2-'Indicator Date hidden'!N59)</f>
        <v>0</v>
      </c>
      <c r="N58" s="264">
        <f>IF('Indicator Date hidden'!O59="x","x",N$2-'Indicator Date hidden'!O59)</f>
        <v>0</v>
      </c>
      <c r="O58" s="264">
        <f>IF('Indicator Date hidden'!P59="x","x",O$2-'Indicator Date hidden'!P59)</f>
        <v>0</v>
      </c>
      <c r="P58" s="264">
        <f>IF('Indicator Date hidden'!Q59="x","x",P$2-'Indicator Date hidden'!Q59)</f>
        <v>0</v>
      </c>
      <c r="Q58" s="264">
        <f>IF('Indicator Date hidden'!R59="x","x",Q$2-'Indicator Date hidden'!R59)</f>
        <v>0</v>
      </c>
      <c r="R58" s="264">
        <f>IF('Indicator Date hidden'!S59="x","x",R$2-'Indicator Date hidden'!S59)</f>
        <v>0</v>
      </c>
      <c r="S58" s="264">
        <f>IF('Indicator Date hidden'!T59="x","x",S$2-'Indicator Date hidden'!T59)</f>
        <v>0</v>
      </c>
      <c r="T58" s="264">
        <f>IF('Indicator Date hidden'!U59="x","x",T$2-'Indicator Date hidden'!U59)</f>
        <v>0</v>
      </c>
      <c r="U58" s="264">
        <f>IF('Indicator Date hidden'!V59="x","x",U$2-'Indicator Date hidden'!V59)</f>
        <v>0</v>
      </c>
      <c r="V58" s="264">
        <f>IF('Indicator Date hidden'!W59="x","x",V$2-'Indicator Date hidden'!W59)</f>
        <v>0</v>
      </c>
      <c r="W58" s="264">
        <f>IF('Indicator Date hidden'!X59="x","x",W$2-'Indicator Date hidden'!X59)</f>
        <v>0</v>
      </c>
      <c r="X58" s="264">
        <f>IF('Indicator Date hidden'!Y59="x","x",X$2-'Indicator Date hidden'!Y59)</f>
        <v>0</v>
      </c>
      <c r="Y58" s="264">
        <f>IF('Indicator Date hidden'!Z59="x","x",Y$2-'Indicator Date hidden'!Z59)</f>
        <v>6</v>
      </c>
      <c r="Z58" s="264">
        <f>IF('Indicator Date hidden'!AA59="x","x",Z$2-'Indicator Date hidden'!AA59)</f>
        <v>0</v>
      </c>
      <c r="AA58" s="264">
        <f>IF('Indicator Date hidden'!AB59="x","x",AA$2-'Indicator Date hidden'!AB59)</f>
        <v>0</v>
      </c>
      <c r="AB58" s="264">
        <f>IF('Indicator Date hidden'!AC59="x","x",AB$2-'Indicator Date hidden'!AC59)</f>
        <v>0</v>
      </c>
      <c r="AC58" s="264">
        <f>IF('Indicator Date hidden'!AD59="x","x",AC$2-'Indicator Date hidden'!AD59)</f>
        <v>0</v>
      </c>
      <c r="AD58" s="264">
        <f>IF('Indicator Date hidden'!AE59="x","x",AD$2-'Indicator Date hidden'!AE59)</f>
        <v>0</v>
      </c>
      <c r="AE58" s="264">
        <f>IF('Indicator Date hidden'!AF59="x","x",AE$2-'Indicator Date hidden'!AF59)</f>
        <v>0</v>
      </c>
      <c r="AF58" s="264">
        <f>IF('Indicator Date hidden'!AG59="x","x",AF$2-'Indicator Date hidden'!AG59)</f>
        <v>0</v>
      </c>
      <c r="AG58" s="264">
        <f>IF('Indicator Date hidden'!AH59="x","x",AG$2-'Indicator Date hidden'!AH59)</f>
        <v>4</v>
      </c>
      <c r="AH58" s="264">
        <f>IF('Indicator Date hidden'!AI59="x","x",AH$2-'Indicator Date hidden'!AI59)</f>
        <v>1</v>
      </c>
      <c r="AI58" s="264">
        <f>IF('Indicator Date hidden'!AJ59="x","x",AI$2-'Indicator Date hidden'!AJ59)</f>
        <v>1</v>
      </c>
      <c r="AJ58" s="264">
        <f>IF('Indicator Date hidden'!AK59="x","x",AJ$2-'Indicator Date hidden'!AK59)</f>
        <v>1</v>
      </c>
      <c r="AK58" s="264">
        <f>IF('Indicator Date hidden'!AL59="x","x",AK$2-'Indicator Date hidden'!AL59)</f>
        <v>0</v>
      </c>
      <c r="AL58" s="264">
        <f>IF('Indicator Date hidden'!AM59="x","x",AL$2-'Indicator Date hidden'!AM59)</f>
        <v>1</v>
      </c>
      <c r="AM58" s="264">
        <f>IF('Indicator Date hidden'!AN59="x","x",AM$2-'Indicator Date hidden'!AN59)</f>
        <v>1</v>
      </c>
      <c r="AN58" s="264">
        <f>IF('Indicator Date hidden'!AO59="x","x",AN$2-'Indicator Date hidden'!AO59)</f>
        <v>0</v>
      </c>
      <c r="AO58" s="264">
        <f>IF('Indicator Date hidden'!AP59="x","x",AO$2-'Indicator Date hidden'!AP59)</f>
        <v>4</v>
      </c>
      <c r="AP58" s="264">
        <f>IF('Indicator Date hidden'!AQ59="x","x",AP$2-'Indicator Date hidden'!AQ59)</f>
        <v>1</v>
      </c>
      <c r="AQ58" s="264">
        <f>IF('Indicator Date hidden'!AR59="x","x",AQ$2-'Indicator Date hidden'!AR59)</f>
        <v>0</v>
      </c>
      <c r="AR58" s="264">
        <f>IF('Indicator Date hidden'!AS59="x","x",AR$2-'Indicator Date hidden'!AS59)</f>
        <v>0</v>
      </c>
      <c r="AS58" s="264">
        <f>IF('Indicator Date hidden'!AT59="x","x",AS$2-'Indicator Date hidden'!AT59)</f>
        <v>0</v>
      </c>
      <c r="AT58" s="264">
        <f>IF('Indicator Date hidden'!AU59="x","x",AT$2-'Indicator Date hidden'!AU59)</f>
        <v>0</v>
      </c>
      <c r="AU58" s="264">
        <f>IF('Indicator Date hidden'!AV59="x","x",AU$2-'Indicator Date hidden'!AV59)</f>
        <v>0</v>
      </c>
      <c r="AV58" s="264">
        <f>IF('Indicator Date hidden'!AW59="x","x",AV$2-'Indicator Date hidden'!AW59)</f>
        <v>0</v>
      </c>
      <c r="AW58" s="264">
        <f>IF('Indicator Date hidden'!AX59="x","x",AW$2-'Indicator Date hidden'!AX59)</f>
        <v>0</v>
      </c>
      <c r="AX58" s="264">
        <f>IF('Indicator Date hidden'!AY59="x","x",AX$2-'Indicator Date hidden'!AY59)</f>
        <v>1</v>
      </c>
      <c r="AY58" s="264">
        <f>IF('Indicator Date hidden'!AZ59="x","x",AY$2-'Indicator Date hidden'!AZ59)</f>
        <v>1</v>
      </c>
      <c r="AZ58" s="264">
        <f>IF('Indicator Date hidden'!BA59="x","x",AZ$2-'Indicator Date hidden'!BA59)</f>
        <v>1</v>
      </c>
      <c r="BA58" s="264">
        <f>IF('Indicator Date hidden'!BB59="x","x",BA$2-'Indicator Date hidden'!BB59)</f>
        <v>0</v>
      </c>
      <c r="BB58" s="264">
        <f>IF('Indicator Date hidden'!BC59="x","x",BB$2-'Indicator Date hidden'!BC59)</f>
        <v>0</v>
      </c>
      <c r="BC58" s="264">
        <f>IF('Indicator Date hidden'!BD59="x","x",BC$2-'Indicator Date hidden'!BD59)</f>
        <v>0</v>
      </c>
      <c r="BD58" s="264">
        <f>IF('Indicator Date hidden'!BE59="x","x",BD$2-'Indicator Date hidden'!BE59)</f>
        <v>0</v>
      </c>
      <c r="BE58" s="264">
        <f>IF('Indicator Date hidden'!BF59="x","x",BE$2-'Indicator Date hidden'!BF59)</f>
        <v>0</v>
      </c>
      <c r="BF58" s="264">
        <f>IF('Indicator Date hidden'!BG59="x","x",BF$2-'Indicator Date hidden'!BG59)</f>
        <v>1</v>
      </c>
      <c r="BG58" s="264">
        <f>IF('Indicator Date hidden'!BH59="x","x",BG$2-'Indicator Date hidden'!BH59)</f>
        <v>1</v>
      </c>
      <c r="BH58" s="264">
        <f>IF('Indicator Date hidden'!BI59="x","x",BH$2-'Indicator Date hidden'!BI59)</f>
        <v>0</v>
      </c>
      <c r="BI58" s="264">
        <f>IF('Indicator Date hidden'!BJ59="x","x",BI$2-'Indicator Date hidden'!BJ59)</f>
        <v>0</v>
      </c>
      <c r="BJ58" s="264">
        <f>IF('Indicator Date hidden'!BK59="x","x",BJ$2-'Indicator Date hidden'!BK59)</f>
        <v>0</v>
      </c>
      <c r="BK58" s="264">
        <f>IF('Indicator Date hidden'!BL59="x","x",BK$2-'Indicator Date hidden'!BL59)</f>
        <v>0</v>
      </c>
      <c r="BL58" s="264">
        <f>IF('Indicator Date hidden'!BM59="x","x",BL$2-'Indicator Date hidden'!BM59)</f>
        <v>0</v>
      </c>
      <c r="BM58" s="264">
        <f>IF('Indicator Date hidden'!BN59="x","x",BM$2-'Indicator Date hidden'!BN59)</f>
        <v>0</v>
      </c>
      <c r="BN58" s="264">
        <f>IF('Indicator Date hidden'!BO59="x","x",BN$2-'Indicator Date hidden'!BO59)</f>
        <v>0</v>
      </c>
      <c r="BO58" s="264">
        <f>IF('Indicator Date hidden'!BP59="x","x",BO$2-'Indicator Date hidden'!BP59)</f>
        <v>5</v>
      </c>
      <c r="BP58" s="264">
        <f>IF('Indicator Date hidden'!BQ59="x","x",BP$2-'Indicator Date hidden'!BQ59)</f>
        <v>0</v>
      </c>
      <c r="BQ58" s="264">
        <f>IF('Indicator Date hidden'!BR59="x","x",BQ$2-'Indicator Date hidden'!BR59)</f>
        <v>6</v>
      </c>
      <c r="BR58" s="264">
        <f>IF('Indicator Date hidden'!BS59="x","x",BR$2-'Indicator Date hidden'!BS59)</f>
        <v>6</v>
      </c>
      <c r="BS58" s="264">
        <f>IF('Indicator Date hidden'!BT59="x","x",BS$2-'Indicator Date hidden'!BT59)</f>
        <v>6</v>
      </c>
      <c r="BT58" s="264">
        <f>IF('Indicator Date hidden'!BU59="x","x",BT$2-'Indicator Date hidden'!BU59)</f>
        <v>0</v>
      </c>
      <c r="BU58" s="264">
        <f>IF('Indicator Date hidden'!BV59="x","x",BU$2-'Indicator Date hidden'!BV59)</f>
        <v>0</v>
      </c>
      <c r="BV58" s="264">
        <f>IF('Indicator Date hidden'!BW59="x","x",BV$2-'Indicator Date hidden'!BW59)</f>
        <v>0</v>
      </c>
      <c r="BW58" s="264">
        <f>IF('Indicator Date hidden'!BX59="x","x",BW$2-'Indicator Date hidden'!BX59)</f>
        <v>6</v>
      </c>
      <c r="BX58" s="264">
        <f>IF('Indicator Date hidden'!BY59="x","x",BX$2-'Indicator Date hidden'!BY59)</f>
        <v>1</v>
      </c>
      <c r="BY58" s="264">
        <f>IF('Indicator Date hidden'!BZ59="x","x",BY$2-'Indicator Date hidden'!BZ59)</f>
        <v>1</v>
      </c>
      <c r="BZ58" s="264">
        <f>IF('Indicator Date hidden'!CA59="x","x",BZ$2-'Indicator Date hidden'!CA59)</f>
        <v>1</v>
      </c>
      <c r="CA58" s="264">
        <f>IF('Indicator Date hidden'!CB59="x","x",CA$2-'Indicator Date hidden'!CB59)</f>
        <v>1</v>
      </c>
      <c r="CB58" s="264">
        <f>IF('Indicator Date hidden'!CC59="x","x",CB$2-'Indicator Date hidden'!CC59)</f>
        <v>1</v>
      </c>
      <c r="CC58" s="264">
        <f>IF('Indicator Date hidden'!CD59="x","x",CC$2-'Indicator Date hidden'!CD59)</f>
        <v>1</v>
      </c>
      <c r="CD58" s="264">
        <f>IF('Indicator Date hidden'!CE59="x","x",CD$2-'Indicator Date hidden'!CE59)</f>
        <v>1</v>
      </c>
      <c r="CE58" s="264">
        <f>IF('Indicator Date hidden'!CF59="x","x",CE$2-'Indicator Date hidden'!CF59)</f>
        <v>0</v>
      </c>
      <c r="CF58" s="264">
        <f>IF('Indicator Date hidden'!CG59="x","x",CF$2-'Indicator Date hidden'!CG59)</f>
        <v>0</v>
      </c>
      <c r="CG58" s="264">
        <f>IF('Indicator Date hidden'!CH59="x","x",CG$2-'Indicator Date hidden'!CH59)</f>
        <v>0</v>
      </c>
      <c r="CH58" s="264">
        <f>IF('Indicator Date hidden'!CI59="x","x",CH$2-'Indicator Date hidden'!CI59)</f>
        <v>0</v>
      </c>
      <c r="CI58" s="264">
        <f>IF('Indicator Date hidden'!CJ59="x","x",CI$2-'Indicator Date hidden'!CJ59)</f>
        <v>0</v>
      </c>
      <c r="CJ58" s="264">
        <f>IF('Indicator Date hidden'!CK59="x","x",CJ$2-'Indicator Date hidden'!CK59)</f>
        <v>0</v>
      </c>
      <c r="CK58" s="264">
        <f>IF('Indicator Date hidden'!CL59="x","x",CK$2-'Indicator Date hidden'!CL59)</f>
        <v>0</v>
      </c>
      <c r="CL58" s="264">
        <f>IF('Indicator Date hidden'!CM59="x","x",CL$2-'Indicator Date hidden'!CM59)</f>
        <v>6</v>
      </c>
      <c r="CM58" s="263">
        <f t="shared" si="0"/>
        <v>67</v>
      </c>
      <c r="CN58" s="265">
        <f t="shared" si="1"/>
        <v>0.7528089887640449</v>
      </c>
      <c r="CO58" s="263">
        <f t="shared" si="2"/>
        <v>27</v>
      </c>
      <c r="CP58" s="265">
        <f t="shared" si="3"/>
        <v>1.6440625133444198</v>
      </c>
      <c r="CQ58" s="266">
        <f t="shared" si="4"/>
        <v>0</v>
      </c>
    </row>
    <row r="59" spans="1:95" x14ac:dyDescent="0.25">
      <c r="A59" s="263" t="str">
        <f>'Indicator Data'!C70</f>
        <v>Nilphamari</v>
      </c>
      <c r="B59" s="264">
        <f>IF('Indicator Date hidden'!C60="x","x",B$2-'Indicator Date hidden'!C60)</f>
        <v>0</v>
      </c>
      <c r="C59" s="264">
        <f>IF('Indicator Date hidden'!D60="x","x",C$2-'Indicator Date hidden'!D60)</f>
        <v>0</v>
      </c>
      <c r="D59" s="264">
        <f>IF('Indicator Date hidden'!E60="x","x",D$2-'Indicator Date hidden'!E60)</f>
        <v>0</v>
      </c>
      <c r="E59" s="264">
        <f>IF('Indicator Date hidden'!F60="x","x",E$2-'Indicator Date hidden'!F60)</f>
        <v>0</v>
      </c>
      <c r="F59" s="264">
        <f>IF('Indicator Date hidden'!G60="x","x",F$2-'Indicator Date hidden'!G60)</f>
        <v>0</v>
      </c>
      <c r="G59" s="264">
        <f>IF('Indicator Date hidden'!H60="x","x",G$2-'Indicator Date hidden'!H60)</f>
        <v>0</v>
      </c>
      <c r="H59" s="264">
        <f>IF('Indicator Date hidden'!I60="x","x",H$2-'Indicator Date hidden'!I60)</f>
        <v>0</v>
      </c>
      <c r="I59" s="264">
        <f>IF('Indicator Date hidden'!J60="x","x",I$2-'Indicator Date hidden'!J60)</f>
        <v>0</v>
      </c>
      <c r="J59" s="264">
        <f>IF('Indicator Date hidden'!K60="x","x",J$2-'Indicator Date hidden'!K60)</f>
        <v>0</v>
      </c>
      <c r="K59" s="264">
        <f>IF('Indicator Date hidden'!L60="x","x",K$2-'Indicator Date hidden'!L60)</f>
        <v>0</v>
      </c>
      <c r="L59" s="264">
        <f>IF('Indicator Date hidden'!M60="x","x",L$2-'Indicator Date hidden'!M60)</f>
        <v>0</v>
      </c>
      <c r="M59" s="264">
        <f>IF('Indicator Date hidden'!N60="x","x",M$2-'Indicator Date hidden'!N60)</f>
        <v>0</v>
      </c>
      <c r="N59" s="264">
        <f>IF('Indicator Date hidden'!O60="x","x",N$2-'Indicator Date hidden'!O60)</f>
        <v>0</v>
      </c>
      <c r="O59" s="264">
        <f>IF('Indicator Date hidden'!P60="x","x",O$2-'Indicator Date hidden'!P60)</f>
        <v>0</v>
      </c>
      <c r="P59" s="264">
        <f>IF('Indicator Date hidden'!Q60="x","x",P$2-'Indicator Date hidden'!Q60)</f>
        <v>0</v>
      </c>
      <c r="Q59" s="264">
        <f>IF('Indicator Date hidden'!R60="x","x",Q$2-'Indicator Date hidden'!R60)</f>
        <v>0</v>
      </c>
      <c r="R59" s="264">
        <f>IF('Indicator Date hidden'!S60="x","x",R$2-'Indicator Date hidden'!S60)</f>
        <v>0</v>
      </c>
      <c r="S59" s="264">
        <f>IF('Indicator Date hidden'!T60="x","x",S$2-'Indicator Date hidden'!T60)</f>
        <v>0</v>
      </c>
      <c r="T59" s="264">
        <f>IF('Indicator Date hidden'!U60="x","x",T$2-'Indicator Date hidden'!U60)</f>
        <v>0</v>
      </c>
      <c r="U59" s="264">
        <f>IF('Indicator Date hidden'!V60="x","x",U$2-'Indicator Date hidden'!V60)</f>
        <v>0</v>
      </c>
      <c r="V59" s="264">
        <f>IF('Indicator Date hidden'!W60="x","x",V$2-'Indicator Date hidden'!W60)</f>
        <v>0</v>
      </c>
      <c r="W59" s="264">
        <f>IF('Indicator Date hidden'!X60="x","x",W$2-'Indicator Date hidden'!X60)</f>
        <v>0</v>
      </c>
      <c r="X59" s="264">
        <f>IF('Indicator Date hidden'!Y60="x","x",X$2-'Indicator Date hidden'!Y60)</f>
        <v>0</v>
      </c>
      <c r="Y59" s="264">
        <f>IF('Indicator Date hidden'!Z60="x","x",Y$2-'Indicator Date hidden'!Z60)</f>
        <v>6</v>
      </c>
      <c r="Z59" s="264">
        <f>IF('Indicator Date hidden'!AA60="x","x",Z$2-'Indicator Date hidden'!AA60)</f>
        <v>0</v>
      </c>
      <c r="AA59" s="264">
        <f>IF('Indicator Date hidden'!AB60="x","x",AA$2-'Indicator Date hidden'!AB60)</f>
        <v>0</v>
      </c>
      <c r="AB59" s="264">
        <f>IF('Indicator Date hidden'!AC60="x","x",AB$2-'Indicator Date hidden'!AC60)</f>
        <v>0</v>
      </c>
      <c r="AC59" s="264">
        <f>IF('Indicator Date hidden'!AD60="x","x",AC$2-'Indicator Date hidden'!AD60)</f>
        <v>0</v>
      </c>
      <c r="AD59" s="264">
        <f>IF('Indicator Date hidden'!AE60="x","x",AD$2-'Indicator Date hidden'!AE60)</f>
        <v>0</v>
      </c>
      <c r="AE59" s="264">
        <f>IF('Indicator Date hidden'!AF60="x","x",AE$2-'Indicator Date hidden'!AF60)</f>
        <v>0</v>
      </c>
      <c r="AF59" s="264">
        <f>IF('Indicator Date hidden'!AG60="x","x",AF$2-'Indicator Date hidden'!AG60)</f>
        <v>0</v>
      </c>
      <c r="AG59" s="264">
        <f>IF('Indicator Date hidden'!AH60="x","x",AG$2-'Indicator Date hidden'!AH60)</f>
        <v>4</v>
      </c>
      <c r="AH59" s="264">
        <f>IF('Indicator Date hidden'!AI60="x","x",AH$2-'Indicator Date hidden'!AI60)</f>
        <v>1</v>
      </c>
      <c r="AI59" s="264">
        <f>IF('Indicator Date hidden'!AJ60="x","x",AI$2-'Indicator Date hidden'!AJ60)</f>
        <v>1</v>
      </c>
      <c r="AJ59" s="264">
        <f>IF('Indicator Date hidden'!AK60="x","x",AJ$2-'Indicator Date hidden'!AK60)</f>
        <v>1</v>
      </c>
      <c r="AK59" s="264">
        <f>IF('Indicator Date hidden'!AL60="x","x",AK$2-'Indicator Date hidden'!AL60)</f>
        <v>0</v>
      </c>
      <c r="AL59" s="264">
        <f>IF('Indicator Date hidden'!AM60="x","x",AL$2-'Indicator Date hidden'!AM60)</f>
        <v>1</v>
      </c>
      <c r="AM59" s="264">
        <f>IF('Indicator Date hidden'!AN60="x","x",AM$2-'Indicator Date hidden'!AN60)</f>
        <v>1</v>
      </c>
      <c r="AN59" s="264">
        <f>IF('Indicator Date hidden'!AO60="x","x",AN$2-'Indicator Date hidden'!AO60)</f>
        <v>0</v>
      </c>
      <c r="AO59" s="264">
        <f>IF('Indicator Date hidden'!AP60="x","x",AO$2-'Indicator Date hidden'!AP60)</f>
        <v>4</v>
      </c>
      <c r="AP59" s="264">
        <f>IF('Indicator Date hidden'!AQ60="x","x",AP$2-'Indicator Date hidden'!AQ60)</f>
        <v>1</v>
      </c>
      <c r="AQ59" s="264">
        <f>IF('Indicator Date hidden'!AR60="x","x",AQ$2-'Indicator Date hidden'!AR60)</f>
        <v>0</v>
      </c>
      <c r="AR59" s="264">
        <f>IF('Indicator Date hidden'!AS60="x","x",AR$2-'Indicator Date hidden'!AS60)</f>
        <v>0</v>
      </c>
      <c r="AS59" s="264">
        <f>IF('Indicator Date hidden'!AT60="x","x",AS$2-'Indicator Date hidden'!AT60)</f>
        <v>0</v>
      </c>
      <c r="AT59" s="264">
        <f>IF('Indicator Date hidden'!AU60="x","x",AT$2-'Indicator Date hidden'!AU60)</f>
        <v>0</v>
      </c>
      <c r="AU59" s="264">
        <f>IF('Indicator Date hidden'!AV60="x","x",AU$2-'Indicator Date hidden'!AV60)</f>
        <v>0</v>
      </c>
      <c r="AV59" s="264">
        <f>IF('Indicator Date hidden'!AW60="x","x",AV$2-'Indicator Date hidden'!AW60)</f>
        <v>0</v>
      </c>
      <c r="AW59" s="264">
        <f>IF('Indicator Date hidden'!AX60="x","x",AW$2-'Indicator Date hidden'!AX60)</f>
        <v>0</v>
      </c>
      <c r="AX59" s="264">
        <f>IF('Indicator Date hidden'!AY60="x","x",AX$2-'Indicator Date hidden'!AY60)</f>
        <v>1</v>
      </c>
      <c r="AY59" s="264">
        <f>IF('Indicator Date hidden'!AZ60="x","x",AY$2-'Indicator Date hidden'!AZ60)</f>
        <v>1</v>
      </c>
      <c r="AZ59" s="264">
        <f>IF('Indicator Date hidden'!BA60="x","x",AZ$2-'Indicator Date hidden'!BA60)</f>
        <v>1</v>
      </c>
      <c r="BA59" s="264">
        <f>IF('Indicator Date hidden'!BB60="x","x",BA$2-'Indicator Date hidden'!BB60)</f>
        <v>0</v>
      </c>
      <c r="BB59" s="264">
        <f>IF('Indicator Date hidden'!BC60="x","x",BB$2-'Indicator Date hidden'!BC60)</f>
        <v>0</v>
      </c>
      <c r="BC59" s="264">
        <f>IF('Indicator Date hidden'!BD60="x","x",BC$2-'Indicator Date hidden'!BD60)</f>
        <v>0</v>
      </c>
      <c r="BD59" s="264">
        <f>IF('Indicator Date hidden'!BE60="x","x",BD$2-'Indicator Date hidden'!BE60)</f>
        <v>0</v>
      </c>
      <c r="BE59" s="264">
        <f>IF('Indicator Date hidden'!BF60="x","x",BE$2-'Indicator Date hidden'!BF60)</f>
        <v>0</v>
      </c>
      <c r="BF59" s="264">
        <f>IF('Indicator Date hidden'!BG60="x","x",BF$2-'Indicator Date hidden'!BG60)</f>
        <v>1</v>
      </c>
      <c r="BG59" s="264">
        <f>IF('Indicator Date hidden'!BH60="x","x",BG$2-'Indicator Date hidden'!BH60)</f>
        <v>1</v>
      </c>
      <c r="BH59" s="264">
        <f>IF('Indicator Date hidden'!BI60="x","x",BH$2-'Indicator Date hidden'!BI60)</f>
        <v>0</v>
      </c>
      <c r="BI59" s="264">
        <f>IF('Indicator Date hidden'!BJ60="x","x",BI$2-'Indicator Date hidden'!BJ60)</f>
        <v>0</v>
      </c>
      <c r="BJ59" s="264">
        <f>IF('Indicator Date hidden'!BK60="x","x",BJ$2-'Indicator Date hidden'!BK60)</f>
        <v>0</v>
      </c>
      <c r="BK59" s="264">
        <f>IF('Indicator Date hidden'!BL60="x","x",BK$2-'Indicator Date hidden'!BL60)</f>
        <v>0</v>
      </c>
      <c r="BL59" s="264">
        <f>IF('Indicator Date hidden'!BM60="x","x",BL$2-'Indicator Date hidden'!BM60)</f>
        <v>0</v>
      </c>
      <c r="BM59" s="264">
        <f>IF('Indicator Date hidden'!BN60="x","x",BM$2-'Indicator Date hidden'!BN60)</f>
        <v>0</v>
      </c>
      <c r="BN59" s="264">
        <f>IF('Indicator Date hidden'!BO60="x","x",BN$2-'Indicator Date hidden'!BO60)</f>
        <v>0</v>
      </c>
      <c r="BO59" s="264">
        <f>IF('Indicator Date hidden'!BP60="x","x",BO$2-'Indicator Date hidden'!BP60)</f>
        <v>5</v>
      </c>
      <c r="BP59" s="264">
        <f>IF('Indicator Date hidden'!BQ60="x","x",BP$2-'Indicator Date hidden'!BQ60)</f>
        <v>0</v>
      </c>
      <c r="BQ59" s="264">
        <f>IF('Indicator Date hidden'!BR60="x","x",BQ$2-'Indicator Date hidden'!BR60)</f>
        <v>6</v>
      </c>
      <c r="BR59" s="264">
        <f>IF('Indicator Date hidden'!BS60="x","x",BR$2-'Indicator Date hidden'!BS60)</f>
        <v>6</v>
      </c>
      <c r="BS59" s="264">
        <f>IF('Indicator Date hidden'!BT60="x","x",BS$2-'Indicator Date hidden'!BT60)</f>
        <v>6</v>
      </c>
      <c r="BT59" s="264">
        <f>IF('Indicator Date hidden'!BU60="x","x",BT$2-'Indicator Date hidden'!BU60)</f>
        <v>0</v>
      </c>
      <c r="BU59" s="264">
        <f>IF('Indicator Date hidden'!BV60="x","x",BU$2-'Indicator Date hidden'!BV60)</f>
        <v>0</v>
      </c>
      <c r="BV59" s="264">
        <f>IF('Indicator Date hidden'!BW60="x","x",BV$2-'Indicator Date hidden'!BW60)</f>
        <v>0</v>
      </c>
      <c r="BW59" s="264">
        <f>IF('Indicator Date hidden'!BX60="x","x",BW$2-'Indicator Date hidden'!BX60)</f>
        <v>6</v>
      </c>
      <c r="BX59" s="264">
        <f>IF('Indicator Date hidden'!BY60="x","x",BX$2-'Indicator Date hidden'!BY60)</f>
        <v>1</v>
      </c>
      <c r="BY59" s="264">
        <f>IF('Indicator Date hidden'!BZ60="x","x",BY$2-'Indicator Date hidden'!BZ60)</f>
        <v>1</v>
      </c>
      <c r="BZ59" s="264">
        <f>IF('Indicator Date hidden'!CA60="x","x",BZ$2-'Indicator Date hidden'!CA60)</f>
        <v>1</v>
      </c>
      <c r="CA59" s="264">
        <f>IF('Indicator Date hidden'!CB60="x","x",CA$2-'Indicator Date hidden'!CB60)</f>
        <v>1</v>
      </c>
      <c r="CB59" s="264">
        <f>IF('Indicator Date hidden'!CC60="x","x",CB$2-'Indicator Date hidden'!CC60)</f>
        <v>1</v>
      </c>
      <c r="CC59" s="264">
        <f>IF('Indicator Date hidden'!CD60="x","x",CC$2-'Indicator Date hidden'!CD60)</f>
        <v>1</v>
      </c>
      <c r="CD59" s="264">
        <f>IF('Indicator Date hidden'!CE60="x","x",CD$2-'Indicator Date hidden'!CE60)</f>
        <v>1</v>
      </c>
      <c r="CE59" s="264">
        <f>IF('Indicator Date hidden'!CF60="x","x",CE$2-'Indicator Date hidden'!CF60)</f>
        <v>0</v>
      </c>
      <c r="CF59" s="264">
        <f>IF('Indicator Date hidden'!CG60="x","x",CF$2-'Indicator Date hidden'!CG60)</f>
        <v>0</v>
      </c>
      <c r="CG59" s="264">
        <f>IF('Indicator Date hidden'!CH60="x","x",CG$2-'Indicator Date hidden'!CH60)</f>
        <v>0</v>
      </c>
      <c r="CH59" s="264">
        <f>IF('Indicator Date hidden'!CI60="x","x",CH$2-'Indicator Date hidden'!CI60)</f>
        <v>0</v>
      </c>
      <c r="CI59" s="264">
        <f>IF('Indicator Date hidden'!CJ60="x","x",CI$2-'Indicator Date hidden'!CJ60)</f>
        <v>0</v>
      </c>
      <c r="CJ59" s="264">
        <f>IF('Indicator Date hidden'!CK60="x","x",CJ$2-'Indicator Date hidden'!CK60)</f>
        <v>0</v>
      </c>
      <c r="CK59" s="264">
        <f>IF('Indicator Date hidden'!CL60="x","x",CK$2-'Indicator Date hidden'!CL60)</f>
        <v>0</v>
      </c>
      <c r="CL59" s="264">
        <f>IF('Indicator Date hidden'!CM60="x","x",CL$2-'Indicator Date hidden'!CM60)</f>
        <v>6</v>
      </c>
      <c r="CM59" s="263">
        <f t="shared" si="0"/>
        <v>67</v>
      </c>
      <c r="CN59" s="265">
        <f t="shared" si="1"/>
        <v>0.7528089887640449</v>
      </c>
      <c r="CO59" s="263">
        <f t="shared" si="2"/>
        <v>27</v>
      </c>
      <c r="CP59" s="265">
        <f t="shared" si="3"/>
        <v>1.6440625133444198</v>
      </c>
      <c r="CQ59" s="266">
        <f t="shared" si="4"/>
        <v>0</v>
      </c>
    </row>
    <row r="60" spans="1:95" x14ac:dyDescent="0.25">
      <c r="A60" s="263" t="str">
        <f>'Indicator Data'!C71</f>
        <v>Panchagarh</v>
      </c>
      <c r="B60" s="264">
        <f>IF('Indicator Date hidden'!C61="x","x",B$2-'Indicator Date hidden'!C61)</f>
        <v>0</v>
      </c>
      <c r="C60" s="264">
        <f>IF('Indicator Date hidden'!D61="x","x",C$2-'Indicator Date hidden'!D61)</f>
        <v>0</v>
      </c>
      <c r="D60" s="264">
        <f>IF('Indicator Date hidden'!E61="x","x",D$2-'Indicator Date hidden'!E61)</f>
        <v>0</v>
      </c>
      <c r="E60" s="264">
        <f>IF('Indicator Date hidden'!F61="x","x",E$2-'Indicator Date hidden'!F61)</f>
        <v>0</v>
      </c>
      <c r="F60" s="264">
        <f>IF('Indicator Date hidden'!G61="x","x",F$2-'Indicator Date hidden'!G61)</f>
        <v>0</v>
      </c>
      <c r="G60" s="264">
        <f>IF('Indicator Date hidden'!H61="x","x",G$2-'Indicator Date hidden'!H61)</f>
        <v>0</v>
      </c>
      <c r="H60" s="264">
        <f>IF('Indicator Date hidden'!I61="x","x",H$2-'Indicator Date hidden'!I61)</f>
        <v>0</v>
      </c>
      <c r="I60" s="264">
        <f>IF('Indicator Date hidden'!J61="x","x",I$2-'Indicator Date hidden'!J61)</f>
        <v>0</v>
      </c>
      <c r="J60" s="264">
        <f>IF('Indicator Date hidden'!K61="x","x",J$2-'Indicator Date hidden'!K61)</f>
        <v>0</v>
      </c>
      <c r="K60" s="264">
        <f>IF('Indicator Date hidden'!L61="x","x",K$2-'Indicator Date hidden'!L61)</f>
        <v>0</v>
      </c>
      <c r="L60" s="264">
        <f>IF('Indicator Date hidden'!M61="x","x",L$2-'Indicator Date hidden'!M61)</f>
        <v>0</v>
      </c>
      <c r="M60" s="264">
        <f>IF('Indicator Date hidden'!N61="x","x",M$2-'Indicator Date hidden'!N61)</f>
        <v>0</v>
      </c>
      <c r="N60" s="264">
        <f>IF('Indicator Date hidden'!O61="x","x",N$2-'Indicator Date hidden'!O61)</f>
        <v>0</v>
      </c>
      <c r="O60" s="264">
        <f>IF('Indicator Date hidden'!P61="x","x",O$2-'Indicator Date hidden'!P61)</f>
        <v>0</v>
      </c>
      <c r="P60" s="264">
        <f>IF('Indicator Date hidden'!Q61="x","x",P$2-'Indicator Date hidden'!Q61)</f>
        <v>0</v>
      </c>
      <c r="Q60" s="264">
        <f>IF('Indicator Date hidden'!R61="x","x",Q$2-'Indicator Date hidden'!R61)</f>
        <v>0</v>
      </c>
      <c r="R60" s="264">
        <f>IF('Indicator Date hidden'!S61="x","x",R$2-'Indicator Date hidden'!S61)</f>
        <v>0</v>
      </c>
      <c r="S60" s="264">
        <f>IF('Indicator Date hidden'!T61="x","x",S$2-'Indicator Date hidden'!T61)</f>
        <v>0</v>
      </c>
      <c r="T60" s="264">
        <f>IF('Indicator Date hidden'!U61="x","x",T$2-'Indicator Date hidden'!U61)</f>
        <v>0</v>
      </c>
      <c r="U60" s="264">
        <f>IF('Indicator Date hidden'!V61="x","x",U$2-'Indicator Date hidden'!V61)</f>
        <v>0</v>
      </c>
      <c r="V60" s="264">
        <f>IF('Indicator Date hidden'!W61="x","x",V$2-'Indicator Date hidden'!W61)</f>
        <v>0</v>
      </c>
      <c r="W60" s="264">
        <f>IF('Indicator Date hidden'!X61="x","x",W$2-'Indicator Date hidden'!X61)</f>
        <v>0</v>
      </c>
      <c r="X60" s="264">
        <f>IF('Indicator Date hidden'!Y61="x","x",X$2-'Indicator Date hidden'!Y61)</f>
        <v>0</v>
      </c>
      <c r="Y60" s="264">
        <f>IF('Indicator Date hidden'!Z61="x","x",Y$2-'Indicator Date hidden'!Z61)</f>
        <v>6</v>
      </c>
      <c r="Z60" s="264">
        <f>IF('Indicator Date hidden'!AA61="x","x",Z$2-'Indicator Date hidden'!AA61)</f>
        <v>0</v>
      </c>
      <c r="AA60" s="264">
        <f>IF('Indicator Date hidden'!AB61="x","x",AA$2-'Indicator Date hidden'!AB61)</f>
        <v>0</v>
      </c>
      <c r="AB60" s="264">
        <f>IF('Indicator Date hidden'!AC61="x","x",AB$2-'Indicator Date hidden'!AC61)</f>
        <v>0</v>
      </c>
      <c r="AC60" s="264">
        <f>IF('Indicator Date hidden'!AD61="x","x",AC$2-'Indicator Date hidden'!AD61)</f>
        <v>0</v>
      </c>
      <c r="AD60" s="264">
        <f>IF('Indicator Date hidden'!AE61="x","x",AD$2-'Indicator Date hidden'!AE61)</f>
        <v>0</v>
      </c>
      <c r="AE60" s="264">
        <f>IF('Indicator Date hidden'!AF61="x","x",AE$2-'Indicator Date hidden'!AF61)</f>
        <v>0</v>
      </c>
      <c r="AF60" s="264">
        <f>IF('Indicator Date hidden'!AG61="x","x",AF$2-'Indicator Date hidden'!AG61)</f>
        <v>0</v>
      </c>
      <c r="AG60" s="264">
        <f>IF('Indicator Date hidden'!AH61="x","x",AG$2-'Indicator Date hidden'!AH61)</f>
        <v>4</v>
      </c>
      <c r="AH60" s="264">
        <f>IF('Indicator Date hidden'!AI61="x","x",AH$2-'Indicator Date hidden'!AI61)</f>
        <v>1</v>
      </c>
      <c r="AI60" s="264">
        <f>IF('Indicator Date hidden'!AJ61="x","x",AI$2-'Indicator Date hidden'!AJ61)</f>
        <v>1</v>
      </c>
      <c r="AJ60" s="264">
        <f>IF('Indicator Date hidden'!AK61="x","x",AJ$2-'Indicator Date hidden'!AK61)</f>
        <v>1</v>
      </c>
      <c r="AK60" s="264">
        <f>IF('Indicator Date hidden'!AL61="x","x",AK$2-'Indicator Date hidden'!AL61)</f>
        <v>0</v>
      </c>
      <c r="AL60" s="264">
        <f>IF('Indicator Date hidden'!AM61="x","x",AL$2-'Indicator Date hidden'!AM61)</f>
        <v>1</v>
      </c>
      <c r="AM60" s="264">
        <f>IF('Indicator Date hidden'!AN61="x","x",AM$2-'Indicator Date hidden'!AN61)</f>
        <v>1</v>
      </c>
      <c r="AN60" s="264">
        <f>IF('Indicator Date hidden'!AO61="x","x",AN$2-'Indicator Date hidden'!AO61)</f>
        <v>0</v>
      </c>
      <c r="AO60" s="264">
        <f>IF('Indicator Date hidden'!AP61="x","x",AO$2-'Indicator Date hidden'!AP61)</f>
        <v>4</v>
      </c>
      <c r="AP60" s="264">
        <f>IF('Indicator Date hidden'!AQ61="x","x",AP$2-'Indicator Date hidden'!AQ61)</f>
        <v>1</v>
      </c>
      <c r="AQ60" s="264">
        <f>IF('Indicator Date hidden'!AR61="x","x",AQ$2-'Indicator Date hidden'!AR61)</f>
        <v>0</v>
      </c>
      <c r="AR60" s="264">
        <f>IF('Indicator Date hidden'!AS61="x","x",AR$2-'Indicator Date hidden'!AS61)</f>
        <v>0</v>
      </c>
      <c r="AS60" s="264">
        <f>IF('Indicator Date hidden'!AT61="x","x",AS$2-'Indicator Date hidden'!AT61)</f>
        <v>0</v>
      </c>
      <c r="AT60" s="264">
        <f>IF('Indicator Date hidden'!AU61="x","x",AT$2-'Indicator Date hidden'!AU61)</f>
        <v>0</v>
      </c>
      <c r="AU60" s="264">
        <f>IF('Indicator Date hidden'!AV61="x","x",AU$2-'Indicator Date hidden'!AV61)</f>
        <v>0</v>
      </c>
      <c r="AV60" s="264">
        <f>IF('Indicator Date hidden'!AW61="x","x",AV$2-'Indicator Date hidden'!AW61)</f>
        <v>0</v>
      </c>
      <c r="AW60" s="264">
        <f>IF('Indicator Date hidden'!AX61="x","x",AW$2-'Indicator Date hidden'!AX61)</f>
        <v>0</v>
      </c>
      <c r="AX60" s="264">
        <f>IF('Indicator Date hidden'!AY61="x","x",AX$2-'Indicator Date hidden'!AY61)</f>
        <v>1</v>
      </c>
      <c r="AY60" s="264">
        <f>IF('Indicator Date hidden'!AZ61="x","x",AY$2-'Indicator Date hidden'!AZ61)</f>
        <v>1</v>
      </c>
      <c r="AZ60" s="264">
        <f>IF('Indicator Date hidden'!BA61="x","x",AZ$2-'Indicator Date hidden'!BA61)</f>
        <v>1</v>
      </c>
      <c r="BA60" s="264">
        <f>IF('Indicator Date hidden'!BB61="x","x",BA$2-'Indicator Date hidden'!BB61)</f>
        <v>0</v>
      </c>
      <c r="BB60" s="264">
        <f>IF('Indicator Date hidden'!BC61="x","x",BB$2-'Indicator Date hidden'!BC61)</f>
        <v>0</v>
      </c>
      <c r="BC60" s="264">
        <f>IF('Indicator Date hidden'!BD61="x","x",BC$2-'Indicator Date hidden'!BD61)</f>
        <v>0</v>
      </c>
      <c r="BD60" s="264">
        <f>IF('Indicator Date hidden'!BE61="x","x",BD$2-'Indicator Date hidden'!BE61)</f>
        <v>0</v>
      </c>
      <c r="BE60" s="264">
        <f>IF('Indicator Date hidden'!BF61="x","x",BE$2-'Indicator Date hidden'!BF61)</f>
        <v>0</v>
      </c>
      <c r="BF60" s="264">
        <f>IF('Indicator Date hidden'!BG61="x","x",BF$2-'Indicator Date hidden'!BG61)</f>
        <v>1</v>
      </c>
      <c r="BG60" s="264">
        <f>IF('Indicator Date hidden'!BH61="x","x",BG$2-'Indicator Date hidden'!BH61)</f>
        <v>1</v>
      </c>
      <c r="BH60" s="264">
        <f>IF('Indicator Date hidden'!BI61="x","x",BH$2-'Indicator Date hidden'!BI61)</f>
        <v>0</v>
      </c>
      <c r="BI60" s="264">
        <f>IF('Indicator Date hidden'!BJ61="x","x",BI$2-'Indicator Date hidden'!BJ61)</f>
        <v>0</v>
      </c>
      <c r="BJ60" s="264">
        <f>IF('Indicator Date hidden'!BK61="x","x",BJ$2-'Indicator Date hidden'!BK61)</f>
        <v>0</v>
      </c>
      <c r="BK60" s="264">
        <f>IF('Indicator Date hidden'!BL61="x","x",BK$2-'Indicator Date hidden'!BL61)</f>
        <v>0</v>
      </c>
      <c r="BL60" s="264">
        <f>IF('Indicator Date hidden'!BM61="x","x",BL$2-'Indicator Date hidden'!BM61)</f>
        <v>0</v>
      </c>
      <c r="BM60" s="264">
        <f>IF('Indicator Date hidden'!BN61="x","x",BM$2-'Indicator Date hidden'!BN61)</f>
        <v>0</v>
      </c>
      <c r="BN60" s="264">
        <f>IF('Indicator Date hidden'!BO61="x","x",BN$2-'Indicator Date hidden'!BO61)</f>
        <v>0</v>
      </c>
      <c r="BO60" s="264">
        <f>IF('Indicator Date hidden'!BP61="x","x",BO$2-'Indicator Date hidden'!BP61)</f>
        <v>5</v>
      </c>
      <c r="BP60" s="264">
        <f>IF('Indicator Date hidden'!BQ61="x","x",BP$2-'Indicator Date hidden'!BQ61)</f>
        <v>0</v>
      </c>
      <c r="BQ60" s="264">
        <f>IF('Indicator Date hidden'!BR61="x","x",BQ$2-'Indicator Date hidden'!BR61)</f>
        <v>6</v>
      </c>
      <c r="BR60" s="264">
        <f>IF('Indicator Date hidden'!BS61="x","x",BR$2-'Indicator Date hidden'!BS61)</f>
        <v>6</v>
      </c>
      <c r="BS60" s="264">
        <f>IF('Indicator Date hidden'!BT61="x","x",BS$2-'Indicator Date hidden'!BT61)</f>
        <v>6</v>
      </c>
      <c r="BT60" s="264">
        <f>IF('Indicator Date hidden'!BU61="x","x",BT$2-'Indicator Date hidden'!BU61)</f>
        <v>0</v>
      </c>
      <c r="BU60" s="264">
        <f>IF('Indicator Date hidden'!BV61="x","x",BU$2-'Indicator Date hidden'!BV61)</f>
        <v>0</v>
      </c>
      <c r="BV60" s="264">
        <f>IF('Indicator Date hidden'!BW61="x","x",BV$2-'Indicator Date hidden'!BW61)</f>
        <v>0</v>
      </c>
      <c r="BW60" s="264">
        <f>IF('Indicator Date hidden'!BX61="x","x",BW$2-'Indicator Date hidden'!BX61)</f>
        <v>6</v>
      </c>
      <c r="BX60" s="264">
        <f>IF('Indicator Date hidden'!BY61="x","x",BX$2-'Indicator Date hidden'!BY61)</f>
        <v>1</v>
      </c>
      <c r="BY60" s="264">
        <f>IF('Indicator Date hidden'!BZ61="x","x",BY$2-'Indicator Date hidden'!BZ61)</f>
        <v>1</v>
      </c>
      <c r="BZ60" s="264">
        <f>IF('Indicator Date hidden'!CA61="x","x",BZ$2-'Indicator Date hidden'!CA61)</f>
        <v>1</v>
      </c>
      <c r="CA60" s="264">
        <f>IF('Indicator Date hidden'!CB61="x","x",CA$2-'Indicator Date hidden'!CB61)</f>
        <v>1</v>
      </c>
      <c r="CB60" s="264">
        <f>IF('Indicator Date hidden'!CC61="x","x",CB$2-'Indicator Date hidden'!CC61)</f>
        <v>1</v>
      </c>
      <c r="CC60" s="264">
        <f>IF('Indicator Date hidden'!CD61="x","x",CC$2-'Indicator Date hidden'!CD61)</f>
        <v>1</v>
      </c>
      <c r="CD60" s="264">
        <f>IF('Indicator Date hidden'!CE61="x","x",CD$2-'Indicator Date hidden'!CE61)</f>
        <v>1</v>
      </c>
      <c r="CE60" s="264">
        <f>IF('Indicator Date hidden'!CF61="x","x",CE$2-'Indicator Date hidden'!CF61)</f>
        <v>0</v>
      </c>
      <c r="CF60" s="264">
        <f>IF('Indicator Date hidden'!CG61="x","x",CF$2-'Indicator Date hidden'!CG61)</f>
        <v>0</v>
      </c>
      <c r="CG60" s="264">
        <f>IF('Indicator Date hidden'!CH61="x","x",CG$2-'Indicator Date hidden'!CH61)</f>
        <v>0</v>
      </c>
      <c r="CH60" s="264">
        <f>IF('Indicator Date hidden'!CI61="x","x",CH$2-'Indicator Date hidden'!CI61)</f>
        <v>0</v>
      </c>
      <c r="CI60" s="264">
        <f>IF('Indicator Date hidden'!CJ61="x","x",CI$2-'Indicator Date hidden'!CJ61)</f>
        <v>0</v>
      </c>
      <c r="CJ60" s="264">
        <f>IF('Indicator Date hidden'!CK61="x","x",CJ$2-'Indicator Date hidden'!CK61)</f>
        <v>0</v>
      </c>
      <c r="CK60" s="264">
        <f>IF('Indicator Date hidden'!CL61="x","x",CK$2-'Indicator Date hidden'!CL61)</f>
        <v>0</v>
      </c>
      <c r="CL60" s="264">
        <f>IF('Indicator Date hidden'!CM61="x","x",CL$2-'Indicator Date hidden'!CM61)</f>
        <v>6</v>
      </c>
      <c r="CM60" s="263">
        <f t="shared" si="0"/>
        <v>67</v>
      </c>
      <c r="CN60" s="265">
        <f t="shared" si="1"/>
        <v>0.7528089887640449</v>
      </c>
      <c r="CO60" s="263">
        <f t="shared" si="2"/>
        <v>27</v>
      </c>
      <c r="CP60" s="265">
        <f t="shared" si="3"/>
        <v>1.6440625133444198</v>
      </c>
      <c r="CQ60" s="266">
        <f t="shared" si="4"/>
        <v>0</v>
      </c>
    </row>
    <row r="61" spans="1:95" x14ac:dyDescent="0.25">
      <c r="A61" s="263" t="str">
        <f>'Indicator Data'!C72</f>
        <v>Rangpur</v>
      </c>
      <c r="B61" s="264">
        <f>IF('Indicator Date hidden'!C62="x","x",B$2-'Indicator Date hidden'!C62)</f>
        <v>0</v>
      </c>
      <c r="C61" s="264">
        <f>IF('Indicator Date hidden'!D62="x","x",C$2-'Indicator Date hidden'!D62)</f>
        <v>0</v>
      </c>
      <c r="D61" s="264">
        <f>IF('Indicator Date hidden'!E62="x","x",D$2-'Indicator Date hidden'!E62)</f>
        <v>0</v>
      </c>
      <c r="E61" s="264">
        <f>IF('Indicator Date hidden'!F62="x","x",E$2-'Indicator Date hidden'!F62)</f>
        <v>0</v>
      </c>
      <c r="F61" s="264">
        <f>IF('Indicator Date hidden'!G62="x","x",F$2-'Indicator Date hidden'!G62)</f>
        <v>0</v>
      </c>
      <c r="G61" s="264">
        <f>IF('Indicator Date hidden'!H62="x","x",G$2-'Indicator Date hidden'!H62)</f>
        <v>0</v>
      </c>
      <c r="H61" s="264">
        <f>IF('Indicator Date hidden'!I62="x","x",H$2-'Indicator Date hidden'!I62)</f>
        <v>0</v>
      </c>
      <c r="I61" s="264">
        <f>IF('Indicator Date hidden'!J62="x","x",I$2-'Indicator Date hidden'!J62)</f>
        <v>0</v>
      </c>
      <c r="J61" s="264">
        <f>IF('Indicator Date hidden'!K62="x","x",J$2-'Indicator Date hidden'!K62)</f>
        <v>0</v>
      </c>
      <c r="K61" s="264">
        <f>IF('Indicator Date hidden'!L62="x","x",K$2-'Indicator Date hidden'!L62)</f>
        <v>0</v>
      </c>
      <c r="L61" s="264">
        <f>IF('Indicator Date hidden'!M62="x","x",L$2-'Indicator Date hidden'!M62)</f>
        <v>0</v>
      </c>
      <c r="M61" s="264">
        <f>IF('Indicator Date hidden'!N62="x","x",M$2-'Indicator Date hidden'!N62)</f>
        <v>0</v>
      </c>
      <c r="N61" s="264">
        <f>IF('Indicator Date hidden'!O62="x","x",N$2-'Indicator Date hidden'!O62)</f>
        <v>0</v>
      </c>
      <c r="O61" s="264">
        <f>IF('Indicator Date hidden'!P62="x","x",O$2-'Indicator Date hidden'!P62)</f>
        <v>0</v>
      </c>
      <c r="P61" s="264">
        <f>IF('Indicator Date hidden'!Q62="x","x",P$2-'Indicator Date hidden'!Q62)</f>
        <v>0</v>
      </c>
      <c r="Q61" s="264">
        <f>IF('Indicator Date hidden'!R62="x","x",Q$2-'Indicator Date hidden'!R62)</f>
        <v>0</v>
      </c>
      <c r="R61" s="264">
        <f>IF('Indicator Date hidden'!S62="x","x",R$2-'Indicator Date hidden'!S62)</f>
        <v>0</v>
      </c>
      <c r="S61" s="264">
        <f>IF('Indicator Date hidden'!T62="x","x",S$2-'Indicator Date hidden'!T62)</f>
        <v>0</v>
      </c>
      <c r="T61" s="264">
        <f>IF('Indicator Date hidden'!U62="x","x",T$2-'Indicator Date hidden'!U62)</f>
        <v>0</v>
      </c>
      <c r="U61" s="264">
        <f>IF('Indicator Date hidden'!V62="x","x",U$2-'Indicator Date hidden'!V62)</f>
        <v>0</v>
      </c>
      <c r="V61" s="264">
        <f>IF('Indicator Date hidden'!W62="x","x",V$2-'Indicator Date hidden'!W62)</f>
        <v>0</v>
      </c>
      <c r="W61" s="264">
        <f>IF('Indicator Date hidden'!X62="x","x",W$2-'Indicator Date hidden'!X62)</f>
        <v>0</v>
      </c>
      <c r="X61" s="264">
        <f>IF('Indicator Date hidden'!Y62="x","x",X$2-'Indicator Date hidden'!Y62)</f>
        <v>0</v>
      </c>
      <c r="Y61" s="264">
        <f>IF('Indicator Date hidden'!Z62="x","x",Y$2-'Indicator Date hidden'!Z62)</f>
        <v>6</v>
      </c>
      <c r="Z61" s="264">
        <f>IF('Indicator Date hidden'!AA62="x","x",Z$2-'Indicator Date hidden'!AA62)</f>
        <v>0</v>
      </c>
      <c r="AA61" s="264">
        <f>IF('Indicator Date hidden'!AB62="x","x",AA$2-'Indicator Date hidden'!AB62)</f>
        <v>0</v>
      </c>
      <c r="AB61" s="264">
        <f>IF('Indicator Date hidden'!AC62="x","x",AB$2-'Indicator Date hidden'!AC62)</f>
        <v>0</v>
      </c>
      <c r="AC61" s="264">
        <f>IF('Indicator Date hidden'!AD62="x","x",AC$2-'Indicator Date hidden'!AD62)</f>
        <v>0</v>
      </c>
      <c r="AD61" s="264">
        <f>IF('Indicator Date hidden'!AE62="x","x",AD$2-'Indicator Date hidden'!AE62)</f>
        <v>0</v>
      </c>
      <c r="AE61" s="264">
        <f>IF('Indicator Date hidden'!AF62="x","x",AE$2-'Indicator Date hidden'!AF62)</f>
        <v>0</v>
      </c>
      <c r="AF61" s="264">
        <f>IF('Indicator Date hidden'!AG62="x","x",AF$2-'Indicator Date hidden'!AG62)</f>
        <v>0</v>
      </c>
      <c r="AG61" s="264">
        <f>IF('Indicator Date hidden'!AH62="x","x",AG$2-'Indicator Date hidden'!AH62)</f>
        <v>4</v>
      </c>
      <c r="AH61" s="264">
        <f>IF('Indicator Date hidden'!AI62="x","x",AH$2-'Indicator Date hidden'!AI62)</f>
        <v>1</v>
      </c>
      <c r="AI61" s="264">
        <f>IF('Indicator Date hidden'!AJ62="x","x",AI$2-'Indicator Date hidden'!AJ62)</f>
        <v>1</v>
      </c>
      <c r="AJ61" s="264">
        <f>IF('Indicator Date hidden'!AK62="x","x",AJ$2-'Indicator Date hidden'!AK62)</f>
        <v>1</v>
      </c>
      <c r="AK61" s="264">
        <f>IF('Indicator Date hidden'!AL62="x","x",AK$2-'Indicator Date hidden'!AL62)</f>
        <v>0</v>
      </c>
      <c r="AL61" s="264">
        <f>IF('Indicator Date hidden'!AM62="x","x",AL$2-'Indicator Date hidden'!AM62)</f>
        <v>1</v>
      </c>
      <c r="AM61" s="264">
        <f>IF('Indicator Date hidden'!AN62="x","x",AM$2-'Indicator Date hidden'!AN62)</f>
        <v>1</v>
      </c>
      <c r="AN61" s="264">
        <f>IF('Indicator Date hidden'!AO62="x","x",AN$2-'Indicator Date hidden'!AO62)</f>
        <v>0</v>
      </c>
      <c r="AO61" s="264">
        <f>IF('Indicator Date hidden'!AP62="x","x",AO$2-'Indicator Date hidden'!AP62)</f>
        <v>4</v>
      </c>
      <c r="AP61" s="264">
        <f>IF('Indicator Date hidden'!AQ62="x","x",AP$2-'Indicator Date hidden'!AQ62)</f>
        <v>1</v>
      </c>
      <c r="AQ61" s="264">
        <f>IF('Indicator Date hidden'!AR62="x","x",AQ$2-'Indicator Date hidden'!AR62)</f>
        <v>0</v>
      </c>
      <c r="AR61" s="264">
        <f>IF('Indicator Date hidden'!AS62="x","x",AR$2-'Indicator Date hidden'!AS62)</f>
        <v>0</v>
      </c>
      <c r="AS61" s="264">
        <f>IF('Indicator Date hidden'!AT62="x","x",AS$2-'Indicator Date hidden'!AT62)</f>
        <v>0</v>
      </c>
      <c r="AT61" s="264">
        <f>IF('Indicator Date hidden'!AU62="x","x",AT$2-'Indicator Date hidden'!AU62)</f>
        <v>0</v>
      </c>
      <c r="AU61" s="264">
        <f>IF('Indicator Date hidden'!AV62="x","x",AU$2-'Indicator Date hidden'!AV62)</f>
        <v>0</v>
      </c>
      <c r="AV61" s="264">
        <f>IF('Indicator Date hidden'!AW62="x","x",AV$2-'Indicator Date hidden'!AW62)</f>
        <v>0</v>
      </c>
      <c r="AW61" s="264">
        <f>IF('Indicator Date hidden'!AX62="x","x",AW$2-'Indicator Date hidden'!AX62)</f>
        <v>0</v>
      </c>
      <c r="AX61" s="264">
        <f>IF('Indicator Date hidden'!AY62="x","x",AX$2-'Indicator Date hidden'!AY62)</f>
        <v>1</v>
      </c>
      <c r="AY61" s="264">
        <f>IF('Indicator Date hidden'!AZ62="x","x",AY$2-'Indicator Date hidden'!AZ62)</f>
        <v>1</v>
      </c>
      <c r="AZ61" s="264">
        <f>IF('Indicator Date hidden'!BA62="x","x",AZ$2-'Indicator Date hidden'!BA62)</f>
        <v>1</v>
      </c>
      <c r="BA61" s="264">
        <f>IF('Indicator Date hidden'!BB62="x","x",BA$2-'Indicator Date hidden'!BB62)</f>
        <v>0</v>
      </c>
      <c r="BB61" s="264">
        <f>IF('Indicator Date hidden'!BC62="x","x",BB$2-'Indicator Date hidden'!BC62)</f>
        <v>0</v>
      </c>
      <c r="BC61" s="264">
        <f>IF('Indicator Date hidden'!BD62="x","x",BC$2-'Indicator Date hidden'!BD62)</f>
        <v>0</v>
      </c>
      <c r="BD61" s="264">
        <f>IF('Indicator Date hidden'!BE62="x","x",BD$2-'Indicator Date hidden'!BE62)</f>
        <v>0</v>
      </c>
      <c r="BE61" s="264">
        <f>IF('Indicator Date hidden'!BF62="x","x",BE$2-'Indicator Date hidden'!BF62)</f>
        <v>0</v>
      </c>
      <c r="BF61" s="264">
        <f>IF('Indicator Date hidden'!BG62="x","x",BF$2-'Indicator Date hidden'!BG62)</f>
        <v>1</v>
      </c>
      <c r="BG61" s="264">
        <f>IF('Indicator Date hidden'!BH62="x","x",BG$2-'Indicator Date hidden'!BH62)</f>
        <v>1</v>
      </c>
      <c r="BH61" s="264">
        <f>IF('Indicator Date hidden'!BI62="x","x",BH$2-'Indicator Date hidden'!BI62)</f>
        <v>0</v>
      </c>
      <c r="BI61" s="264">
        <f>IF('Indicator Date hidden'!BJ62="x","x",BI$2-'Indicator Date hidden'!BJ62)</f>
        <v>0</v>
      </c>
      <c r="BJ61" s="264">
        <f>IF('Indicator Date hidden'!BK62="x","x",BJ$2-'Indicator Date hidden'!BK62)</f>
        <v>0</v>
      </c>
      <c r="BK61" s="264">
        <f>IF('Indicator Date hidden'!BL62="x","x",BK$2-'Indicator Date hidden'!BL62)</f>
        <v>0</v>
      </c>
      <c r="BL61" s="264">
        <f>IF('Indicator Date hidden'!BM62="x","x",BL$2-'Indicator Date hidden'!BM62)</f>
        <v>0</v>
      </c>
      <c r="BM61" s="264">
        <f>IF('Indicator Date hidden'!BN62="x","x",BM$2-'Indicator Date hidden'!BN62)</f>
        <v>0</v>
      </c>
      <c r="BN61" s="264">
        <f>IF('Indicator Date hidden'!BO62="x","x",BN$2-'Indicator Date hidden'!BO62)</f>
        <v>0</v>
      </c>
      <c r="BO61" s="264">
        <f>IF('Indicator Date hidden'!BP62="x","x",BO$2-'Indicator Date hidden'!BP62)</f>
        <v>5</v>
      </c>
      <c r="BP61" s="264">
        <f>IF('Indicator Date hidden'!BQ62="x","x",BP$2-'Indicator Date hidden'!BQ62)</f>
        <v>0</v>
      </c>
      <c r="BQ61" s="264">
        <f>IF('Indicator Date hidden'!BR62="x","x",BQ$2-'Indicator Date hidden'!BR62)</f>
        <v>6</v>
      </c>
      <c r="BR61" s="264">
        <f>IF('Indicator Date hidden'!BS62="x","x",BR$2-'Indicator Date hidden'!BS62)</f>
        <v>6</v>
      </c>
      <c r="BS61" s="264">
        <f>IF('Indicator Date hidden'!BT62="x","x",BS$2-'Indicator Date hidden'!BT62)</f>
        <v>6</v>
      </c>
      <c r="BT61" s="264">
        <f>IF('Indicator Date hidden'!BU62="x","x",BT$2-'Indicator Date hidden'!BU62)</f>
        <v>0</v>
      </c>
      <c r="BU61" s="264">
        <f>IF('Indicator Date hidden'!BV62="x","x",BU$2-'Indicator Date hidden'!BV62)</f>
        <v>0</v>
      </c>
      <c r="BV61" s="264">
        <f>IF('Indicator Date hidden'!BW62="x","x",BV$2-'Indicator Date hidden'!BW62)</f>
        <v>0</v>
      </c>
      <c r="BW61" s="264">
        <f>IF('Indicator Date hidden'!BX62="x","x",BW$2-'Indicator Date hidden'!BX62)</f>
        <v>6</v>
      </c>
      <c r="BX61" s="264">
        <f>IF('Indicator Date hidden'!BY62="x","x",BX$2-'Indicator Date hidden'!BY62)</f>
        <v>1</v>
      </c>
      <c r="BY61" s="264">
        <f>IF('Indicator Date hidden'!BZ62="x","x",BY$2-'Indicator Date hidden'!BZ62)</f>
        <v>1</v>
      </c>
      <c r="BZ61" s="264">
        <f>IF('Indicator Date hidden'!CA62="x","x",BZ$2-'Indicator Date hidden'!CA62)</f>
        <v>1</v>
      </c>
      <c r="CA61" s="264">
        <f>IF('Indicator Date hidden'!CB62="x","x",CA$2-'Indicator Date hidden'!CB62)</f>
        <v>1</v>
      </c>
      <c r="CB61" s="264">
        <f>IF('Indicator Date hidden'!CC62="x","x",CB$2-'Indicator Date hidden'!CC62)</f>
        <v>1</v>
      </c>
      <c r="CC61" s="264">
        <f>IF('Indicator Date hidden'!CD62="x","x",CC$2-'Indicator Date hidden'!CD62)</f>
        <v>1</v>
      </c>
      <c r="CD61" s="264">
        <f>IF('Indicator Date hidden'!CE62="x","x",CD$2-'Indicator Date hidden'!CE62)</f>
        <v>1</v>
      </c>
      <c r="CE61" s="264">
        <f>IF('Indicator Date hidden'!CF62="x","x",CE$2-'Indicator Date hidden'!CF62)</f>
        <v>0</v>
      </c>
      <c r="CF61" s="264">
        <f>IF('Indicator Date hidden'!CG62="x","x",CF$2-'Indicator Date hidden'!CG62)</f>
        <v>0</v>
      </c>
      <c r="CG61" s="264">
        <f>IF('Indicator Date hidden'!CH62="x","x",CG$2-'Indicator Date hidden'!CH62)</f>
        <v>0</v>
      </c>
      <c r="CH61" s="264">
        <f>IF('Indicator Date hidden'!CI62="x","x",CH$2-'Indicator Date hidden'!CI62)</f>
        <v>0</v>
      </c>
      <c r="CI61" s="264">
        <f>IF('Indicator Date hidden'!CJ62="x","x",CI$2-'Indicator Date hidden'!CJ62)</f>
        <v>0</v>
      </c>
      <c r="CJ61" s="264">
        <f>IF('Indicator Date hidden'!CK62="x","x",CJ$2-'Indicator Date hidden'!CK62)</f>
        <v>0</v>
      </c>
      <c r="CK61" s="264">
        <f>IF('Indicator Date hidden'!CL62="x","x",CK$2-'Indicator Date hidden'!CL62)</f>
        <v>0</v>
      </c>
      <c r="CL61" s="264">
        <f>IF('Indicator Date hidden'!CM62="x","x",CL$2-'Indicator Date hidden'!CM62)</f>
        <v>6</v>
      </c>
      <c r="CM61" s="263">
        <f t="shared" si="0"/>
        <v>67</v>
      </c>
      <c r="CN61" s="265">
        <f t="shared" si="1"/>
        <v>0.7528089887640449</v>
      </c>
      <c r="CO61" s="263">
        <f t="shared" si="2"/>
        <v>27</v>
      </c>
      <c r="CP61" s="265">
        <f t="shared" si="3"/>
        <v>1.6440625133444198</v>
      </c>
      <c r="CQ61" s="266">
        <f t="shared" si="4"/>
        <v>0</v>
      </c>
    </row>
    <row r="62" spans="1:95" x14ac:dyDescent="0.25">
      <c r="A62" s="263" t="str">
        <f>'Indicator Data'!C73</f>
        <v>Thakurgaon</v>
      </c>
      <c r="B62" s="264">
        <f>IF('Indicator Date hidden'!C63="x","x",B$2-'Indicator Date hidden'!C63)</f>
        <v>0</v>
      </c>
      <c r="C62" s="264">
        <f>IF('Indicator Date hidden'!D63="x","x",C$2-'Indicator Date hidden'!D63)</f>
        <v>0</v>
      </c>
      <c r="D62" s="264">
        <f>IF('Indicator Date hidden'!E63="x","x",D$2-'Indicator Date hidden'!E63)</f>
        <v>0</v>
      </c>
      <c r="E62" s="264">
        <f>IF('Indicator Date hidden'!F63="x","x",E$2-'Indicator Date hidden'!F63)</f>
        <v>0</v>
      </c>
      <c r="F62" s="264">
        <f>IF('Indicator Date hidden'!G63="x","x",F$2-'Indicator Date hidden'!G63)</f>
        <v>0</v>
      </c>
      <c r="G62" s="264">
        <f>IF('Indicator Date hidden'!H63="x","x",G$2-'Indicator Date hidden'!H63)</f>
        <v>0</v>
      </c>
      <c r="H62" s="264">
        <f>IF('Indicator Date hidden'!I63="x","x",H$2-'Indicator Date hidden'!I63)</f>
        <v>0</v>
      </c>
      <c r="I62" s="264">
        <f>IF('Indicator Date hidden'!J63="x","x",I$2-'Indicator Date hidden'!J63)</f>
        <v>0</v>
      </c>
      <c r="J62" s="264">
        <f>IF('Indicator Date hidden'!K63="x","x",J$2-'Indicator Date hidden'!K63)</f>
        <v>0</v>
      </c>
      <c r="K62" s="264">
        <f>IF('Indicator Date hidden'!L63="x","x",K$2-'Indicator Date hidden'!L63)</f>
        <v>0</v>
      </c>
      <c r="L62" s="264">
        <f>IF('Indicator Date hidden'!M63="x","x",L$2-'Indicator Date hidden'!M63)</f>
        <v>0</v>
      </c>
      <c r="M62" s="264">
        <f>IF('Indicator Date hidden'!N63="x","x",M$2-'Indicator Date hidden'!N63)</f>
        <v>0</v>
      </c>
      <c r="N62" s="264">
        <f>IF('Indicator Date hidden'!O63="x","x",N$2-'Indicator Date hidden'!O63)</f>
        <v>0</v>
      </c>
      <c r="O62" s="264">
        <f>IF('Indicator Date hidden'!P63="x","x",O$2-'Indicator Date hidden'!P63)</f>
        <v>0</v>
      </c>
      <c r="P62" s="264">
        <f>IF('Indicator Date hidden'!Q63="x","x",P$2-'Indicator Date hidden'!Q63)</f>
        <v>0</v>
      </c>
      <c r="Q62" s="264">
        <f>IF('Indicator Date hidden'!R63="x","x",Q$2-'Indicator Date hidden'!R63)</f>
        <v>0</v>
      </c>
      <c r="R62" s="264">
        <f>IF('Indicator Date hidden'!S63="x","x",R$2-'Indicator Date hidden'!S63)</f>
        <v>0</v>
      </c>
      <c r="S62" s="264">
        <f>IF('Indicator Date hidden'!T63="x","x",S$2-'Indicator Date hidden'!T63)</f>
        <v>0</v>
      </c>
      <c r="T62" s="264">
        <f>IF('Indicator Date hidden'!U63="x","x",T$2-'Indicator Date hidden'!U63)</f>
        <v>0</v>
      </c>
      <c r="U62" s="264">
        <f>IF('Indicator Date hidden'!V63="x","x",U$2-'Indicator Date hidden'!V63)</f>
        <v>0</v>
      </c>
      <c r="V62" s="264">
        <f>IF('Indicator Date hidden'!W63="x","x",V$2-'Indicator Date hidden'!W63)</f>
        <v>0</v>
      </c>
      <c r="W62" s="264">
        <f>IF('Indicator Date hidden'!X63="x","x",W$2-'Indicator Date hidden'!X63)</f>
        <v>0</v>
      </c>
      <c r="X62" s="264">
        <f>IF('Indicator Date hidden'!Y63="x","x",X$2-'Indicator Date hidden'!Y63)</f>
        <v>0</v>
      </c>
      <c r="Y62" s="264">
        <f>IF('Indicator Date hidden'!Z63="x","x",Y$2-'Indicator Date hidden'!Z63)</f>
        <v>6</v>
      </c>
      <c r="Z62" s="264">
        <f>IF('Indicator Date hidden'!AA63="x","x",Z$2-'Indicator Date hidden'!AA63)</f>
        <v>0</v>
      </c>
      <c r="AA62" s="264">
        <f>IF('Indicator Date hidden'!AB63="x","x",AA$2-'Indicator Date hidden'!AB63)</f>
        <v>0</v>
      </c>
      <c r="AB62" s="264">
        <f>IF('Indicator Date hidden'!AC63="x","x",AB$2-'Indicator Date hidden'!AC63)</f>
        <v>0</v>
      </c>
      <c r="AC62" s="264">
        <f>IF('Indicator Date hidden'!AD63="x","x",AC$2-'Indicator Date hidden'!AD63)</f>
        <v>0</v>
      </c>
      <c r="AD62" s="264">
        <f>IF('Indicator Date hidden'!AE63="x","x",AD$2-'Indicator Date hidden'!AE63)</f>
        <v>0</v>
      </c>
      <c r="AE62" s="264">
        <f>IF('Indicator Date hidden'!AF63="x","x",AE$2-'Indicator Date hidden'!AF63)</f>
        <v>0</v>
      </c>
      <c r="AF62" s="264">
        <f>IF('Indicator Date hidden'!AG63="x","x",AF$2-'Indicator Date hidden'!AG63)</f>
        <v>0</v>
      </c>
      <c r="AG62" s="264">
        <f>IF('Indicator Date hidden'!AH63="x","x",AG$2-'Indicator Date hidden'!AH63)</f>
        <v>4</v>
      </c>
      <c r="AH62" s="264">
        <f>IF('Indicator Date hidden'!AI63="x","x",AH$2-'Indicator Date hidden'!AI63)</f>
        <v>1</v>
      </c>
      <c r="AI62" s="264">
        <f>IF('Indicator Date hidden'!AJ63="x","x",AI$2-'Indicator Date hidden'!AJ63)</f>
        <v>1</v>
      </c>
      <c r="AJ62" s="264">
        <f>IF('Indicator Date hidden'!AK63="x","x",AJ$2-'Indicator Date hidden'!AK63)</f>
        <v>1</v>
      </c>
      <c r="AK62" s="264">
        <f>IF('Indicator Date hidden'!AL63="x","x",AK$2-'Indicator Date hidden'!AL63)</f>
        <v>0</v>
      </c>
      <c r="AL62" s="264">
        <f>IF('Indicator Date hidden'!AM63="x","x",AL$2-'Indicator Date hidden'!AM63)</f>
        <v>1</v>
      </c>
      <c r="AM62" s="264">
        <f>IF('Indicator Date hidden'!AN63="x","x",AM$2-'Indicator Date hidden'!AN63)</f>
        <v>1</v>
      </c>
      <c r="AN62" s="264">
        <f>IF('Indicator Date hidden'!AO63="x","x",AN$2-'Indicator Date hidden'!AO63)</f>
        <v>0</v>
      </c>
      <c r="AO62" s="264">
        <f>IF('Indicator Date hidden'!AP63="x","x",AO$2-'Indicator Date hidden'!AP63)</f>
        <v>4</v>
      </c>
      <c r="AP62" s="264">
        <f>IF('Indicator Date hidden'!AQ63="x","x",AP$2-'Indicator Date hidden'!AQ63)</f>
        <v>1</v>
      </c>
      <c r="AQ62" s="264">
        <f>IF('Indicator Date hidden'!AR63="x","x",AQ$2-'Indicator Date hidden'!AR63)</f>
        <v>0</v>
      </c>
      <c r="AR62" s="264">
        <f>IF('Indicator Date hidden'!AS63="x","x",AR$2-'Indicator Date hidden'!AS63)</f>
        <v>0</v>
      </c>
      <c r="AS62" s="264">
        <f>IF('Indicator Date hidden'!AT63="x","x",AS$2-'Indicator Date hidden'!AT63)</f>
        <v>0</v>
      </c>
      <c r="AT62" s="264">
        <f>IF('Indicator Date hidden'!AU63="x","x",AT$2-'Indicator Date hidden'!AU63)</f>
        <v>0</v>
      </c>
      <c r="AU62" s="264">
        <f>IF('Indicator Date hidden'!AV63="x","x",AU$2-'Indicator Date hidden'!AV63)</f>
        <v>0</v>
      </c>
      <c r="AV62" s="264">
        <f>IF('Indicator Date hidden'!AW63="x","x",AV$2-'Indicator Date hidden'!AW63)</f>
        <v>0</v>
      </c>
      <c r="AW62" s="264">
        <f>IF('Indicator Date hidden'!AX63="x","x",AW$2-'Indicator Date hidden'!AX63)</f>
        <v>0</v>
      </c>
      <c r="AX62" s="264">
        <f>IF('Indicator Date hidden'!AY63="x","x",AX$2-'Indicator Date hidden'!AY63)</f>
        <v>1</v>
      </c>
      <c r="AY62" s="264">
        <f>IF('Indicator Date hidden'!AZ63="x","x",AY$2-'Indicator Date hidden'!AZ63)</f>
        <v>1</v>
      </c>
      <c r="AZ62" s="264">
        <f>IF('Indicator Date hidden'!BA63="x","x",AZ$2-'Indicator Date hidden'!BA63)</f>
        <v>1</v>
      </c>
      <c r="BA62" s="264">
        <f>IF('Indicator Date hidden'!BB63="x","x",BA$2-'Indicator Date hidden'!BB63)</f>
        <v>0</v>
      </c>
      <c r="BB62" s="264">
        <f>IF('Indicator Date hidden'!BC63="x","x",BB$2-'Indicator Date hidden'!BC63)</f>
        <v>0</v>
      </c>
      <c r="BC62" s="264">
        <f>IF('Indicator Date hidden'!BD63="x","x",BC$2-'Indicator Date hidden'!BD63)</f>
        <v>0</v>
      </c>
      <c r="BD62" s="264">
        <f>IF('Indicator Date hidden'!BE63="x","x",BD$2-'Indicator Date hidden'!BE63)</f>
        <v>0</v>
      </c>
      <c r="BE62" s="264">
        <f>IF('Indicator Date hidden'!BF63="x","x",BE$2-'Indicator Date hidden'!BF63)</f>
        <v>0</v>
      </c>
      <c r="BF62" s="264">
        <f>IF('Indicator Date hidden'!BG63="x","x",BF$2-'Indicator Date hidden'!BG63)</f>
        <v>1</v>
      </c>
      <c r="BG62" s="264">
        <f>IF('Indicator Date hidden'!BH63="x","x",BG$2-'Indicator Date hidden'!BH63)</f>
        <v>1</v>
      </c>
      <c r="BH62" s="264">
        <f>IF('Indicator Date hidden'!BI63="x","x",BH$2-'Indicator Date hidden'!BI63)</f>
        <v>0</v>
      </c>
      <c r="BI62" s="264">
        <f>IF('Indicator Date hidden'!BJ63="x","x",BI$2-'Indicator Date hidden'!BJ63)</f>
        <v>0</v>
      </c>
      <c r="BJ62" s="264">
        <f>IF('Indicator Date hidden'!BK63="x","x",BJ$2-'Indicator Date hidden'!BK63)</f>
        <v>0</v>
      </c>
      <c r="BK62" s="264">
        <f>IF('Indicator Date hidden'!BL63="x","x",BK$2-'Indicator Date hidden'!BL63)</f>
        <v>0</v>
      </c>
      <c r="BL62" s="264">
        <f>IF('Indicator Date hidden'!BM63="x","x",BL$2-'Indicator Date hidden'!BM63)</f>
        <v>0</v>
      </c>
      <c r="BM62" s="264">
        <f>IF('Indicator Date hidden'!BN63="x","x",BM$2-'Indicator Date hidden'!BN63)</f>
        <v>0</v>
      </c>
      <c r="BN62" s="264">
        <f>IF('Indicator Date hidden'!BO63="x","x",BN$2-'Indicator Date hidden'!BO63)</f>
        <v>0</v>
      </c>
      <c r="BO62" s="264">
        <f>IF('Indicator Date hidden'!BP63="x","x",BO$2-'Indicator Date hidden'!BP63)</f>
        <v>5</v>
      </c>
      <c r="BP62" s="264">
        <f>IF('Indicator Date hidden'!BQ63="x","x",BP$2-'Indicator Date hidden'!BQ63)</f>
        <v>0</v>
      </c>
      <c r="BQ62" s="264">
        <f>IF('Indicator Date hidden'!BR63="x","x",BQ$2-'Indicator Date hidden'!BR63)</f>
        <v>6</v>
      </c>
      <c r="BR62" s="264">
        <f>IF('Indicator Date hidden'!BS63="x","x",BR$2-'Indicator Date hidden'!BS63)</f>
        <v>6</v>
      </c>
      <c r="BS62" s="264">
        <f>IF('Indicator Date hidden'!BT63="x","x",BS$2-'Indicator Date hidden'!BT63)</f>
        <v>6</v>
      </c>
      <c r="BT62" s="264">
        <f>IF('Indicator Date hidden'!BU63="x","x",BT$2-'Indicator Date hidden'!BU63)</f>
        <v>0</v>
      </c>
      <c r="BU62" s="264">
        <f>IF('Indicator Date hidden'!BV63="x","x",BU$2-'Indicator Date hidden'!BV63)</f>
        <v>0</v>
      </c>
      <c r="BV62" s="264">
        <f>IF('Indicator Date hidden'!BW63="x","x",BV$2-'Indicator Date hidden'!BW63)</f>
        <v>0</v>
      </c>
      <c r="BW62" s="264">
        <f>IF('Indicator Date hidden'!BX63="x","x",BW$2-'Indicator Date hidden'!BX63)</f>
        <v>6</v>
      </c>
      <c r="BX62" s="264">
        <f>IF('Indicator Date hidden'!BY63="x","x",BX$2-'Indicator Date hidden'!BY63)</f>
        <v>1</v>
      </c>
      <c r="BY62" s="264">
        <f>IF('Indicator Date hidden'!BZ63="x","x",BY$2-'Indicator Date hidden'!BZ63)</f>
        <v>1</v>
      </c>
      <c r="BZ62" s="264">
        <f>IF('Indicator Date hidden'!CA63="x","x",BZ$2-'Indicator Date hidden'!CA63)</f>
        <v>1</v>
      </c>
      <c r="CA62" s="264">
        <f>IF('Indicator Date hidden'!CB63="x","x",CA$2-'Indicator Date hidden'!CB63)</f>
        <v>1</v>
      </c>
      <c r="CB62" s="264">
        <f>IF('Indicator Date hidden'!CC63="x","x",CB$2-'Indicator Date hidden'!CC63)</f>
        <v>1</v>
      </c>
      <c r="CC62" s="264">
        <f>IF('Indicator Date hidden'!CD63="x","x",CC$2-'Indicator Date hidden'!CD63)</f>
        <v>1</v>
      </c>
      <c r="CD62" s="264">
        <f>IF('Indicator Date hidden'!CE63="x","x",CD$2-'Indicator Date hidden'!CE63)</f>
        <v>1</v>
      </c>
      <c r="CE62" s="264">
        <f>IF('Indicator Date hidden'!CF63="x","x",CE$2-'Indicator Date hidden'!CF63)</f>
        <v>0</v>
      </c>
      <c r="CF62" s="264">
        <f>IF('Indicator Date hidden'!CG63="x","x",CF$2-'Indicator Date hidden'!CG63)</f>
        <v>0</v>
      </c>
      <c r="CG62" s="264">
        <f>IF('Indicator Date hidden'!CH63="x","x",CG$2-'Indicator Date hidden'!CH63)</f>
        <v>0</v>
      </c>
      <c r="CH62" s="264">
        <f>IF('Indicator Date hidden'!CI63="x","x",CH$2-'Indicator Date hidden'!CI63)</f>
        <v>0</v>
      </c>
      <c r="CI62" s="264">
        <f>IF('Indicator Date hidden'!CJ63="x","x",CI$2-'Indicator Date hidden'!CJ63)</f>
        <v>0</v>
      </c>
      <c r="CJ62" s="264">
        <f>IF('Indicator Date hidden'!CK63="x","x",CJ$2-'Indicator Date hidden'!CK63)</f>
        <v>0</v>
      </c>
      <c r="CK62" s="264">
        <f>IF('Indicator Date hidden'!CL63="x","x",CK$2-'Indicator Date hidden'!CL63)</f>
        <v>0</v>
      </c>
      <c r="CL62" s="264">
        <f>IF('Indicator Date hidden'!CM63="x","x",CL$2-'Indicator Date hidden'!CM63)</f>
        <v>6</v>
      </c>
      <c r="CM62" s="263">
        <f t="shared" si="0"/>
        <v>67</v>
      </c>
      <c r="CN62" s="265">
        <f t="shared" si="1"/>
        <v>0.7528089887640449</v>
      </c>
      <c r="CO62" s="263">
        <f t="shared" si="2"/>
        <v>27</v>
      </c>
      <c r="CP62" s="265">
        <f t="shared" si="3"/>
        <v>1.6440625133444198</v>
      </c>
      <c r="CQ62" s="266">
        <f t="shared" si="4"/>
        <v>0</v>
      </c>
    </row>
    <row r="63" spans="1:95" x14ac:dyDescent="0.25">
      <c r="A63" s="263" t="str">
        <f>'Indicator Data'!C74</f>
        <v>Habiganj</v>
      </c>
      <c r="B63" s="264">
        <f>IF('Indicator Date hidden'!C64="x","x",B$2-'Indicator Date hidden'!C64)</f>
        <v>0</v>
      </c>
      <c r="C63" s="264">
        <f>IF('Indicator Date hidden'!D64="x","x",C$2-'Indicator Date hidden'!D64)</f>
        <v>0</v>
      </c>
      <c r="D63" s="264">
        <f>IF('Indicator Date hidden'!E64="x","x",D$2-'Indicator Date hidden'!E64)</f>
        <v>0</v>
      </c>
      <c r="E63" s="264">
        <f>IF('Indicator Date hidden'!F64="x","x",E$2-'Indicator Date hidden'!F64)</f>
        <v>0</v>
      </c>
      <c r="F63" s="264">
        <f>IF('Indicator Date hidden'!G64="x","x",F$2-'Indicator Date hidden'!G64)</f>
        <v>0</v>
      </c>
      <c r="G63" s="264">
        <f>IF('Indicator Date hidden'!H64="x","x",G$2-'Indicator Date hidden'!H64)</f>
        <v>0</v>
      </c>
      <c r="H63" s="264">
        <f>IF('Indicator Date hidden'!I64="x","x",H$2-'Indicator Date hidden'!I64)</f>
        <v>0</v>
      </c>
      <c r="I63" s="264">
        <f>IF('Indicator Date hidden'!J64="x","x",I$2-'Indicator Date hidden'!J64)</f>
        <v>0</v>
      </c>
      <c r="J63" s="264">
        <f>IF('Indicator Date hidden'!K64="x","x",J$2-'Indicator Date hidden'!K64)</f>
        <v>0</v>
      </c>
      <c r="K63" s="264">
        <f>IF('Indicator Date hidden'!L64="x","x",K$2-'Indicator Date hidden'!L64)</f>
        <v>0</v>
      </c>
      <c r="L63" s="264">
        <f>IF('Indicator Date hidden'!M64="x","x",L$2-'Indicator Date hidden'!M64)</f>
        <v>0</v>
      </c>
      <c r="M63" s="264">
        <f>IF('Indicator Date hidden'!N64="x","x",M$2-'Indicator Date hidden'!N64)</f>
        <v>0</v>
      </c>
      <c r="N63" s="264">
        <f>IF('Indicator Date hidden'!O64="x","x",N$2-'Indicator Date hidden'!O64)</f>
        <v>0</v>
      </c>
      <c r="O63" s="264">
        <f>IF('Indicator Date hidden'!P64="x","x",O$2-'Indicator Date hidden'!P64)</f>
        <v>0</v>
      </c>
      <c r="P63" s="264">
        <f>IF('Indicator Date hidden'!Q64="x","x",P$2-'Indicator Date hidden'!Q64)</f>
        <v>0</v>
      </c>
      <c r="Q63" s="264">
        <f>IF('Indicator Date hidden'!R64="x","x",Q$2-'Indicator Date hidden'!R64)</f>
        <v>0</v>
      </c>
      <c r="R63" s="264">
        <f>IF('Indicator Date hidden'!S64="x","x",R$2-'Indicator Date hidden'!S64)</f>
        <v>0</v>
      </c>
      <c r="S63" s="264">
        <f>IF('Indicator Date hidden'!T64="x","x",S$2-'Indicator Date hidden'!T64)</f>
        <v>0</v>
      </c>
      <c r="T63" s="264">
        <f>IF('Indicator Date hidden'!U64="x","x",T$2-'Indicator Date hidden'!U64)</f>
        <v>0</v>
      </c>
      <c r="U63" s="264">
        <f>IF('Indicator Date hidden'!V64="x","x",U$2-'Indicator Date hidden'!V64)</f>
        <v>0</v>
      </c>
      <c r="V63" s="264">
        <f>IF('Indicator Date hidden'!W64="x","x",V$2-'Indicator Date hidden'!W64)</f>
        <v>0</v>
      </c>
      <c r="W63" s="264">
        <f>IF('Indicator Date hidden'!X64="x","x",W$2-'Indicator Date hidden'!X64)</f>
        <v>0</v>
      </c>
      <c r="X63" s="264">
        <f>IF('Indicator Date hidden'!Y64="x","x",X$2-'Indicator Date hidden'!Y64)</f>
        <v>0</v>
      </c>
      <c r="Y63" s="264">
        <f>IF('Indicator Date hidden'!Z64="x","x",Y$2-'Indicator Date hidden'!Z64)</f>
        <v>6</v>
      </c>
      <c r="Z63" s="264">
        <f>IF('Indicator Date hidden'!AA64="x","x",Z$2-'Indicator Date hidden'!AA64)</f>
        <v>0</v>
      </c>
      <c r="AA63" s="264">
        <f>IF('Indicator Date hidden'!AB64="x","x",AA$2-'Indicator Date hidden'!AB64)</f>
        <v>0</v>
      </c>
      <c r="AB63" s="264">
        <f>IF('Indicator Date hidden'!AC64="x","x",AB$2-'Indicator Date hidden'!AC64)</f>
        <v>0</v>
      </c>
      <c r="AC63" s="264">
        <f>IF('Indicator Date hidden'!AD64="x","x",AC$2-'Indicator Date hidden'!AD64)</f>
        <v>0</v>
      </c>
      <c r="AD63" s="264">
        <f>IF('Indicator Date hidden'!AE64="x","x",AD$2-'Indicator Date hidden'!AE64)</f>
        <v>0</v>
      </c>
      <c r="AE63" s="264">
        <f>IF('Indicator Date hidden'!AF64="x","x",AE$2-'Indicator Date hidden'!AF64)</f>
        <v>0</v>
      </c>
      <c r="AF63" s="264">
        <f>IF('Indicator Date hidden'!AG64="x","x",AF$2-'Indicator Date hidden'!AG64)</f>
        <v>0</v>
      </c>
      <c r="AG63" s="264">
        <f>IF('Indicator Date hidden'!AH64="x","x",AG$2-'Indicator Date hidden'!AH64)</f>
        <v>4</v>
      </c>
      <c r="AH63" s="264">
        <f>IF('Indicator Date hidden'!AI64="x","x",AH$2-'Indicator Date hidden'!AI64)</f>
        <v>1</v>
      </c>
      <c r="AI63" s="264">
        <f>IF('Indicator Date hidden'!AJ64="x","x",AI$2-'Indicator Date hidden'!AJ64)</f>
        <v>1</v>
      </c>
      <c r="AJ63" s="264">
        <f>IF('Indicator Date hidden'!AK64="x","x",AJ$2-'Indicator Date hidden'!AK64)</f>
        <v>1</v>
      </c>
      <c r="AK63" s="264">
        <f>IF('Indicator Date hidden'!AL64="x","x",AK$2-'Indicator Date hidden'!AL64)</f>
        <v>0</v>
      </c>
      <c r="AL63" s="264">
        <f>IF('Indicator Date hidden'!AM64="x","x",AL$2-'Indicator Date hidden'!AM64)</f>
        <v>1</v>
      </c>
      <c r="AM63" s="264">
        <f>IF('Indicator Date hidden'!AN64="x","x",AM$2-'Indicator Date hidden'!AN64)</f>
        <v>1</v>
      </c>
      <c r="AN63" s="264">
        <f>IF('Indicator Date hidden'!AO64="x","x",AN$2-'Indicator Date hidden'!AO64)</f>
        <v>0</v>
      </c>
      <c r="AO63" s="264">
        <f>IF('Indicator Date hidden'!AP64="x","x",AO$2-'Indicator Date hidden'!AP64)</f>
        <v>4</v>
      </c>
      <c r="AP63" s="264">
        <f>IF('Indicator Date hidden'!AQ64="x","x",AP$2-'Indicator Date hidden'!AQ64)</f>
        <v>1</v>
      </c>
      <c r="AQ63" s="264">
        <f>IF('Indicator Date hidden'!AR64="x","x",AQ$2-'Indicator Date hidden'!AR64)</f>
        <v>0</v>
      </c>
      <c r="AR63" s="264">
        <f>IF('Indicator Date hidden'!AS64="x","x",AR$2-'Indicator Date hidden'!AS64)</f>
        <v>0</v>
      </c>
      <c r="AS63" s="264">
        <f>IF('Indicator Date hidden'!AT64="x","x",AS$2-'Indicator Date hidden'!AT64)</f>
        <v>0</v>
      </c>
      <c r="AT63" s="264">
        <f>IF('Indicator Date hidden'!AU64="x","x",AT$2-'Indicator Date hidden'!AU64)</f>
        <v>0</v>
      </c>
      <c r="AU63" s="264">
        <f>IF('Indicator Date hidden'!AV64="x","x",AU$2-'Indicator Date hidden'!AV64)</f>
        <v>0</v>
      </c>
      <c r="AV63" s="264">
        <f>IF('Indicator Date hidden'!AW64="x","x",AV$2-'Indicator Date hidden'!AW64)</f>
        <v>0</v>
      </c>
      <c r="AW63" s="264">
        <f>IF('Indicator Date hidden'!AX64="x","x",AW$2-'Indicator Date hidden'!AX64)</f>
        <v>0</v>
      </c>
      <c r="AX63" s="264">
        <f>IF('Indicator Date hidden'!AY64="x","x",AX$2-'Indicator Date hidden'!AY64)</f>
        <v>1</v>
      </c>
      <c r="AY63" s="264">
        <f>IF('Indicator Date hidden'!AZ64="x","x",AY$2-'Indicator Date hidden'!AZ64)</f>
        <v>1</v>
      </c>
      <c r="AZ63" s="264">
        <f>IF('Indicator Date hidden'!BA64="x","x",AZ$2-'Indicator Date hidden'!BA64)</f>
        <v>1</v>
      </c>
      <c r="BA63" s="264">
        <f>IF('Indicator Date hidden'!BB64="x","x",BA$2-'Indicator Date hidden'!BB64)</f>
        <v>0</v>
      </c>
      <c r="BB63" s="264">
        <f>IF('Indicator Date hidden'!BC64="x","x",BB$2-'Indicator Date hidden'!BC64)</f>
        <v>0</v>
      </c>
      <c r="BC63" s="264">
        <f>IF('Indicator Date hidden'!BD64="x","x",BC$2-'Indicator Date hidden'!BD64)</f>
        <v>0</v>
      </c>
      <c r="BD63" s="264">
        <f>IF('Indicator Date hidden'!BE64="x","x",BD$2-'Indicator Date hidden'!BE64)</f>
        <v>0</v>
      </c>
      <c r="BE63" s="264">
        <f>IF('Indicator Date hidden'!BF64="x","x",BE$2-'Indicator Date hidden'!BF64)</f>
        <v>0</v>
      </c>
      <c r="BF63" s="264">
        <f>IF('Indicator Date hidden'!BG64="x","x",BF$2-'Indicator Date hidden'!BG64)</f>
        <v>1</v>
      </c>
      <c r="BG63" s="264">
        <f>IF('Indicator Date hidden'!BH64="x","x",BG$2-'Indicator Date hidden'!BH64)</f>
        <v>1</v>
      </c>
      <c r="BH63" s="264">
        <f>IF('Indicator Date hidden'!BI64="x","x",BH$2-'Indicator Date hidden'!BI64)</f>
        <v>0</v>
      </c>
      <c r="BI63" s="264">
        <f>IF('Indicator Date hidden'!BJ64="x","x",BI$2-'Indicator Date hidden'!BJ64)</f>
        <v>0</v>
      </c>
      <c r="BJ63" s="264">
        <f>IF('Indicator Date hidden'!BK64="x","x",BJ$2-'Indicator Date hidden'!BK64)</f>
        <v>0</v>
      </c>
      <c r="BK63" s="264">
        <f>IF('Indicator Date hidden'!BL64="x","x",BK$2-'Indicator Date hidden'!BL64)</f>
        <v>0</v>
      </c>
      <c r="BL63" s="264">
        <f>IF('Indicator Date hidden'!BM64="x","x",BL$2-'Indicator Date hidden'!BM64)</f>
        <v>0</v>
      </c>
      <c r="BM63" s="264">
        <f>IF('Indicator Date hidden'!BN64="x","x",BM$2-'Indicator Date hidden'!BN64)</f>
        <v>0</v>
      </c>
      <c r="BN63" s="264">
        <f>IF('Indicator Date hidden'!BO64="x","x",BN$2-'Indicator Date hidden'!BO64)</f>
        <v>0</v>
      </c>
      <c r="BO63" s="264">
        <f>IF('Indicator Date hidden'!BP64="x","x",BO$2-'Indicator Date hidden'!BP64)</f>
        <v>5</v>
      </c>
      <c r="BP63" s="264">
        <f>IF('Indicator Date hidden'!BQ64="x","x",BP$2-'Indicator Date hidden'!BQ64)</f>
        <v>0</v>
      </c>
      <c r="BQ63" s="264">
        <f>IF('Indicator Date hidden'!BR64="x","x",BQ$2-'Indicator Date hidden'!BR64)</f>
        <v>6</v>
      </c>
      <c r="BR63" s="264">
        <f>IF('Indicator Date hidden'!BS64="x","x",BR$2-'Indicator Date hidden'!BS64)</f>
        <v>6</v>
      </c>
      <c r="BS63" s="264">
        <f>IF('Indicator Date hidden'!BT64="x","x",BS$2-'Indicator Date hidden'!BT64)</f>
        <v>6</v>
      </c>
      <c r="BT63" s="264">
        <f>IF('Indicator Date hidden'!BU64="x","x",BT$2-'Indicator Date hidden'!BU64)</f>
        <v>0</v>
      </c>
      <c r="BU63" s="264">
        <f>IF('Indicator Date hidden'!BV64="x","x",BU$2-'Indicator Date hidden'!BV64)</f>
        <v>0</v>
      </c>
      <c r="BV63" s="264">
        <f>IF('Indicator Date hidden'!BW64="x","x",BV$2-'Indicator Date hidden'!BW64)</f>
        <v>0</v>
      </c>
      <c r="BW63" s="264">
        <f>IF('Indicator Date hidden'!BX64="x","x",BW$2-'Indicator Date hidden'!BX64)</f>
        <v>6</v>
      </c>
      <c r="BX63" s="264">
        <f>IF('Indicator Date hidden'!BY64="x","x",BX$2-'Indicator Date hidden'!BY64)</f>
        <v>1</v>
      </c>
      <c r="BY63" s="264">
        <f>IF('Indicator Date hidden'!BZ64="x","x",BY$2-'Indicator Date hidden'!BZ64)</f>
        <v>1</v>
      </c>
      <c r="BZ63" s="264">
        <f>IF('Indicator Date hidden'!CA64="x","x",BZ$2-'Indicator Date hidden'!CA64)</f>
        <v>1</v>
      </c>
      <c r="CA63" s="264">
        <f>IF('Indicator Date hidden'!CB64="x","x",CA$2-'Indicator Date hidden'!CB64)</f>
        <v>1</v>
      </c>
      <c r="CB63" s="264">
        <f>IF('Indicator Date hidden'!CC64="x","x",CB$2-'Indicator Date hidden'!CC64)</f>
        <v>1</v>
      </c>
      <c r="CC63" s="264">
        <f>IF('Indicator Date hidden'!CD64="x","x",CC$2-'Indicator Date hidden'!CD64)</f>
        <v>1</v>
      </c>
      <c r="CD63" s="264">
        <f>IF('Indicator Date hidden'!CE64="x","x",CD$2-'Indicator Date hidden'!CE64)</f>
        <v>1</v>
      </c>
      <c r="CE63" s="264">
        <f>IF('Indicator Date hidden'!CF64="x","x",CE$2-'Indicator Date hidden'!CF64)</f>
        <v>0</v>
      </c>
      <c r="CF63" s="264">
        <f>IF('Indicator Date hidden'!CG64="x","x",CF$2-'Indicator Date hidden'!CG64)</f>
        <v>0</v>
      </c>
      <c r="CG63" s="264">
        <f>IF('Indicator Date hidden'!CH64="x","x",CG$2-'Indicator Date hidden'!CH64)</f>
        <v>0</v>
      </c>
      <c r="CH63" s="264">
        <f>IF('Indicator Date hidden'!CI64="x","x",CH$2-'Indicator Date hidden'!CI64)</f>
        <v>0</v>
      </c>
      <c r="CI63" s="264">
        <f>IF('Indicator Date hidden'!CJ64="x","x",CI$2-'Indicator Date hidden'!CJ64)</f>
        <v>0</v>
      </c>
      <c r="CJ63" s="264">
        <f>IF('Indicator Date hidden'!CK64="x","x",CJ$2-'Indicator Date hidden'!CK64)</f>
        <v>0</v>
      </c>
      <c r="CK63" s="264">
        <f>IF('Indicator Date hidden'!CL64="x","x",CK$2-'Indicator Date hidden'!CL64)</f>
        <v>0</v>
      </c>
      <c r="CL63" s="264">
        <f>IF('Indicator Date hidden'!CM64="x","x",CL$2-'Indicator Date hidden'!CM64)</f>
        <v>6</v>
      </c>
      <c r="CM63" s="263">
        <f t="shared" si="0"/>
        <v>67</v>
      </c>
      <c r="CN63" s="265">
        <f t="shared" si="1"/>
        <v>0.7528089887640449</v>
      </c>
      <c r="CO63" s="263">
        <f t="shared" si="2"/>
        <v>27</v>
      </c>
      <c r="CP63" s="265">
        <f t="shared" si="3"/>
        <v>1.6440625133444198</v>
      </c>
      <c r="CQ63" s="266">
        <f t="shared" si="4"/>
        <v>0</v>
      </c>
    </row>
    <row r="64" spans="1:95" x14ac:dyDescent="0.25">
      <c r="A64" s="263" t="str">
        <f>'Indicator Data'!C75</f>
        <v>Maulvibazar</v>
      </c>
      <c r="B64" s="264">
        <f>IF('Indicator Date hidden'!C65="x","x",B$2-'Indicator Date hidden'!C65)</f>
        <v>0</v>
      </c>
      <c r="C64" s="264">
        <f>IF('Indicator Date hidden'!D65="x","x",C$2-'Indicator Date hidden'!D65)</f>
        <v>0</v>
      </c>
      <c r="D64" s="264">
        <f>IF('Indicator Date hidden'!E65="x","x",D$2-'Indicator Date hidden'!E65)</f>
        <v>0</v>
      </c>
      <c r="E64" s="264">
        <f>IF('Indicator Date hidden'!F65="x","x",E$2-'Indicator Date hidden'!F65)</f>
        <v>0</v>
      </c>
      <c r="F64" s="264">
        <f>IF('Indicator Date hidden'!G65="x","x",F$2-'Indicator Date hidden'!G65)</f>
        <v>0</v>
      </c>
      <c r="G64" s="264">
        <f>IF('Indicator Date hidden'!H65="x","x",G$2-'Indicator Date hidden'!H65)</f>
        <v>0</v>
      </c>
      <c r="H64" s="264">
        <f>IF('Indicator Date hidden'!I65="x","x",H$2-'Indicator Date hidden'!I65)</f>
        <v>0</v>
      </c>
      <c r="I64" s="264">
        <f>IF('Indicator Date hidden'!J65="x","x",I$2-'Indicator Date hidden'!J65)</f>
        <v>0</v>
      </c>
      <c r="J64" s="264">
        <f>IF('Indicator Date hidden'!K65="x","x",J$2-'Indicator Date hidden'!K65)</f>
        <v>0</v>
      </c>
      <c r="K64" s="264">
        <f>IF('Indicator Date hidden'!L65="x","x",K$2-'Indicator Date hidden'!L65)</f>
        <v>0</v>
      </c>
      <c r="L64" s="264">
        <f>IF('Indicator Date hidden'!M65="x","x",L$2-'Indicator Date hidden'!M65)</f>
        <v>0</v>
      </c>
      <c r="M64" s="264">
        <f>IF('Indicator Date hidden'!N65="x","x",M$2-'Indicator Date hidden'!N65)</f>
        <v>0</v>
      </c>
      <c r="N64" s="264">
        <f>IF('Indicator Date hidden'!O65="x","x",N$2-'Indicator Date hidden'!O65)</f>
        <v>0</v>
      </c>
      <c r="O64" s="264">
        <f>IF('Indicator Date hidden'!P65="x","x",O$2-'Indicator Date hidden'!P65)</f>
        <v>0</v>
      </c>
      <c r="P64" s="264">
        <f>IF('Indicator Date hidden'!Q65="x","x",P$2-'Indicator Date hidden'!Q65)</f>
        <v>0</v>
      </c>
      <c r="Q64" s="264">
        <f>IF('Indicator Date hidden'!R65="x","x",Q$2-'Indicator Date hidden'!R65)</f>
        <v>0</v>
      </c>
      <c r="R64" s="264">
        <f>IF('Indicator Date hidden'!S65="x","x",R$2-'Indicator Date hidden'!S65)</f>
        <v>0</v>
      </c>
      <c r="S64" s="264">
        <f>IF('Indicator Date hidden'!T65="x","x",S$2-'Indicator Date hidden'!T65)</f>
        <v>0</v>
      </c>
      <c r="T64" s="264">
        <f>IF('Indicator Date hidden'!U65="x","x",T$2-'Indicator Date hidden'!U65)</f>
        <v>0</v>
      </c>
      <c r="U64" s="264">
        <f>IF('Indicator Date hidden'!V65="x","x",U$2-'Indicator Date hidden'!V65)</f>
        <v>0</v>
      </c>
      <c r="V64" s="264">
        <f>IF('Indicator Date hidden'!W65="x","x",V$2-'Indicator Date hidden'!W65)</f>
        <v>0</v>
      </c>
      <c r="W64" s="264">
        <f>IF('Indicator Date hidden'!X65="x","x",W$2-'Indicator Date hidden'!X65)</f>
        <v>0</v>
      </c>
      <c r="X64" s="264">
        <f>IF('Indicator Date hidden'!Y65="x","x",X$2-'Indicator Date hidden'!Y65)</f>
        <v>0</v>
      </c>
      <c r="Y64" s="264">
        <f>IF('Indicator Date hidden'!Z65="x","x",Y$2-'Indicator Date hidden'!Z65)</f>
        <v>6</v>
      </c>
      <c r="Z64" s="264">
        <f>IF('Indicator Date hidden'!AA65="x","x",Z$2-'Indicator Date hidden'!AA65)</f>
        <v>0</v>
      </c>
      <c r="AA64" s="264">
        <f>IF('Indicator Date hidden'!AB65="x","x",AA$2-'Indicator Date hidden'!AB65)</f>
        <v>0</v>
      </c>
      <c r="AB64" s="264">
        <f>IF('Indicator Date hidden'!AC65="x","x",AB$2-'Indicator Date hidden'!AC65)</f>
        <v>0</v>
      </c>
      <c r="AC64" s="264">
        <f>IF('Indicator Date hidden'!AD65="x","x",AC$2-'Indicator Date hidden'!AD65)</f>
        <v>0</v>
      </c>
      <c r="AD64" s="264">
        <f>IF('Indicator Date hidden'!AE65="x","x",AD$2-'Indicator Date hidden'!AE65)</f>
        <v>0</v>
      </c>
      <c r="AE64" s="264">
        <f>IF('Indicator Date hidden'!AF65="x","x",AE$2-'Indicator Date hidden'!AF65)</f>
        <v>0</v>
      </c>
      <c r="AF64" s="264">
        <f>IF('Indicator Date hidden'!AG65="x","x",AF$2-'Indicator Date hidden'!AG65)</f>
        <v>0</v>
      </c>
      <c r="AG64" s="264">
        <f>IF('Indicator Date hidden'!AH65="x","x",AG$2-'Indicator Date hidden'!AH65)</f>
        <v>4</v>
      </c>
      <c r="AH64" s="264">
        <f>IF('Indicator Date hidden'!AI65="x","x",AH$2-'Indicator Date hidden'!AI65)</f>
        <v>1</v>
      </c>
      <c r="AI64" s="264">
        <f>IF('Indicator Date hidden'!AJ65="x","x",AI$2-'Indicator Date hidden'!AJ65)</f>
        <v>1</v>
      </c>
      <c r="AJ64" s="264">
        <f>IF('Indicator Date hidden'!AK65="x","x",AJ$2-'Indicator Date hidden'!AK65)</f>
        <v>1</v>
      </c>
      <c r="AK64" s="264">
        <f>IF('Indicator Date hidden'!AL65="x","x",AK$2-'Indicator Date hidden'!AL65)</f>
        <v>0</v>
      </c>
      <c r="AL64" s="264">
        <f>IF('Indicator Date hidden'!AM65="x","x",AL$2-'Indicator Date hidden'!AM65)</f>
        <v>1</v>
      </c>
      <c r="AM64" s="264">
        <f>IF('Indicator Date hidden'!AN65="x","x",AM$2-'Indicator Date hidden'!AN65)</f>
        <v>1</v>
      </c>
      <c r="AN64" s="264">
        <f>IF('Indicator Date hidden'!AO65="x","x",AN$2-'Indicator Date hidden'!AO65)</f>
        <v>0</v>
      </c>
      <c r="AO64" s="264">
        <f>IF('Indicator Date hidden'!AP65="x","x",AO$2-'Indicator Date hidden'!AP65)</f>
        <v>4</v>
      </c>
      <c r="AP64" s="264">
        <f>IF('Indicator Date hidden'!AQ65="x","x",AP$2-'Indicator Date hidden'!AQ65)</f>
        <v>1</v>
      </c>
      <c r="AQ64" s="264">
        <f>IF('Indicator Date hidden'!AR65="x","x",AQ$2-'Indicator Date hidden'!AR65)</f>
        <v>0</v>
      </c>
      <c r="AR64" s="264">
        <f>IF('Indicator Date hidden'!AS65="x","x",AR$2-'Indicator Date hidden'!AS65)</f>
        <v>0</v>
      </c>
      <c r="AS64" s="264">
        <f>IF('Indicator Date hidden'!AT65="x","x",AS$2-'Indicator Date hidden'!AT65)</f>
        <v>0</v>
      </c>
      <c r="AT64" s="264">
        <f>IF('Indicator Date hidden'!AU65="x","x",AT$2-'Indicator Date hidden'!AU65)</f>
        <v>0</v>
      </c>
      <c r="AU64" s="264">
        <f>IF('Indicator Date hidden'!AV65="x","x",AU$2-'Indicator Date hidden'!AV65)</f>
        <v>0</v>
      </c>
      <c r="AV64" s="264">
        <f>IF('Indicator Date hidden'!AW65="x","x",AV$2-'Indicator Date hidden'!AW65)</f>
        <v>0</v>
      </c>
      <c r="AW64" s="264">
        <f>IF('Indicator Date hidden'!AX65="x","x",AW$2-'Indicator Date hidden'!AX65)</f>
        <v>0</v>
      </c>
      <c r="AX64" s="264">
        <f>IF('Indicator Date hidden'!AY65="x","x",AX$2-'Indicator Date hidden'!AY65)</f>
        <v>1</v>
      </c>
      <c r="AY64" s="264">
        <f>IF('Indicator Date hidden'!AZ65="x","x",AY$2-'Indicator Date hidden'!AZ65)</f>
        <v>1</v>
      </c>
      <c r="AZ64" s="264">
        <f>IF('Indicator Date hidden'!BA65="x","x",AZ$2-'Indicator Date hidden'!BA65)</f>
        <v>1</v>
      </c>
      <c r="BA64" s="264">
        <f>IF('Indicator Date hidden'!BB65="x","x",BA$2-'Indicator Date hidden'!BB65)</f>
        <v>0</v>
      </c>
      <c r="BB64" s="264">
        <f>IF('Indicator Date hidden'!BC65="x","x",BB$2-'Indicator Date hidden'!BC65)</f>
        <v>0</v>
      </c>
      <c r="BC64" s="264">
        <f>IF('Indicator Date hidden'!BD65="x","x",BC$2-'Indicator Date hidden'!BD65)</f>
        <v>0</v>
      </c>
      <c r="BD64" s="264">
        <f>IF('Indicator Date hidden'!BE65="x","x",BD$2-'Indicator Date hidden'!BE65)</f>
        <v>0</v>
      </c>
      <c r="BE64" s="264">
        <f>IF('Indicator Date hidden'!BF65="x","x",BE$2-'Indicator Date hidden'!BF65)</f>
        <v>0</v>
      </c>
      <c r="BF64" s="264">
        <f>IF('Indicator Date hidden'!BG65="x","x",BF$2-'Indicator Date hidden'!BG65)</f>
        <v>1</v>
      </c>
      <c r="BG64" s="264">
        <f>IF('Indicator Date hidden'!BH65="x","x",BG$2-'Indicator Date hidden'!BH65)</f>
        <v>1</v>
      </c>
      <c r="BH64" s="264">
        <f>IF('Indicator Date hidden'!BI65="x","x",BH$2-'Indicator Date hidden'!BI65)</f>
        <v>0</v>
      </c>
      <c r="BI64" s="264">
        <f>IF('Indicator Date hidden'!BJ65="x","x",BI$2-'Indicator Date hidden'!BJ65)</f>
        <v>0</v>
      </c>
      <c r="BJ64" s="264">
        <f>IF('Indicator Date hidden'!BK65="x","x",BJ$2-'Indicator Date hidden'!BK65)</f>
        <v>0</v>
      </c>
      <c r="BK64" s="264">
        <f>IF('Indicator Date hidden'!BL65="x","x",BK$2-'Indicator Date hidden'!BL65)</f>
        <v>0</v>
      </c>
      <c r="BL64" s="264">
        <f>IF('Indicator Date hidden'!BM65="x","x",BL$2-'Indicator Date hidden'!BM65)</f>
        <v>0</v>
      </c>
      <c r="BM64" s="264">
        <f>IF('Indicator Date hidden'!BN65="x","x",BM$2-'Indicator Date hidden'!BN65)</f>
        <v>0</v>
      </c>
      <c r="BN64" s="264">
        <f>IF('Indicator Date hidden'!BO65="x","x",BN$2-'Indicator Date hidden'!BO65)</f>
        <v>0</v>
      </c>
      <c r="BO64" s="264">
        <f>IF('Indicator Date hidden'!BP65="x","x",BO$2-'Indicator Date hidden'!BP65)</f>
        <v>5</v>
      </c>
      <c r="BP64" s="264">
        <f>IF('Indicator Date hidden'!BQ65="x","x",BP$2-'Indicator Date hidden'!BQ65)</f>
        <v>0</v>
      </c>
      <c r="BQ64" s="264">
        <f>IF('Indicator Date hidden'!BR65="x","x",BQ$2-'Indicator Date hidden'!BR65)</f>
        <v>6</v>
      </c>
      <c r="BR64" s="264">
        <f>IF('Indicator Date hidden'!BS65="x","x",BR$2-'Indicator Date hidden'!BS65)</f>
        <v>6</v>
      </c>
      <c r="BS64" s="264">
        <f>IF('Indicator Date hidden'!BT65="x","x",BS$2-'Indicator Date hidden'!BT65)</f>
        <v>6</v>
      </c>
      <c r="BT64" s="264">
        <f>IF('Indicator Date hidden'!BU65="x","x",BT$2-'Indicator Date hidden'!BU65)</f>
        <v>0</v>
      </c>
      <c r="BU64" s="264">
        <f>IF('Indicator Date hidden'!BV65="x","x",BU$2-'Indicator Date hidden'!BV65)</f>
        <v>0</v>
      </c>
      <c r="BV64" s="264">
        <f>IF('Indicator Date hidden'!BW65="x","x",BV$2-'Indicator Date hidden'!BW65)</f>
        <v>0</v>
      </c>
      <c r="BW64" s="264">
        <f>IF('Indicator Date hidden'!BX65="x","x",BW$2-'Indicator Date hidden'!BX65)</f>
        <v>6</v>
      </c>
      <c r="BX64" s="264">
        <f>IF('Indicator Date hidden'!BY65="x","x",BX$2-'Indicator Date hidden'!BY65)</f>
        <v>1</v>
      </c>
      <c r="BY64" s="264">
        <f>IF('Indicator Date hidden'!BZ65="x","x",BY$2-'Indicator Date hidden'!BZ65)</f>
        <v>1</v>
      </c>
      <c r="BZ64" s="264">
        <f>IF('Indicator Date hidden'!CA65="x","x",BZ$2-'Indicator Date hidden'!CA65)</f>
        <v>1</v>
      </c>
      <c r="CA64" s="264">
        <f>IF('Indicator Date hidden'!CB65="x","x",CA$2-'Indicator Date hidden'!CB65)</f>
        <v>1</v>
      </c>
      <c r="CB64" s="264">
        <f>IF('Indicator Date hidden'!CC65="x","x",CB$2-'Indicator Date hidden'!CC65)</f>
        <v>1</v>
      </c>
      <c r="CC64" s="264">
        <f>IF('Indicator Date hidden'!CD65="x","x",CC$2-'Indicator Date hidden'!CD65)</f>
        <v>1</v>
      </c>
      <c r="CD64" s="264">
        <f>IF('Indicator Date hidden'!CE65="x","x",CD$2-'Indicator Date hidden'!CE65)</f>
        <v>1</v>
      </c>
      <c r="CE64" s="264">
        <f>IF('Indicator Date hidden'!CF65="x","x",CE$2-'Indicator Date hidden'!CF65)</f>
        <v>0</v>
      </c>
      <c r="CF64" s="264">
        <f>IF('Indicator Date hidden'!CG65="x","x",CF$2-'Indicator Date hidden'!CG65)</f>
        <v>0</v>
      </c>
      <c r="CG64" s="264">
        <f>IF('Indicator Date hidden'!CH65="x","x",CG$2-'Indicator Date hidden'!CH65)</f>
        <v>0</v>
      </c>
      <c r="CH64" s="264">
        <f>IF('Indicator Date hidden'!CI65="x","x",CH$2-'Indicator Date hidden'!CI65)</f>
        <v>0</v>
      </c>
      <c r="CI64" s="264">
        <f>IF('Indicator Date hidden'!CJ65="x","x",CI$2-'Indicator Date hidden'!CJ65)</f>
        <v>0</v>
      </c>
      <c r="CJ64" s="264">
        <f>IF('Indicator Date hidden'!CK65="x","x",CJ$2-'Indicator Date hidden'!CK65)</f>
        <v>0</v>
      </c>
      <c r="CK64" s="264">
        <f>IF('Indicator Date hidden'!CL65="x","x",CK$2-'Indicator Date hidden'!CL65)</f>
        <v>0</v>
      </c>
      <c r="CL64" s="264">
        <f>IF('Indicator Date hidden'!CM65="x","x",CL$2-'Indicator Date hidden'!CM65)</f>
        <v>6</v>
      </c>
      <c r="CM64" s="263">
        <f t="shared" si="0"/>
        <v>67</v>
      </c>
      <c r="CN64" s="265">
        <f t="shared" si="1"/>
        <v>0.7528089887640449</v>
      </c>
      <c r="CO64" s="263">
        <f t="shared" si="2"/>
        <v>27</v>
      </c>
      <c r="CP64" s="265">
        <f t="shared" si="3"/>
        <v>1.6440625133444198</v>
      </c>
      <c r="CQ64" s="266">
        <f t="shared" si="4"/>
        <v>0</v>
      </c>
    </row>
    <row r="65" spans="1:95" x14ac:dyDescent="0.25">
      <c r="A65" s="263" t="str">
        <f>'Indicator Data'!C76</f>
        <v>Sunamganj</v>
      </c>
      <c r="B65" s="264">
        <f>IF('Indicator Date hidden'!C66="x","x",B$2-'Indicator Date hidden'!C66)</f>
        <v>0</v>
      </c>
      <c r="C65" s="264">
        <f>IF('Indicator Date hidden'!D66="x","x",C$2-'Indicator Date hidden'!D66)</f>
        <v>0</v>
      </c>
      <c r="D65" s="264">
        <f>IF('Indicator Date hidden'!E66="x","x",D$2-'Indicator Date hidden'!E66)</f>
        <v>0</v>
      </c>
      <c r="E65" s="264">
        <f>IF('Indicator Date hidden'!F66="x","x",E$2-'Indicator Date hidden'!F66)</f>
        <v>0</v>
      </c>
      <c r="F65" s="264">
        <f>IF('Indicator Date hidden'!G66="x","x",F$2-'Indicator Date hidden'!G66)</f>
        <v>0</v>
      </c>
      <c r="G65" s="264">
        <f>IF('Indicator Date hidden'!H66="x","x",G$2-'Indicator Date hidden'!H66)</f>
        <v>0</v>
      </c>
      <c r="H65" s="264">
        <f>IF('Indicator Date hidden'!I66="x","x",H$2-'Indicator Date hidden'!I66)</f>
        <v>0</v>
      </c>
      <c r="I65" s="264">
        <f>IF('Indicator Date hidden'!J66="x","x",I$2-'Indicator Date hidden'!J66)</f>
        <v>0</v>
      </c>
      <c r="J65" s="264">
        <f>IF('Indicator Date hidden'!K66="x","x",J$2-'Indicator Date hidden'!K66)</f>
        <v>0</v>
      </c>
      <c r="K65" s="264">
        <f>IF('Indicator Date hidden'!L66="x","x",K$2-'Indicator Date hidden'!L66)</f>
        <v>0</v>
      </c>
      <c r="L65" s="264">
        <f>IF('Indicator Date hidden'!M66="x","x",L$2-'Indicator Date hidden'!M66)</f>
        <v>0</v>
      </c>
      <c r="M65" s="264">
        <f>IF('Indicator Date hidden'!N66="x","x",M$2-'Indicator Date hidden'!N66)</f>
        <v>0</v>
      </c>
      <c r="N65" s="264">
        <f>IF('Indicator Date hidden'!O66="x","x",N$2-'Indicator Date hidden'!O66)</f>
        <v>0</v>
      </c>
      <c r="O65" s="264">
        <f>IF('Indicator Date hidden'!P66="x","x",O$2-'Indicator Date hidden'!P66)</f>
        <v>0</v>
      </c>
      <c r="P65" s="264">
        <f>IF('Indicator Date hidden'!Q66="x","x",P$2-'Indicator Date hidden'!Q66)</f>
        <v>0</v>
      </c>
      <c r="Q65" s="264">
        <f>IF('Indicator Date hidden'!R66="x","x",Q$2-'Indicator Date hidden'!R66)</f>
        <v>0</v>
      </c>
      <c r="R65" s="264">
        <f>IF('Indicator Date hidden'!S66="x","x",R$2-'Indicator Date hidden'!S66)</f>
        <v>0</v>
      </c>
      <c r="S65" s="264">
        <f>IF('Indicator Date hidden'!T66="x","x",S$2-'Indicator Date hidden'!T66)</f>
        <v>0</v>
      </c>
      <c r="T65" s="264">
        <f>IF('Indicator Date hidden'!U66="x","x",T$2-'Indicator Date hidden'!U66)</f>
        <v>0</v>
      </c>
      <c r="U65" s="264">
        <f>IF('Indicator Date hidden'!V66="x","x",U$2-'Indicator Date hidden'!V66)</f>
        <v>0</v>
      </c>
      <c r="V65" s="264">
        <f>IF('Indicator Date hidden'!W66="x","x",V$2-'Indicator Date hidden'!W66)</f>
        <v>0</v>
      </c>
      <c r="W65" s="264">
        <f>IF('Indicator Date hidden'!X66="x","x",W$2-'Indicator Date hidden'!X66)</f>
        <v>0</v>
      </c>
      <c r="X65" s="264">
        <f>IF('Indicator Date hidden'!Y66="x","x",X$2-'Indicator Date hidden'!Y66)</f>
        <v>0</v>
      </c>
      <c r="Y65" s="264">
        <f>IF('Indicator Date hidden'!Z66="x","x",Y$2-'Indicator Date hidden'!Z66)</f>
        <v>6</v>
      </c>
      <c r="Z65" s="264">
        <f>IF('Indicator Date hidden'!AA66="x","x",Z$2-'Indicator Date hidden'!AA66)</f>
        <v>0</v>
      </c>
      <c r="AA65" s="264">
        <f>IF('Indicator Date hidden'!AB66="x","x",AA$2-'Indicator Date hidden'!AB66)</f>
        <v>0</v>
      </c>
      <c r="AB65" s="264">
        <f>IF('Indicator Date hidden'!AC66="x","x",AB$2-'Indicator Date hidden'!AC66)</f>
        <v>0</v>
      </c>
      <c r="AC65" s="264">
        <f>IF('Indicator Date hidden'!AD66="x","x",AC$2-'Indicator Date hidden'!AD66)</f>
        <v>0</v>
      </c>
      <c r="AD65" s="264">
        <f>IF('Indicator Date hidden'!AE66="x","x",AD$2-'Indicator Date hidden'!AE66)</f>
        <v>0</v>
      </c>
      <c r="AE65" s="264">
        <f>IF('Indicator Date hidden'!AF66="x","x",AE$2-'Indicator Date hidden'!AF66)</f>
        <v>0</v>
      </c>
      <c r="AF65" s="264">
        <f>IF('Indicator Date hidden'!AG66="x","x",AF$2-'Indicator Date hidden'!AG66)</f>
        <v>0</v>
      </c>
      <c r="AG65" s="264">
        <f>IF('Indicator Date hidden'!AH66="x","x",AG$2-'Indicator Date hidden'!AH66)</f>
        <v>4</v>
      </c>
      <c r="AH65" s="264">
        <f>IF('Indicator Date hidden'!AI66="x","x",AH$2-'Indicator Date hidden'!AI66)</f>
        <v>1</v>
      </c>
      <c r="AI65" s="264">
        <f>IF('Indicator Date hidden'!AJ66="x","x",AI$2-'Indicator Date hidden'!AJ66)</f>
        <v>1</v>
      </c>
      <c r="AJ65" s="264">
        <f>IF('Indicator Date hidden'!AK66="x","x",AJ$2-'Indicator Date hidden'!AK66)</f>
        <v>1</v>
      </c>
      <c r="AK65" s="264">
        <f>IF('Indicator Date hidden'!AL66="x","x",AK$2-'Indicator Date hidden'!AL66)</f>
        <v>0</v>
      </c>
      <c r="AL65" s="264">
        <f>IF('Indicator Date hidden'!AM66="x","x",AL$2-'Indicator Date hidden'!AM66)</f>
        <v>1</v>
      </c>
      <c r="AM65" s="264">
        <f>IF('Indicator Date hidden'!AN66="x","x",AM$2-'Indicator Date hidden'!AN66)</f>
        <v>1</v>
      </c>
      <c r="AN65" s="264">
        <f>IF('Indicator Date hidden'!AO66="x","x",AN$2-'Indicator Date hidden'!AO66)</f>
        <v>0</v>
      </c>
      <c r="AO65" s="264">
        <f>IF('Indicator Date hidden'!AP66="x","x",AO$2-'Indicator Date hidden'!AP66)</f>
        <v>4</v>
      </c>
      <c r="AP65" s="264">
        <f>IF('Indicator Date hidden'!AQ66="x","x",AP$2-'Indicator Date hidden'!AQ66)</f>
        <v>1</v>
      </c>
      <c r="AQ65" s="264">
        <f>IF('Indicator Date hidden'!AR66="x","x",AQ$2-'Indicator Date hidden'!AR66)</f>
        <v>0</v>
      </c>
      <c r="AR65" s="264">
        <f>IF('Indicator Date hidden'!AS66="x","x",AR$2-'Indicator Date hidden'!AS66)</f>
        <v>0</v>
      </c>
      <c r="AS65" s="264">
        <f>IF('Indicator Date hidden'!AT66="x","x",AS$2-'Indicator Date hidden'!AT66)</f>
        <v>0</v>
      </c>
      <c r="AT65" s="264">
        <f>IF('Indicator Date hidden'!AU66="x","x",AT$2-'Indicator Date hidden'!AU66)</f>
        <v>0</v>
      </c>
      <c r="AU65" s="264">
        <f>IF('Indicator Date hidden'!AV66="x","x",AU$2-'Indicator Date hidden'!AV66)</f>
        <v>0</v>
      </c>
      <c r="AV65" s="264">
        <f>IF('Indicator Date hidden'!AW66="x","x",AV$2-'Indicator Date hidden'!AW66)</f>
        <v>0</v>
      </c>
      <c r="AW65" s="264">
        <f>IF('Indicator Date hidden'!AX66="x","x",AW$2-'Indicator Date hidden'!AX66)</f>
        <v>0</v>
      </c>
      <c r="AX65" s="264">
        <f>IF('Indicator Date hidden'!AY66="x","x",AX$2-'Indicator Date hidden'!AY66)</f>
        <v>1</v>
      </c>
      <c r="AY65" s="264">
        <f>IF('Indicator Date hidden'!AZ66="x","x",AY$2-'Indicator Date hidden'!AZ66)</f>
        <v>1</v>
      </c>
      <c r="AZ65" s="264">
        <f>IF('Indicator Date hidden'!BA66="x","x",AZ$2-'Indicator Date hidden'!BA66)</f>
        <v>1</v>
      </c>
      <c r="BA65" s="264">
        <f>IF('Indicator Date hidden'!BB66="x","x",BA$2-'Indicator Date hidden'!BB66)</f>
        <v>0</v>
      </c>
      <c r="BB65" s="264">
        <f>IF('Indicator Date hidden'!BC66="x","x",BB$2-'Indicator Date hidden'!BC66)</f>
        <v>0</v>
      </c>
      <c r="BC65" s="264">
        <f>IF('Indicator Date hidden'!BD66="x","x",BC$2-'Indicator Date hidden'!BD66)</f>
        <v>0</v>
      </c>
      <c r="BD65" s="264">
        <f>IF('Indicator Date hidden'!BE66="x","x",BD$2-'Indicator Date hidden'!BE66)</f>
        <v>0</v>
      </c>
      <c r="BE65" s="264">
        <f>IF('Indicator Date hidden'!BF66="x","x",BE$2-'Indicator Date hidden'!BF66)</f>
        <v>0</v>
      </c>
      <c r="BF65" s="264">
        <f>IF('Indicator Date hidden'!BG66="x","x",BF$2-'Indicator Date hidden'!BG66)</f>
        <v>1</v>
      </c>
      <c r="BG65" s="264">
        <f>IF('Indicator Date hidden'!BH66="x","x",BG$2-'Indicator Date hidden'!BH66)</f>
        <v>1</v>
      </c>
      <c r="BH65" s="264">
        <f>IF('Indicator Date hidden'!BI66="x","x",BH$2-'Indicator Date hidden'!BI66)</f>
        <v>0</v>
      </c>
      <c r="BI65" s="264">
        <f>IF('Indicator Date hidden'!BJ66="x","x",BI$2-'Indicator Date hidden'!BJ66)</f>
        <v>0</v>
      </c>
      <c r="BJ65" s="264">
        <f>IF('Indicator Date hidden'!BK66="x","x",BJ$2-'Indicator Date hidden'!BK66)</f>
        <v>0</v>
      </c>
      <c r="BK65" s="264">
        <f>IF('Indicator Date hidden'!BL66="x","x",BK$2-'Indicator Date hidden'!BL66)</f>
        <v>0</v>
      </c>
      <c r="BL65" s="264">
        <f>IF('Indicator Date hidden'!BM66="x","x",BL$2-'Indicator Date hidden'!BM66)</f>
        <v>0</v>
      </c>
      <c r="BM65" s="264">
        <f>IF('Indicator Date hidden'!BN66="x","x",BM$2-'Indicator Date hidden'!BN66)</f>
        <v>0</v>
      </c>
      <c r="BN65" s="264">
        <f>IF('Indicator Date hidden'!BO66="x","x",BN$2-'Indicator Date hidden'!BO66)</f>
        <v>0</v>
      </c>
      <c r="BO65" s="264">
        <f>IF('Indicator Date hidden'!BP66="x","x",BO$2-'Indicator Date hidden'!BP66)</f>
        <v>5</v>
      </c>
      <c r="BP65" s="264">
        <f>IF('Indicator Date hidden'!BQ66="x","x",BP$2-'Indicator Date hidden'!BQ66)</f>
        <v>0</v>
      </c>
      <c r="BQ65" s="264">
        <f>IF('Indicator Date hidden'!BR66="x","x",BQ$2-'Indicator Date hidden'!BR66)</f>
        <v>6</v>
      </c>
      <c r="BR65" s="264">
        <f>IF('Indicator Date hidden'!BS66="x","x",BR$2-'Indicator Date hidden'!BS66)</f>
        <v>6</v>
      </c>
      <c r="BS65" s="264">
        <f>IF('Indicator Date hidden'!BT66="x","x",BS$2-'Indicator Date hidden'!BT66)</f>
        <v>6</v>
      </c>
      <c r="BT65" s="264">
        <f>IF('Indicator Date hidden'!BU66="x","x",BT$2-'Indicator Date hidden'!BU66)</f>
        <v>0</v>
      </c>
      <c r="BU65" s="264">
        <f>IF('Indicator Date hidden'!BV66="x","x",BU$2-'Indicator Date hidden'!BV66)</f>
        <v>0</v>
      </c>
      <c r="BV65" s="264">
        <f>IF('Indicator Date hidden'!BW66="x","x",BV$2-'Indicator Date hidden'!BW66)</f>
        <v>0</v>
      </c>
      <c r="BW65" s="264">
        <f>IF('Indicator Date hidden'!BX66="x","x",BW$2-'Indicator Date hidden'!BX66)</f>
        <v>6</v>
      </c>
      <c r="BX65" s="264">
        <f>IF('Indicator Date hidden'!BY66="x","x",BX$2-'Indicator Date hidden'!BY66)</f>
        <v>1</v>
      </c>
      <c r="BY65" s="264">
        <f>IF('Indicator Date hidden'!BZ66="x","x",BY$2-'Indicator Date hidden'!BZ66)</f>
        <v>1</v>
      </c>
      <c r="BZ65" s="264">
        <f>IF('Indicator Date hidden'!CA66="x","x",BZ$2-'Indicator Date hidden'!CA66)</f>
        <v>1</v>
      </c>
      <c r="CA65" s="264">
        <f>IF('Indicator Date hidden'!CB66="x","x",CA$2-'Indicator Date hidden'!CB66)</f>
        <v>1</v>
      </c>
      <c r="CB65" s="264">
        <f>IF('Indicator Date hidden'!CC66="x","x",CB$2-'Indicator Date hidden'!CC66)</f>
        <v>1</v>
      </c>
      <c r="CC65" s="264">
        <f>IF('Indicator Date hidden'!CD66="x","x",CC$2-'Indicator Date hidden'!CD66)</f>
        <v>1</v>
      </c>
      <c r="CD65" s="264">
        <f>IF('Indicator Date hidden'!CE66="x","x",CD$2-'Indicator Date hidden'!CE66)</f>
        <v>1</v>
      </c>
      <c r="CE65" s="264">
        <f>IF('Indicator Date hidden'!CF66="x","x",CE$2-'Indicator Date hidden'!CF66)</f>
        <v>0</v>
      </c>
      <c r="CF65" s="264">
        <f>IF('Indicator Date hidden'!CG66="x","x",CF$2-'Indicator Date hidden'!CG66)</f>
        <v>0</v>
      </c>
      <c r="CG65" s="264">
        <f>IF('Indicator Date hidden'!CH66="x","x",CG$2-'Indicator Date hidden'!CH66)</f>
        <v>0</v>
      </c>
      <c r="CH65" s="264">
        <f>IF('Indicator Date hidden'!CI66="x","x",CH$2-'Indicator Date hidden'!CI66)</f>
        <v>0</v>
      </c>
      <c r="CI65" s="264">
        <f>IF('Indicator Date hidden'!CJ66="x","x",CI$2-'Indicator Date hidden'!CJ66)</f>
        <v>0</v>
      </c>
      <c r="CJ65" s="264">
        <f>IF('Indicator Date hidden'!CK66="x","x",CJ$2-'Indicator Date hidden'!CK66)</f>
        <v>0</v>
      </c>
      <c r="CK65" s="264">
        <f>IF('Indicator Date hidden'!CL66="x","x",CK$2-'Indicator Date hidden'!CL66)</f>
        <v>0</v>
      </c>
      <c r="CL65" s="264">
        <f>IF('Indicator Date hidden'!CM66="x","x",CL$2-'Indicator Date hidden'!CM66)</f>
        <v>6</v>
      </c>
      <c r="CM65" s="263">
        <f t="shared" si="0"/>
        <v>67</v>
      </c>
      <c r="CN65" s="265">
        <f t="shared" si="1"/>
        <v>0.7528089887640449</v>
      </c>
      <c r="CO65" s="263">
        <f t="shared" si="2"/>
        <v>27</v>
      </c>
      <c r="CP65" s="265">
        <f t="shared" si="3"/>
        <v>1.6440625133444198</v>
      </c>
      <c r="CQ65" s="266">
        <f t="shared" si="4"/>
        <v>0</v>
      </c>
    </row>
    <row r="66" spans="1:95" x14ac:dyDescent="0.25">
      <c r="A66" s="263" t="str">
        <f>'Indicator Data'!C77</f>
        <v>Sylhet</v>
      </c>
      <c r="B66" s="264">
        <f>IF('Indicator Date hidden'!C67="x","x",B$2-'Indicator Date hidden'!C67)</f>
        <v>0</v>
      </c>
      <c r="C66" s="264">
        <f>IF('Indicator Date hidden'!D67="x","x",C$2-'Indicator Date hidden'!D67)</f>
        <v>0</v>
      </c>
      <c r="D66" s="264">
        <f>IF('Indicator Date hidden'!E67="x","x",D$2-'Indicator Date hidden'!E67)</f>
        <v>0</v>
      </c>
      <c r="E66" s="264">
        <f>IF('Indicator Date hidden'!F67="x","x",E$2-'Indicator Date hidden'!F67)</f>
        <v>0</v>
      </c>
      <c r="F66" s="264">
        <f>IF('Indicator Date hidden'!G67="x","x",F$2-'Indicator Date hidden'!G67)</f>
        <v>0</v>
      </c>
      <c r="G66" s="264">
        <f>IF('Indicator Date hidden'!H67="x","x",G$2-'Indicator Date hidden'!H67)</f>
        <v>0</v>
      </c>
      <c r="H66" s="264">
        <f>IF('Indicator Date hidden'!I67="x","x",H$2-'Indicator Date hidden'!I67)</f>
        <v>0</v>
      </c>
      <c r="I66" s="264">
        <f>IF('Indicator Date hidden'!J67="x","x",I$2-'Indicator Date hidden'!J67)</f>
        <v>0</v>
      </c>
      <c r="J66" s="264">
        <f>IF('Indicator Date hidden'!K67="x","x",J$2-'Indicator Date hidden'!K67)</f>
        <v>0</v>
      </c>
      <c r="K66" s="264">
        <f>IF('Indicator Date hidden'!L67="x","x",K$2-'Indicator Date hidden'!L67)</f>
        <v>0</v>
      </c>
      <c r="L66" s="264">
        <f>IF('Indicator Date hidden'!M67="x","x",L$2-'Indicator Date hidden'!M67)</f>
        <v>0</v>
      </c>
      <c r="M66" s="264">
        <f>IF('Indicator Date hidden'!N67="x","x",M$2-'Indicator Date hidden'!N67)</f>
        <v>0</v>
      </c>
      <c r="N66" s="264">
        <f>IF('Indicator Date hidden'!O67="x","x",N$2-'Indicator Date hidden'!O67)</f>
        <v>0</v>
      </c>
      <c r="O66" s="264">
        <f>IF('Indicator Date hidden'!P67="x","x",O$2-'Indicator Date hidden'!P67)</f>
        <v>0</v>
      </c>
      <c r="P66" s="264">
        <f>IF('Indicator Date hidden'!Q67="x","x",P$2-'Indicator Date hidden'!Q67)</f>
        <v>0</v>
      </c>
      <c r="Q66" s="264">
        <f>IF('Indicator Date hidden'!R67="x","x",Q$2-'Indicator Date hidden'!R67)</f>
        <v>0</v>
      </c>
      <c r="R66" s="264">
        <f>IF('Indicator Date hidden'!S67="x","x",R$2-'Indicator Date hidden'!S67)</f>
        <v>0</v>
      </c>
      <c r="S66" s="264">
        <f>IF('Indicator Date hidden'!T67="x","x",S$2-'Indicator Date hidden'!T67)</f>
        <v>0</v>
      </c>
      <c r="T66" s="264">
        <f>IF('Indicator Date hidden'!U67="x","x",T$2-'Indicator Date hidden'!U67)</f>
        <v>0</v>
      </c>
      <c r="U66" s="264">
        <f>IF('Indicator Date hidden'!V67="x","x",U$2-'Indicator Date hidden'!V67)</f>
        <v>0</v>
      </c>
      <c r="V66" s="264">
        <f>IF('Indicator Date hidden'!W67="x","x",V$2-'Indicator Date hidden'!W67)</f>
        <v>0</v>
      </c>
      <c r="W66" s="264">
        <f>IF('Indicator Date hidden'!X67="x","x",W$2-'Indicator Date hidden'!X67)</f>
        <v>0</v>
      </c>
      <c r="X66" s="264">
        <f>IF('Indicator Date hidden'!Y67="x","x",X$2-'Indicator Date hidden'!Y67)</f>
        <v>0</v>
      </c>
      <c r="Y66" s="264">
        <f>IF('Indicator Date hidden'!Z67="x","x",Y$2-'Indicator Date hidden'!Z67)</f>
        <v>6</v>
      </c>
      <c r="Z66" s="264">
        <f>IF('Indicator Date hidden'!AA67="x","x",Z$2-'Indicator Date hidden'!AA67)</f>
        <v>0</v>
      </c>
      <c r="AA66" s="264">
        <f>IF('Indicator Date hidden'!AB67="x","x",AA$2-'Indicator Date hidden'!AB67)</f>
        <v>0</v>
      </c>
      <c r="AB66" s="264">
        <f>IF('Indicator Date hidden'!AC67="x","x",AB$2-'Indicator Date hidden'!AC67)</f>
        <v>0</v>
      </c>
      <c r="AC66" s="264">
        <f>IF('Indicator Date hidden'!AD67="x","x",AC$2-'Indicator Date hidden'!AD67)</f>
        <v>0</v>
      </c>
      <c r="AD66" s="264">
        <f>IF('Indicator Date hidden'!AE67="x","x",AD$2-'Indicator Date hidden'!AE67)</f>
        <v>0</v>
      </c>
      <c r="AE66" s="264">
        <f>IF('Indicator Date hidden'!AF67="x","x",AE$2-'Indicator Date hidden'!AF67)</f>
        <v>0</v>
      </c>
      <c r="AF66" s="264">
        <f>IF('Indicator Date hidden'!AG67="x","x",AF$2-'Indicator Date hidden'!AG67)</f>
        <v>0</v>
      </c>
      <c r="AG66" s="264">
        <f>IF('Indicator Date hidden'!AH67="x","x",AG$2-'Indicator Date hidden'!AH67)</f>
        <v>4</v>
      </c>
      <c r="AH66" s="264">
        <f>IF('Indicator Date hidden'!AI67="x","x",AH$2-'Indicator Date hidden'!AI67)</f>
        <v>1</v>
      </c>
      <c r="AI66" s="264">
        <f>IF('Indicator Date hidden'!AJ67="x","x",AI$2-'Indicator Date hidden'!AJ67)</f>
        <v>1</v>
      </c>
      <c r="AJ66" s="264">
        <f>IF('Indicator Date hidden'!AK67="x","x",AJ$2-'Indicator Date hidden'!AK67)</f>
        <v>1</v>
      </c>
      <c r="AK66" s="264">
        <f>IF('Indicator Date hidden'!AL67="x","x",AK$2-'Indicator Date hidden'!AL67)</f>
        <v>0</v>
      </c>
      <c r="AL66" s="264">
        <f>IF('Indicator Date hidden'!AM67="x","x",AL$2-'Indicator Date hidden'!AM67)</f>
        <v>1</v>
      </c>
      <c r="AM66" s="264">
        <f>IF('Indicator Date hidden'!AN67="x","x",AM$2-'Indicator Date hidden'!AN67)</f>
        <v>1</v>
      </c>
      <c r="AN66" s="264">
        <f>IF('Indicator Date hidden'!AO67="x","x",AN$2-'Indicator Date hidden'!AO67)</f>
        <v>0</v>
      </c>
      <c r="AO66" s="264">
        <f>IF('Indicator Date hidden'!AP67="x","x",AO$2-'Indicator Date hidden'!AP67)</f>
        <v>4</v>
      </c>
      <c r="AP66" s="264">
        <f>IF('Indicator Date hidden'!AQ67="x","x",AP$2-'Indicator Date hidden'!AQ67)</f>
        <v>1</v>
      </c>
      <c r="AQ66" s="264">
        <f>IF('Indicator Date hidden'!AR67="x","x",AQ$2-'Indicator Date hidden'!AR67)</f>
        <v>0</v>
      </c>
      <c r="AR66" s="264">
        <f>IF('Indicator Date hidden'!AS67="x","x",AR$2-'Indicator Date hidden'!AS67)</f>
        <v>0</v>
      </c>
      <c r="AS66" s="264">
        <f>IF('Indicator Date hidden'!AT67="x","x",AS$2-'Indicator Date hidden'!AT67)</f>
        <v>0</v>
      </c>
      <c r="AT66" s="264">
        <f>IF('Indicator Date hidden'!AU67="x","x",AT$2-'Indicator Date hidden'!AU67)</f>
        <v>0</v>
      </c>
      <c r="AU66" s="264">
        <f>IF('Indicator Date hidden'!AV67="x","x",AU$2-'Indicator Date hidden'!AV67)</f>
        <v>0</v>
      </c>
      <c r="AV66" s="264">
        <f>IF('Indicator Date hidden'!AW67="x","x",AV$2-'Indicator Date hidden'!AW67)</f>
        <v>0</v>
      </c>
      <c r="AW66" s="264">
        <f>IF('Indicator Date hidden'!AX67="x","x",AW$2-'Indicator Date hidden'!AX67)</f>
        <v>0</v>
      </c>
      <c r="AX66" s="264">
        <f>IF('Indicator Date hidden'!AY67="x","x",AX$2-'Indicator Date hidden'!AY67)</f>
        <v>1</v>
      </c>
      <c r="AY66" s="264">
        <f>IF('Indicator Date hidden'!AZ67="x","x",AY$2-'Indicator Date hidden'!AZ67)</f>
        <v>1</v>
      </c>
      <c r="AZ66" s="264">
        <f>IF('Indicator Date hidden'!BA67="x","x",AZ$2-'Indicator Date hidden'!BA67)</f>
        <v>1</v>
      </c>
      <c r="BA66" s="264">
        <f>IF('Indicator Date hidden'!BB67="x","x",BA$2-'Indicator Date hidden'!BB67)</f>
        <v>0</v>
      </c>
      <c r="BB66" s="264">
        <f>IF('Indicator Date hidden'!BC67="x","x",BB$2-'Indicator Date hidden'!BC67)</f>
        <v>0</v>
      </c>
      <c r="BC66" s="264">
        <f>IF('Indicator Date hidden'!BD67="x","x",BC$2-'Indicator Date hidden'!BD67)</f>
        <v>0</v>
      </c>
      <c r="BD66" s="264">
        <f>IF('Indicator Date hidden'!BE67="x","x",BD$2-'Indicator Date hidden'!BE67)</f>
        <v>0</v>
      </c>
      <c r="BE66" s="264">
        <f>IF('Indicator Date hidden'!BF67="x","x",BE$2-'Indicator Date hidden'!BF67)</f>
        <v>0</v>
      </c>
      <c r="BF66" s="264">
        <f>IF('Indicator Date hidden'!BG67="x","x",BF$2-'Indicator Date hidden'!BG67)</f>
        <v>1</v>
      </c>
      <c r="BG66" s="264">
        <f>IF('Indicator Date hidden'!BH67="x","x",BG$2-'Indicator Date hidden'!BH67)</f>
        <v>1</v>
      </c>
      <c r="BH66" s="264">
        <f>IF('Indicator Date hidden'!BI67="x","x",BH$2-'Indicator Date hidden'!BI67)</f>
        <v>0</v>
      </c>
      <c r="BI66" s="264">
        <f>IF('Indicator Date hidden'!BJ67="x","x",BI$2-'Indicator Date hidden'!BJ67)</f>
        <v>0</v>
      </c>
      <c r="BJ66" s="264">
        <f>IF('Indicator Date hidden'!BK67="x","x",BJ$2-'Indicator Date hidden'!BK67)</f>
        <v>0</v>
      </c>
      <c r="BK66" s="264">
        <f>IF('Indicator Date hidden'!BL67="x","x",BK$2-'Indicator Date hidden'!BL67)</f>
        <v>0</v>
      </c>
      <c r="BL66" s="264">
        <f>IF('Indicator Date hidden'!BM67="x","x",BL$2-'Indicator Date hidden'!BM67)</f>
        <v>0</v>
      </c>
      <c r="BM66" s="264">
        <f>IF('Indicator Date hidden'!BN67="x","x",BM$2-'Indicator Date hidden'!BN67)</f>
        <v>0</v>
      </c>
      <c r="BN66" s="264">
        <f>IF('Indicator Date hidden'!BO67="x","x",BN$2-'Indicator Date hidden'!BO67)</f>
        <v>0</v>
      </c>
      <c r="BO66" s="264">
        <f>IF('Indicator Date hidden'!BP67="x","x",BO$2-'Indicator Date hidden'!BP67)</f>
        <v>5</v>
      </c>
      <c r="BP66" s="264">
        <f>IF('Indicator Date hidden'!BQ67="x","x",BP$2-'Indicator Date hidden'!BQ67)</f>
        <v>0</v>
      </c>
      <c r="BQ66" s="264">
        <f>IF('Indicator Date hidden'!BR67="x","x",BQ$2-'Indicator Date hidden'!BR67)</f>
        <v>6</v>
      </c>
      <c r="BR66" s="264">
        <f>IF('Indicator Date hidden'!BS67="x","x",BR$2-'Indicator Date hidden'!BS67)</f>
        <v>6</v>
      </c>
      <c r="BS66" s="264">
        <f>IF('Indicator Date hidden'!BT67="x","x",BS$2-'Indicator Date hidden'!BT67)</f>
        <v>6</v>
      </c>
      <c r="BT66" s="264">
        <f>IF('Indicator Date hidden'!BU67="x","x",BT$2-'Indicator Date hidden'!BU67)</f>
        <v>0</v>
      </c>
      <c r="BU66" s="264">
        <f>IF('Indicator Date hidden'!BV67="x","x",BU$2-'Indicator Date hidden'!BV67)</f>
        <v>0</v>
      </c>
      <c r="BV66" s="264">
        <f>IF('Indicator Date hidden'!BW67="x","x",BV$2-'Indicator Date hidden'!BW67)</f>
        <v>0</v>
      </c>
      <c r="BW66" s="264">
        <f>IF('Indicator Date hidden'!BX67="x","x",BW$2-'Indicator Date hidden'!BX67)</f>
        <v>6</v>
      </c>
      <c r="BX66" s="264">
        <f>IF('Indicator Date hidden'!BY67="x","x",BX$2-'Indicator Date hidden'!BY67)</f>
        <v>1</v>
      </c>
      <c r="BY66" s="264">
        <f>IF('Indicator Date hidden'!BZ67="x","x",BY$2-'Indicator Date hidden'!BZ67)</f>
        <v>1</v>
      </c>
      <c r="BZ66" s="264">
        <f>IF('Indicator Date hidden'!CA67="x","x",BZ$2-'Indicator Date hidden'!CA67)</f>
        <v>1</v>
      </c>
      <c r="CA66" s="264">
        <f>IF('Indicator Date hidden'!CB67="x","x",CA$2-'Indicator Date hidden'!CB67)</f>
        <v>1</v>
      </c>
      <c r="CB66" s="264">
        <f>IF('Indicator Date hidden'!CC67="x","x",CB$2-'Indicator Date hidden'!CC67)</f>
        <v>1</v>
      </c>
      <c r="CC66" s="264">
        <f>IF('Indicator Date hidden'!CD67="x","x",CC$2-'Indicator Date hidden'!CD67)</f>
        <v>1</v>
      </c>
      <c r="CD66" s="264">
        <f>IF('Indicator Date hidden'!CE67="x","x",CD$2-'Indicator Date hidden'!CE67)</f>
        <v>1</v>
      </c>
      <c r="CE66" s="264">
        <f>IF('Indicator Date hidden'!CF67="x","x",CE$2-'Indicator Date hidden'!CF67)</f>
        <v>0</v>
      </c>
      <c r="CF66" s="264">
        <f>IF('Indicator Date hidden'!CG67="x","x",CF$2-'Indicator Date hidden'!CG67)</f>
        <v>0</v>
      </c>
      <c r="CG66" s="264">
        <f>IF('Indicator Date hidden'!CH67="x","x",CG$2-'Indicator Date hidden'!CH67)</f>
        <v>0</v>
      </c>
      <c r="CH66" s="264">
        <f>IF('Indicator Date hidden'!CI67="x","x",CH$2-'Indicator Date hidden'!CI67)</f>
        <v>0</v>
      </c>
      <c r="CI66" s="264">
        <f>IF('Indicator Date hidden'!CJ67="x","x",CI$2-'Indicator Date hidden'!CJ67)</f>
        <v>0</v>
      </c>
      <c r="CJ66" s="264">
        <f>IF('Indicator Date hidden'!CK67="x","x",CJ$2-'Indicator Date hidden'!CK67)</f>
        <v>0</v>
      </c>
      <c r="CK66" s="264">
        <f>IF('Indicator Date hidden'!CL67="x","x",CK$2-'Indicator Date hidden'!CL67)</f>
        <v>0</v>
      </c>
      <c r="CL66" s="264">
        <f>IF('Indicator Date hidden'!CM67="x","x",CL$2-'Indicator Date hidden'!CM67)</f>
        <v>6</v>
      </c>
      <c r="CM66" s="263">
        <f t="shared" si="0"/>
        <v>67</v>
      </c>
      <c r="CN66" s="265">
        <f t="shared" si="1"/>
        <v>0.7528089887640449</v>
      </c>
      <c r="CO66" s="263">
        <f t="shared" si="2"/>
        <v>27</v>
      </c>
      <c r="CP66" s="265">
        <f t="shared" si="3"/>
        <v>1.6440625133444198</v>
      </c>
      <c r="CQ66" s="266">
        <f t="shared" si="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Q836"/>
  <sheetViews>
    <sheetView showGridLines="0" zoomScale="40" zoomScaleNormal="40" workbookViewId="0">
      <pane xSplit="3" ySplit="4" topLeftCell="AP5" activePane="bottomRight" state="frozen"/>
      <selection pane="topRight" activeCell="C1" sqref="C1"/>
      <selection pane="bottomLeft" activeCell="A5" sqref="A5"/>
      <selection pane="bottomRight" activeCell="B1" sqref="A1:BA1"/>
    </sheetView>
  </sheetViews>
  <sheetFormatPr defaultColWidth="14.42578125" defaultRowHeight="15" customHeight="1" x14ac:dyDescent="0.25"/>
  <cols>
    <col min="2" max="2" width="21.42578125" bestFit="1" customWidth="1"/>
    <col min="3" max="3" width="15.140625" customWidth="1"/>
    <col min="4" max="4" width="14.7109375" bestFit="1" customWidth="1"/>
    <col min="5" max="32" width="11.42578125" customWidth="1"/>
    <col min="33" max="34" width="14.7109375" bestFit="1" customWidth="1"/>
    <col min="35" max="44" width="11.42578125" customWidth="1"/>
    <col min="45" max="47" width="14.7109375" bestFit="1" customWidth="1"/>
    <col min="48" max="53" width="11.42578125" customWidth="1"/>
    <col min="54" max="54" width="9.140625" customWidth="1"/>
  </cols>
  <sheetData>
    <row r="1" spans="1:95" x14ac:dyDescent="0.25">
      <c r="A1" s="296"/>
      <c r="B1" s="339"/>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c r="AK1" s="340"/>
      <c r="AL1" s="340"/>
      <c r="AM1" s="340"/>
      <c r="AN1" s="340"/>
      <c r="AO1" s="340"/>
      <c r="AP1" s="340"/>
      <c r="AQ1" s="340"/>
      <c r="AR1" s="340"/>
      <c r="AS1" s="340"/>
      <c r="AT1" s="340"/>
      <c r="AU1" s="340"/>
      <c r="AV1" s="340"/>
      <c r="AW1" s="340"/>
      <c r="AX1" s="340"/>
      <c r="AY1" s="340"/>
      <c r="AZ1" s="340"/>
      <c r="BA1" s="340"/>
      <c r="BB1" s="61"/>
    </row>
    <row r="2" spans="1:95" ht="121.5" customHeight="1" x14ac:dyDescent="0.25">
      <c r="A2" s="294" t="str">
        <f>'Indicator Data'!B2</f>
        <v>ADMIN LEVEL-1 (Division)</v>
      </c>
      <c r="B2" s="294" t="str">
        <f>'Indicator Data'!C2</f>
        <v xml:space="preserve">ADMIN LEVEL-2 (District) </v>
      </c>
      <c r="C2" s="294" t="str">
        <f>'Indicator Data'!D2</f>
        <v>P-Code</v>
      </c>
      <c r="D2" s="54" t="str">
        <f>'Indicator Data'!E2</f>
        <v>Physical Exposure to Earthquake MMI VI</v>
      </c>
      <c r="E2" s="54" t="str">
        <f>'Indicator Data'!F2</f>
        <v>Physical Exposure to Earthquake MMI VIII</v>
      </c>
      <c r="F2" s="54" t="str">
        <f>'Indicator Data'!G2</f>
        <v>Physical Exposure to Earthquake MMI VI (relative)</v>
      </c>
      <c r="G2" s="54" t="str">
        <f>'Indicator Data'!H2</f>
        <v>Physical Exposure to Earthquake MMI VIII (relative)</v>
      </c>
      <c r="H2" s="54" t="str">
        <f>'Indicator Data'!I2</f>
        <v>Physical Exposure to Extensive River flood  (relative)</v>
      </c>
      <c r="I2" s="54" t="str">
        <f>'Indicator Data'!J2</f>
        <v>Physical Extent of Intensive River Flood Inundation (absolute)</v>
      </c>
      <c r="J2" s="54" t="str">
        <f>'Indicator Data'!K2</f>
        <v>Physical Exposure to Extensive Flash Flood  (relative)</v>
      </c>
      <c r="K2" s="54" t="str">
        <f>'Indicator Data'!L2</f>
        <v>Intensive  Inundation (monsoon season)</v>
      </c>
      <c r="L2" s="54" t="str">
        <f>'Indicator Data'!M2</f>
        <v xml:space="preserve">Physical Extent to Extensive Storm Surge Area  (relative) </v>
      </c>
      <c r="M2" s="54" t="str">
        <f>'Indicator Data'!N2</f>
        <v xml:space="preserve">Physical Exposure to Intensive Storm Surge   (absolute)  </v>
      </c>
      <c r="N2" s="54" t="str">
        <f>'Indicator Data'!O2</f>
        <v>Physical Exposure to Intensive Landslide (relative)</v>
      </c>
      <c r="O2" s="54" t="str">
        <f>'Indicator Data'!P2</f>
        <v>Physical Exposure to Extensive Landslide (relative)</v>
      </c>
      <c r="P2" s="54" t="str">
        <f>'Indicator Data'!Q2</f>
        <v>Physical Exposure to Extensive Salinity (relative)</v>
      </c>
      <c r="Q2" s="54" t="str">
        <f>'Indicator Data'!R2</f>
        <v>Physical Exposure to Intensive Lightning  (absolute)</v>
      </c>
      <c r="R2" s="54" t="str">
        <f>'Indicator Data'!S2</f>
        <v xml:space="preserve">Physical Exposure to Intensive Riverbank Erosion (absolute) </v>
      </c>
      <c r="S2" s="54" t="str">
        <f>'Indicator Data'!T2</f>
        <v>Physical Exposure to Extensive Drought- Kharip (relative)</v>
      </c>
      <c r="T2" s="54" t="str">
        <f>'Indicator Data'!U2</f>
        <v>Physical Exposure to Extensive Drought-Rabi  (relative)</v>
      </c>
      <c r="U2" s="54" t="str">
        <f>'Indicator Data'!V2</f>
        <v>Incidents of COVID-19 Infections</v>
      </c>
      <c r="V2" s="54" t="str">
        <f>'Indicator Data'!W2</f>
        <v>Population Exposed to Dengue (vector borne)</v>
      </c>
      <c r="W2" s="54" t="str">
        <f>'Indicator Data'!X2</f>
        <v>Population Density</v>
      </c>
      <c r="X2" s="54" t="str">
        <f>'Indicator Data'!Y2</f>
        <v>Average Household Size</v>
      </c>
      <c r="Y2" s="54" t="str">
        <f>'Indicator Data'!Z2</f>
        <v>Urban Population Growth</v>
      </c>
      <c r="Z2" s="54" t="str">
        <f>'Indicator Data'!AA2</f>
        <v>Population Living in Urban Areas</v>
      </c>
      <c r="AA2" s="54" t="str">
        <f>'Indicator Data'!AB2</f>
        <v xml:space="preserve">Population Living in Slums </v>
      </c>
      <c r="AB2" s="54" t="str">
        <f>'Indicator Data'!AC2</f>
        <v>Open Defecation</v>
      </c>
      <c r="AC2" s="54" t="str">
        <f>'Indicator Data'!AD2</f>
        <v>Children Under 5 (% of population)</v>
      </c>
      <c r="AD2" s="54" t="str">
        <f>'Indicator Data'!AE2</f>
        <v>IHR Capacity Score: Food Safety</v>
      </c>
      <c r="AE2" s="54" t="str">
        <f>'Indicator Data'!AF2</f>
        <v>Violent Conflict Probability</v>
      </c>
      <c r="AF2" s="54" t="str">
        <f>'Indicator Data'!AG2</f>
        <v>Highly Violent Conflict Probability</v>
      </c>
      <c r="AG2" s="54" t="str">
        <f>'Indicator Data'!AH2</f>
        <v>National Power Conflict Intensity (Highly Violent)</v>
      </c>
      <c r="AH2" s="54" t="str">
        <f>'Indicator Data'!AI2</f>
        <v>Subnational Conflict Intensity (Highly Violent)</v>
      </c>
      <c r="AI2" s="54" t="str">
        <f>'Indicator Data'!AJ2</f>
        <v>Human Development Index</v>
      </c>
      <c r="AJ2" s="54" t="str">
        <f>'Indicator Data'!AK2</f>
        <v>Poor People</v>
      </c>
      <c r="AK2" s="54" t="str">
        <f>'Indicator Data'!AL2</f>
        <v>Extremely Poor People</v>
      </c>
      <c r="AL2" s="54" t="str">
        <f>'Indicator Data'!AM2</f>
        <v>Unsustainable Livelihood Household (% of Agri and non-Agri day labor)</v>
      </c>
      <c r="AM2" s="54" t="str">
        <f>'Indicator Data'!AN2</f>
        <v>Income GINI Coefficient</v>
      </c>
      <c r="AN2" s="54" t="str">
        <f>'Indicator Data'!AO2</f>
        <v>Gender Parity Index (GPI) for Primary School</v>
      </c>
      <c r="AO2" s="54" t="str">
        <f>'Indicator Data'!AP2</f>
        <v xml:space="preserve">Gender Parity Index (GPI) for Lower Secondary School </v>
      </c>
      <c r="AP2" s="54" t="str">
        <f>'Indicator Data'!AQ2</f>
        <v>Gender Parity Index (GPI) for Upper Secondary School</v>
      </c>
      <c r="AQ2" s="54" t="str">
        <f>'Indicator Data'!AR2</f>
        <v>Unemployment Rate</v>
      </c>
      <c r="AR2" s="54" t="str">
        <f>'Indicator Data'!AS2</f>
        <v>Percentages of EGPP Coverage</v>
      </c>
      <c r="AS2" s="54" t="str">
        <f>'Indicator Data'!AT2</f>
        <v>Public Aid Per Capita (humanitarian and development)</v>
      </c>
      <c r="AT2" s="54" t="str">
        <f>'Indicator Data'!AU2</f>
        <v>Net ODA Received (% of GNI)</v>
      </c>
      <c r="AU2" s="54" t="str">
        <f>'Indicator Data'!AV2</f>
        <v>Volume of Remittances (in USD) as a proportion of total GDP (%)</v>
      </c>
      <c r="AV2" s="54" t="str">
        <f>'Indicator Data'!AW2</f>
        <v>Floating Population</v>
      </c>
      <c r="AW2" s="54" t="str">
        <f>'Indicator Data'!AX2</f>
        <v xml:space="preserve">Disaster Induced IDP </v>
      </c>
      <c r="AX2" s="54" t="str">
        <f>'Indicator Data'!AY2</f>
        <v>Asylum Seeker/ Refugee</v>
      </c>
      <c r="AY2" s="54" t="str">
        <f>'Indicator Data'!AZ2</f>
        <v xml:space="preserve">Under Five Mortality Rate </v>
      </c>
      <c r="AZ2" s="54" t="str">
        <f>'Indicator Data'!BA2</f>
        <v>Underweight Prevalence (severe) &lt;-3 SD</v>
      </c>
      <c r="BA2" s="54" t="str">
        <f>'Indicator Data'!BB2</f>
        <v>Stunting Prevalence (severe)&lt;-3 SD</v>
      </c>
      <c r="BB2" s="54" t="str">
        <f>'Indicator Data'!BC2</f>
        <v>Insufficient Early Child Development Index (% of 36-59 months child)</v>
      </c>
      <c r="BC2" s="54" t="str">
        <f>'Indicator Data'!BD2</f>
        <v>Annual Average  Affected  by Major Disaster (cyclone and flood)</v>
      </c>
      <c r="BD2" s="54" t="str">
        <f>'Indicator Data'!BE2</f>
        <v>Destroyed Houses by Major Disaster (cyclone and flood)</v>
      </c>
      <c r="BE2" s="54" t="str">
        <f>'Indicator Data'!BF2</f>
        <v xml:space="preserve"> Damaged Houses by Major Disaster (cyclone and flood )</v>
      </c>
      <c r="BF2" s="54" t="str">
        <f>'Indicator Data'!BG2</f>
        <v>Households with Poor Dietary Diversity (food group &lt;=4)</v>
      </c>
      <c r="BG2" s="54" t="str">
        <f>'Indicator Data'!BH2</f>
        <v>% of Population IPC Level 4 (food insecurity)</v>
      </c>
      <c r="BH2" s="54" t="str">
        <f>'Indicator Data'!BI2</f>
        <v>Child Labour (children aged 5-17)</v>
      </c>
      <c r="BI2" s="54" t="str">
        <f>'Indicator Data'!BJ2</f>
        <v>Women (age 15-49 years)
Attitudes Towards Domestic Violence</v>
      </c>
      <c r="BJ2" s="54" t="str">
        <f>'Indicator Data'!BK2</f>
        <v>Women Headed Households</v>
      </c>
      <c r="BK2" s="54" t="str">
        <f>'Indicator Data'!BL2</f>
        <v>Population with Disability</v>
      </c>
      <c r="BL2" s="54" t="str">
        <f>'Indicator Data'!BM2</f>
        <v>Elderly Population (age &gt;65)</v>
      </c>
      <c r="BM2" s="54" t="str">
        <f>'Indicator Data'!BN2</f>
        <v>Tribal Population</v>
      </c>
      <c r="BN2" s="54" t="str">
        <f>'Indicator Data'!BO2</f>
        <v>Housing Structure (jhupri+kutcha)</v>
      </c>
      <c r="BO2" s="54" t="str">
        <f>'Indicator Data'!BP2</f>
        <v>Government Effectiveness</v>
      </c>
      <c r="BP2" s="54" t="str">
        <f>'Indicator Data'!BQ2</f>
        <v>Corruption Perception Index</v>
      </c>
      <c r="BQ2" s="54" t="str">
        <f>'Indicator Data'!BR2</f>
        <v>HFA Scores Last Recent</v>
      </c>
      <c r="BR2" s="54" t="str">
        <f>'Indicator Data'!BS2</f>
        <v xml:space="preserve">Cyclone Shelter </v>
      </c>
      <c r="BS2" s="54" t="str">
        <f>'Indicator Data'!BT2</f>
        <v>Financial Support to Disaster Affected Population</v>
      </c>
      <c r="BT2" s="54" t="str">
        <f>'Indicator Data'!BU2</f>
        <v>Disaster Prone HH Received Early Warning</v>
      </c>
      <c r="BU2" s="54" t="str">
        <f>'Indicator Data'!BV2</f>
        <v>Percentages of Disaster Preparedness HH</v>
      </c>
      <c r="BV2" s="54" t="str">
        <f>'Indicator Data'!BW2</f>
        <v>RCRC volunteer</v>
      </c>
      <c r="BW2" s="54" t="str">
        <f>'Indicator Data'!BX2</f>
        <v>CPP volunteer</v>
      </c>
      <c r="BX2" s="54" t="str">
        <f>'Indicator Data'!BY2</f>
        <v>Road density</v>
      </c>
      <c r="BY2" s="54" t="str">
        <f>'Indicator Data'!BZ2</f>
        <v xml:space="preserve">Union with Effective Accessibility </v>
      </c>
      <c r="BZ2" s="54" t="str">
        <f>'Indicator Data'!CA2</f>
        <v>Basic Sanitation Services</v>
      </c>
      <c r="CA2" s="54" t="str">
        <f>'Indicator Data'!CB2</f>
        <v>People Using at Least Basic Drinking Water Services</v>
      </c>
      <c r="CB2" s="54" t="str">
        <f>'Indicator Data'!CC2</f>
        <v>People with Basic Handwashing Facilities Including Soap and Water</v>
      </c>
      <c r="CC2" s="54" t="str">
        <f>'Indicator Data'!CD2</f>
        <v xml:space="preserve"> Menstrual Hygiene
Management</v>
      </c>
      <c r="CD2" s="54" t="str">
        <f>'Indicator Data'!CE2</f>
        <v>Skilled Attendant at Delivery</v>
      </c>
      <c r="CE2" s="54" t="str">
        <f>'Indicator Data'!CF2</f>
        <v>Antenatal Care (anc-4)</v>
      </c>
      <c r="CF2" s="54" t="str">
        <f>'Indicator Data'!CG2</f>
        <v>Post Natal Care (pnc)</v>
      </c>
      <c r="CG2" s="54" t="str">
        <f>'Indicator Data'!CH2</f>
        <v xml:space="preserve">Measles-Rubella Vaccination Coverage </v>
      </c>
      <c r="CH2" s="54" t="str">
        <f>'Indicator Data'!CI2</f>
        <v>Physicians Density</v>
      </c>
      <c r="CI2" s="54" t="str">
        <f>'Indicator Data'!CJ2</f>
        <v>Community Clinic Density</v>
      </c>
      <c r="CJ2" s="54" t="str">
        <f>'Indicator Data'!CK2</f>
        <v>Health Center Density</v>
      </c>
      <c r="CK2" s="54" t="str">
        <f>'Indicator Data'!CL2</f>
        <v xml:space="preserve">Adult Literacy Rate </v>
      </c>
      <c r="CL2" s="54" t="str">
        <f>'Indicator Data'!CM2</f>
        <v>Internet Users</v>
      </c>
      <c r="CM2" s="54" t="str">
        <f>'Indicator Data'!CN2</f>
        <v>Mobile Phone Users</v>
      </c>
      <c r="CN2" s="54" t="str">
        <f>'Indicator Data'!CO2</f>
        <v xml:space="preserve">Fiber Optic Network Connected Unions </v>
      </c>
      <c r="CO2" s="54" t="str">
        <f>'Indicator Data'!CP2</f>
        <v>Population</v>
      </c>
      <c r="CP2" s="54" t="str">
        <f>'Indicator Data'!CQ2</f>
        <v>Density</v>
      </c>
      <c r="CQ2" s="54" t="str">
        <f>'Indicator Data'!CR2</f>
        <v>Area in Sq Km</v>
      </c>
    </row>
    <row r="3" spans="1:95" x14ac:dyDescent="0.25">
      <c r="C3" s="20" t="s">
        <v>252</v>
      </c>
      <c r="D3" s="55">
        <f>'Indicator Data'!E3</f>
        <v>2019</v>
      </c>
      <c r="E3" s="55">
        <f>'Indicator Data'!F3</f>
        <v>2019</v>
      </c>
      <c r="F3" s="55">
        <f>'Indicator Data'!G3</f>
        <v>2019</v>
      </c>
      <c r="G3" s="55">
        <f>'Indicator Data'!H3</f>
        <v>2019</v>
      </c>
      <c r="H3" s="55">
        <f>'Indicator Data'!I3</f>
        <v>2022</v>
      </c>
      <c r="I3" s="55" t="str">
        <f>'Indicator Data'!J3</f>
        <v>2016-2020</v>
      </c>
      <c r="J3" s="55">
        <f>'Indicator Data'!K3</f>
        <v>2022</v>
      </c>
      <c r="K3" s="55">
        <f>'Indicator Data'!L3</f>
        <v>2022</v>
      </c>
      <c r="L3" s="55">
        <f>'Indicator Data'!M3</f>
        <v>2022</v>
      </c>
      <c r="M3" s="55" t="str">
        <f>'Indicator Data'!N3</f>
        <v>2016-2020</v>
      </c>
      <c r="N3" s="55">
        <f>'Indicator Data'!O3</f>
        <v>2020</v>
      </c>
      <c r="O3" s="55">
        <f>'Indicator Data'!P3</f>
        <v>2020</v>
      </c>
      <c r="P3" s="55">
        <f>'Indicator Data'!Q3</f>
        <v>2022</v>
      </c>
      <c r="Q3" s="55" t="str">
        <f>'Indicator Data'!R3</f>
        <v>2018-2020</v>
      </c>
      <c r="R3" s="55" t="str">
        <f>'Indicator Data'!S3</f>
        <v>2018-2020</v>
      </c>
      <c r="S3" s="55">
        <f>'Indicator Data'!T3</f>
        <v>2022</v>
      </c>
      <c r="T3" s="55">
        <f>'Indicator Data'!U3</f>
        <v>2022</v>
      </c>
      <c r="U3" s="55" t="str">
        <f>'Indicator Data'!V3</f>
        <v>2020-2021</v>
      </c>
      <c r="V3" s="55">
        <f>'Indicator Data'!W3</f>
        <v>2021</v>
      </c>
      <c r="W3" s="55">
        <f>'Indicator Data'!X3</f>
        <v>2021</v>
      </c>
      <c r="X3" s="55">
        <f>'Indicator Data'!Y3</f>
        <v>2021</v>
      </c>
      <c r="Y3" s="55" t="str">
        <f>'Indicator Data'!Z3</f>
        <v>2011-2021</v>
      </c>
      <c r="Z3" s="55">
        <f>'Indicator Data'!AA3</f>
        <v>2021</v>
      </c>
      <c r="AA3" s="55">
        <f>'Indicator Data'!AB3</f>
        <v>2014</v>
      </c>
      <c r="AB3" s="55">
        <f>'Indicator Data'!AC3</f>
        <v>2021</v>
      </c>
      <c r="AC3" s="55">
        <f>'Indicator Data'!AD3</f>
        <v>2021</v>
      </c>
      <c r="AD3" s="55">
        <f>'Indicator Data'!AE3</f>
        <v>2020</v>
      </c>
      <c r="AE3" s="55">
        <f>'Indicator Data'!AF3</f>
        <v>2021</v>
      </c>
      <c r="AF3" s="55">
        <f>'Indicator Data'!AG3</f>
        <v>2021</v>
      </c>
      <c r="AG3" s="55">
        <f>'Indicator Data'!AH3</f>
        <v>2021</v>
      </c>
      <c r="AH3" s="55">
        <f>'Indicator Data'!AI3</f>
        <v>2021</v>
      </c>
      <c r="AI3" s="55">
        <f>'Indicator Data'!AJ3</f>
        <v>2016</v>
      </c>
      <c r="AJ3" s="55">
        <f>'Indicator Data'!AK3</f>
        <v>2019</v>
      </c>
      <c r="AK3" s="55">
        <f>'Indicator Data'!AL3</f>
        <v>2019</v>
      </c>
      <c r="AL3" s="55">
        <f>'Indicator Data'!AM3</f>
        <v>2019</v>
      </c>
      <c r="AM3" s="55">
        <f>'Indicator Data'!AN3</f>
        <v>2020</v>
      </c>
      <c r="AN3" s="55">
        <f>'Indicator Data'!AO3</f>
        <v>2019</v>
      </c>
      <c r="AO3" s="55">
        <f>'Indicator Data'!AP3</f>
        <v>2019</v>
      </c>
      <c r="AP3" s="55">
        <f>'Indicator Data'!AQ3</f>
        <v>2020</v>
      </c>
      <c r="AQ3" s="55">
        <f>'Indicator Data'!AR3</f>
        <v>2016</v>
      </c>
      <c r="AR3" s="55">
        <f>'Indicator Data'!AS3</f>
        <v>2019</v>
      </c>
      <c r="AS3" s="55">
        <f>'Indicator Data'!AT3</f>
        <v>2020</v>
      </c>
      <c r="AT3" s="55">
        <f>'Indicator Data'!AU3</f>
        <v>2020</v>
      </c>
      <c r="AU3" s="55" t="str">
        <f>'Indicator Data'!AV3</f>
        <v>2016-2020</v>
      </c>
      <c r="AV3" s="55">
        <f>'Indicator Data'!AW3</f>
        <v>2021</v>
      </c>
      <c r="AW3" s="55" t="str">
        <f>'Indicator Data'!AX3</f>
        <v>2014-2020</v>
      </c>
      <c r="AX3" s="55">
        <f>'Indicator Data'!AY3</f>
        <v>2022</v>
      </c>
      <c r="AY3" s="55">
        <f>'Indicator Data'!AZ3</f>
        <v>2020</v>
      </c>
      <c r="AZ3" s="55">
        <f>'Indicator Data'!BA3</f>
        <v>2019</v>
      </c>
      <c r="BA3" s="55">
        <f>'Indicator Data'!BB3</f>
        <v>2019</v>
      </c>
      <c r="BB3" s="55">
        <f>'Indicator Data'!BC3</f>
        <v>2019</v>
      </c>
      <c r="BC3" s="55" t="str">
        <f>'Indicator Data'!BD3</f>
        <v>2014-2020</v>
      </c>
      <c r="BD3" s="55" t="str">
        <f>'Indicator Data'!BE3</f>
        <v>2014-2020</v>
      </c>
      <c r="BE3" s="55" t="str">
        <f>'Indicator Data'!BF3</f>
        <v>2014-2020</v>
      </c>
      <c r="BF3" s="55">
        <f>'Indicator Data'!BG3</f>
        <v>2021</v>
      </c>
      <c r="BG3" s="55">
        <f>'Indicator Data'!BH3</f>
        <v>2021</v>
      </c>
      <c r="BH3" s="55">
        <f>'Indicator Data'!BI3</f>
        <v>2019</v>
      </c>
      <c r="BI3" s="55">
        <f>'Indicator Data'!BJ3</f>
        <v>2019</v>
      </c>
      <c r="BJ3" s="55">
        <f>'Indicator Data'!BK3</f>
        <v>2021</v>
      </c>
      <c r="BK3" s="55">
        <f>'Indicator Data'!BL3</f>
        <v>2021</v>
      </c>
      <c r="BL3" s="55">
        <f>'Indicator Data'!BM3</f>
        <v>2021</v>
      </c>
      <c r="BM3" s="55">
        <f>'Indicator Data'!BN3</f>
        <v>2021</v>
      </c>
      <c r="BN3" s="55">
        <f>'Indicator Data'!BO3</f>
        <v>2021</v>
      </c>
      <c r="BO3" s="55">
        <f>'Indicator Data'!BP3</f>
        <v>2020</v>
      </c>
      <c r="BP3" s="55">
        <f>'Indicator Data'!BQ3</f>
        <v>2020</v>
      </c>
      <c r="BQ3" s="55" t="str">
        <f>'Indicator Data'!BR3</f>
        <v>2007-2015</v>
      </c>
      <c r="BR3" s="55">
        <f>'Indicator Data'!BS3</f>
        <v>2022</v>
      </c>
      <c r="BS3" s="55" t="str">
        <f>'Indicator Data'!BT3</f>
        <v>2009-2014</v>
      </c>
      <c r="BT3" s="55" t="str">
        <f>'Indicator Data'!BU3</f>
        <v>2009-2014</v>
      </c>
      <c r="BU3" s="55" t="str">
        <f>'Indicator Data'!BV3</f>
        <v>2009-2014</v>
      </c>
      <c r="BV3" s="55">
        <f>'Indicator Data'!BW3</f>
        <v>2022</v>
      </c>
      <c r="BW3" s="55">
        <f>'Indicator Data'!BX3</f>
        <v>2022</v>
      </c>
      <c r="BX3" s="55">
        <f>'Indicator Data'!BY3</f>
        <v>2022</v>
      </c>
      <c r="BY3" s="55">
        <f>'Indicator Data'!BZ3</f>
        <v>2014</v>
      </c>
      <c r="BZ3" s="55">
        <f>'Indicator Data'!CA3</f>
        <v>2019</v>
      </c>
      <c r="CA3" s="55">
        <f>'Indicator Data'!CB3</f>
        <v>2019</v>
      </c>
      <c r="CB3" s="55">
        <f>'Indicator Data'!CC3</f>
        <v>2019</v>
      </c>
      <c r="CC3" s="55">
        <f>'Indicator Data'!CD3</f>
        <v>2019</v>
      </c>
      <c r="CD3" s="55">
        <f>'Indicator Data'!CE3</f>
        <v>2019</v>
      </c>
      <c r="CE3" s="55">
        <f>'Indicator Data'!CF3</f>
        <v>2019</v>
      </c>
      <c r="CF3" s="55">
        <f>'Indicator Data'!CG3</f>
        <v>2019</v>
      </c>
      <c r="CG3" s="55">
        <f>'Indicator Data'!CH3</f>
        <v>2021</v>
      </c>
      <c r="CH3" s="55">
        <f>'Indicator Data'!CI3</f>
        <v>2022</v>
      </c>
      <c r="CI3" s="55">
        <f>'Indicator Data'!CJ3</f>
        <v>2022</v>
      </c>
      <c r="CJ3" s="55">
        <f>'Indicator Data'!CK3</f>
        <v>2022</v>
      </c>
      <c r="CK3" s="55">
        <f>'Indicator Data'!CL3</f>
        <v>2021</v>
      </c>
      <c r="CL3" s="55">
        <f>'Indicator Data'!CM3</f>
        <v>2020</v>
      </c>
      <c r="CM3" s="55">
        <f>'Indicator Data'!CN3</f>
        <v>2020</v>
      </c>
      <c r="CN3" s="55">
        <f>'Indicator Data'!CO3</f>
        <v>2014</v>
      </c>
      <c r="CO3" s="55">
        <f>'Indicator Data'!CP3</f>
        <v>2021</v>
      </c>
      <c r="CP3" s="55">
        <f>'Indicator Data'!CQ3</f>
        <v>2021</v>
      </c>
      <c r="CQ3" s="55">
        <f>'Indicator Data'!CR3</f>
        <v>2021</v>
      </c>
    </row>
    <row r="4" spans="1:95" ht="25.5" x14ac:dyDescent="0.25">
      <c r="C4" s="21" t="s">
        <v>353</v>
      </c>
      <c r="D4" s="55" t="str">
        <f>'Indicator Data'!E6</f>
        <v>Number / Year</v>
      </c>
      <c r="E4" s="55" t="str">
        <f>'Indicator Data'!F6</f>
        <v>Number / Year</v>
      </c>
      <c r="F4" s="55" t="str">
        <f>'Indicator Data'!G6</f>
        <v>% / Year</v>
      </c>
      <c r="G4" s="55" t="str">
        <f>'Indicator Data'!H6</f>
        <v>% / Year</v>
      </c>
      <c r="H4" s="55" t="str">
        <f>'Indicator Data'!I6</f>
        <v>Area (%)</v>
      </c>
      <c r="I4" s="55" t="str">
        <f>'Indicator Data'!J6</f>
        <v>Area (%)</v>
      </c>
      <c r="J4" s="55" t="str">
        <f>'Indicator Data'!K6</f>
        <v>Area (%)</v>
      </c>
      <c r="K4" s="55" t="str">
        <f>'Indicator Data'!L6</f>
        <v>Area (%)</v>
      </c>
      <c r="L4" s="55" t="str">
        <f>'Indicator Data'!M6</f>
        <v>Area (%)</v>
      </c>
      <c r="M4" s="55" t="str">
        <f>'Indicator Data'!N6</f>
        <v>Area (%)</v>
      </c>
      <c r="N4" s="55" t="str">
        <f>'Indicator Data'!O6</f>
        <v>Area (%)</v>
      </c>
      <c r="O4" s="55" t="str">
        <f>'Indicator Data'!P6</f>
        <v>Area (%)</v>
      </c>
      <c r="P4" s="55" t="str">
        <f>'Indicator Data'!Q6</f>
        <v>Area (%)</v>
      </c>
      <c r="Q4" s="55" t="str">
        <f>'Indicator Data'!R6</f>
        <v>Number of Pop</v>
      </c>
      <c r="R4" s="55" t="str">
        <f>'Indicator Data'!S6</f>
        <v>Area (Hectare)</v>
      </c>
      <c r="S4" s="55" t="str">
        <f>'Indicator Data'!T6</f>
        <v>Area (%)</v>
      </c>
      <c r="T4" s="55" t="str">
        <f>'Indicator Data'!U6</f>
        <v>Area (%)</v>
      </c>
      <c r="U4" s="55" t="str">
        <f>'Indicator Data'!V6</f>
        <v>per 1000000</v>
      </c>
      <c r="V4" s="55" t="str">
        <f>'Indicator Data'!W6</f>
        <v>per 100000</v>
      </c>
      <c r="W4" s="55" t="str">
        <f>'Indicator Data'!X6</f>
        <v>pop/sq km</v>
      </c>
      <c r="X4" s="55" t="str">
        <f>'Indicator Data'!Y6</f>
        <v>Number</v>
      </c>
      <c r="Y4" s="55" t="str">
        <f>'Indicator Data'!Z6</f>
        <v>Pop(%)</v>
      </c>
      <c r="Z4" s="55" t="str">
        <f>'Indicator Data'!AA6</f>
        <v>Pop(%)</v>
      </c>
      <c r="AA4" s="55" t="str">
        <f>'Indicator Data'!AB6</f>
        <v>Pop(%)</v>
      </c>
      <c r="AB4" s="55" t="str">
        <f>'Indicator Data'!AC6</f>
        <v>Pop(%)</v>
      </c>
      <c r="AC4" s="55" t="str">
        <f>'Indicator Data'!AD6</f>
        <v>Pop(%)</v>
      </c>
      <c r="AD4" s="55" t="str">
        <f>'Indicator Data'!AE6</f>
        <v>%</v>
      </c>
      <c r="AE4" s="55" t="str">
        <f>'Indicator Data'!AF6</f>
        <v>%</v>
      </c>
      <c r="AF4" s="55" t="str">
        <f>'Indicator Data'!AG6</f>
        <v>%</v>
      </c>
      <c r="AG4" s="55" t="str">
        <f>'Indicator Data'!AH6</f>
        <v>Index</v>
      </c>
      <c r="AH4" s="55" t="str">
        <f>'Indicator Data'!AI6</f>
        <v>Index</v>
      </c>
      <c r="AI4" s="55" t="str">
        <f>'Indicator Data'!AJ6</f>
        <v>Index</v>
      </c>
      <c r="AJ4" s="55" t="str">
        <f>'Indicator Data'!AK6</f>
        <v>%</v>
      </c>
      <c r="AK4" s="55" t="str">
        <f>'Indicator Data'!AL6</f>
        <v>%</v>
      </c>
      <c r="AL4" s="55" t="str">
        <f>'Indicator Data'!AM6</f>
        <v>%</v>
      </c>
      <c r="AM4" s="55" t="str">
        <f>'Indicator Data'!AN6</f>
        <v>index</v>
      </c>
      <c r="AN4" s="55" t="str">
        <f>'Indicator Data'!AO6</f>
        <v>index</v>
      </c>
      <c r="AO4" s="55" t="str">
        <f>'Indicator Data'!AP6</f>
        <v>index</v>
      </c>
      <c r="AP4" s="55" t="str">
        <f>'Indicator Data'!AQ6</f>
        <v>index</v>
      </c>
      <c r="AQ4" s="55" t="str">
        <f>'Indicator Data'!AR6</f>
        <v>%</v>
      </c>
      <c r="AR4" s="55" t="str">
        <f>'Indicator Data'!AS6</f>
        <v>%</v>
      </c>
      <c r="AS4" s="55" t="str">
        <f>'Indicator Data'!AT6</f>
        <v>USD</v>
      </c>
      <c r="AT4" s="55" t="str">
        <f>'Indicator Data'!AU6</f>
        <v>% of GBI</v>
      </c>
      <c r="AU4" s="55" t="str">
        <f>'Indicator Data'!AV6</f>
        <v>%</v>
      </c>
      <c r="AV4" s="55" t="str">
        <f>'Indicator Data'!AW6</f>
        <v>Per 10000 pop</v>
      </c>
      <c r="AW4" s="55" t="str">
        <f>'Indicator Data'!AX6</f>
        <v>annual avg per 100000</v>
      </c>
      <c r="AX4" s="55" t="str">
        <f>'Indicator Data'!AY6</f>
        <v>%</v>
      </c>
      <c r="AY4" s="55" t="str">
        <f>'Indicator Data'!AZ6</f>
        <v>per 1,000 live births</v>
      </c>
      <c r="AZ4" s="55" t="str">
        <f>'Indicator Data'!BA6</f>
        <v>%</v>
      </c>
      <c r="BA4" s="55" t="str">
        <f>'Indicator Data'!BB6</f>
        <v>%</v>
      </c>
      <c r="BB4" s="55" t="str">
        <f>'Indicator Data'!BC6</f>
        <v>%</v>
      </c>
      <c r="BC4" s="55" t="str">
        <f>'Indicator Data'!BD6</f>
        <v xml:space="preserve"> Per 10000 pop</v>
      </c>
      <c r="BD4" s="55" t="str">
        <f>'Indicator Data'!BE6</f>
        <v xml:space="preserve"> Per 10000 hh</v>
      </c>
      <c r="BE4" s="55" t="str">
        <f>'Indicator Data'!BF6</f>
        <v xml:space="preserve"> Per 10000 hh</v>
      </c>
      <c r="BF4" s="55" t="str">
        <f>'Indicator Data'!BG6</f>
        <v>%</v>
      </c>
      <c r="BG4" s="55" t="str">
        <f>'Indicator Data'!BH6</f>
        <v>%</v>
      </c>
      <c r="BH4" s="55" t="str">
        <f>'Indicator Data'!BI6</f>
        <v>% of Pop</v>
      </c>
      <c r="BI4" s="55" t="str">
        <f>'Indicator Data'!BJ6</f>
        <v>% of Pop</v>
      </c>
      <c r="BJ4" s="55" t="str">
        <f>'Indicator Data'!BK6</f>
        <v>% of Pop</v>
      </c>
      <c r="BK4" s="55" t="str">
        <f>'Indicator Data'!BL6</f>
        <v>% of Pop</v>
      </c>
      <c r="BL4" s="55" t="str">
        <f>'Indicator Data'!BM6</f>
        <v>% of Pop</v>
      </c>
      <c r="BM4" s="55" t="str">
        <f>'Indicator Data'!BN6</f>
        <v>%</v>
      </c>
      <c r="BN4" s="55" t="str">
        <f>'Indicator Data'!BO6</f>
        <v>%</v>
      </c>
      <c r="BO4" s="55" t="str">
        <f>'Indicator Data'!BP6</f>
        <v>Index</v>
      </c>
      <c r="BP4" s="55" t="str">
        <f>'Indicator Data'!BQ6</f>
        <v>Index</v>
      </c>
      <c r="BQ4" s="55" t="str">
        <f>'Indicator Data'!BR6</f>
        <v>Index</v>
      </c>
      <c r="BR4" s="55" t="str">
        <f>'Indicator Data'!BS6</f>
        <v>per 100000 pop</v>
      </c>
      <c r="BS4" s="55" t="str">
        <f>'Indicator Data'!BT6</f>
        <v>%</v>
      </c>
      <c r="BT4" s="55" t="str">
        <f>'Indicator Data'!BU6</f>
        <v>%</v>
      </c>
      <c r="BU4" s="55" t="str">
        <f>'Indicator Data'!BV6</f>
        <v>%</v>
      </c>
      <c r="BV4" s="55" t="str">
        <f>'Indicator Data'!BW6</f>
        <v>per 100000 pop</v>
      </c>
      <c r="BW4" s="55" t="str">
        <f>'Indicator Data'!BX6</f>
        <v>per 100000 pop</v>
      </c>
      <c r="BX4" s="55" t="str">
        <f>'Indicator Data'!BY6</f>
        <v>per Square KM</v>
      </c>
      <c r="BY4" s="55" t="str">
        <f>'Indicator Data'!BZ6</f>
        <v>% of union</v>
      </c>
      <c r="BZ4" s="55" t="str">
        <f>'Indicator Data'!CA6</f>
        <v>%</v>
      </c>
      <c r="CA4" s="55" t="str">
        <f>'Indicator Data'!CB6</f>
        <v>%</v>
      </c>
      <c r="CB4" s="55" t="str">
        <f>'Indicator Data'!CC6</f>
        <v>%</v>
      </c>
      <c r="CC4" s="55" t="str">
        <f>'Indicator Data'!CD6</f>
        <v>%</v>
      </c>
      <c r="CD4" s="55" t="str">
        <f>'Indicator Data'!CE6</f>
        <v>%</v>
      </c>
      <c r="CE4" s="55" t="str">
        <f>'Indicator Data'!CF6</f>
        <v>%</v>
      </c>
      <c r="CF4" s="55" t="str">
        <f>'Indicator Data'!CG6</f>
        <v>%</v>
      </c>
      <c r="CG4" s="55" t="str">
        <f>'Indicator Data'!CH6</f>
        <v>%</v>
      </c>
      <c r="CH4" s="55" t="str">
        <f>'Indicator Data'!CI6</f>
        <v xml:space="preserve"> Per 10000 pop</v>
      </c>
      <c r="CI4" s="55" t="str">
        <f>'Indicator Data'!CJ6</f>
        <v xml:space="preserve"> Per 10000 pop</v>
      </c>
      <c r="CJ4" s="55" t="str">
        <f>'Indicator Data'!CK6</f>
        <v xml:space="preserve"> Per 10000 pop</v>
      </c>
      <c r="CK4" s="55" t="str">
        <f>'Indicator Data'!CL6</f>
        <v>%</v>
      </c>
      <c r="CL4" s="55" t="str">
        <f>'Indicator Data'!CM6</f>
        <v>%</v>
      </c>
      <c r="CM4" s="55" t="str">
        <f>'Indicator Data'!CN6</f>
        <v>%</v>
      </c>
      <c r="CN4" s="55" t="str">
        <f>'Indicator Data'!CO6</f>
        <v>%</v>
      </c>
      <c r="CO4" s="55" t="str">
        <f>'Indicator Data'!CP6</f>
        <v>per sq km</v>
      </c>
      <c r="CP4" s="55" t="str">
        <f>'Indicator Data'!CQ6</f>
        <v>Population</v>
      </c>
      <c r="CQ4" s="55" t="str">
        <f>'Indicator Data'!CR6</f>
        <v>Area in Sq Km</v>
      </c>
    </row>
    <row r="5" spans="1:95" x14ac:dyDescent="0.25">
      <c r="B5" s="18" t="str">
        <f>'Indicator Data'!C14</f>
        <v>Barguna</v>
      </c>
      <c r="C5" s="19">
        <f>'Indicator Data'!D14</f>
        <v>1004</v>
      </c>
      <c r="D5" s="59" t="s">
        <v>641</v>
      </c>
      <c r="E5" s="59" t="s">
        <v>641</v>
      </c>
      <c r="F5" s="59" t="s">
        <v>641</v>
      </c>
      <c r="G5" s="59" t="s">
        <v>641</v>
      </c>
      <c r="H5" s="59"/>
      <c r="I5" s="59"/>
      <c r="J5" s="59"/>
      <c r="K5" s="59"/>
      <c r="L5" s="59"/>
      <c r="M5" s="59"/>
      <c r="N5" s="59"/>
      <c r="O5" s="59"/>
      <c r="P5" s="59"/>
      <c r="Q5" s="59"/>
      <c r="R5" s="56"/>
      <c r="S5" s="59"/>
      <c r="T5" s="59"/>
      <c r="U5" s="59"/>
      <c r="V5" s="59"/>
      <c r="W5" s="59"/>
      <c r="X5" s="59"/>
      <c r="Y5" s="59"/>
      <c r="Z5" s="59"/>
      <c r="AA5" s="59"/>
      <c r="AB5" s="59"/>
      <c r="AC5" s="59"/>
      <c r="AD5" s="59" t="s">
        <v>641</v>
      </c>
      <c r="AE5" s="59" t="s">
        <v>641</v>
      </c>
      <c r="AF5" s="59" t="s">
        <v>641</v>
      </c>
      <c r="AG5" s="59" t="s">
        <v>641</v>
      </c>
      <c r="AH5" s="59" t="s">
        <v>641</v>
      </c>
      <c r="AI5" s="59"/>
      <c r="AJ5" s="59"/>
      <c r="AK5" s="59"/>
      <c r="AL5" s="59"/>
      <c r="AM5" s="59"/>
      <c r="AN5" s="59"/>
      <c r="AO5" s="59"/>
      <c r="AP5" s="59"/>
      <c r="AQ5" s="59"/>
      <c r="AR5" s="59"/>
      <c r="AS5" s="59" t="s">
        <v>641</v>
      </c>
      <c r="AT5" s="59" t="s">
        <v>641</v>
      </c>
      <c r="AU5" s="59" t="s">
        <v>641</v>
      </c>
      <c r="AV5" s="59"/>
      <c r="AW5" s="59"/>
      <c r="AX5" s="59"/>
      <c r="AY5" s="59"/>
      <c r="AZ5" s="59"/>
      <c r="BA5" s="59"/>
      <c r="BB5" s="17"/>
      <c r="BO5" s="83" t="s">
        <v>641</v>
      </c>
      <c r="BP5" s="83" t="s">
        <v>641</v>
      </c>
      <c r="BQ5" s="83" t="s">
        <v>641</v>
      </c>
      <c r="BT5" s="83" t="s">
        <v>642</v>
      </c>
    </row>
    <row r="6" spans="1:95" x14ac:dyDescent="0.25">
      <c r="B6" s="18" t="str">
        <f>'Indicator Data'!C15</f>
        <v>Barishal</v>
      </c>
      <c r="C6" s="19">
        <f>'Indicator Data'!D15</f>
        <v>1006</v>
      </c>
      <c r="D6" s="59" t="s">
        <v>641</v>
      </c>
      <c r="E6" s="59" t="s">
        <v>641</v>
      </c>
      <c r="F6" s="59" t="s">
        <v>641</v>
      </c>
      <c r="G6" s="59" t="s">
        <v>641</v>
      </c>
      <c r="H6" s="59"/>
      <c r="I6" s="59"/>
      <c r="J6" s="59"/>
      <c r="K6" s="59"/>
      <c r="L6" s="59"/>
      <c r="M6" s="59"/>
      <c r="N6" s="59"/>
      <c r="O6" s="59"/>
      <c r="P6" s="59"/>
      <c r="Q6" s="59"/>
      <c r="R6" s="56"/>
      <c r="S6" s="59"/>
      <c r="T6" s="59"/>
      <c r="U6" s="59"/>
      <c r="V6" s="59"/>
      <c r="W6" s="59"/>
      <c r="X6" s="59"/>
      <c r="Y6" s="59"/>
      <c r="Z6" s="59"/>
      <c r="AA6" s="59"/>
      <c r="AB6" s="59"/>
      <c r="AC6" s="59"/>
      <c r="AD6" s="59" t="s">
        <v>641</v>
      </c>
      <c r="AE6" s="59" t="s">
        <v>641</v>
      </c>
      <c r="AF6" s="59" t="s">
        <v>641</v>
      </c>
      <c r="AG6" s="59" t="s">
        <v>641</v>
      </c>
      <c r="AH6" s="59" t="s">
        <v>641</v>
      </c>
      <c r="AI6" s="59"/>
      <c r="AJ6" s="59"/>
      <c r="AK6" s="59"/>
      <c r="AL6" s="59"/>
      <c r="AM6" s="59"/>
      <c r="AN6" s="59"/>
      <c r="AO6" s="59"/>
      <c r="AP6" s="59"/>
      <c r="AQ6" s="59"/>
      <c r="AR6" s="59"/>
      <c r="AS6" s="59" t="s">
        <v>641</v>
      </c>
      <c r="AT6" s="59" t="s">
        <v>641</v>
      </c>
      <c r="AU6" s="59" t="s">
        <v>641</v>
      </c>
      <c r="AV6" s="59"/>
      <c r="AW6" s="59"/>
      <c r="AX6" s="59"/>
      <c r="AY6" s="59"/>
      <c r="AZ6" s="59"/>
      <c r="BA6" s="59"/>
      <c r="BB6" s="17"/>
      <c r="BO6" s="83" t="s">
        <v>641</v>
      </c>
      <c r="BP6" s="83" t="s">
        <v>641</v>
      </c>
      <c r="BQ6" s="83" t="s">
        <v>641</v>
      </c>
      <c r="BT6" s="83" t="s">
        <v>642</v>
      </c>
    </row>
    <row r="7" spans="1:95" x14ac:dyDescent="0.25">
      <c r="B7" s="18" t="str">
        <f>'Indicator Data'!C16</f>
        <v>Bhola</v>
      </c>
      <c r="C7" s="19">
        <f>'Indicator Data'!D16</f>
        <v>1009</v>
      </c>
      <c r="D7" s="59" t="s">
        <v>641</v>
      </c>
      <c r="E7" s="59" t="s">
        <v>641</v>
      </c>
      <c r="F7" s="59" t="s">
        <v>641</v>
      </c>
      <c r="G7" s="59" t="s">
        <v>641</v>
      </c>
      <c r="H7" s="59"/>
      <c r="I7" s="59"/>
      <c r="J7" s="59"/>
      <c r="K7" s="59"/>
      <c r="L7" s="59"/>
      <c r="M7" s="59"/>
      <c r="N7" s="59"/>
      <c r="O7" s="59"/>
      <c r="P7" s="59"/>
      <c r="Q7" s="59"/>
      <c r="R7" s="56"/>
      <c r="S7" s="59"/>
      <c r="T7" s="59"/>
      <c r="U7" s="59"/>
      <c r="V7" s="59"/>
      <c r="W7" s="59"/>
      <c r="X7" s="59"/>
      <c r="Y7" s="59"/>
      <c r="Z7" s="59"/>
      <c r="AA7" s="59"/>
      <c r="AB7" s="59"/>
      <c r="AC7" s="59"/>
      <c r="AD7" s="59" t="s">
        <v>641</v>
      </c>
      <c r="AE7" s="59" t="s">
        <v>641</v>
      </c>
      <c r="AF7" s="59" t="s">
        <v>641</v>
      </c>
      <c r="AG7" s="59" t="s">
        <v>641</v>
      </c>
      <c r="AH7" s="59" t="s">
        <v>641</v>
      </c>
      <c r="AI7" s="59"/>
      <c r="AJ7" s="59"/>
      <c r="AK7" s="59"/>
      <c r="AL7" s="59"/>
      <c r="AM7" s="59"/>
      <c r="AN7" s="59"/>
      <c r="AO7" s="59"/>
      <c r="AP7" s="59"/>
      <c r="AQ7" s="59"/>
      <c r="AR7" s="59"/>
      <c r="AS7" s="59" t="s">
        <v>641</v>
      </c>
      <c r="AT7" s="59" t="s">
        <v>641</v>
      </c>
      <c r="AU7" s="59" t="s">
        <v>641</v>
      </c>
      <c r="AV7" s="59"/>
      <c r="AW7" s="59"/>
      <c r="AX7" s="59"/>
      <c r="AY7" s="59"/>
      <c r="AZ7" s="59"/>
      <c r="BA7" s="59"/>
      <c r="BB7" s="17"/>
      <c r="BO7" s="83" t="s">
        <v>641</v>
      </c>
      <c r="BP7" s="83" t="s">
        <v>641</v>
      </c>
      <c r="BQ7" s="83" t="s">
        <v>641</v>
      </c>
      <c r="BT7" s="83" t="s">
        <v>642</v>
      </c>
    </row>
    <row r="8" spans="1:95" x14ac:dyDescent="0.25">
      <c r="B8" s="18" t="str">
        <f>'Indicator Data'!C17</f>
        <v>Jhalokati</v>
      </c>
      <c r="C8" s="19">
        <f>'Indicator Data'!D17</f>
        <v>1042</v>
      </c>
      <c r="D8" s="59" t="s">
        <v>641</v>
      </c>
      <c r="E8" s="59" t="s">
        <v>641</v>
      </c>
      <c r="F8" s="59" t="s">
        <v>641</v>
      </c>
      <c r="G8" s="59" t="s">
        <v>641</v>
      </c>
      <c r="H8" s="59"/>
      <c r="I8" s="59"/>
      <c r="J8" s="59"/>
      <c r="K8" s="59"/>
      <c r="L8" s="59"/>
      <c r="M8" s="59"/>
      <c r="N8" s="59"/>
      <c r="O8" s="59"/>
      <c r="P8" s="59"/>
      <c r="Q8" s="59"/>
      <c r="R8" s="56"/>
      <c r="S8" s="59"/>
      <c r="T8" s="59"/>
      <c r="U8" s="59"/>
      <c r="V8" s="59"/>
      <c r="W8" s="59"/>
      <c r="X8" s="59"/>
      <c r="Y8" s="59"/>
      <c r="Z8" s="59"/>
      <c r="AA8" s="59"/>
      <c r="AB8" s="59"/>
      <c r="AC8" s="59"/>
      <c r="AD8" s="59" t="s">
        <v>641</v>
      </c>
      <c r="AE8" s="59" t="s">
        <v>641</v>
      </c>
      <c r="AF8" s="59" t="s">
        <v>641</v>
      </c>
      <c r="AG8" s="59" t="s">
        <v>641</v>
      </c>
      <c r="AH8" s="59" t="s">
        <v>641</v>
      </c>
      <c r="AI8" s="59"/>
      <c r="AJ8" s="59"/>
      <c r="AK8" s="59"/>
      <c r="AL8" s="59"/>
      <c r="AM8" s="59"/>
      <c r="AN8" s="59"/>
      <c r="AO8" s="59"/>
      <c r="AP8" s="59"/>
      <c r="AQ8" s="59"/>
      <c r="AR8" s="59"/>
      <c r="AS8" s="59" t="s">
        <v>641</v>
      </c>
      <c r="AT8" s="59" t="s">
        <v>641</v>
      </c>
      <c r="AU8" s="59" t="s">
        <v>641</v>
      </c>
      <c r="AV8" s="59"/>
      <c r="AW8" s="59"/>
      <c r="AX8" s="59"/>
      <c r="AY8" s="59"/>
      <c r="AZ8" s="59"/>
      <c r="BA8" s="59"/>
      <c r="BB8" s="17"/>
      <c r="BO8" s="83" t="s">
        <v>641</v>
      </c>
      <c r="BP8" s="83" t="s">
        <v>641</v>
      </c>
      <c r="BQ8" s="83" t="s">
        <v>641</v>
      </c>
      <c r="BT8" s="83" t="s">
        <v>642</v>
      </c>
    </row>
    <row r="9" spans="1:95" x14ac:dyDescent="0.25">
      <c r="B9" s="18" t="str">
        <f>'Indicator Data'!C18</f>
        <v>Patuakhali</v>
      </c>
      <c r="C9" s="19">
        <f>'Indicator Data'!D18</f>
        <v>1078</v>
      </c>
      <c r="D9" s="59" t="s">
        <v>641</v>
      </c>
      <c r="E9" s="59" t="s">
        <v>641</v>
      </c>
      <c r="F9" s="59" t="s">
        <v>641</v>
      </c>
      <c r="G9" s="59" t="s">
        <v>641</v>
      </c>
      <c r="H9" s="59"/>
      <c r="I9" s="59"/>
      <c r="J9" s="59"/>
      <c r="K9" s="59"/>
      <c r="L9" s="59"/>
      <c r="M9" s="59"/>
      <c r="N9" s="59"/>
      <c r="O9" s="59"/>
      <c r="P9" s="59"/>
      <c r="Q9" s="59"/>
      <c r="R9" s="56"/>
      <c r="S9" s="59"/>
      <c r="T9" s="59"/>
      <c r="U9" s="59"/>
      <c r="V9" s="59"/>
      <c r="W9" s="59"/>
      <c r="X9" s="59"/>
      <c r="Y9" s="59"/>
      <c r="Z9" s="59"/>
      <c r="AA9" s="59"/>
      <c r="AB9" s="59"/>
      <c r="AC9" s="59"/>
      <c r="AD9" s="59" t="s">
        <v>641</v>
      </c>
      <c r="AE9" s="59" t="s">
        <v>641</v>
      </c>
      <c r="AF9" s="59" t="s">
        <v>641</v>
      </c>
      <c r="AG9" s="59" t="s">
        <v>641</v>
      </c>
      <c r="AH9" s="59" t="s">
        <v>641</v>
      </c>
      <c r="AI9" s="59"/>
      <c r="AJ9" s="59"/>
      <c r="AK9" s="59"/>
      <c r="AL9" s="59"/>
      <c r="AM9" s="59"/>
      <c r="AN9" s="59"/>
      <c r="AO9" s="59"/>
      <c r="AP9" s="59"/>
      <c r="AQ9" s="59"/>
      <c r="AR9" s="59"/>
      <c r="AS9" s="59" t="s">
        <v>641</v>
      </c>
      <c r="AT9" s="59" t="s">
        <v>641</v>
      </c>
      <c r="AU9" s="59" t="s">
        <v>641</v>
      </c>
      <c r="AV9" s="59"/>
      <c r="AW9" s="59"/>
      <c r="AX9" s="59"/>
      <c r="AY9" s="59"/>
      <c r="AZ9" s="59"/>
      <c r="BA9" s="59"/>
      <c r="BB9" s="17"/>
      <c r="BO9" s="83" t="s">
        <v>641</v>
      </c>
      <c r="BP9" s="83" t="s">
        <v>641</v>
      </c>
      <c r="BQ9" s="83" t="s">
        <v>641</v>
      </c>
      <c r="BT9" s="83" t="s">
        <v>642</v>
      </c>
    </row>
    <row r="10" spans="1:95" x14ac:dyDescent="0.25">
      <c r="B10" s="18" t="str">
        <f>'Indicator Data'!C19</f>
        <v>Pirojpur</v>
      </c>
      <c r="C10" s="19">
        <f>'Indicator Data'!D19</f>
        <v>1079</v>
      </c>
      <c r="D10" s="59" t="s">
        <v>641</v>
      </c>
      <c r="E10" s="59" t="s">
        <v>641</v>
      </c>
      <c r="F10" s="59" t="s">
        <v>641</v>
      </c>
      <c r="G10" s="59" t="s">
        <v>641</v>
      </c>
      <c r="H10" s="59"/>
      <c r="I10" s="59"/>
      <c r="J10" s="59"/>
      <c r="K10" s="59"/>
      <c r="L10" s="59"/>
      <c r="M10" s="59"/>
      <c r="N10" s="59"/>
      <c r="O10" s="59"/>
      <c r="P10" s="59"/>
      <c r="Q10" s="59"/>
      <c r="R10" s="56"/>
      <c r="S10" s="59"/>
      <c r="T10" s="59"/>
      <c r="U10" s="59"/>
      <c r="V10" s="59"/>
      <c r="W10" s="59"/>
      <c r="X10" s="59"/>
      <c r="Y10" s="59"/>
      <c r="Z10" s="59"/>
      <c r="AA10" s="59"/>
      <c r="AB10" s="59"/>
      <c r="AC10" s="59"/>
      <c r="AD10" s="59" t="s">
        <v>641</v>
      </c>
      <c r="AE10" s="59" t="s">
        <v>641</v>
      </c>
      <c r="AF10" s="59" t="s">
        <v>641</v>
      </c>
      <c r="AG10" s="59" t="s">
        <v>641</v>
      </c>
      <c r="AH10" s="59" t="s">
        <v>641</v>
      </c>
      <c r="AI10" s="59"/>
      <c r="AJ10" s="59"/>
      <c r="AK10" s="59"/>
      <c r="AL10" s="59"/>
      <c r="AM10" s="59"/>
      <c r="AN10" s="59"/>
      <c r="AO10" s="59"/>
      <c r="AP10" s="59"/>
      <c r="AQ10" s="59"/>
      <c r="AR10" s="59"/>
      <c r="AS10" s="59" t="s">
        <v>641</v>
      </c>
      <c r="AT10" s="59" t="s">
        <v>641</v>
      </c>
      <c r="AU10" s="59" t="s">
        <v>641</v>
      </c>
      <c r="AV10" s="59"/>
      <c r="AW10" s="59"/>
      <c r="AX10" s="59"/>
      <c r="AY10" s="59"/>
      <c r="AZ10" s="59"/>
      <c r="BA10" s="59"/>
      <c r="BB10" s="17"/>
      <c r="BO10" s="83" t="s">
        <v>641</v>
      </c>
      <c r="BP10" s="83" t="s">
        <v>641</v>
      </c>
      <c r="BQ10" s="83" t="s">
        <v>641</v>
      </c>
      <c r="BT10" s="83" t="s">
        <v>642</v>
      </c>
    </row>
    <row r="11" spans="1:95" x14ac:dyDescent="0.25">
      <c r="B11" s="18" t="str">
        <f>'Indicator Data'!C20</f>
        <v>Bandarban</v>
      </c>
      <c r="C11" s="19">
        <f>'Indicator Data'!D20</f>
        <v>2003</v>
      </c>
      <c r="D11" s="59" t="s">
        <v>641</v>
      </c>
      <c r="E11" s="59" t="s">
        <v>641</v>
      </c>
      <c r="F11" s="59" t="s">
        <v>641</v>
      </c>
      <c r="G11" s="59" t="s">
        <v>641</v>
      </c>
      <c r="H11" s="59"/>
      <c r="I11" s="59"/>
      <c r="J11" s="59"/>
      <c r="K11" s="59"/>
      <c r="L11" s="59"/>
      <c r="M11" s="59"/>
      <c r="N11" s="59"/>
      <c r="O11" s="59"/>
      <c r="P11" s="59"/>
      <c r="Q11" s="59"/>
      <c r="R11" s="56"/>
      <c r="S11" s="59"/>
      <c r="T11" s="59"/>
      <c r="U11" s="59"/>
      <c r="V11" s="59"/>
      <c r="W11" s="59"/>
      <c r="X11" s="59"/>
      <c r="Y11" s="59"/>
      <c r="Z11" s="59"/>
      <c r="AA11" s="59"/>
      <c r="AB11" s="59"/>
      <c r="AC11" s="59"/>
      <c r="AD11" s="59" t="s">
        <v>641</v>
      </c>
      <c r="AE11" s="59" t="s">
        <v>641</v>
      </c>
      <c r="AF11" s="59" t="s">
        <v>641</v>
      </c>
      <c r="AG11" s="59" t="s">
        <v>641</v>
      </c>
      <c r="AH11" s="59" t="s">
        <v>641</v>
      </c>
      <c r="AI11" s="59"/>
      <c r="AJ11" s="59"/>
      <c r="AK11" s="59"/>
      <c r="AL11" s="59"/>
      <c r="AM11" s="59"/>
      <c r="AN11" s="59"/>
      <c r="AO11" s="59"/>
      <c r="AP11" s="59"/>
      <c r="AQ11" s="59"/>
      <c r="AR11" s="59"/>
      <c r="AS11" s="59" t="s">
        <v>641</v>
      </c>
      <c r="AT11" s="59" t="s">
        <v>641</v>
      </c>
      <c r="AU11" s="59" t="s">
        <v>641</v>
      </c>
      <c r="AV11" s="59"/>
      <c r="AW11" s="59"/>
      <c r="AX11" s="59"/>
      <c r="AY11" s="59"/>
      <c r="AZ11" s="59"/>
      <c r="BA11" s="59"/>
      <c r="BB11" s="17"/>
      <c r="BO11" s="83" t="s">
        <v>641</v>
      </c>
      <c r="BP11" s="83" t="s">
        <v>641</v>
      </c>
      <c r="BQ11" s="83" t="s">
        <v>641</v>
      </c>
      <c r="BT11" s="83" t="s">
        <v>642</v>
      </c>
    </row>
    <row r="12" spans="1:95" x14ac:dyDescent="0.25">
      <c r="B12" s="18" t="str">
        <f>'Indicator Data'!C21</f>
        <v>Brahmanbaria</v>
      </c>
      <c r="C12" s="19">
        <f>'Indicator Data'!D21</f>
        <v>2012</v>
      </c>
      <c r="D12" s="59" t="s">
        <v>641</v>
      </c>
      <c r="E12" s="59" t="s">
        <v>641</v>
      </c>
      <c r="F12" s="59" t="s">
        <v>641</v>
      </c>
      <c r="G12" s="59" t="s">
        <v>641</v>
      </c>
      <c r="H12" s="59"/>
      <c r="I12" s="59"/>
      <c r="J12" s="59"/>
      <c r="K12" s="59"/>
      <c r="L12" s="59"/>
      <c r="M12" s="59"/>
      <c r="N12" s="59"/>
      <c r="O12" s="59"/>
      <c r="P12" s="59"/>
      <c r="Q12" s="59"/>
      <c r="R12" s="56"/>
      <c r="S12" s="59"/>
      <c r="T12" s="59"/>
      <c r="U12" s="59"/>
      <c r="V12" s="59"/>
      <c r="W12" s="59"/>
      <c r="X12" s="59"/>
      <c r="Y12" s="59"/>
      <c r="Z12" s="59"/>
      <c r="AA12" s="59"/>
      <c r="AB12" s="59"/>
      <c r="AC12" s="59"/>
      <c r="AD12" s="59" t="s">
        <v>641</v>
      </c>
      <c r="AE12" s="59" t="s">
        <v>641</v>
      </c>
      <c r="AF12" s="59" t="s">
        <v>641</v>
      </c>
      <c r="AG12" s="59" t="s">
        <v>641</v>
      </c>
      <c r="AH12" s="59" t="s">
        <v>641</v>
      </c>
      <c r="AI12" s="59"/>
      <c r="AJ12" s="59"/>
      <c r="AK12" s="59"/>
      <c r="AL12" s="59"/>
      <c r="AM12" s="59"/>
      <c r="AN12" s="59"/>
      <c r="AO12" s="59"/>
      <c r="AP12" s="59"/>
      <c r="AQ12" s="59"/>
      <c r="AR12" s="59"/>
      <c r="AS12" s="59" t="s">
        <v>641</v>
      </c>
      <c r="AT12" s="59" t="s">
        <v>641</v>
      </c>
      <c r="AU12" s="59" t="s">
        <v>641</v>
      </c>
      <c r="AV12" s="59"/>
      <c r="AW12" s="59"/>
      <c r="AX12" s="59"/>
      <c r="AY12" s="59"/>
      <c r="AZ12" s="59"/>
      <c r="BA12" s="59"/>
      <c r="BB12" s="17"/>
      <c r="BO12" s="83" t="s">
        <v>641</v>
      </c>
      <c r="BP12" s="83" t="s">
        <v>641</v>
      </c>
      <c r="BQ12" s="83" t="s">
        <v>641</v>
      </c>
      <c r="BT12" s="83" t="s">
        <v>642</v>
      </c>
    </row>
    <row r="13" spans="1:95" x14ac:dyDescent="0.25">
      <c r="B13" s="18" t="str">
        <f>'Indicator Data'!C22</f>
        <v>Chandpur</v>
      </c>
      <c r="C13" s="19">
        <f>'Indicator Data'!D22</f>
        <v>2013</v>
      </c>
      <c r="D13" s="59" t="s">
        <v>641</v>
      </c>
      <c r="E13" s="59" t="s">
        <v>641</v>
      </c>
      <c r="F13" s="59" t="s">
        <v>641</v>
      </c>
      <c r="G13" s="59" t="s">
        <v>641</v>
      </c>
      <c r="H13" s="59"/>
      <c r="I13" s="59"/>
      <c r="J13" s="59"/>
      <c r="K13" s="59"/>
      <c r="L13" s="59"/>
      <c r="M13" s="59"/>
      <c r="N13" s="59"/>
      <c r="O13" s="59"/>
      <c r="P13" s="59"/>
      <c r="Q13" s="59"/>
      <c r="R13" s="56"/>
      <c r="S13" s="59"/>
      <c r="T13" s="59"/>
      <c r="U13" s="59"/>
      <c r="V13" s="59"/>
      <c r="W13" s="59"/>
      <c r="X13" s="59"/>
      <c r="Y13" s="59"/>
      <c r="Z13" s="59"/>
      <c r="AA13" s="59"/>
      <c r="AB13" s="59"/>
      <c r="AC13" s="59"/>
      <c r="AD13" s="59" t="s">
        <v>641</v>
      </c>
      <c r="AE13" s="59" t="s">
        <v>641</v>
      </c>
      <c r="AF13" s="59" t="s">
        <v>641</v>
      </c>
      <c r="AG13" s="59" t="s">
        <v>641</v>
      </c>
      <c r="AH13" s="59" t="s">
        <v>641</v>
      </c>
      <c r="AI13" s="59"/>
      <c r="AJ13" s="59"/>
      <c r="AK13" s="59"/>
      <c r="AL13" s="59"/>
      <c r="AM13" s="59"/>
      <c r="AN13" s="59"/>
      <c r="AO13" s="59"/>
      <c r="AP13" s="59"/>
      <c r="AQ13" s="59"/>
      <c r="AR13" s="59"/>
      <c r="AS13" s="59" t="s">
        <v>641</v>
      </c>
      <c r="AT13" s="59" t="s">
        <v>641</v>
      </c>
      <c r="AU13" s="59" t="s">
        <v>641</v>
      </c>
      <c r="AV13" s="59"/>
      <c r="AW13" s="59"/>
      <c r="AX13" s="59"/>
      <c r="AY13" s="59"/>
      <c r="AZ13" s="59"/>
      <c r="BA13" s="59"/>
      <c r="BB13" s="17"/>
      <c r="BO13" s="83" t="s">
        <v>641</v>
      </c>
      <c r="BP13" s="83" t="s">
        <v>641</v>
      </c>
      <c r="BQ13" s="83" t="s">
        <v>641</v>
      </c>
      <c r="BT13" s="83" t="s">
        <v>642</v>
      </c>
    </row>
    <row r="14" spans="1:95" x14ac:dyDescent="0.25">
      <c r="B14" s="18" t="str">
        <f>'Indicator Data'!C23</f>
        <v>Chattogram</v>
      </c>
      <c r="C14" s="19">
        <f>'Indicator Data'!D23</f>
        <v>2015</v>
      </c>
      <c r="D14" s="59" t="s">
        <v>641</v>
      </c>
      <c r="E14" s="59" t="s">
        <v>641</v>
      </c>
      <c r="F14" s="59" t="s">
        <v>641</v>
      </c>
      <c r="G14" s="59" t="s">
        <v>641</v>
      </c>
      <c r="H14" s="59"/>
      <c r="I14" s="59"/>
      <c r="J14" s="59"/>
      <c r="K14" s="59"/>
      <c r="L14" s="59"/>
      <c r="M14" s="59"/>
      <c r="N14" s="59"/>
      <c r="O14" s="59"/>
      <c r="P14" s="59"/>
      <c r="Q14" s="59"/>
      <c r="R14" s="56"/>
      <c r="S14" s="59"/>
      <c r="T14" s="59"/>
      <c r="U14" s="59"/>
      <c r="V14" s="59"/>
      <c r="W14" s="59"/>
      <c r="X14" s="59"/>
      <c r="Y14" s="59"/>
      <c r="Z14" s="59"/>
      <c r="AA14" s="59"/>
      <c r="AB14" s="59"/>
      <c r="AC14" s="59"/>
      <c r="AD14" s="59" t="s">
        <v>641</v>
      </c>
      <c r="AE14" s="59" t="s">
        <v>641</v>
      </c>
      <c r="AF14" s="59" t="s">
        <v>641</v>
      </c>
      <c r="AG14" s="59" t="s">
        <v>641</v>
      </c>
      <c r="AH14" s="59" t="s">
        <v>641</v>
      </c>
      <c r="AI14" s="59"/>
      <c r="AJ14" s="59"/>
      <c r="AK14" s="59"/>
      <c r="AL14" s="59"/>
      <c r="AM14" s="59"/>
      <c r="AN14" s="59"/>
      <c r="AO14" s="59"/>
      <c r="AP14" s="59"/>
      <c r="AQ14" s="59"/>
      <c r="AR14" s="59"/>
      <c r="AS14" s="59" t="s">
        <v>641</v>
      </c>
      <c r="AT14" s="59" t="s">
        <v>641</v>
      </c>
      <c r="AU14" s="59" t="s">
        <v>641</v>
      </c>
      <c r="AV14" s="59"/>
      <c r="AW14" s="59"/>
      <c r="AX14" s="59"/>
      <c r="AY14" s="59"/>
      <c r="AZ14" s="59"/>
      <c r="BA14" s="59"/>
      <c r="BB14" s="17"/>
      <c r="BO14" s="83" t="s">
        <v>641</v>
      </c>
      <c r="BP14" s="83" t="s">
        <v>641</v>
      </c>
      <c r="BQ14" s="83" t="s">
        <v>641</v>
      </c>
      <c r="BT14" s="83" t="s">
        <v>642</v>
      </c>
    </row>
    <row r="15" spans="1:95" x14ac:dyDescent="0.25">
      <c r="B15" s="18" t="str">
        <f>'Indicator Data'!C24</f>
        <v>Cumilla</v>
      </c>
      <c r="C15" s="19">
        <f>'Indicator Data'!D24</f>
        <v>2019</v>
      </c>
      <c r="D15" s="59" t="s">
        <v>641</v>
      </c>
      <c r="E15" s="59" t="s">
        <v>641</v>
      </c>
      <c r="F15" s="59" t="s">
        <v>641</v>
      </c>
      <c r="G15" s="59" t="s">
        <v>641</v>
      </c>
      <c r="H15" s="59"/>
      <c r="I15" s="59"/>
      <c r="J15" s="59"/>
      <c r="K15" s="59"/>
      <c r="L15" s="59"/>
      <c r="M15" s="59"/>
      <c r="N15" s="59"/>
      <c r="O15" s="59"/>
      <c r="P15" s="59"/>
      <c r="Q15" s="59"/>
      <c r="R15" s="56"/>
      <c r="S15" s="59"/>
      <c r="T15" s="59"/>
      <c r="U15" s="59"/>
      <c r="V15" s="59"/>
      <c r="W15" s="59"/>
      <c r="X15" s="59"/>
      <c r="Y15" s="59"/>
      <c r="Z15" s="59"/>
      <c r="AA15" s="59"/>
      <c r="AB15" s="59"/>
      <c r="AC15" s="59"/>
      <c r="AD15" s="59" t="s">
        <v>641</v>
      </c>
      <c r="AE15" s="59" t="s">
        <v>641</v>
      </c>
      <c r="AF15" s="59" t="s">
        <v>641</v>
      </c>
      <c r="AG15" s="59" t="s">
        <v>641</v>
      </c>
      <c r="AH15" s="59" t="s">
        <v>641</v>
      </c>
      <c r="AI15" s="59"/>
      <c r="AJ15" s="59"/>
      <c r="AK15" s="59"/>
      <c r="AL15" s="59"/>
      <c r="AM15" s="59"/>
      <c r="AN15" s="59"/>
      <c r="AO15" s="59"/>
      <c r="AP15" s="59"/>
      <c r="AQ15" s="59"/>
      <c r="AR15" s="59"/>
      <c r="AS15" s="59" t="s">
        <v>641</v>
      </c>
      <c r="AT15" s="59" t="s">
        <v>641</v>
      </c>
      <c r="AU15" s="59" t="s">
        <v>641</v>
      </c>
      <c r="AV15" s="59"/>
      <c r="AW15" s="59"/>
      <c r="AX15" s="59"/>
      <c r="AY15" s="59"/>
      <c r="AZ15" s="59"/>
      <c r="BA15" s="59"/>
      <c r="BB15" s="17"/>
      <c r="BO15" s="83" t="s">
        <v>641</v>
      </c>
      <c r="BP15" s="83" t="s">
        <v>641</v>
      </c>
      <c r="BQ15" s="83" t="s">
        <v>641</v>
      </c>
      <c r="BT15" s="83" t="s">
        <v>642</v>
      </c>
    </row>
    <row r="16" spans="1:95" x14ac:dyDescent="0.25">
      <c r="B16" s="18" t="str">
        <f>'Indicator Data'!C25</f>
        <v>Cox's Bazar</v>
      </c>
      <c r="C16" s="19">
        <f>'Indicator Data'!D25</f>
        <v>2022</v>
      </c>
      <c r="D16" s="59" t="s">
        <v>641</v>
      </c>
      <c r="E16" s="59" t="s">
        <v>641</v>
      </c>
      <c r="F16" s="59" t="s">
        <v>641</v>
      </c>
      <c r="G16" s="59" t="s">
        <v>641</v>
      </c>
      <c r="H16" s="59"/>
      <c r="I16" s="59"/>
      <c r="J16" s="59"/>
      <c r="K16" s="59"/>
      <c r="L16" s="59"/>
      <c r="M16" s="59"/>
      <c r="N16" s="59"/>
      <c r="O16" s="59"/>
      <c r="P16" s="59"/>
      <c r="Q16" s="59"/>
      <c r="R16" s="56"/>
      <c r="S16" s="59"/>
      <c r="T16" s="59"/>
      <c r="U16" s="59"/>
      <c r="V16" s="59"/>
      <c r="W16" s="59"/>
      <c r="X16" s="59"/>
      <c r="Y16" s="59"/>
      <c r="Z16" s="59"/>
      <c r="AA16" s="59"/>
      <c r="AB16" s="59"/>
      <c r="AC16" s="59"/>
      <c r="AD16" s="59" t="s">
        <v>641</v>
      </c>
      <c r="AE16" s="59" t="s">
        <v>641</v>
      </c>
      <c r="AF16" s="59" t="s">
        <v>641</v>
      </c>
      <c r="AG16" s="59" t="s">
        <v>641</v>
      </c>
      <c r="AH16" s="59" t="s">
        <v>641</v>
      </c>
      <c r="AI16" s="59"/>
      <c r="AJ16" s="59"/>
      <c r="AK16" s="59"/>
      <c r="AL16" s="59"/>
      <c r="AM16" s="59"/>
      <c r="AN16" s="59"/>
      <c r="AO16" s="59"/>
      <c r="AP16" s="59"/>
      <c r="AQ16" s="59"/>
      <c r="AR16" s="59"/>
      <c r="AS16" s="59" t="s">
        <v>641</v>
      </c>
      <c r="AT16" s="59" t="s">
        <v>641</v>
      </c>
      <c r="AU16" s="59" t="s">
        <v>641</v>
      </c>
      <c r="AV16" s="59"/>
      <c r="AW16" s="59"/>
      <c r="AX16" s="59"/>
      <c r="AY16" s="59"/>
      <c r="AZ16" s="59"/>
      <c r="BA16" s="59"/>
      <c r="BB16" s="17"/>
      <c r="BO16" s="83" t="s">
        <v>641</v>
      </c>
      <c r="BP16" s="83" t="s">
        <v>641</v>
      </c>
      <c r="BQ16" s="83" t="s">
        <v>641</v>
      </c>
      <c r="BT16" s="83" t="s">
        <v>642</v>
      </c>
    </row>
    <row r="17" spans="2:72" x14ac:dyDescent="0.25">
      <c r="B17" s="18" t="str">
        <f>'Indicator Data'!C26</f>
        <v>Feni</v>
      </c>
      <c r="C17" s="19">
        <f>'Indicator Data'!D26</f>
        <v>2030</v>
      </c>
      <c r="D17" s="59" t="s">
        <v>641</v>
      </c>
      <c r="E17" s="59" t="s">
        <v>641</v>
      </c>
      <c r="F17" s="59" t="s">
        <v>641</v>
      </c>
      <c r="G17" s="59" t="s">
        <v>641</v>
      </c>
      <c r="H17" s="59"/>
      <c r="I17" s="59"/>
      <c r="J17" s="59"/>
      <c r="K17" s="59"/>
      <c r="L17" s="59"/>
      <c r="M17" s="59"/>
      <c r="N17" s="59"/>
      <c r="O17" s="59"/>
      <c r="P17" s="59"/>
      <c r="Q17" s="59"/>
      <c r="R17" s="56"/>
      <c r="S17" s="59"/>
      <c r="T17" s="59"/>
      <c r="U17" s="59"/>
      <c r="V17" s="59"/>
      <c r="W17" s="59"/>
      <c r="X17" s="59"/>
      <c r="Y17" s="59"/>
      <c r="Z17" s="59"/>
      <c r="AA17" s="59"/>
      <c r="AB17" s="59"/>
      <c r="AC17" s="59"/>
      <c r="AD17" s="59" t="s">
        <v>641</v>
      </c>
      <c r="AE17" s="59" t="s">
        <v>641</v>
      </c>
      <c r="AF17" s="59" t="s">
        <v>641</v>
      </c>
      <c r="AG17" s="59" t="s">
        <v>641</v>
      </c>
      <c r="AH17" s="59" t="s">
        <v>641</v>
      </c>
      <c r="AI17" s="59"/>
      <c r="AJ17" s="59"/>
      <c r="AK17" s="59"/>
      <c r="AL17" s="59"/>
      <c r="AM17" s="59"/>
      <c r="AN17" s="59"/>
      <c r="AO17" s="59"/>
      <c r="AP17" s="59"/>
      <c r="AQ17" s="59"/>
      <c r="AR17" s="59"/>
      <c r="AS17" s="59" t="s">
        <v>641</v>
      </c>
      <c r="AT17" s="59" t="s">
        <v>641</v>
      </c>
      <c r="AU17" s="59" t="s">
        <v>641</v>
      </c>
      <c r="AV17" s="59"/>
      <c r="AW17" s="59"/>
      <c r="AX17" s="59"/>
      <c r="AY17" s="59"/>
      <c r="AZ17" s="59"/>
      <c r="BA17" s="59"/>
      <c r="BB17" s="17"/>
      <c r="BO17" s="83" t="s">
        <v>641</v>
      </c>
      <c r="BP17" s="83" t="s">
        <v>641</v>
      </c>
      <c r="BQ17" s="83" t="s">
        <v>641</v>
      </c>
      <c r="BT17" s="83" t="s">
        <v>642</v>
      </c>
    </row>
    <row r="18" spans="2:72" x14ac:dyDescent="0.25">
      <c r="B18" s="18" t="str">
        <f>'Indicator Data'!C27</f>
        <v>Khagrachhari</v>
      </c>
      <c r="C18" s="19">
        <f>'Indicator Data'!D27</f>
        <v>2046</v>
      </c>
      <c r="D18" s="59" t="s">
        <v>641</v>
      </c>
      <c r="E18" s="59" t="s">
        <v>641</v>
      </c>
      <c r="F18" s="59" t="s">
        <v>641</v>
      </c>
      <c r="G18" s="59" t="s">
        <v>641</v>
      </c>
      <c r="H18" s="59"/>
      <c r="I18" s="59"/>
      <c r="J18" s="59"/>
      <c r="K18" s="59"/>
      <c r="L18" s="59"/>
      <c r="M18" s="59"/>
      <c r="N18" s="59"/>
      <c r="O18" s="59"/>
      <c r="P18" s="59"/>
      <c r="Q18" s="59"/>
      <c r="R18" s="56"/>
      <c r="S18" s="59"/>
      <c r="T18" s="59"/>
      <c r="U18" s="59"/>
      <c r="V18" s="59"/>
      <c r="W18" s="59"/>
      <c r="X18" s="59"/>
      <c r="Y18" s="59"/>
      <c r="Z18" s="59"/>
      <c r="AA18" s="59"/>
      <c r="AB18" s="59"/>
      <c r="AC18" s="59"/>
      <c r="AD18" s="59" t="s">
        <v>641</v>
      </c>
      <c r="AE18" s="59" t="s">
        <v>641</v>
      </c>
      <c r="AF18" s="59" t="s">
        <v>641</v>
      </c>
      <c r="AG18" s="59" t="s">
        <v>641</v>
      </c>
      <c r="AH18" s="59" t="s">
        <v>641</v>
      </c>
      <c r="AI18" s="59"/>
      <c r="AJ18" s="59"/>
      <c r="AK18" s="59"/>
      <c r="AL18" s="59"/>
      <c r="AM18" s="59"/>
      <c r="AN18" s="59"/>
      <c r="AO18" s="59"/>
      <c r="AP18" s="59"/>
      <c r="AQ18" s="59"/>
      <c r="AR18" s="59"/>
      <c r="AS18" s="59" t="s">
        <v>641</v>
      </c>
      <c r="AT18" s="59" t="s">
        <v>641</v>
      </c>
      <c r="AU18" s="59" t="s">
        <v>641</v>
      </c>
      <c r="AV18" s="59"/>
      <c r="AW18" s="59"/>
      <c r="AX18" s="59"/>
      <c r="AY18" s="59"/>
      <c r="AZ18" s="59"/>
      <c r="BA18" s="59"/>
      <c r="BB18" s="17"/>
      <c r="BO18" s="83" t="s">
        <v>641</v>
      </c>
      <c r="BP18" s="83" t="s">
        <v>641</v>
      </c>
      <c r="BQ18" s="83" t="s">
        <v>641</v>
      </c>
      <c r="BT18" s="83" t="s">
        <v>642</v>
      </c>
    </row>
    <row r="19" spans="2:72" x14ac:dyDescent="0.25">
      <c r="B19" s="18" t="str">
        <f>'Indicator Data'!C28</f>
        <v>Lakshmipur</v>
      </c>
      <c r="C19" s="19">
        <f>'Indicator Data'!D28</f>
        <v>2051</v>
      </c>
      <c r="D19" s="59" t="s">
        <v>641</v>
      </c>
      <c r="E19" s="59" t="s">
        <v>641</v>
      </c>
      <c r="F19" s="59" t="s">
        <v>641</v>
      </c>
      <c r="G19" s="59" t="s">
        <v>641</v>
      </c>
      <c r="H19" s="59"/>
      <c r="I19" s="59"/>
      <c r="J19" s="59"/>
      <c r="K19" s="59"/>
      <c r="L19" s="59"/>
      <c r="M19" s="59"/>
      <c r="N19" s="59"/>
      <c r="O19" s="59"/>
      <c r="P19" s="59"/>
      <c r="Q19" s="59"/>
      <c r="R19" s="56"/>
      <c r="S19" s="59"/>
      <c r="T19" s="59"/>
      <c r="U19" s="59"/>
      <c r="V19" s="59"/>
      <c r="W19" s="59"/>
      <c r="X19" s="59"/>
      <c r="Y19" s="59"/>
      <c r="Z19" s="59"/>
      <c r="AA19" s="59"/>
      <c r="AB19" s="59"/>
      <c r="AC19" s="59"/>
      <c r="AD19" s="59" t="s">
        <v>641</v>
      </c>
      <c r="AE19" s="59" t="s">
        <v>641</v>
      </c>
      <c r="AF19" s="59" t="s">
        <v>641</v>
      </c>
      <c r="AG19" s="59" t="s">
        <v>641</v>
      </c>
      <c r="AH19" s="59" t="s">
        <v>641</v>
      </c>
      <c r="AI19" s="59"/>
      <c r="AJ19" s="59"/>
      <c r="AK19" s="59"/>
      <c r="AL19" s="59"/>
      <c r="AM19" s="59"/>
      <c r="AN19" s="59"/>
      <c r="AO19" s="59"/>
      <c r="AP19" s="59"/>
      <c r="AQ19" s="59"/>
      <c r="AR19" s="59"/>
      <c r="AS19" s="59" t="s">
        <v>641</v>
      </c>
      <c r="AT19" s="59" t="s">
        <v>641</v>
      </c>
      <c r="AU19" s="59" t="s">
        <v>641</v>
      </c>
      <c r="AV19" s="59"/>
      <c r="AW19" s="59"/>
      <c r="AX19" s="59"/>
      <c r="AY19" s="59"/>
      <c r="AZ19" s="59"/>
      <c r="BA19" s="59"/>
      <c r="BB19" s="17"/>
      <c r="BO19" s="83" t="s">
        <v>641</v>
      </c>
      <c r="BP19" s="83" t="s">
        <v>641</v>
      </c>
      <c r="BQ19" s="83" t="s">
        <v>641</v>
      </c>
      <c r="BT19" s="83" t="s">
        <v>642</v>
      </c>
    </row>
    <row r="20" spans="2:72" x14ac:dyDescent="0.25">
      <c r="B20" s="18" t="str">
        <f>'Indicator Data'!C29</f>
        <v>Noakhali</v>
      </c>
      <c r="C20" s="19">
        <f>'Indicator Data'!D29</f>
        <v>2075</v>
      </c>
      <c r="D20" s="59" t="s">
        <v>641</v>
      </c>
      <c r="E20" s="59" t="s">
        <v>641</v>
      </c>
      <c r="F20" s="59" t="s">
        <v>641</v>
      </c>
      <c r="G20" s="59" t="s">
        <v>641</v>
      </c>
      <c r="H20" s="59"/>
      <c r="I20" s="59"/>
      <c r="J20" s="59"/>
      <c r="K20" s="59"/>
      <c r="L20" s="59"/>
      <c r="M20" s="59"/>
      <c r="N20" s="59"/>
      <c r="O20" s="59"/>
      <c r="P20" s="59"/>
      <c r="Q20" s="59"/>
      <c r="R20" s="56"/>
      <c r="S20" s="59"/>
      <c r="T20" s="59"/>
      <c r="U20" s="59"/>
      <c r="V20" s="59"/>
      <c r="W20" s="59"/>
      <c r="X20" s="59"/>
      <c r="Y20" s="59"/>
      <c r="Z20" s="59"/>
      <c r="AA20" s="59"/>
      <c r="AB20" s="59"/>
      <c r="AC20" s="59"/>
      <c r="AD20" s="59" t="s">
        <v>641</v>
      </c>
      <c r="AE20" s="59" t="s">
        <v>641</v>
      </c>
      <c r="AF20" s="59" t="s">
        <v>641</v>
      </c>
      <c r="AG20" s="59" t="s">
        <v>641</v>
      </c>
      <c r="AH20" s="59" t="s">
        <v>641</v>
      </c>
      <c r="AI20" s="59"/>
      <c r="AJ20" s="59"/>
      <c r="AK20" s="59"/>
      <c r="AL20" s="59"/>
      <c r="AM20" s="59"/>
      <c r="AN20" s="59"/>
      <c r="AO20" s="59"/>
      <c r="AP20" s="59"/>
      <c r="AQ20" s="59"/>
      <c r="AR20" s="59"/>
      <c r="AS20" s="59" t="s">
        <v>641</v>
      </c>
      <c r="AT20" s="59" t="s">
        <v>641</v>
      </c>
      <c r="AU20" s="59" t="s">
        <v>641</v>
      </c>
      <c r="AV20" s="59"/>
      <c r="AW20" s="59"/>
      <c r="AX20" s="59"/>
      <c r="AY20" s="59"/>
      <c r="AZ20" s="59"/>
      <c r="BA20" s="59"/>
      <c r="BB20" s="17"/>
      <c r="BO20" s="83" t="s">
        <v>641</v>
      </c>
      <c r="BP20" s="83" t="s">
        <v>641</v>
      </c>
      <c r="BQ20" s="83" t="s">
        <v>641</v>
      </c>
      <c r="BT20" s="83" t="s">
        <v>642</v>
      </c>
    </row>
    <row r="21" spans="2:72" ht="15.75" customHeight="1" x14ac:dyDescent="0.25">
      <c r="B21" s="18" t="str">
        <f>'Indicator Data'!C30</f>
        <v>Rangamati</v>
      </c>
      <c r="C21" s="19">
        <f>'Indicator Data'!D30</f>
        <v>2084</v>
      </c>
      <c r="D21" s="59" t="s">
        <v>641</v>
      </c>
      <c r="E21" s="59" t="s">
        <v>641</v>
      </c>
      <c r="F21" s="59" t="s">
        <v>641</v>
      </c>
      <c r="G21" s="59" t="s">
        <v>641</v>
      </c>
      <c r="H21" s="59"/>
      <c r="I21" s="59"/>
      <c r="J21" s="59"/>
      <c r="K21" s="59"/>
      <c r="L21" s="59"/>
      <c r="M21" s="59"/>
      <c r="N21" s="59"/>
      <c r="O21" s="59"/>
      <c r="P21" s="59"/>
      <c r="Q21" s="59"/>
      <c r="R21" s="56"/>
      <c r="S21" s="59"/>
      <c r="T21" s="59"/>
      <c r="U21" s="59"/>
      <c r="V21" s="59"/>
      <c r="W21" s="59"/>
      <c r="X21" s="59"/>
      <c r="Y21" s="59"/>
      <c r="Z21" s="59"/>
      <c r="AA21" s="59"/>
      <c r="AB21" s="59"/>
      <c r="AC21" s="59"/>
      <c r="AD21" s="59" t="s">
        <v>641</v>
      </c>
      <c r="AE21" s="59" t="s">
        <v>641</v>
      </c>
      <c r="AF21" s="59" t="s">
        <v>641</v>
      </c>
      <c r="AG21" s="59" t="s">
        <v>641</v>
      </c>
      <c r="AH21" s="59" t="s">
        <v>641</v>
      </c>
      <c r="AI21" s="59"/>
      <c r="AJ21" s="59"/>
      <c r="AK21" s="59"/>
      <c r="AL21" s="59"/>
      <c r="AM21" s="59"/>
      <c r="AN21" s="59"/>
      <c r="AO21" s="59"/>
      <c r="AP21" s="59"/>
      <c r="AQ21" s="59"/>
      <c r="AR21" s="59"/>
      <c r="AS21" s="59" t="s">
        <v>641</v>
      </c>
      <c r="AT21" s="59" t="s">
        <v>641</v>
      </c>
      <c r="AU21" s="59" t="s">
        <v>641</v>
      </c>
      <c r="AV21" s="59"/>
      <c r="AW21" s="59"/>
      <c r="AX21" s="59"/>
      <c r="AY21" s="59"/>
      <c r="AZ21" s="59"/>
      <c r="BA21" s="59"/>
      <c r="BB21" s="17"/>
      <c r="BO21" s="83" t="s">
        <v>641</v>
      </c>
      <c r="BP21" s="83" t="s">
        <v>641</v>
      </c>
      <c r="BQ21" s="83" t="s">
        <v>641</v>
      </c>
      <c r="BT21" s="83" t="s">
        <v>642</v>
      </c>
    </row>
    <row r="22" spans="2:72" ht="15.75" customHeight="1" x14ac:dyDescent="0.25">
      <c r="B22" s="18" t="str">
        <f>'Indicator Data'!C31</f>
        <v>Dhaka</v>
      </c>
      <c r="C22" s="19">
        <f>'Indicator Data'!D31</f>
        <v>3026</v>
      </c>
      <c r="D22" s="59" t="s">
        <v>641</v>
      </c>
      <c r="E22" s="59" t="s">
        <v>641</v>
      </c>
      <c r="F22" s="59" t="s">
        <v>641</v>
      </c>
      <c r="G22" s="59" t="s">
        <v>641</v>
      </c>
      <c r="H22" s="59"/>
      <c r="I22" s="59"/>
      <c r="J22" s="59"/>
      <c r="K22" s="59"/>
      <c r="L22" s="59"/>
      <c r="M22" s="59"/>
      <c r="N22" s="59"/>
      <c r="O22" s="59"/>
      <c r="P22" s="59"/>
      <c r="Q22" s="59"/>
      <c r="R22" s="56"/>
      <c r="S22" s="59"/>
      <c r="T22" s="59"/>
      <c r="U22" s="59"/>
      <c r="V22" s="59"/>
      <c r="W22" s="59"/>
      <c r="X22" s="59"/>
      <c r="Y22" s="59"/>
      <c r="Z22" s="59"/>
      <c r="AA22" s="59"/>
      <c r="AB22" s="59"/>
      <c r="AC22" s="59"/>
      <c r="AD22" s="59" t="s">
        <v>641</v>
      </c>
      <c r="AE22" s="59" t="s">
        <v>641</v>
      </c>
      <c r="AF22" s="59" t="s">
        <v>641</v>
      </c>
      <c r="AG22" s="59" t="s">
        <v>641</v>
      </c>
      <c r="AH22" s="59" t="s">
        <v>641</v>
      </c>
      <c r="AI22" s="59"/>
      <c r="AJ22" s="59"/>
      <c r="AK22" s="59"/>
      <c r="AL22" s="59"/>
      <c r="AM22" s="59"/>
      <c r="AN22" s="59"/>
      <c r="AO22" s="59"/>
      <c r="AP22" s="59"/>
      <c r="AQ22" s="59"/>
      <c r="AR22" s="59"/>
      <c r="AS22" s="59" t="s">
        <v>641</v>
      </c>
      <c r="AT22" s="59" t="s">
        <v>641</v>
      </c>
      <c r="AU22" s="59" t="s">
        <v>641</v>
      </c>
      <c r="AV22" s="59"/>
      <c r="AW22" s="59"/>
      <c r="AX22" s="59"/>
      <c r="AY22" s="59"/>
      <c r="AZ22" s="59"/>
      <c r="BA22" s="59"/>
      <c r="BB22" s="17"/>
      <c r="BO22" s="83" t="s">
        <v>641</v>
      </c>
      <c r="BP22" s="83" t="s">
        <v>641</v>
      </c>
      <c r="BQ22" s="83" t="s">
        <v>641</v>
      </c>
      <c r="BT22" s="83" t="s">
        <v>642</v>
      </c>
    </row>
    <row r="23" spans="2:72" ht="15.75" customHeight="1" x14ac:dyDescent="0.25">
      <c r="B23" s="18" t="str">
        <f>'Indicator Data'!C32</f>
        <v>Faridpur</v>
      </c>
      <c r="C23" s="19">
        <f>'Indicator Data'!D32</f>
        <v>3029</v>
      </c>
      <c r="D23" s="59" t="s">
        <v>641</v>
      </c>
      <c r="E23" s="59" t="s">
        <v>641</v>
      </c>
      <c r="F23" s="59" t="s">
        <v>641</v>
      </c>
      <c r="G23" s="59" t="s">
        <v>641</v>
      </c>
      <c r="H23" s="59"/>
      <c r="I23" s="59"/>
      <c r="J23" s="59"/>
      <c r="K23" s="59"/>
      <c r="L23" s="59"/>
      <c r="M23" s="59"/>
      <c r="N23" s="59"/>
      <c r="O23" s="59"/>
      <c r="P23" s="59"/>
      <c r="Q23" s="59"/>
      <c r="R23" s="56"/>
      <c r="S23" s="59"/>
      <c r="T23" s="59"/>
      <c r="U23" s="59"/>
      <c r="V23" s="59"/>
      <c r="W23" s="59"/>
      <c r="X23" s="59"/>
      <c r="Y23" s="59"/>
      <c r="Z23" s="59"/>
      <c r="AA23" s="59"/>
      <c r="AB23" s="59"/>
      <c r="AC23" s="59"/>
      <c r="AD23" s="59" t="s">
        <v>641</v>
      </c>
      <c r="AE23" s="59" t="s">
        <v>641</v>
      </c>
      <c r="AF23" s="59" t="s">
        <v>641</v>
      </c>
      <c r="AG23" s="59" t="s">
        <v>641</v>
      </c>
      <c r="AH23" s="59" t="s">
        <v>641</v>
      </c>
      <c r="AI23" s="59"/>
      <c r="AJ23" s="59"/>
      <c r="AK23" s="59"/>
      <c r="AL23" s="59"/>
      <c r="AM23" s="59"/>
      <c r="AN23" s="59"/>
      <c r="AO23" s="59"/>
      <c r="AP23" s="59"/>
      <c r="AQ23" s="59"/>
      <c r="AR23" s="59"/>
      <c r="AS23" s="59" t="s">
        <v>641</v>
      </c>
      <c r="AT23" s="59" t="s">
        <v>641</v>
      </c>
      <c r="AU23" s="59" t="s">
        <v>641</v>
      </c>
      <c r="AV23" s="59"/>
      <c r="AW23" s="59"/>
      <c r="AX23" s="59"/>
      <c r="AY23" s="59"/>
      <c r="AZ23" s="59"/>
      <c r="BA23" s="59"/>
      <c r="BB23" s="17"/>
      <c r="BO23" s="83" t="s">
        <v>641</v>
      </c>
      <c r="BP23" s="83" t="s">
        <v>641</v>
      </c>
      <c r="BQ23" s="83" t="s">
        <v>641</v>
      </c>
      <c r="BT23" s="83" t="s">
        <v>642</v>
      </c>
    </row>
    <row r="24" spans="2:72" ht="15.75" customHeight="1" x14ac:dyDescent="0.25">
      <c r="B24" s="18" t="str">
        <f>'Indicator Data'!C33</f>
        <v>Gazipur</v>
      </c>
      <c r="C24" s="19">
        <f>'Indicator Data'!D33</f>
        <v>3033</v>
      </c>
      <c r="D24" s="59" t="s">
        <v>641</v>
      </c>
      <c r="E24" s="59" t="s">
        <v>641</v>
      </c>
      <c r="F24" s="59" t="s">
        <v>641</v>
      </c>
      <c r="G24" s="59" t="s">
        <v>641</v>
      </c>
      <c r="H24" s="59"/>
      <c r="I24" s="59"/>
      <c r="J24" s="59"/>
      <c r="K24" s="59"/>
      <c r="L24" s="59"/>
      <c r="M24" s="59"/>
      <c r="N24" s="59"/>
      <c r="O24" s="59"/>
      <c r="P24" s="59"/>
      <c r="Q24" s="59"/>
      <c r="R24" s="56"/>
      <c r="S24" s="59"/>
      <c r="T24" s="59"/>
      <c r="U24" s="59"/>
      <c r="V24" s="59"/>
      <c r="W24" s="59"/>
      <c r="X24" s="59"/>
      <c r="Y24" s="59"/>
      <c r="Z24" s="59"/>
      <c r="AA24" s="59"/>
      <c r="AB24" s="59"/>
      <c r="AC24" s="59"/>
      <c r="AD24" s="59" t="s">
        <v>641</v>
      </c>
      <c r="AE24" s="59" t="s">
        <v>641</v>
      </c>
      <c r="AF24" s="59" t="s">
        <v>641</v>
      </c>
      <c r="AG24" s="59" t="s">
        <v>641</v>
      </c>
      <c r="AH24" s="59" t="s">
        <v>641</v>
      </c>
      <c r="AI24" s="59"/>
      <c r="AJ24" s="59"/>
      <c r="AK24" s="59"/>
      <c r="AL24" s="59"/>
      <c r="AM24" s="59"/>
      <c r="AN24" s="59"/>
      <c r="AO24" s="59"/>
      <c r="AP24" s="59"/>
      <c r="AQ24" s="59"/>
      <c r="AR24" s="59"/>
      <c r="AS24" s="59" t="s">
        <v>641</v>
      </c>
      <c r="AT24" s="59" t="s">
        <v>641</v>
      </c>
      <c r="AU24" s="59" t="s">
        <v>641</v>
      </c>
      <c r="AV24" s="59"/>
      <c r="AW24" s="59"/>
      <c r="AX24" s="59"/>
      <c r="AY24" s="59"/>
      <c r="AZ24" s="59"/>
      <c r="BA24" s="59"/>
      <c r="BB24" s="17"/>
      <c r="BO24" s="83" t="s">
        <v>641</v>
      </c>
      <c r="BP24" s="83" t="s">
        <v>641</v>
      </c>
      <c r="BQ24" s="83" t="s">
        <v>641</v>
      </c>
      <c r="BT24" s="83" t="s">
        <v>642</v>
      </c>
    </row>
    <row r="25" spans="2:72" ht="15.75" customHeight="1" x14ac:dyDescent="0.25">
      <c r="B25" s="18" t="str">
        <f>'Indicator Data'!C34</f>
        <v>Gopalganj</v>
      </c>
      <c r="C25" s="19">
        <f>'Indicator Data'!D34</f>
        <v>3035</v>
      </c>
      <c r="D25" s="59" t="s">
        <v>641</v>
      </c>
      <c r="E25" s="59" t="s">
        <v>641</v>
      </c>
      <c r="F25" s="59" t="s">
        <v>641</v>
      </c>
      <c r="G25" s="59" t="s">
        <v>641</v>
      </c>
      <c r="H25" s="59"/>
      <c r="I25" s="59"/>
      <c r="J25" s="59"/>
      <c r="K25" s="59"/>
      <c r="L25" s="59"/>
      <c r="M25" s="59"/>
      <c r="N25" s="59"/>
      <c r="O25" s="59"/>
      <c r="P25" s="59"/>
      <c r="Q25" s="59"/>
      <c r="R25" s="56"/>
      <c r="S25" s="59"/>
      <c r="T25" s="59"/>
      <c r="U25" s="59"/>
      <c r="V25" s="59"/>
      <c r="W25" s="59"/>
      <c r="X25" s="59"/>
      <c r="Y25" s="59"/>
      <c r="Z25" s="59"/>
      <c r="AA25" s="59"/>
      <c r="AB25" s="59"/>
      <c r="AC25" s="59"/>
      <c r="AD25" s="59" t="s">
        <v>641</v>
      </c>
      <c r="AE25" s="59" t="s">
        <v>641</v>
      </c>
      <c r="AF25" s="59" t="s">
        <v>641</v>
      </c>
      <c r="AG25" s="59" t="s">
        <v>641</v>
      </c>
      <c r="AH25" s="59" t="s">
        <v>641</v>
      </c>
      <c r="AI25" s="59"/>
      <c r="AJ25" s="59"/>
      <c r="AK25" s="59"/>
      <c r="AL25" s="59"/>
      <c r="AM25" s="59"/>
      <c r="AN25" s="59"/>
      <c r="AO25" s="59"/>
      <c r="AP25" s="59"/>
      <c r="AQ25" s="59"/>
      <c r="AR25" s="59"/>
      <c r="AS25" s="59" t="s">
        <v>641</v>
      </c>
      <c r="AT25" s="59" t="s">
        <v>641</v>
      </c>
      <c r="AU25" s="59" t="s">
        <v>641</v>
      </c>
      <c r="AV25" s="59"/>
      <c r="AW25" s="59"/>
      <c r="AX25" s="59"/>
      <c r="AY25" s="59"/>
      <c r="AZ25" s="59"/>
      <c r="BA25" s="59"/>
      <c r="BB25" s="17"/>
      <c r="BO25" s="83" t="s">
        <v>641</v>
      </c>
      <c r="BP25" s="83" t="s">
        <v>641</v>
      </c>
      <c r="BQ25" s="83" t="s">
        <v>641</v>
      </c>
      <c r="BT25" s="83" t="s">
        <v>642</v>
      </c>
    </row>
    <row r="26" spans="2:72" ht="15.75" customHeight="1" x14ac:dyDescent="0.25">
      <c r="B26" s="18" t="str">
        <f>'Indicator Data'!C35</f>
        <v>Kishoreganj</v>
      </c>
      <c r="C26" s="19">
        <f>'Indicator Data'!D35</f>
        <v>3048</v>
      </c>
      <c r="D26" s="59" t="s">
        <v>641</v>
      </c>
      <c r="E26" s="59" t="s">
        <v>641</v>
      </c>
      <c r="F26" s="59" t="s">
        <v>641</v>
      </c>
      <c r="G26" s="59" t="s">
        <v>641</v>
      </c>
      <c r="H26" s="59"/>
      <c r="I26" s="59"/>
      <c r="J26" s="59"/>
      <c r="K26" s="59"/>
      <c r="L26" s="59"/>
      <c r="M26" s="59"/>
      <c r="N26" s="59"/>
      <c r="O26" s="59"/>
      <c r="P26" s="59"/>
      <c r="Q26" s="59"/>
      <c r="R26" s="56"/>
      <c r="S26" s="59"/>
      <c r="T26" s="59"/>
      <c r="U26" s="59"/>
      <c r="V26" s="59"/>
      <c r="W26" s="59"/>
      <c r="X26" s="59"/>
      <c r="Y26" s="59"/>
      <c r="Z26" s="59"/>
      <c r="AA26" s="59"/>
      <c r="AB26" s="59"/>
      <c r="AC26" s="59"/>
      <c r="AD26" s="59" t="s">
        <v>641</v>
      </c>
      <c r="AE26" s="59" t="s">
        <v>641</v>
      </c>
      <c r="AF26" s="59" t="s">
        <v>641</v>
      </c>
      <c r="AG26" s="59" t="s">
        <v>641</v>
      </c>
      <c r="AH26" s="59" t="s">
        <v>641</v>
      </c>
      <c r="AI26" s="59"/>
      <c r="AJ26" s="59"/>
      <c r="AK26" s="59"/>
      <c r="AL26" s="59"/>
      <c r="AM26" s="59"/>
      <c r="AN26" s="59"/>
      <c r="AO26" s="59"/>
      <c r="AP26" s="59"/>
      <c r="AQ26" s="59"/>
      <c r="AR26" s="59"/>
      <c r="AS26" s="59" t="s">
        <v>641</v>
      </c>
      <c r="AT26" s="59" t="s">
        <v>641</v>
      </c>
      <c r="AU26" s="59" t="s">
        <v>641</v>
      </c>
      <c r="AV26" s="59"/>
      <c r="AW26" s="59"/>
      <c r="AX26" s="59"/>
      <c r="AY26" s="59"/>
      <c r="AZ26" s="59"/>
      <c r="BA26" s="59"/>
      <c r="BB26" s="17"/>
      <c r="BO26" s="83" t="s">
        <v>641</v>
      </c>
      <c r="BP26" s="83" t="s">
        <v>641</v>
      </c>
      <c r="BQ26" s="83" t="s">
        <v>641</v>
      </c>
      <c r="BT26" s="83" t="s">
        <v>642</v>
      </c>
    </row>
    <row r="27" spans="2:72" ht="15.75" customHeight="1" x14ac:dyDescent="0.25">
      <c r="B27" s="18" t="str">
        <f>'Indicator Data'!C36</f>
        <v>Madaripur</v>
      </c>
      <c r="C27" s="19">
        <f>'Indicator Data'!D36</f>
        <v>3054</v>
      </c>
      <c r="D27" s="59" t="s">
        <v>641</v>
      </c>
      <c r="E27" s="59" t="s">
        <v>641</v>
      </c>
      <c r="F27" s="59" t="s">
        <v>641</v>
      </c>
      <c r="G27" s="59" t="s">
        <v>641</v>
      </c>
      <c r="H27" s="59"/>
      <c r="I27" s="59"/>
      <c r="J27" s="59"/>
      <c r="K27" s="59"/>
      <c r="L27" s="59"/>
      <c r="M27" s="59"/>
      <c r="N27" s="59"/>
      <c r="O27" s="59"/>
      <c r="P27" s="59"/>
      <c r="Q27" s="59"/>
      <c r="R27" s="56"/>
      <c r="S27" s="59"/>
      <c r="T27" s="59"/>
      <c r="U27" s="59"/>
      <c r="V27" s="59"/>
      <c r="W27" s="59"/>
      <c r="X27" s="59"/>
      <c r="Y27" s="59"/>
      <c r="Z27" s="59"/>
      <c r="AA27" s="59"/>
      <c r="AB27" s="59"/>
      <c r="AC27" s="59"/>
      <c r="AD27" s="59" t="s">
        <v>641</v>
      </c>
      <c r="AE27" s="59" t="s">
        <v>641</v>
      </c>
      <c r="AF27" s="59" t="s">
        <v>641</v>
      </c>
      <c r="AG27" s="59" t="s">
        <v>641</v>
      </c>
      <c r="AH27" s="59" t="s">
        <v>641</v>
      </c>
      <c r="AI27" s="59"/>
      <c r="AJ27" s="59"/>
      <c r="AK27" s="59"/>
      <c r="AL27" s="59"/>
      <c r="AM27" s="59"/>
      <c r="AN27" s="59"/>
      <c r="AO27" s="59"/>
      <c r="AP27" s="59"/>
      <c r="AQ27" s="59"/>
      <c r="AR27" s="59"/>
      <c r="AS27" s="59" t="s">
        <v>641</v>
      </c>
      <c r="AT27" s="59" t="s">
        <v>641</v>
      </c>
      <c r="AU27" s="59" t="s">
        <v>641</v>
      </c>
      <c r="AV27" s="59"/>
      <c r="AW27" s="59"/>
      <c r="AX27" s="59"/>
      <c r="AY27" s="59"/>
      <c r="AZ27" s="59"/>
      <c r="BA27" s="59"/>
      <c r="BB27" s="17"/>
      <c r="BO27" s="83" t="s">
        <v>641</v>
      </c>
      <c r="BP27" s="83" t="s">
        <v>641</v>
      </c>
      <c r="BQ27" s="83" t="s">
        <v>641</v>
      </c>
      <c r="BT27" s="83" t="s">
        <v>642</v>
      </c>
    </row>
    <row r="28" spans="2:72" ht="15.75" customHeight="1" x14ac:dyDescent="0.25">
      <c r="B28" s="18" t="str">
        <f>'Indicator Data'!C37</f>
        <v>Manikganj</v>
      </c>
      <c r="C28" s="19">
        <f>'Indicator Data'!D37</f>
        <v>3056</v>
      </c>
      <c r="D28" s="59" t="s">
        <v>641</v>
      </c>
      <c r="E28" s="59" t="s">
        <v>641</v>
      </c>
      <c r="F28" s="59" t="s">
        <v>641</v>
      </c>
      <c r="G28" s="59" t="s">
        <v>641</v>
      </c>
      <c r="H28" s="59"/>
      <c r="I28" s="59"/>
      <c r="J28" s="59"/>
      <c r="K28" s="59"/>
      <c r="L28" s="59"/>
      <c r="M28" s="59"/>
      <c r="N28" s="59"/>
      <c r="O28" s="59"/>
      <c r="P28" s="59"/>
      <c r="Q28" s="59"/>
      <c r="R28" s="56"/>
      <c r="S28" s="59"/>
      <c r="T28" s="59"/>
      <c r="U28" s="59"/>
      <c r="V28" s="59"/>
      <c r="W28" s="59"/>
      <c r="X28" s="59"/>
      <c r="Y28" s="59"/>
      <c r="Z28" s="59"/>
      <c r="AA28" s="59"/>
      <c r="AB28" s="59"/>
      <c r="AC28" s="59"/>
      <c r="AD28" s="59" t="s">
        <v>641</v>
      </c>
      <c r="AE28" s="59" t="s">
        <v>641</v>
      </c>
      <c r="AF28" s="59" t="s">
        <v>641</v>
      </c>
      <c r="AG28" s="59" t="s">
        <v>641</v>
      </c>
      <c r="AH28" s="59" t="s">
        <v>641</v>
      </c>
      <c r="AI28" s="59"/>
      <c r="AJ28" s="59"/>
      <c r="AK28" s="59"/>
      <c r="AL28" s="59"/>
      <c r="AM28" s="59"/>
      <c r="AN28" s="59"/>
      <c r="AO28" s="59"/>
      <c r="AP28" s="59"/>
      <c r="AQ28" s="59"/>
      <c r="AR28" s="59"/>
      <c r="AS28" s="59" t="s">
        <v>641</v>
      </c>
      <c r="AT28" s="59" t="s">
        <v>641</v>
      </c>
      <c r="AU28" s="59" t="s">
        <v>641</v>
      </c>
      <c r="AV28" s="59"/>
      <c r="AW28" s="59"/>
      <c r="AX28" s="59"/>
      <c r="AY28" s="59"/>
      <c r="AZ28" s="59"/>
      <c r="BA28" s="59"/>
      <c r="BB28" s="17"/>
      <c r="BO28" s="83" t="s">
        <v>641</v>
      </c>
      <c r="BP28" s="83" t="s">
        <v>641</v>
      </c>
      <c r="BQ28" s="83" t="s">
        <v>641</v>
      </c>
      <c r="BT28" s="83" t="s">
        <v>642</v>
      </c>
    </row>
    <row r="29" spans="2:72" ht="15.75" customHeight="1" x14ac:dyDescent="0.25">
      <c r="B29" s="18" t="str">
        <f>'Indicator Data'!C38</f>
        <v>Munshiganj</v>
      </c>
      <c r="C29" s="19">
        <f>'Indicator Data'!D38</f>
        <v>3059</v>
      </c>
      <c r="D29" s="59" t="s">
        <v>641</v>
      </c>
      <c r="E29" s="59" t="s">
        <v>641</v>
      </c>
      <c r="F29" s="59" t="s">
        <v>641</v>
      </c>
      <c r="G29" s="59" t="s">
        <v>641</v>
      </c>
      <c r="H29" s="59"/>
      <c r="I29" s="59"/>
      <c r="J29" s="59"/>
      <c r="K29" s="59"/>
      <c r="L29" s="59"/>
      <c r="M29" s="59"/>
      <c r="N29" s="59"/>
      <c r="O29" s="59"/>
      <c r="P29" s="59"/>
      <c r="Q29" s="59"/>
      <c r="R29" s="56"/>
      <c r="S29" s="59"/>
      <c r="T29" s="59"/>
      <c r="U29" s="59"/>
      <c r="V29" s="59"/>
      <c r="W29" s="59"/>
      <c r="X29" s="59"/>
      <c r="Y29" s="59"/>
      <c r="Z29" s="59"/>
      <c r="AA29" s="59"/>
      <c r="AB29" s="59"/>
      <c r="AC29" s="59"/>
      <c r="AD29" s="59" t="s">
        <v>641</v>
      </c>
      <c r="AE29" s="59" t="s">
        <v>641</v>
      </c>
      <c r="AF29" s="59" t="s">
        <v>641</v>
      </c>
      <c r="AG29" s="59" t="s">
        <v>641</v>
      </c>
      <c r="AH29" s="59" t="s">
        <v>641</v>
      </c>
      <c r="AI29" s="59"/>
      <c r="AJ29" s="59"/>
      <c r="AK29" s="59"/>
      <c r="AL29" s="59"/>
      <c r="AM29" s="59"/>
      <c r="AN29" s="59"/>
      <c r="AO29" s="59"/>
      <c r="AP29" s="59"/>
      <c r="AQ29" s="59"/>
      <c r="AR29" s="59"/>
      <c r="AS29" s="59" t="s">
        <v>641</v>
      </c>
      <c r="AT29" s="59" t="s">
        <v>641</v>
      </c>
      <c r="AU29" s="59" t="s">
        <v>641</v>
      </c>
      <c r="AV29" s="59"/>
      <c r="AW29" s="59"/>
      <c r="AX29" s="59"/>
      <c r="AY29" s="59"/>
      <c r="AZ29" s="59"/>
      <c r="BA29" s="59"/>
      <c r="BB29" s="17"/>
      <c r="BO29" s="83" t="s">
        <v>641</v>
      </c>
      <c r="BP29" s="83" t="s">
        <v>641</v>
      </c>
      <c r="BQ29" s="83" t="s">
        <v>641</v>
      </c>
      <c r="BT29" s="83" t="s">
        <v>642</v>
      </c>
    </row>
    <row r="30" spans="2:72" ht="15.75" customHeight="1" x14ac:dyDescent="0.25">
      <c r="B30" s="18" t="str">
        <f>'Indicator Data'!C39</f>
        <v>Narayanganj</v>
      </c>
      <c r="C30" s="19">
        <f>'Indicator Data'!D39</f>
        <v>3067</v>
      </c>
      <c r="D30" s="59" t="s">
        <v>641</v>
      </c>
      <c r="E30" s="59" t="s">
        <v>641</v>
      </c>
      <c r="F30" s="59" t="s">
        <v>641</v>
      </c>
      <c r="G30" s="59" t="s">
        <v>641</v>
      </c>
      <c r="H30" s="59"/>
      <c r="I30" s="59"/>
      <c r="J30" s="59"/>
      <c r="K30" s="59"/>
      <c r="L30" s="59"/>
      <c r="M30" s="59"/>
      <c r="N30" s="59"/>
      <c r="O30" s="59"/>
      <c r="P30" s="59"/>
      <c r="Q30" s="59"/>
      <c r="R30" s="56"/>
      <c r="S30" s="59"/>
      <c r="T30" s="59"/>
      <c r="U30" s="59"/>
      <c r="V30" s="59"/>
      <c r="W30" s="59"/>
      <c r="X30" s="59"/>
      <c r="Y30" s="59"/>
      <c r="Z30" s="59"/>
      <c r="AA30" s="59"/>
      <c r="AB30" s="59"/>
      <c r="AC30" s="59"/>
      <c r="AD30" s="59" t="s">
        <v>641</v>
      </c>
      <c r="AE30" s="59" t="s">
        <v>641</v>
      </c>
      <c r="AF30" s="59" t="s">
        <v>641</v>
      </c>
      <c r="AG30" s="59" t="s">
        <v>641</v>
      </c>
      <c r="AH30" s="59" t="s">
        <v>641</v>
      </c>
      <c r="AI30" s="59"/>
      <c r="AJ30" s="59"/>
      <c r="AK30" s="59"/>
      <c r="AL30" s="59"/>
      <c r="AM30" s="59"/>
      <c r="AN30" s="59"/>
      <c r="AO30" s="59"/>
      <c r="AP30" s="59"/>
      <c r="AQ30" s="59"/>
      <c r="AR30" s="59"/>
      <c r="AS30" s="59" t="s">
        <v>641</v>
      </c>
      <c r="AT30" s="59" t="s">
        <v>641</v>
      </c>
      <c r="AU30" s="59" t="s">
        <v>641</v>
      </c>
      <c r="AV30" s="59"/>
      <c r="AW30" s="59"/>
      <c r="AX30" s="59"/>
      <c r="AY30" s="59"/>
      <c r="AZ30" s="59"/>
      <c r="BA30" s="59"/>
      <c r="BB30" s="17"/>
      <c r="BO30" s="83" t="s">
        <v>641</v>
      </c>
      <c r="BP30" s="83" t="s">
        <v>641</v>
      </c>
      <c r="BQ30" s="83" t="s">
        <v>641</v>
      </c>
      <c r="BT30" s="83" t="s">
        <v>642</v>
      </c>
    </row>
    <row r="31" spans="2:72" ht="15.75" customHeight="1" x14ac:dyDescent="0.25">
      <c r="B31" s="18" t="str">
        <f>'Indicator Data'!C40</f>
        <v>Narsingdi</v>
      </c>
      <c r="C31" s="19">
        <f>'Indicator Data'!D40</f>
        <v>3068</v>
      </c>
      <c r="D31" s="59" t="s">
        <v>641</v>
      </c>
      <c r="E31" s="59" t="s">
        <v>641</v>
      </c>
      <c r="F31" s="59" t="s">
        <v>641</v>
      </c>
      <c r="G31" s="59" t="s">
        <v>641</v>
      </c>
      <c r="H31" s="59"/>
      <c r="I31" s="59"/>
      <c r="J31" s="59"/>
      <c r="K31" s="59"/>
      <c r="L31" s="59"/>
      <c r="M31" s="59"/>
      <c r="N31" s="59"/>
      <c r="O31" s="59"/>
      <c r="P31" s="59"/>
      <c r="Q31" s="59"/>
      <c r="R31" s="56"/>
      <c r="S31" s="59"/>
      <c r="T31" s="59"/>
      <c r="U31" s="59"/>
      <c r="V31" s="59"/>
      <c r="W31" s="59"/>
      <c r="X31" s="59"/>
      <c r="Y31" s="59"/>
      <c r="Z31" s="59"/>
      <c r="AA31" s="59"/>
      <c r="AB31" s="59"/>
      <c r="AC31" s="59"/>
      <c r="AD31" s="59" t="s">
        <v>641</v>
      </c>
      <c r="AE31" s="59" t="s">
        <v>641</v>
      </c>
      <c r="AF31" s="59" t="s">
        <v>641</v>
      </c>
      <c r="AG31" s="59" t="s">
        <v>641</v>
      </c>
      <c r="AH31" s="59" t="s">
        <v>641</v>
      </c>
      <c r="AI31" s="59"/>
      <c r="AJ31" s="59"/>
      <c r="AK31" s="59"/>
      <c r="AL31" s="59"/>
      <c r="AM31" s="59"/>
      <c r="AN31" s="59"/>
      <c r="AO31" s="59"/>
      <c r="AP31" s="59"/>
      <c r="AQ31" s="59"/>
      <c r="AR31" s="59"/>
      <c r="AS31" s="59" t="s">
        <v>641</v>
      </c>
      <c r="AT31" s="59" t="s">
        <v>641</v>
      </c>
      <c r="AU31" s="59" t="s">
        <v>641</v>
      </c>
      <c r="AV31" s="59"/>
      <c r="AW31" s="59"/>
      <c r="AX31" s="59"/>
      <c r="AY31" s="59"/>
      <c r="AZ31" s="59"/>
      <c r="BA31" s="59"/>
      <c r="BB31" s="17"/>
      <c r="BO31" s="83" t="s">
        <v>641</v>
      </c>
      <c r="BP31" s="83" t="s">
        <v>641</v>
      </c>
      <c r="BQ31" s="83" t="s">
        <v>641</v>
      </c>
      <c r="BT31" s="83" t="s">
        <v>642</v>
      </c>
    </row>
    <row r="32" spans="2:72" ht="15.75" customHeight="1" x14ac:dyDescent="0.25">
      <c r="B32" s="18" t="str">
        <f>'Indicator Data'!C41</f>
        <v>Rajbari</v>
      </c>
      <c r="C32" s="19">
        <f>'Indicator Data'!D41</f>
        <v>3082</v>
      </c>
      <c r="D32" s="59" t="s">
        <v>641</v>
      </c>
      <c r="E32" s="59" t="s">
        <v>641</v>
      </c>
      <c r="F32" s="59" t="s">
        <v>641</v>
      </c>
      <c r="G32" s="59" t="s">
        <v>641</v>
      </c>
      <c r="H32" s="61"/>
      <c r="I32" s="61"/>
      <c r="J32" s="61"/>
      <c r="K32" s="61"/>
      <c r="L32" s="61"/>
      <c r="M32" s="61"/>
      <c r="N32" s="61"/>
      <c r="O32" s="61"/>
      <c r="P32" s="61"/>
      <c r="Q32" s="61"/>
      <c r="R32" s="61"/>
      <c r="S32" s="61"/>
      <c r="T32" s="61"/>
      <c r="U32" s="61"/>
      <c r="V32" s="61"/>
      <c r="W32" s="61"/>
      <c r="X32" s="61"/>
      <c r="Y32" s="61"/>
      <c r="Z32" s="61"/>
      <c r="AA32" s="61"/>
      <c r="AB32" s="61"/>
      <c r="AC32" s="61"/>
      <c r="AD32" s="59" t="s">
        <v>641</v>
      </c>
      <c r="AE32" s="59" t="s">
        <v>641</v>
      </c>
      <c r="AF32" s="59" t="s">
        <v>641</v>
      </c>
      <c r="AG32" s="59" t="s">
        <v>641</v>
      </c>
      <c r="AH32" s="59" t="s">
        <v>641</v>
      </c>
      <c r="AI32" s="61"/>
      <c r="AJ32" s="61"/>
      <c r="AK32" s="61"/>
      <c r="AL32" s="61"/>
      <c r="AM32" s="61"/>
      <c r="AN32" s="61"/>
      <c r="AO32" s="61"/>
      <c r="AP32" s="61"/>
      <c r="AQ32" s="61"/>
      <c r="AR32" s="61"/>
      <c r="AS32" s="59" t="s">
        <v>641</v>
      </c>
      <c r="AT32" s="59" t="s">
        <v>641</v>
      </c>
      <c r="AU32" s="59" t="s">
        <v>641</v>
      </c>
      <c r="AV32" s="61"/>
      <c r="AW32" s="61"/>
      <c r="AX32" s="61"/>
      <c r="AY32" s="61"/>
      <c r="AZ32" s="61"/>
      <c r="BA32" s="61"/>
      <c r="BB32" s="61"/>
      <c r="BO32" s="83" t="s">
        <v>641</v>
      </c>
      <c r="BP32" s="83" t="s">
        <v>641</v>
      </c>
      <c r="BQ32" s="83" t="s">
        <v>641</v>
      </c>
      <c r="BT32" s="83" t="s">
        <v>642</v>
      </c>
    </row>
    <row r="33" spans="2:72" ht="15.75" customHeight="1" x14ac:dyDescent="0.25">
      <c r="B33" s="18" t="str">
        <f>'Indicator Data'!C42</f>
        <v>Shariatpur</v>
      </c>
      <c r="C33" s="19">
        <f>'Indicator Data'!D42</f>
        <v>3086</v>
      </c>
      <c r="D33" s="59" t="s">
        <v>641</v>
      </c>
      <c r="E33" s="59" t="s">
        <v>641</v>
      </c>
      <c r="F33" s="59" t="s">
        <v>641</v>
      </c>
      <c r="G33" s="59" t="s">
        <v>641</v>
      </c>
      <c r="H33" s="61"/>
      <c r="I33" s="61"/>
      <c r="J33" s="61"/>
      <c r="K33" s="61"/>
      <c r="L33" s="61"/>
      <c r="M33" s="61"/>
      <c r="N33" s="61"/>
      <c r="O33" s="61"/>
      <c r="P33" s="61"/>
      <c r="Q33" s="61"/>
      <c r="R33" s="61"/>
      <c r="S33" s="61"/>
      <c r="T33" s="61"/>
      <c r="U33" s="61"/>
      <c r="V33" s="61"/>
      <c r="W33" s="61"/>
      <c r="X33" s="61"/>
      <c r="Y33" s="61"/>
      <c r="Z33" s="61"/>
      <c r="AA33" s="61"/>
      <c r="AB33" s="61"/>
      <c r="AC33" s="61"/>
      <c r="AD33" s="59" t="s">
        <v>641</v>
      </c>
      <c r="AE33" s="59" t="s">
        <v>641</v>
      </c>
      <c r="AF33" s="59" t="s">
        <v>641</v>
      </c>
      <c r="AG33" s="59" t="s">
        <v>641</v>
      </c>
      <c r="AH33" s="59" t="s">
        <v>641</v>
      </c>
      <c r="AI33" s="61"/>
      <c r="AJ33" s="61"/>
      <c r="AK33" s="61"/>
      <c r="AL33" s="61"/>
      <c r="AM33" s="61"/>
      <c r="AN33" s="61"/>
      <c r="AO33" s="61"/>
      <c r="AP33" s="61"/>
      <c r="AQ33" s="61"/>
      <c r="AR33" s="61"/>
      <c r="AS33" s="59" t="s">
        <v>641</v>
      </c>
      <c r="AT33" s="59" t="s">
        <v>641</v>
      </c>
      <c r="AU33" s="59" t="s">
        <v>641</v>
      </c>
      <c r="AV33" s="61"/>
      <c r="AW33" s="61"/>
      <c r="AX33" s="61"/>
      <c r="AY33" s="61"/>
      <c r="AZ33" s="61"/>
      <c r="BA33" s="61"/>
      <c r="BB33" s="61"/>
      <c r="BO33" s="83" t="s">
        <v>641</v>
      </c>
      <c r="BP33" s="83" t="s">
        <v>641</v>
      </c>
      <c r="BQ33" s="83" t="s">
        <v>641</v>
      </c>
      <c r="BT33" s="83" t="s">
        <v>642</v>
      </c>
    </row>
    <row r="34" spans="2:72" ht="15.75" customHeight="1" x14ac:dyDescent="0.25">
      <c r="B34" s="18" t="str">
        <f>'Indicator Data'!C43</f>
        <v>Tangail</v>
      </c>
      <c r="C34" s="19">
        <f>'Indicator Data'!D43</f>
        <v>3093</v>
      </c>
      <c r="D34" s="59" t="s">
        <v>641</v>
      </c>
      <c r="E34" s="59" t="s">
        <v>641</v>
      </c>
      <c r="F34" s="59" t="s">
        <v>641</v>
      </c>
      <c r="G34" s="59" t="s">
        <v>641</v>
      </c>
      <c r="H34" s="61"/>
      <c r="I34" s="61"/>
      <c r="J34" s="61"/>
      <c r="K34" s="61"/>
      <c r="L34" s="61"/>
      <c r="M34" s="61"/>
      <c r="N34" s="61"/>
      <c r="O34" s="61"/>
      <c r="P34" s="61"/>
      <c r="Q34" s="61"/>
      <c r="R34" s="61"/>
      <c r="S34" s="61"/>
      <c r="T34" s="61"/>
      <c r="U34" s="61"/>
      <c r="V34" s="61"/>
      <c r="W34" s="61"/>
      <c r="X34" s="61"/>
      <c r="Y34" s="61"/>
      <c r="Z34" s="61"/>
      <c r="AA34" s="61"/>
      <c r="AB34" s="61"/>
      <c r="AC34" s="61"/>
      <c r="AD34" s="59" t="s">
        <v>641</v>
      </c>
      <c r="AE34" s="59" t="s">
        <v>641</v>
      </c>
      <c r="AF34" s="59" t="s">
        <v>641</v>
      </c>
      <c r="AG34" s="59" t="s">
        <v>641</v>
      </c>
      <c r="AH34" s="59" t="s">
        <v>641</v>
      </c>
      <c r="AI34" s="61"/>
      <c r="AJ34" s="61"/>
      <c r="AK34" s="61"/>
      <c r="AL34" s="61"/>
      <c r="AM34" s="61"/>
      <c r="AN34" s="61"/>
      <c r="AO34" s="61"/>
      <c r="AP34" s="61"/>
      <c r="AQ34" s="61"/>
      <c r="AR34" s="61"/>
      <c r="AS34" s="59" t="s">
        <v>641</v>
      </c>
      <c r="AT34" s="59" t="s">
        <v>641</v>
      </c>
      <c r="AU34" s="59" t="s">
        <v>641</v>
      </c>
      <c r="AV34" s="61"/>
      <c r="AW34" s="61"/>
      <c r="AX34" s="61"/>
      <c r="AY34" s="61"/>
      <c r="AZ34" s="61"/>
      <c r="BA34" s="61"/>
      <c r="BB34" s="61"/>
      <c r="BO34" s="83" t="s">
        <v>641</v>
      </c>
      <c r="BP34" s="83" t="s">
        <v>641</v>
      </c>
      <c r="BQ34" s="83" t="s">
        <v>641</v>
      </c>
      <c r="BT34" s="83" t="s">
        <v>642</v>
      </c>
    </row>
    <row r="35" spans="2:72" ht="15.75" customHeight="1" x14ac:dyDescent="0.25">
      <c r="B35" s="18" t="str">
        <f>'Indicator Data'!C44</f>
        <v>Bagerhat</v>
      </c>
      <c r="C35" s="19">
        <f>'Indicator Data'!D44</f>
        <v>4001</v>
      </c>
      <c r="D35" s="59" t="s">
        <v>641</v>
      </c>
      <c r="E35" s="59" t="s">
        <v>641</v>
      </c>
      <c r="F35" s="59" t="s">
        <v>641</v>
      </c>
      <c r="G35" s="59" t="s">
        <v>641</v>
      </c>
      <c r="H35" s="61"/>
      <c r="I35" s="61"/>
      <c r="J35" s="61"/>
      <c r="K35" s="61"/>
      <c r="L35" s="61"/>
      <c r="M35" s="61"/>
      <c r="N35" s="61"/>
      <c r="O35" s="61"/>
      <c r="P35" s="61"/>
      <c r="Q35" s="61"/>
      <c r="R35" s="61"/>
      <c r="S35" s="61"/>
      <c r="T35" s="61"/>
      <c r="U35" s="61"/>
      <c r="V35" s="61"/>
      <c r="W35" s="61"/>
      <c r="X35" s="61"/>
      <c r="Y35" s="61"/>
      <c r="Z35" s="61"/>
      <c r="AA35" s="61"/>
      <c r="AB35" s="61"/>
      <c r="AC35" s="61"/>
      <c r="AD35" s="59" t="s">
        <v>641</v>
      </c>
      <c r="AE35" s="59" t="s">
        <v>641</v>
      </c>
      <c r="AF35" s="59" t="s">
        <v>641</v>
      </c>
      <c r="AG35" s="59" t="s">
        <v>641</v>
      </c>
      <c r="AH35" s="59" t="s">
        <v>641</v>
      </c>
      <c r="AI35" s="61"/>
      <c r="AJ35" s="61"/>
      <c r="AK35" s="61"/>
      <c r="AL35" s="61"/>
      <c r="AM35" s="61"/>
      <c r="AN35" s="61"/>
      <c r="AO35" s="61"/>
      <c r="AP35" s="61"/>
      <c r="AQ35" s="61"/>
      <c r="AR35" s="61"/>
      <c r="AS35" s="59" t="s">
        <v>641</v>
      </c>
      <c r="AT35" s="59" t="s">
        <v>641</v>
      </c>
      <c r="AU35" s="59" t="s">
        <v>641</v>
      </c>
      <c r="AV35" s="61"/>
      <c r="AW35" s="61"/>
      <c r="AX35" s="61"/>
      <c r="AY35" s="61"/>
      <c r="AZ35" s="61"/>
      <c r="BA35" s="61"/>
      <c r="BB35" s="61"/>
      <c r="BO35" s="83" t="s">
        <v>641</v>
      </c>
      <c r="BP35" s="83" t="s">
        <v>641</v>
      </c>
      <c r="BQ35" s="83" t="s">
        <v>641</v>
      </c>
      <c r="BT35" s="83" t="s">
        <v>642</v>
      </c>
    </row>
    <row r="36" spans="2:72" ht="15.75" customHeight="1" x14ac:dyDescent="0.25">
      <c r="B36" s="18" t="str">
        <f>'Indicator Data'!C45</f>
        <v>Chuadanga</v>
      </c>
      <c r="C36" s="19">
        <f>'Indicator Data'!D45</f>
        <v>4018</v>
      </c>
      <c r="D36" s="59" t="s">
        <v>641</v>
      </c>
      <c r="E36" s="59" t="s">
        <v>641</v>
      </c>
      <c r="F36" s="59" t="s">
        <v>641</v>
      </c>
      <c r="G36" s="59" t="s">
        <v>641</v>
      </c>
      <c r="H36" s="61"/>
      <c r="I36" s="61"/>
      <c r="J36" s="61"/>
      <c r="K36" s="61"/>
      <c r="L36" s="61"/>
      <c r="M36" s="61"/>
      <c r="N36" s="61"/>
      <c r="O36" s="61"/>
      <c r="P36" s="61"/>
      <c r="Q36" s="61"/>
      <c r="R36" s="61"/>
      <c r="S36" s="61"/>
      <c r="T36" s="61"/>
      <c r="U36" s="61"/>
      <c r="V36" s="61"/>
      <c r="W36" s="61"/>
      <c r="X36" s="61"/>
      <c r="Y36" s="61"/>
      <c r="Z36" s="61"/>
      <c r="AA36" s="61"/>
      <c r="AB36" s="61"/>
      <c r="AC36" s="61"/>
      <c r="AD36" s="59" t="s">
        <v>641</v>
      </c>
      <c r="AE36" s="59" t="s">
        <v>641</v>
      </c>
      <c r="AF36" s="59" t="s">
        <v>641</v>
      </c>
      <c r="AG36" s="59" t="s">
        <v>641</v>
      </c>
      <c r="AH36" s="59" t="s">
        <v>641</v>
      </c>
      <c r="AI36" s="61"/>
      <c r="AJ36" s="61"/>
      <c r="AK36" s="61"/>
      <c r="AL36" s="61"/>
      <c r="AM36" s="61"/>
      <c r="AN36" s="61"/>
      <c r="AO36" s="61"/>
      <c r="AP36" s="61"/>
      <c r="AQ36" s="61"/>
      <c r="AR36" s="61"/>
      <c r="AS36" s="59" t="s">
        <v>641</v>
      </c>
      <c r="AT36" s="59" t="s">
        <v>641</v>
      </c>
      <c r="AU36" s="59" t="s">
        <v>641</v>
      </c>
      <c r="AV36" s="61"/>
      <c r="AW36" s="61"/>
      <c r="AX36" s="61"/>
      <c r="AY36" s="61"/>
      <c r="AZ36" s="61"/>
      <c r="BA36" s="61"/>
      <c r="BB36" s="61"/>
      <c r="BO36" s="83" t="s">
        <v>641</v>
      </c>
      <c r="BP36" s="83" t="s">
        <v>641</v>
      </c>
      <c r="BQ36" s="83" t="s">
        <v>641</v>
      </c>
      <c r="BT36" s="83" t="s">
        <v>642</v>
      </c>
    </row>
    <row r="37" spans="2:72" ht="15.75" customHeight="1" x14ac:dyDescent="0.25">
      <c r="B37" s="18" t="str">
        <f>'Indicator Data'!C46</f>
        <v>Jashore</v>
      </c>
      <c r="C37" s="19">
        <f>'Indicator Data'!D46</f>
        <v>4041</v>
      </c>
      <c r="D37" s="59" t="s">
        <v>641</v>
      </c>
      <c r="E37" s="59" t="s">
        <v>641</v>
      </c>
      <c r="F37" s="59" t="s">
        <v>641</v>
      </c>
      <c r="G37" s="59" t="s">
        <v>641</v>
      </c>
      <c r="H37" s="61"/>
      <c r="I37" s="61"/>
      <c r="J37" s="61"/>
      <c r="K37" s="61"/>
      <c r="L37" s="61"/>
      <c r="M37" s="61"/>
      <c r="N37" s="61"/>
      <c r="O37" s="61"/>
      <c r="P37" s="61"/>
      <c r="Q37" s="61"/>
      <c r="R37" s="61"/>
      <c r="S37" s="61"/>
      <c r="T37" s="61"/>
      <c r="U37" s="61"/>
      <c r="V37" s="61"/>
      <c r="W37" s="61"/>
      <c r="X37" s="61"/>
      <c r="Y37" s="61"/>
      <c r="Z37" s="61"/>
      <c r="AA37" s="61"/>
      <c r="AB37" s="61"/>
      <c r="AC37" s="61"/>
      <c r="AD37" s="59" t="s">
        <v>641</v>
      </c>
      <c r="AE37" s="59" t="s">
        <v>641</v>
      </c>
      <c r="AF37" s="59" t="s">
        <v>641</v>
      </c>
      <c r="AG37" s="59" t="s">
        <v>641</v>
      </c>
      <c r="AH37" s="59" t="s">
        <v>641</v>
      </c>
      <c r="AI37" s="61"/>
      <c r="AJ37" s="61"/>
      <c r="AK37" s="61"/>
      <c r="AL37" s="61"/>
      <c r="AM37" s="61"/>
      <c r="AN37" s="61"/>
      <c r="AO37" s="61"/>
      <c r="AP37" s="61"/>
      <c r="AQ37" s="61"/>
      <c r="AR37" s="61"/>
      <c r="AS37" s="59" t="s">
        <v>641</v>
      </c>
      <c r="AT37" s="59" t="s">
        <v>641</v>
      </c>
      <c r="AU37" s="59" t="s">
        <v>641</v>
      </c>
      <c r="AV37" s="61"/>
      <c r="AW37" s="61"/>
      <c r="AX37" s="61"/>
      <c r="AY37" s="61"/>
      <c r="AZ37" s="61"/>
      <c r="BA37" s="61"/>
      <c r="BB37" s="61"/>
      <c r="BO37" s="83" t="s">
        <v>641</v>
      </c>
      <c r="BP37" s="83" t="s">
        <v>641</v>
      </c>
      <c r="BQ37" s="83" t="s">
        <v>641</v>
      </c>
      <c r="BT37" s="83" t="s">
        <v>642</v>
      </c>
    </row>
    <row r="38" spans="2:72" ht="15.75" customHeight="1" x14ac:dyDescent="0.25">
      <c r="B38" s="18" t="str">
        <f>'Indicator Data'!C47</f>
        <v>Jhenaidah</v>
      </c>
      <c r="C38" s="19">
        <f>'Indicator Data'!D47</f>
        <v>4044</v>
      </c>
      <c r="D38" s="59" t="s">
        <v>641</v>
      </c>
      <c r="E38" s="59" t="s">
        <v>641</v>
      </c>
      <c r="F38" s="59" t="s">
        <v>641</v>
      </c>
      <c r="G38" s="59" t="s">
        <v>641</v>
      </c>
      <c r="H38" s="61"/>
      <c r="I38" s="61"/>
      <c r="J38" s="61"/>
      <c r="K38" s="61"/>
      <c r="L38" s="61"/>
      <c r="M38" s="61"/>
      <c r="N38" s="61"/>
      <c r="O38" s="61"/>
      <c r="P38" s="61"/>
      <c r="Q38" s="61"/>
      <c r="R38" s="61"/>
      <c r="S38" s="61"/>
      <c r="T38" s="61"/>
      <c r="U38" s="61"/>
      <c r="V38" s="61"/>
      <c r="W38" s="61"/>
      <c r="X38" s="61"/>
      <c r="Y38" s="61"/>
      <c r="Z38" s="61"/>
      <c r="AA38" s="61"/>
      <c r="AB38" s="61"/>
      <c r="AC38" s="61"/>
      <c r="AD38" s="59" t="s">
        <v>641</v>
      </c>
      <c r="AE38" s="59" t="s">
        <v>641</v>
      </c>
      <c r="AF38" s="59" t="s">
        <v>641</v>
      </c>
      <c r="AG38" s="59" t="s">
        <v>641</v>
      </c>
      <c r="AH38" s="59" t="s">
        <v>641</v>
      </c>
      <c r="AI38" s="61"/>
      <c r="AJ38" s="61"/>
      <c r="AK38" s="61"/>
      <c r="AL38" s="61"/>
      <c r="AM38" s="61"/>
      <c r="AN38" s="61"/>
      <c r="AO38" s="61"/>
      <c r="AP38" s="61"/>
      <c r="AQ38" s="61"/>
      <c r="AR38" s="61"/>
      <c r="AS38" s="59" t="s">
        <v>641</v>
      </c>
      <c r="AT38" s="59" t="s">
        <v>641</v>
      </c>
      <c r="AU38" s="59" t="s">
        <v>641</v>
      </c>
      <c r="AV38" s="61"/>
      <c r="AW38" s="61"/>
      <c r="AX38" s="61"/>
      <c r="AY38" s="61"/>
      <c r="AZ38" s="61"/>
      <c r="BA38" s="61"/>
      <c r="BB38" s="61"/>
      <c r="BO38" s="83" t="s">
        <v>641</v>
      </c>
      <c r="BP38" s="83" t="s">
        <v>641</v>
      </c>
      <c r="BQ38" s="83" t="s">
        <v>641</v>
      </c>
      <c r="BT38" s="83" t="s">
        <v>642</v>
      </c>
    </row>
    <row r="39" spans="2:72" ht="15.75" customHeight="1" x14ac:dyDescent="0.25">
      <c r="B39" s="18" t="str">
        <f>'Indicator Data'!C48</f>
        <v>Khulna</v>
      </c>
      <c r="C39" s="19">
        <f>'Indicator Data'!D48</f>
        <v>4047</v>
      </c>
      <c r="D39" s="59" t="s">
        <v>641</v>
      </c>
      <c r="E39" s="59" t="s">
        <v>641</v>
      </c>
      <c r="F39" s="59" t="s">
        <v>641</v>
      </c>
      <c r="G39" s="59" t="s">
        <v>641</v>
      </c>
      <c r="H39" s="61"/>
      <c r="I39" s="61"/>
      <c r="J39" s="61"/>
      <c r="K39" s="61"/>
      <c r="L39" s="61"/>
      <c r="M39" s="61"/>
      <c r="N39" s="61"/>
      <c r="O39" s="61"/>
      <c r="P39" s="61"/>
      <c r="Q39" s="61"/>
      <c r="R39" s="61"/>
      <c r="S39" s="61"/>
      <c r="T39" s="61"/>
      <c r="U39" s="61"/>
      <c r="V39" s="61"/>
      <c r="W39" s="61"/>
      <c r="X39" s="61"/>
      <c r="Y39" s="61"/>
      <c r="Z39" s="61"/>
      <c r="AA39" s="61"/>
      <c r="AB39" s="61"/>
      <c r="AC39" s="61"/>
      <c r="AD39" s="59" t="s">
        <v>641</v>
      </c>
      <c r="AE39" s="59" t="s">
        <v>641</v>
      </c>
      <c r="AF39" s="59" t="s">
        <v>641</v>
      </c>
      <c r="AG39" s="59" t="s">
        <v>641</v>
      </c>
      <c r="AH39" s="59" t="s">
        <v>641</v>
      </c>
      <c r="AI39" s="61"/>
      <c r="AJ39" s="61"/>
      <c r="AK39" s="61"/>
      <c r="AL39" s="61"/>
      <c r="AM39" s="61"/>
      <c r="AN39" s="61"/>
      <c r="AO39" s="61"/>
      <c r="AP39" s="61"/>
      <c r="AQ39" s="61"/>
      <c r="AR39" s="61"/>
      <c r="AS39" s="59" t="s">
        <v>641</v>
      </c>
      <c r="AT39" s="59" t="s">
        <v>641</v>
      </c>
      <c r="AU39" s="59" t="s">
        <v>641</v>
      </c>
      <c r="AV39" s="61"/>
      <c r="AW39" s="61"/>
      <c r="AX39" s="61"/>
      <c r="AY39" s="61"/>
      <c r="AZ39" s="61"/>
      <c r="BA39" s="61"/>
      <c r="BB39" s="61"/>
      <c r="BO39" s="83" t="s">
        <v>641</v>
      </c>
      <c r="BP39" s="83" t="s">
        <v>641</v>
      </c>
      <c r="BQ39" s="83" t="s">
        <v>641</v>
      </c>
      <c r="BT39" s="83" t="s">
        <v>642</v>
      </c>
    </row>
    <row r="40" spans="2:72" ht="15.75" customHeight="1" x14ac:dyDescent="0.25">
      <c r="B40" s="18" t="str">
        <f>'Indicator Data'!C49</f>
        <v>Kushtia</v>
      </c>
      <c r="C40" s="19">
        <f>'Indicator Data'!D49</f>
        <v>4050</v>
      </c>
      <c r="D40" s="59" t="s">
        <v>641</v>
      </c>
      <c r="E40" s="59" t="s">
        <v>641</v>
      </c>
      <c r="F40" s="59" t="s">
        <v>641</v>
      </c>
      <c r="G40" s="59" t="s">
        <v>641</v>
      </c>
      <c r="H40" s="61"/>
      <c r="I40" s="61"/>
      <c r="J40" s="61"/>
      <c r="K40" s="61"/>
      <c r="L40" s="61"/>
      <c r="M40" s="61"/>
      <c r="N40" s="61"/>
      <c r="O40" s="61"/>
      <c r="P40" s="61"/>
      <c r="Q40" s="61"/>
      <c r="R40" s="61"/>
      <c r="S40" s="61"/>
      <c r="T40" s="61"/>
      <c r="U40" s="61"/>
      <c r="V40" s="61"/>
      <c r="W40" s="61"/>
      <c r="X40" s="61"/>
      <c r="Y40" s="61"/>
      <c r="Z40" s="61"/>
      <c r="AA40" s="61"/>
      <c r="AB40" s="61"/>
      <c r="AC40" s="61"/>
      <c r="AD40" s="59" t="s">
        <v>641</v>
      </c>
      <c r="AE40" s="59" t="s">
        <v>641</v>
      </c>
      <c r="AF40" s="59" t="s">
        <v>641</v>
      </c>
      <c r="AG40" s="59" t="s">
        <v>641</v>
      </c>
      <c r="AH40" s="59" t="s">
        <v>641</v>
      </c>
      <c r="AI40" s="61"/>
      <c r="AJ40" s="61"/>
      <c r="AK40" s="61"/>
      <c r="AL40" s="61"/>
      <c r="AM40" s="61"/>
      <c r="AN40" s="61"/>
      <c r="AO40" s="61"/>
      <c r="AP40" s="61"/>
      <c r="AQ40" s="61"/>
      <c r="AR40" s="61"/>
      <c r="AS40" s="59" t="s">
        <v>641</v>
      </c>
      <c r="AT40" s="59" t="s">
        <v>641</v>
      </c>
      <c r="AU40" s="59" t="s">
        <v>641</v>
      </c>
      <c r="AV40" s="61"/>
      <c r="AW40" s="61"/>
      <c r="AX40" s="61"/>
      <c r="AY40" s="61"/>
      <c r="AZ40" s="61"/>
      <c r="BA40" s="61"/>
      <c r="BB40" s="61"/>
      <c r="BO40" s="83" t="s">
        <v>641</v>
      </c>
      <c r="BP40" s="83" t="s">
        <v>641</v>
      </c>
      <c r="BQ40" s="83" t="s">
        <v>641</v>
      </c>
      <c r="BT40" s="83" t="s">
        <v>642</v>
      </c>
    </row>
    <row r="41" spans="2:72" ht="15.75" customHeight="1" x14ac:dyDescent="0.25">
      <c r="B41" s="18" t="str">
        <f>'Indicator Data'!C50</f>
        <v>Magura</v>
      </c>
      <c r="C41" s="19">
        <f>'Indicator Data'!D50</f>
        <v>4055</v>
      </c>
      <c r="D41" s="59" t="s">
        <v>641</v>
      </c>
      <c r="E41" s="59" t="s">
        <v>641</v>
      </c>
      <c r="F41" s="59" t="s">
        <v>641</v>
      </c>
      <c r="G41" s="59" t="s">
        <v>641</v>
      </c>
      <c r="H41" s="61"/>
      <c r="I41" s="61"/>
      <c r="J41" s="61"/>
      <c r="K41" s="61"/>
      <c r="L41" s="61"/>
      <c r="M41" s="61"/>
      <c r="N41" s="61"/>
      <c r="O41" s="61"/>
      <c r="P41" s="61"/>
      <c r="Q41" s="61"/>
      <c r="R41" s="61"/>
      <c r="S41" s="61"/>
      <c r="T41" s="61"/>
      <c r="U41" s="61"/>
      <c r="V41" s="61"/>
      <c r="W41" s="61"/>
      <c r="X41" s="61"/>
      <c r="Y41" s="61"/>
      <c r="Z41" s="61"/>
      <c r="AA41" s="61"/>
      <c r="AB41" s="61"/>
      <c r="AC41" s="61"/>
      <c r="AD41" s="59" t="s">
        <v>641</v>
      </c>
      <c r="AE41" s="59" t="s">
        <v>641</v>
      </c>
      <c r="AF41" s="59" t="s">
        <v>641</v>
      </c>
      <c r="AG41" s="59" t="s">
        <v>641</v>
      </c>
      <c r="AH41" s="59" t="s">
        <v>641</v>
      </c>
      <c r="AI41" s="61"/>
      <c r="AJ41" s="61"/>
      <c r="AK41" s="61"/>
      <c r="AL41" s="61"/>
      <c r="AM41" s="61"/>
      <c r="AN41" s="61"/>
      <c r="AO41" s="61"/>
      <c r="AP41" s="61"/>
      <c r="AQ41" s="61"/>
      <c r="AR41" s="61"/>
      <c r="AS41" s="59" t="s">
        <v>641</v>
      </c>
      <c r="AT41" s="59" t="s">
        <v>641</v>
      </c>
      <c r="AU41" s="59" t="s">
        <v>641</v>
      </c>
      <c r="AV41" s="61"/>
      <c r="AW41" s="61"/>
      <c r="AX41" s="61"/>
      <c r="AY41" s="61"/>
      <c r="AZ41" s="61"/>
      <c r="BA41" s="61"/>
      <c r="BB41" s="61"/>
      <c r="BO41" s="83" t="s">
        <v>641</v>
      </c>
      <c r="BP41" s="83" t="s">
        <v>641</v>
      </c>
      <c r="BQ41" s="83" t="s">
        <v>641</v>
      </c>
      <c r="BT41" s="83" t="s">
        <v>642</v>
      </c>
    </row>
    <row r="42" spans="2:72" ht="15.75" customHeight="1" x14ac:dyDescent="0.25">
      <c r="B42" s="18" t="str">
        <f>'Indicator Data'!C51</f>
        <v>Meherpur</v>
      </c>
      <c r="C42" s="19">
        <f>'Indicator Data'!D51</f>
        <v>4057</v>
      </c>
      <c r="D42" s="59" t="s">
        <v>641</v>
      </c>
      <c r="E42" s="59" t="s">
        <v>641</v>
      </c>
      <c r="F42" s="59" t="s">
        <v>641</v>
      </c>
      <c r="G42" s="59" t="s">
        <v>641</v>
      </c>
      <c r="H42" s="61"/>
      <c r="I42" s="61"/>
      <c r="J42" s="61"/>
      <c r="K42" s="61"/>
      <c r="L42" s="61"/>
      <c r="M42" s="61"/>
      <c r="N42" s="61"/>
      <c r="O42" s="61"/>
      <c r="P42" s="61"/>
      <c r="Q42" s="61"/>
      <c r="R42" s="61"/>
      <c r="S42" s="61"/>
      <c r="T42" s="61"/>
      <c r="U42" s="61"/>
      <c r="V42" s="61"/>
      <c r="W42" s="61"/>
      <c r="X42" s="61"/>
      <c r="Y42" s="61"/>
      <c r="Z42" s="61"/>
      <c r="AA42" s="61"/>
      <c r="AB42" s="61"/>
      <c r="AC42" s="61"/>
      <c r="AD42" s="59" t="s">
        <v>641</v>
      </c>
      <c r="AE42" s="59" t="s">
        <v>641</v>
      </c>
      <c r="AF42" s="59" t="s">
        <v>641</v>
      </c>
      <c r="AG42" s="59" t="s">
        <v>641</v>
      </c>
      <c r="AH42" s="59" t="s">
        <v>641</v>
      </c>
      <c r="AI42" s="61"/>
      <c r="AJ42" s="61"/>
      <c r="AK42" s="61"/>
      <c r="AL42" s="61"/>
      <c r="AM42" s="61"/>
      <c r="AN42" s="61"/>
      <c r="AO42" s="61"/>
      <c r="AP42" s="61"/>
      <c r="AQ42" s="61"/>
      <c r="AR42" s="61"/>
      <c r="AS42" s="59" t="s">
        <v>641</v>
      </c>
      <c r="AT42" s="59" t="s">
        <v>641</v>
      </c>
      <c r="AU42" s="59" t="s">
        <v>641</v>
      </c>
      <c r="AV42" s="61"/>
      <c r="AW42" s="61"/>
      <c r="AX42" s="61"/>
      <c r="AY42" s="61"/>
      <c r="AZ42" s="61"/>
      <c r="BA42" s="61"/>
      <c r="BB42" s="61"/>
      <c r="BO42" s="83" t="s">
        <v>641</v>
      </c>
      <c r="BP42" s="83" t="s">
        <v>641</v>
      </c>
      <c r="BQ42" s="83" t="s">
        <v>641</v>
      </c>
      <c r="BT42" s="83" t="s">
        <v>642</v>
      </c>
    </row>
    <row r="43" spans="2:72" ht="15.75" customHeight="1" x14ac:dyDescent="0.25">
      <c r="B43" s="18" t="str">
        <f>'Indicator Data'!C52</f>
        <v>Narail</v>
      </c>
      <c r="C43" s="19">
        <f>'Indicator Data'!D52</f>
        <v>4065</v>
      </c>
      <c r="D43" s="59" t="s">
        <v>641</v>
      </c>
      <c r="E43" s="59" t="s">
        <v>641</v>
      </c>
      <c r="F43" s="59" t="s">
        <v>641</v>
      </c>
      <c r="G43" s="59" t="s">
        <v>641</v>
      </c>
      <c r="H43" s="61"/>
      <c r="I43" s="61"/>
      <c r="J43" s="61"/>
      <c r="K43" s="61"/>
      <c r="L43" s="61"/>
      <c r="M43" s="61"/>
      <c r="N43" s="61"/>
      <c r="O43" s="61"/>
      <c r="P43" s="61"/>
      <c r="Q43" s="61"/>
      <c r="R43" s="61"/>
      <c r="S43" s="61"/>
      <c r="T43" s="61"/>
      <c r="U43" s="61"/>
      <c r="V43" s="61"/>
      <c r="W43" s="61"/>
      <c r="X43" s="61"/>
      <c r="Y43" s="61"/>
      <c r="Z43" s="61"/>
      <c r="AA43" s="61"/>
      <c r="AB43" s="61"/>
      <c r="AC43" s="61"/>
      <c r="AD43" s="59" t="s">
        <v>641</v>
      </c>
      <c r="AE43" s="59" t="s">
        <v>641</v>
      </c>
      <c r="AF43" s="59" t="s">
        <v>641</v>
      </c>
      <c r="AG43" s="59" t="s">
        <v>641</v>
      </c>
      <c r="AH43" s="59" t="s">
        <v>641</v>
      </c>
      <c r="AI43" s="61"/>
      <c r="AJ43" s="61"/>
      <c r="AK43" s="61"/>
      <c r="AL43" s="61"/>
      <c r="AM43" s="61"/>
      <c r="AN43" s="61"/>
      <c r="AO43" s="61"/>
      <c r="AP43" s="61"/>
      <c r="AQ43" s="61"/>
      <c r="AR43" s="61"/>
      <c r="AS43" s="59" t="s">
        <v>641</v>
      </c>
      <c r="AT43" s="59" t="s">
        <v>641</v>
      </c>
      <c r="AU43" s="59" t="s">
        <v>641</v>
      </c>
      <c r="AV43" s="61"/>
      <c r="AW43" s="61"/>
      <c r="AX43" s="61"/>
      <c r="AY43" s="61"/>
      <c r="AZ43" s="61"/>
      <c r="BA43" s="61"/>
      <c r="BB43" s="61"/>
      <c r="BO43" s="83" t="s">
        <v>641</v>
      </c>
      <c r="BP43" s="83" t="s">
        <v>641</v>
      </c>
      <c r="BQ43" s="83" t="s">
        <v>641</v>
      </c>
      <c r="BT43" s="83" t="s">
        <v>642</v>
      </c>
    </row>
    <row r="44" spans="2:72" ht="15.75" customHeight="1" x14ac:dyDescent="0.25">
      <c r="B44" s="18" t="str">
        <f>'Indicator Data'!C53</f>
        <v>Satkhira</v>
      </c>
      <c r="C44" s="19">
        <f>'Indicator Data'!D53</f>
        <v>4087</v>
      </c>
      <c r="D44" s="59" t="s">
        <v>641</v>
      </c>
      <c r="E44" s="59" t="s">
        <v>641</v>
      </c>
      <c r="F44" s="59" t="s">
        <v>641</v>
      </c>
      <c r="G44" s="59" t="s">
        <v>641</v>
      </c>
      <c r="H44" s="61"/>
      <c r="I44" s="61"/>
      <c r="J44" s="61"/>
      <c r="K44" s="61"/>
      <c r="L44" s="61"/>
      <c r="M44" s="61"/>
      <c r="N44" s="61"/>
      <c r="O44" s="61"/>
      <c r="P44" s="61"/>
      <c r="Q44" s="61"/>
      <c r="R44" s="61"/>
      <c r="S44" s="61"/>
      <c r="T44" s="61"/>
      <c r="U44" s="61"/>
      <c r="V44" s="61"/>
      <c r="W44" s="61"/>
      <c r="X44" s="61"/>
      <c r="Y44" s="61"/>
      <c r="Z44" s="61"/>
      <c r="AA44" s="61"/>
      <c r="AB44" s="61"/>
      <c r="AC44" s="61"/>
      <c r="AD44" s="59" t="s">
        <v>641</v>
      </c>
      <c r="AE44" s="59" t="s">
        <v>641</v>
      </c>
      <c r="AF44" s="59" t="s">
        <v>641</v>
      </c>
      <c r="AG44" s="59" t="s">
        <v>641</v>
      </c>
      <c r="AH44" s="59" t="s">
        <v>641</v>
      </c>
      <c r="AI44" s="61"/>
      <c r="AJ44" s="61"/>
      <c r="AK44" s="61"/>
      <c r="AL44" s="61"/>
      <c r="AM44" s="61"/>
      <c r="AN44" s="61"/>
      <c r="AO44" s="61"/>
      <c r="AP44" s="61"/>
      <c r="AQ44" s="61"/>
      <c r="AR44" s="61"/>
      <c r="AS44" s="59" t="s">
        <v>641</v>
      </c>
      <c r="AT44" s="59" t="s">
        <v>641</v>
      </c>
      <c r="AU44" s="59" t="s">
        <v>641</v>
      </c>
      <c r="AV44" s="61"/>
      <c r="AW44" s="61"/>
      <c r="AX44" s="61"/>
      <c r="AY44" s="61"/>
      <c r="AZ44" s="61"/>
      <c r="BA44" s="61"/>
      <c r="BB44" s="61"/>
      <c r="BO44" s="83" t="s">
        <v>641</v>
      </c>
      <c r="BP44" s="83" t="s">
        <v>641</v>
      </c>
      <c r="BQ44" s="83" t="s">
        <v>641</v>
      </c>
      <c r="BT44" s="83" t="s">
        <v>642</v>
      </c>
    </row>
    <row r="45" spans="2:72" ht="15.75" customHeight="1" x14ac:dyDescent="0.25">
      <c r="B45" s="18" t="str">
        <f>'Indicator Data'!C54</f>
        <v>Jamalpur</v>
      </c>
      <c r="C45" s="19">
        <f>'Indicator Data'!D54</f>
        <v>4539</v>
      </c>
      <c r="D45" s="59" t="s">
        <v>641</v>
      </c>
      <c r="E45" s="59" t="s">
        <v>641</v>
      </c>
      <c r="F45" s="59" t="s">
        <v>641</v>
      </c>
      <c r="G45" s="59" t="s">
        <v>641</v>
      </c>
      <c r="H45" s="61"/>
      <c r="I45" s="61"/>
      <c r="J45" s="61"/>
      <c r="K45" s="61"/>
      <c r="L45" s="61"/>
      <c r="M45" s="61"/>
      <c r="N45" s="61"/>
      <c r="O45" s="61"/>
      <c r="P45" s="61"/>
      <c r="Q45" s="61"/>
      <c r="R45" s="61"/>
      <c r="S45" s="61"/>
      <c r="T45" s="61"/>
      <c r="U45" s="61"/>
      <c r="V45" s="61"/>
      <c r="W45" s="61"/>
      <c r="X45" s="61"/>
      <c r="Y45" s="61"/>
      <c r="Z45" s="61"/>
      <c r="AA45" s="61"/>
      <c r="AB45" s="61"/>
      <c r="AC45" s="61"/>
      <c r="AD45" s="59" t="s">
        <v>641</v>
      </c>
      <c r="AE45" s="59" t="s">
        <v>641</v>
      </c>
      <c r="AF45" s="59" t="s">
        <v>641</v>
      </c>
      <c r="AG45" s="59" t="s">
        <v>641</v>
      </c>
      <c r="AH45" s="59" t="s">
        <v>641</v>
      </c>
      <c r="AI45" s="61"/>
      <c r="AJ45" s="61"/>
      <c r="AK45" s="61"/>
      <c r="AL45" s="61"/>
      <c r="AM45" s="61"/>
      <c r="AN45" s="61"/>
      <c r="AO45" s="61"/>
      <c r="AP45" s="61"/>
      <c r="AQ45" s="61"/>
      <c r="AR45" s="61"/>
      <c r="AS45" s="59" t="s">
        <v>641</v>
      </c>
      <c r="AT45" s="59" t="s">
        <v>641</v>
      </c>
      <c r="AU45" s="59" t="s">
        <v>641</v>
      </c>
      <c r="AV45" s="61"/>
      <c r="AW45" s="61"/>
      <c r="AX45" s="61"/>
      <c r="AY45" s="61"/>
      <c r="AZ45" s="61"/>
      <c r="BA45" s="61"/>
      <c r="BB45" s="61"/>
      <c r="BO45" s="83" t="s">
        <v>641</v>
      </c>
      <c r="BP45" s="83" t="s">
        <v>641</v>
      </c>
      <c r="BQ45" s="83" t="s">
        <v>641</v>
      </c>
      <c r="BT45" s="83" t="s">
        <v>642</v>
      </c>
    </row>
    <row r="46" spans="2:72" ht="15.75" customHeight="1" x14ac:dyDescent="0.25">
      <c r="B46" s="18" t="str">
        <f>'Indicator Data'!C55</f>
        <v>Mymensingh</v>
      </c>
      <c r="C46" s="19">
        <f>'Indicator Data'!D55</f>
        <v>4561</v>
      </c>
      <c r="D46" s="59" t="s">
        <v>641</v>
      </c>
      <c r="E46" s="59" t="s">
        <v>641</v>
      </c>
      <c r="F46" s="59" t="s">
        <v>641</v>
      </c>
      <c r="G46" s="59" t="s">
        <v>641</v>
      </c>
      <c r="H46" s="61"/>
      <c r="I46" s="61"/>
      <c r="J46" s="61"/>
      <c r="K46" s="61"/>
      <c r="L46" s="61"/>
      <c r="M46" s="61"/>
      <c r="N46" s="61"/>
      <c r="O46" s="61"/>
      <c r="P46" s="61"/>
      <c r="Q46" s="61"/>
      <c r="R46" s="61"/>
      <c r="S46" s="61"/>
      <c r="T46" s="61"/>
      <c r="U46" s="61"/>
      <c r="V46" s="61"/>
      <c r="W46" s="61"/>
      <c r="X46" s="61"/>
      <c r="Y46" s="61"/>
      <c r="Z46" s="61"/>
      <c r="AA46" s="61"/>
      <c r="AB46" s="61"/>
      <c r="AC46" s="61"/>
      <c r="AD46" s="59" t="s">
        <v>641</v>
      </c>
      <c r="AE46" s="59" t="s">
        <v>641</v>
      </c>
      <c r="AF46" s="59" t="s">
        <v>641</v>
      </c>
      <c r="AG46" s="59" t="s">
        <v>641</v>
      </c>
      <c r="AH46" s="59" t="s">
        <v>641</v>
      </c>
      <c r="AI46" s="61"/>
      <c r="AJ46" s="61"/>
      <c r="AK46" s="61"/>
      <c r="AL46" s="61"/>
      <c r="AM46" s="61"/>
      <c r="AN46" s="61"/>
      <c r="AO46" s="61"/>
      <c r="AP46" s="61"/>
      <c r="AQ46" s="61"/>
      <c r="AR46" s="61"/>
      <c r="AS46" s="59" t="s">
        <v>641</v>
      </c>
      <c r="AT46" s="59" t="s">
        <v>641</v>
      </c>
      <c r="AU46" s="59" t="s">
        <v>641</v>
      </c>
      <c r="AV46" s="61"/>
      <c r="AW46" s="61"/>
      <c r="AX46" s="61"/>
      <c r="AY46" s="61"/>
      <c r="AZ46" s="61"/>
      <c r="BA46" s="61"/>
      <c r="BB46" s="61"/>
      <c r="BO46" s="83" t="s">
        <v>641</v>
      </c>
      <c r="BP46" s="83" t="s">
        <v>641</v>
      </c>
      <c r="BQ46" s="83" t="s">
        <v>641</v>
      </c>
      <c r="BT46" s="83" t="s">
        <v>642</v>
      </c>
    </row>
    <row r="47" spans="2:72" ht="15.75" customHeight="1" x14ac:dyDescent="0.25">
      <c r="B47" s="18" t="str">
        <f>'Indicator Data'!C56</f>
        <v>Netrakona</v>
      </c>
      <c r="C47" s="19">
        <f>'Indicator Data'!D56</f>
        <v>4572</v>
      </c>
      <c r="D47" s="59" t="s">
        <v>641</v>
      </c>
      <c r="E47" s="59" t="s">
        <v>641</v>
      </c>
      <c r="F47" s="59" t="s">
        <v>641</v>
      </c>
      <c r="G47" s="59" t="s">
        <v>641</v>
      </c>
      <c r="H47" s="61"/>
      <c r="I47" s="61"/>
      <c r="J47" s="61"/>
      <c r="K47" s="61"/>
      <c r="L47" s="61"/>
      <c r="M47" s="61"/>
      <c r="N47" s="61"/>
      <c r="O47" s="61"/>
      <c r="P47" s="61"/>
      <c r="Q47" s="61"/>
      <c r="R47" s="61"/>
      <c r="S47" s="61"/>
      <c r="T47" s="61"/>
      <c r="U47" s="61"/>
      <c r="V47" s="61"/>
      <c r="W47" s="61"/>
      <c r="X47" s="61"/>
      <c r="Y47" s="61"/>
      <c r="Z47" s="61"/>
      <c r="AA47" s="61"/>
      <c r="AB47" s="61"/>
      <c r="AC47" s="61"/>
      <c r="AD47" s="59" t="s">
        <v>641</v>
      </c>
      <c r="AE47" s="59" t="s">
        <v>641</v>
      </c>
      <c r="AF47" s="59" t="s">
        <v>641</v>
      </c>
      <c r="AG47" s="59" t="s">
        <v>641</v>
      </c>
      <c r="AH47" s="59" t="s">
        <v>641</v>
      </c>
      <c r="AI47" s="61"/>
      <c r="AJ47" s="61"/>
      <c r="AK47" s="61"/>
      <c r="AL47" s="61"/>
      <c r="AM47" s="61"/>
      <c r="AN47" s="61"/>
      <c r="AO47" s="61"/>
      <c r="AP47" s="61"/>
      <c r="AQ47" s="61"/>
      <c r="AR47" s="61"/>
      <c r="AS47" s="59" t="s">
        <v>641</v>
      </c>
      <c r="AT47" s="59" t="s">
        <v>641</v>
      </c>
      <c r="AU47" s="59" t="s">
        <v>641</v>
      </c>
      <c r="AV47" s="61"/>
      <c r="AW47" s="61"/>
      <c r="AX47" s="61"/>
      <c r="AY47" s="61"/>
      <c r="AZ47" s="61"/>
      <c r="BA47" s="61"/>
      <c r="BB47" s="61"/>
      <c r="BO47" s="83" t="s">
        <v>641</v>
      </c>
      <c r="BP47" s="83" t="s">
        <v>641</v>
      </c>
      <c r="BQ47" s="83" t="s">
        <v>641</v>
      </c>
      <c r="BT47" s="83" t="s">
        <v>642</v>
      </c>
    </row>
    <row r="48" spans="2:72" ht="15.75" customHeight="1" x14ac:dyDescent="0.25">
      <c r="B48" s="18" t="str">
        <f>'Indicator Data'!C57</f>
        <v>Sherpur</v>
      </c>
      <c r="C48" s="19">
        <f>'Indicator Data'!D57</f>
        <v>4589</v>
      </c>
      <c r="D48" s="59" t="s">
        <v>641</v>
      </c>
      <c r="E48" s="59" t="s">
        <v>641</v>
      </c>
      <c r="F48" s="59" t="s">
        <v>641</v>
      </c>
      <c r="G48" s="59" t="s">
        <v>641</v>
      </c>
      <c r="H48" s="61"/>
      <c r="I48" s="61"/>
      <c r="J48" s="61"/>
      <c r="K48" s="61"/>
      <c r="L48" s="61"/>
      <c r="M48" s="61"/>
      <c r="N48" s="61"/>
      <c r="O48" s="61"/>
      <c r="P48" s="61"/>
      <c r="Q48" s="61"/>
      <c r="R48" s="61"/>
      <c r="S48" s="61"/>
      <c r="T48" s="61"/>
      <c r="U48" s="61"/>
      <c r="V48" s="61"/>
      <c r="W48" s="61"/>
      <c r="X48" s="61"/>
      <c r="Y48" s="61"/>
      <c r="Z48" s="61"/>
      <c r="AA48" s="61"/>
      <c r="AB48" s="61"/>
      <c r="AC48" s="61"/>
      <c r="AD48" s="59" t="s">
        <v>641</v>
      </c>
      <c r="AE48" s="59" t="s">
        <v>641</v>
      </c>
      <c r="AF48" s="59" t="s">
        <v>641</v>
      </c>
      <c r="AG48" s="59" t="s">
        <v>641</v>
      </c>
      <c r="AH48" s="59" t="s">
        <v>641</v>
      </c>
      <c r="AI48" s="61"/>
      <c r="AJ48" s="61"/>
      <c r="AK48" s="61"/>
      <c r="AL48" s="61"/>
      <c r="AM48" s="61"/>
      <c r="AN48" s="61"/>
      <c r="AO48" s="61"/>
      <c r="AP48" s="61"/>
      <c r="AQ48" s="61"/>
      <c r="AR48" s="61"/>
      <c r="AS48" s="59" t="s">
        <v>641</v>
      </c>
      <c r="AT48" s="59" t="s">
        <v>641</v>
      </c>
      <c r="AU48" s="59" t="s">
        <v>641</v>
      </c>
      <c r="AV48" s="61"/>
      <c r="AW48" s="61"/>
      <c r="AX48" s="61"/>
      <c r="AY48" s="61"/>
      <c r="AZ48" s="61"/>
      <c r="BA48" s="61"/>
      <c r="BB48" s="61"/>
      <c r="BO48" s="83" t="s">
        <v>641</v>
      </c>
      <c r="BP48" s="83" t="s">
        <v>641</v>
      </c>
      <c r="BQ48" s="83" t="s">
        <v>641</v>
      </c>
      <c r="BT48" s="83" t="s">
        <v>642</v>
      </c>
    </row>
    <row r="49" spans="2:72" ht="15.75" customHeight="1" x14ac:dyDescent="0.25">
      <c r="B49" s="18" t="str">
        <f>'Indicator Data'!C58</f>
        <v>Bogura</v>
      </c>
      <c r="C49" s="19">
        <f>'Indicator Data'!D58</f>
        <v>5010</v>
      </c>
      <c r="D49" s="59" t="s">
        <v>641</v>
      </c>
      <c r="E49" s="59" t="s">
        <v>641</v>
      </c>
      <c r="F49" s="59" t="s">
        <v>641</v>
      </c>
      <c r="G49" s="59" t="s">
        <v>641</v>
      </c>
      <c r="H49" s="61"/>
      <c r="I49" s="61"/>
      <c r="J49" s="61"/>
      <c r="K49" s="61"/>
      <c r="L49" s="61"/>
      <c r="M49" s="61"/>
      <c r="N49" s="61"/>
      <c r="O49" s="61"/>
      <c r="P49" s="61"/>
      <c r="Q49" s="61"/>
      <c r="R49" s="61"/>
      <c r="S49" s="61"/>
      <c r="T49" s="61"/>
      <c r="U49" s="61"/>
      <c r="V49" s="61"/>
      <c r="W49" s="61"/>
      <c r="X49" s="61"/>
      <c r="Y49" s="61"/>
      <c r="Z49" s="61"/>
      <c r="AA49" s="61"/>
      <c r="AB49" s="61"/>
      <c r="AC49" s="61"/>
      <c r="AD49" s="59" t="s">
        <v>641</v>
      </c>
      <c r="AE49" s="59" t="s">
        <v>641</v>
      </c>
      <c r="AF49" s="59" t="s">
        <v>641</v>
      </c>
      <c r="AG49" s="59" t="s">
        <v>641</v>
      </c>
      <c r="AH49" s="59" t="s">
        <v>641</v>
      </c>
      <c r="AI49" s="61"/>
      <c r="AJ49" s="61"/>
      <c r="AK49" s="61"/>
      <c r="AL49" s="61"/>
      <c r="AM49" s="61"/>
      <c r="AN49" s="61"/>
      <c r="AO49" s="61"/>
      <c r="AP49" s="61"/>
      <c r="AQ49" s="61"/>
      <c r="AR49" s="61"/>
      <c r="AS49" s="59" t="s">
        <v>641</v>
      </c>
      <c r="AT49" s="59" t="s">
        <v>641</v>
      </c>
      <c r="AU49" s="59" t="s">
        <v>641</v>
      </c>
      <c r="AV49" s="61"/>
      <c r="AW49" s="61"/>
      <c r="AX49" s="61"/>
      <c r="AY49" s="61"/>
      <c r="AZ49" s="61"/>
      <c r="BA49" s="61"/>
      <c r="BB49" s="61"/>
      <c r="BO49" s="83" t="s">
        <v>641</v>
      </c>
      <c r="BP49" s="83" t="s">
        <v>641</v>
      </c>
      <c r="BQ49" s="83" t="s">
        <v>641</v>
      </c>
      <c r="BT49" s="83" t="s">
        <v>642</v>
      </c>
    </row>
    <row r="50" spans="2:72" ht="15.75" customHeight="1" x14ac:dyDescent="0.25">
      <c r="B50" s="18" t="str">
        <f>'Indicator Data'!C59</f>
        <v>Joypurhat</v>
      </c>
      <c r="C50" s="19">
        <f>'Indicator Data'!D59</f>
        <v>5038</v>
      </c>
      <c r="D50" s="59" t="s">
        <v>641</v>
      </c>
      <c r="E50" s="59" t="s">
        <v>641</v>
      </c>
      <c r="F50" s="59" t="s">
        <v>641</v>
      </c>
      <c r="G50" s="59" t="s">
        <v>641</v>
      </c>
      <c r="H50" s="61"/>
      <c r="I50" s="61"/>
      <c r="J50" s="61"/>
      <c r="K50" s="61"/>
      <c r="L50" s="61"/>
      <c r="M50" s="61"/>
      <c r="N50" s="61"/>
      <c r="O50" s="61"/>
      <c r="P50" s="61"/>
      <c r="Q50" s="61"/>
      <c r="R50" s="61"/>
      <c r="S50" s="61"/>
      <c r="T50" s="61"/>
      <c r="U50" s="61"/>
      <c r="V50" s="61"/>
      <c r="W50" s="61"/>
      <c r="X50" s="61"/>
      <c r="Y50" s="61"/>
      <c r="Z50" s="61"/>
      <c r="AA50" s="61"/>
      <c r="AB50" s="61"/>
      <c r="AC50" s="61"/>
      <c r="AD50" s="59" t="s">
        <v>641</v>
      </c>
      <c r="AE50" s="59" t="s">
        <v>641</v>
      </c>
      <c r="AF50" s="59" t="s">
        <v>641</v>
      </c>
      <c r="AG50" s="59" t="s">
        <v>641</v>
      </c>
      <c r="AH50" s="59" t="s">
        <v>641</v>
      </c>
      <c r="AI50" s="61"/>
      <c r="AJ50" s="61"/>
      <c r="AK50" s="61"/>
      <c r="AL50" s="61"/>
      <c r="AM50" s="61"/>
      <c r="AN50" s="61"/>
      <c r="AO50" s="61"/>
      <c r="AP50" s="61"/>
      <c r="AQ50" s="61"/>
      <c r="AR50" s="61"/>
      <c r="AS50" s="59" t="s">
        <v>641</v>
      </c>
      <c r="AT50" s="59" t="s">
        <v>641</v>
      </c>
      <c r="AU50" s="59" t="s">
        <v>641</v>
      </c>
      <c r="AV50" s="61"/>
      <c r="AW50" s="61"/>
      <c r="AX50" s="61"/>
      <c r="AY50" s="61"/>
      <c r="AZ50" s="61"/>
      <c r="BA50" s="61"/>
      <c r="BB50" s="61"/>
      <c r="BO50" s="83" t="s">
        <v>641</v>
      </c>
      <c r="BP50" s="83" t="s">
        <v>641</v>
      </c>
      <c r="BQ50" s="83" t="s">
        <v>641</v>
      </c>
      <c r="BT50" s="83" t="s">
        <v>642</v>
      </c>
    </row>
    <row r="51" spans="2:72" ht="15.75" customHeight="1" x14ac:dyDescent="0.25">
      <c r="B51" s="18" t="str">
        <f>'Indicator Data'!C60</f>
        <v>Naogaon</v>
      </c>
      <c r="C51" s="19">
        <f>'Indicator Data'!D60</f>
        <v>5064</v>
      </c>
      <c r="D51" s="59" t="s">
        <v>641</v>
      </c>
      <c r="E51" s="59" t="s">
        <v>641</v>
      </c>
      <c r="F51" s="59" t="s">
        <v>641</v>
      </c>
      <c r="G51" s="59" t="s">
        <v>641</v>
      </c>
      <c r="H51" s="61"/>
      <c r="I51" s="61"/>
      <c r="J51" s="61"/>
      <c r="K51" s="61"/>
      <c r="L51" s="61"/>
      <c r="M51" s="61"/>
      <c r="N51" s="61"/>
      <c r="O51" s="61"/>
      <c r="P51" s="61"/>
      <c r="Q51" s="61"/>
      <c r="R51" s="61"/>
      <c r="S51" s="61"/>
      <c r="T51" s="61"/>
      <c r="U51" s="61"/>
      <c r="V51" s="61"/>
      <c r="W51" s="61"/>
      <c r="X51" s="61"/>
      <c r="Y51" s="61"/>
      <c r="Z51" s="61"/>
      <c r="AA51" s="61"/>
      <c r="AB51" s="61"/>
      <c r="AC51" s="61"/>
      <c r="AD51" s="59" t="s">
        <v>641</v>
      </c>
      <c r="AE51" s="59" t="s">
        <v>641</v>
      </c>
      <c r="AF51" s="59" t="s">
        <v>641</v>
      </c>
      <c r="AG51" s="59" t="s">
        <v>641</v>
      </c>
      <c r="AH51" s="59" t="s">
        <v>641</v>
      </c>
      <c r="AI51" s="61"/>
      <c r="AJ51" s="61"/>
      <c r="AK51" s="61"/>
      <c r="AL51" s="61"/>
      <c r="AM51" s="61"/>
      <c r="AN51" s="61"/>
      <c r="AO51" s="61"/>
      <c r="AP51" s="61"/>
      <c r="AQ51" s="61"/>
      <c r="AR51" s="61"/>
      <c r="AS51" s="59" t="s">
        <v>641</v>
      </c>
      <c r="AT51" s="59" t="s">
        <v>641</v>
      </c>
      <c r="AU51" s="59" t="s">
        <v>641</v>
      </c>
      <c r="AV51" s="61"/>
      <c r="AW51" s="61"/>
      <c r="AX51" s="61"/>
      <c r="AY51" s="61"/>
      <c r="AZ51" s="61"/>
      <c r="BA51" s="61"/>
      <c r="BB51" s="61"/>
      <c r="BO51" s="83" t="s">
        <v>641</v>
      </c>
      <c r="BP51" s="83" t="s">
        <v>641</v>
      </c>
      <c r="BQ51" s="83" t="s">
        <v>641</v>
      </c>
      <c r="BT51" s="83" t="s">
        <v>642</v>
      </c>
    </row>
    <row r="52" spans="2:72" ht="15.75" customHeight="1" x14ac:dyDescent="0.25">
      <c r="B52" s="18" t="str">
        <f>'Indicator Data'!C61</f>
        <v>Natore</v>
      </c>
      <c r="C52" s="19">
        <f>'Indicator Data'!D61</f>
        <v>5069</v>
      </c>
      <c r="D52" s="59" t="s">
        <v>641</v>
      </c>
      <c r="E52" s="59" t="s">
        <v>641</v>
      </c>
      <c r="F52" s="59" t="s">
        <v>641</v>
      </c>
      <c r="G52" s="59" t="s">
        <v>641</v>
      </c>
      <c r="H52" s="61"/>
      <c r="I52" s="61"/>
      <c r="J52" s="61"/>
      <c r="K52" s="61"/>
      <c r="L52" s="61"/>
      <c r="M52" s="61"/>
      <c r="N52" s="61"/>
      <c r="O52" s="61"/>
      <c r="P52" s="61"/>
      <c r="Q52" s="61"/>
      <c r="R52" s="61"/>
      <c r="S52" s="61"/>
      <c r="T52" s="61"/>
      <c r="U52" s="61"/>
      <c r="V52" s="61"/>
      <c r="W52" s="61"/>
      <c r="X52" s="61"/>
      <c r="Y52" s="61"/>
      <c r="Z52" s="61"/>
      <c r="AA52" s="61"/>
      <c r="AB52" s="61"/>
      <c r="AC52" s="61"/>
      <c r="AD52" s="59" t="s">
        <v>641</v>
      </c>
      <c r="AE52" s="59" t="s">
        <v>641</v>
      </c>
      <c r="AF52" s="59" t="s">
        <v>641</v>
      </c>
      <c r="AG52" s="59" t="s">
        <v>641</v>
      </c>
      <c r="AH52" s="59" t="s">
        <v>641</v>
      </c>
      <c r="AI52" s="61"/>
      <c r="AJ52" s="61"/>
      <c r="AK52" s="61"/>
      <c r="AL52" s="61"/>
      <c r="AM52" s="61"/>
      <c r="AN52" s="61"/>
      <c r="AO52" s="61"/>
      <c r="AP52" s="61"/>
      <c r="AQ52" s="61"/>
      <c r="AR52" s="61"/>
      <c r="AS52" s="59" t="s">
        <v>641</v>
      </c>
      <c r="AT52" s="59" t="s">
        <v>641</v>
      </c>
      <c r="AU52" s="59" t="s">
        <v>641</v>
      </c>
      <c r="AV52" s="61"/>
      <c r="AW52" s="61"/>
      <c r="AX52" s="61"/>
      <c r="AY52" s="61"/>
      <c r="AZ52" s="61"/>
      <c r="BA52" s="61"/>
      <c r="BB52" s="61"/>
      <c r="BO52" s="83" t="s">
        <v>641</v>
      </c>
      <c r="BP52" s="83" t="s">
        <v>641</v>
      </c>
      <c r="BQ52" s="83" t="s">
        <v>641</v>
      </c>
      <c r="BT52" s="83" t="s">
        <v>642</v>
      </c>
    </row>
    <row r="53" spans="2:72" ht="15.75" customHeight="1" x14ac:dyDescent="0.25">
      <c r="B53" s="18" t="str">
        <f>'Indicator Data'!C62</f>
        <v>Nawabganj</v>
      </c>
      <c r="C53" s="19">
        <f>'Indicator Data'!D62</f>
        <v>5070</v>
      </c>
      <c r="D53" s="59" t="s">
        <v>641</v>
      </c>
      <c r="E53" s="59" t="s">
        <v>641</v>
      </c>
      <c r="F53" s="59" t="s">
        <v>641</v>
      </c>
      <c r="G53" s="59" t="s">
        <v>641</v>
      </c>
      <c r="H53" s="61"/>
      <c r="I53" s="61"/>
      <c r="J53" s="61"/>
      <c r="K53" s="61"/>
      <c r="L53" s="61"/>
      <c r="M53" s="61"/>
      <c r="N53" s="61"/>
      <c r="O53" s="61"/>
      <c r="P53" s="61"/>
      <c r="Q53" s="61"/>
      <c r="R53" s="61"/>
      <c r="S53" s="61"/>
      <c r="T53" s="61"/>
      <c r="U53" s="61"/>
      <c r="V53" s="61"/>
      <c r="W53" s="61"/>
      <c r="X53" s="61"/>
      <c r="Y53" s="61"/>
      <c r="Z53" s="61"/>
      <c r="AA53" s="61"/>
      <c r="AB53" s="61"/>
      <c r="AC53" s="61"/>
      <c r="AD53" s="59" t="s">
        <v>641</v>
      </c>
      <c r="AE53" s="59" t="s">
        <v>641</v>
      </c>
      <c r="AF53" s="59" t="s">
        <v>641</v>
      </c>
      <c r="AG53" s="59" t="s">
        <v>641</v>
      </c>
      <c r="AH53" s="59" t="s">
        <v>641</v>
      </c>
      <c r="AI53" s="61"/>
      <c r="AJ53" s="61"/>
      <c r="AK53" s="61"/>
      <c r="AL53" s="61"/>
      <c r="AM53" s="61"/>
      <c r="AN53" s="61"/>
      <c r="AO53" s="61"/>
      <c r="AP53" s="61"/>
      <c r="AQ53" s="61"/>
      <c r="AR53" s="61"/>
      <c r="AS53" s="59" t="s">
        <v>641</v>
      </c>
      <c r="AT53" s="59" t="s">
        <v>641</v>
      </c>
      <c r="AU53" s="59" t="s">
        <v>641</v>
      </c>
      <c r="AV53" s="61"/>
      <c r="AW53" s="61"/>
      <c r="AX53" s="61"/>
      <c r="AY53" s="61"/>
      <c r="AZ53" s="61"/>
      <c r="BA53" s="61"/>
      <c r="BB53" s="61"/>
      <c r="BO53" s="83" t="s">
        <v>641</v>
      </c>
      <c r="BP53" s="83" t="s">
        <v>641</v>
      </c>
      <c r="BQ53" s="83" t="s">
        <v>641</v>
      </c>
      <c r="BT53" s="83" t="s">
        <v>642</v>
      </c>
    </row>
    <row r="54" spans="2:72" ht="15.75" customHeight="1" x14ac:dyDescent="0.25">
      <c r="B54" s="18" t="str">
        <f>'Indicator Data'!C63</f>
        <v>Pabna</v>
      </c>
      <c r="C54" s="19">
        <f>'Indicator Data'!D63</f>
        <v>5076</v>
      </c>
      <c r="D54" s="59" t="s">
        <v>641</v>
      </c>
      <c r="E54" s="59" t="s">
        <v>641</v>
      </c>
      <c r="F54" s="59" t="s">
        <v>641</v>
      </c>
      <c r="G54" s="59" t="s">
        <v>641</v>
      </c>
      <c r="H54" s="61"/>
      <c r="I54" s="61"/>
      <c r="J54" s="61"/>
      <c r="K54" s="61"/>
      <c r="L54" s="61"/>
      <c r="M54" s="61"/>
      <c r="N54" s="61"/>
      <c r="O54" s="61"/>
      <c r="P54" s="61"/>
      <c r="Q54" s="61"/>
      <c r="R54" s="61"/>
      <c r="S54" s="61"/>
      <c r="T54" s="61"/>
      <c r="U54" s="61"/>
      <c r="V54" s="61"/>
      <c r="W54" s="61"/>
      <c r="X54" s="61"/>
      <c r="Y54" s="61"/>
      <c r="Z54" s="61"/>
      <c r="AA54" s="61"/>
      <c r="AB54" s="61"/>
      <c r="AC54" s="61"/>
      <c r="AD54" s="59" t="s">
        <v>641</v>
      </c>
      <c r="AE54" s="59" t="s">
        <v>641</v>
      </c>
      <c r="AF54" s="59" t="s">
        <v>641</v>
      </c>
      <c r="AG54" s="59" t="s">
        <v>641</v>
      </c>
      <c r="AH54" s="59" t="s">
        <v>641</v>
      </c>
      <c r="AI54" s="61"/>
      <c r="AJ54" s="61"/>
      <c r="AK54" s="61"/>
      <c r="AL54" s="61"/>
      <c r="AM54" s="61"/>
      <c r="AN54" s="61"/>
      <c r="AO54" s="61"/>
      <c r="AP54" s="61"/>
      <c r="AQ54" s="61"/>
      <c r="AR54" s="61"/>
      <c r="AS54" s="59" t="s">
        <v>641</v>
      </c>
      <c r="AT54" s="59" t="s">
        <v>641</v>
      </c>
      <c r="AU54" s="59" t="s">
        <v>641</v>
      </c>
      <c r="AV54" s="61"/>
      <c r="AW54" s="61"/>
      <c r="AX54" s="61"/>
      <c r="AY54" s="61"/>
      <c r="AZ54" s="61"/>
      <c r="BA54" s="61"/>
      <c r="BB54" s="61"/>
      <c r="BO54" s="83" t="s">
        <v>641</v>
      </c>
      <c r="BP54" s="83" t="s">
        <v>641</v>
      </c>
      <c r="BQ54" s="83" t="s">
        <v>641</v>
      </c>
      <c r="BT54" s="83" t="s">
        <v>642</v>
      </c>
    </row>
    <row r="55" spans="2:72" ht="15.75" customHeight="1" x14ac:dyDescent="0.25">
      <c r="B55" s="18" t="str">
        <f>'Indicator Data'!C64</f>
        <v>Rajshahi</v>
      </c>
      <c r="C55" s="19">
        <f>'Indicator Data'!D64</f>
        <v>5081</v>
      </c>
      <c r="D55" s="59" t="s">
        <v>641</v>
      </c>
      <c r="E55" s="59" t="s">
        <v>641</v>
      </c>
      <c r="F55" s="59" t="s">
        <v>641</v>
      </c>
      <c r="G55" s="59" t="s">
        <v>641</v>
      </c>
      <c r="H55" s="61"/>
      <c r="I55" s="61"/>
      <c r="J55" s="61"/>
      <c r="K55" s="61"/>
      <c r="L55" s="61"/>
      <c r="M55" s="61"/>
      <c r="N55" s="61"/>
      <c r="O55" s="61"/>
      <c r="P55" s="61"/>
      <c r="Q55" s="61"/>
      <c r="R55" s="61"/>
      <c r="S55" s="61"/>
      <c r="T55" s="61"/>
      <c r="U55" s="61"/>
      <c r="V55" s="61"/>
      <c r="W55" s="61"/>
      <c r="X55" s="61"/>
      <c r="Y55" s="61"/>
      <c r="Z55" s="61"/>
      <c r="AA55" s="61"/>
      <c r="AB55" s="61"/>
      <c r="AC55" s="61"/>
      <c r="AD55" s="59" t="s">
        <v>641</v>
      </c>
      <c r="AE55" s="59" t="s">
        <v>641</v>
      </c>
      <c r="AF55" s="59" t="s">
        <v>641</v>
      </c>
      <c r="AG55" s="59" t="s">
        <v>641</v>
      </c>
      <c r="AH55" s="59" t="s">
        <v>641</v>
      </c>
      <c r="AI55" s="61"/>
      <c r="AJ55" s="61"/>
      <c r="AK55" s="61"/>
      <c r="AL55" s="61"/>
      <c r="AM55" s="61"/>
      <c r="AN55" s="61"/>
      <c r="AO55" s="61"/>
      <c r="AP55" s="61"/>
      <c r="AQ55" s="61"/>
      <c r="AR55" s="61"/>
      <c r="AS55" s="59" t="s">
        <v>641</v>
      </c>
      <c r="AT55" s="59" t="s">
        <v>641</v>
      </c>
      <c r="AU55" s="59" t="s">
        <v>641</v>
      </c>
      <c r="AV55" s="61"/>
      <c r="AW55" s="61"/>
      <c r="AX55" s="61"/>
      <c r="AY55" s="61"/>
      <c r="AZ55" s="61"/>
      <c r="BA55" s="61"/>
      <c r="BB55" s="61"/>
      <c r="BO55" s="83" t="s">
        <v>641</v>
      </c>
      <c r="BP55" s="83" t="s">
        <v>641</v>
      </c>
      <c r="BQ55" s="83" t="s">
        <v>641</v>
      </c>
      <c r="BT55" s="83" t="s">
        <v>642</v>
      </c>
    </row>
    <row r="56" spans="2:72" ht="15.75" customHeight="1" x14ac:dyDescent="0.25">
      <c r="B56" s="18" t="str">
        <f>'Indicator Data'!C65</f>
        <v>Sirajganj</v>
      </c>
      <c r="C56" s="19">
        <f>'Indicator Data'!D65</f>
        <v>5088</v>
      </c>
      <c r="D56" s="59" t="s">
        <v>641</v>
      </c>
      <c r="E56" s="59" t="s">
        <v>641</v>
      </c>
      <c r="F56" s="59" t="s">
        <v>641</v>
      </c>
      <c r="G56" s="59" t="s">
        <v>641</v>
      </c>
      <c r="H56" s="61"/>
      <c r="I56" s="61"/>
      <c r="J56" s="61"/>
      <c r="K56" s="61"/>
      <c r="L56" s="61"/>
      <c r="M56" s="61"/>
      <c r="N56" s="61"/>
      <c r="O56" s="61"/>
      <c r="P56" s="61"/>
      <c r="Q56" s="61"/>
      <c r="R56" s="61"/>
      <c r="S56" s="61"/>
      <c r="T56" s="61"/>
      <c r="U56" s="61"/>
      <c r="V56" s="61"/>
      <c r="W56" s="61"/>
      <c r="X56" s="61"/>
      <c r="Y56" s="61"/>
      <c r="Z56" s="61"/>
      <c r="AA56" s="61"/>
      <c r="AB56" s="61"/>
      <c r="AC56" s="61"/>
      <c r="AD56" s="59" t="s">
        <v>641</v>
      </c>
      <c r="AE56" s="59" t="s">
        <v>641</v>
      </c>
      <c r="AF56" s="59" t="s">
        <v>641</v>
      </c>
      <c r="AG56" s="59" t="s">
        <v>641</v>
      </c>
      <c r="AH56" s="59" t="s">
        <v>641</v>
      </c>
      <c r="AI56" s="61"/>
      <c r="AJ56" s="61"/>
      <c r="AK56" s="61"/>
      <c r="AL56" s="61"/>
      <c r="AM56" s="61"/>
      <c r="AN56" s="61"/>
      <c r="AO56" s="61"/>
      <c r="AP56" s="61"/>
      <c r="AQ56" s="61"/>
      <c r="AR56" s="61"/>
      <c r="AS56" s="59" t="s">
        <v>641</v>
      </c>
      <c r="AT56" s="59" t="s">
        <v>641</v>
      </c>
      <c r="AU56" s="59" t="s">
        <v>641</v>
      </c>
      <c r="AV56" s="61"/>
      <c r="AW56" s="61"/>
      <c r="AX56" s="61"/>
      <c r="AY56" s="61"/>
      <c r="AZ56" s="61"/>
      <c r="BA56" s="61"/>
      <c r="BB56" s="61"/>
      <c r="BO56" s="83" t="s">
        <v>641</v>
      </c>
      <c r="BP56" s="83" t="s">
        <v>641</v>
      </c>
      <c r="BQ56" s="83" t="s">
        <v>641</v>
      </c>
      <c r="BT56" s="83" t="s">
        <v>642</v>
      </c>
    </row>
    <row r="57" spans="2:72" ht="15.75" customHeight="1" x14ac:dyDescent="0.25">
      <c r="B57" s="18" t="str">
        <f>'Indicator Data'!C66</f>
        <v>Dinajpur</v>
      </c>
      <c r="C57" s="19">
        <f>'Indicator Data'!D66</f>
        <v>5527</v>
      </c>
      <c r="D57" s="59" t="s">
        <v>641</v>
      </c>
      <c r="E57" s="59" t="s">
        <v>641</v>
      </c>
      <c r="F57" s="59" t="s">
        <v>641</v>
      </c>
      <c r="G57" s="59" t="s">
        <v>641</v>
      </c>
      <c r="H57" s="61"/>
      <c r="I57" s="61"/>
      <c r="J57" s="61"/>
      <c r="K57" s="61"/>
      <c r="L57" s="61"/>
      <c r="M57" s="61"/>
      <c r="N57" s="61"/>
      <c r="O57" s="61"/>
      <c r="P57" s="61"/>
      <c r="Q57" s="61"/>
      <c r="R57" s="61"/>
      <c r="S57" s="61"/>
      <c r="T57" s="61"/>
      <c r="U57" s="61"/>
      <c r="V57" s="61"/>
      <c r="W57" s="61"/>
      <c r="X57" s="61"/>
      <c r="Y57" s="61"/>
      <c r="Z57" s="61"/>
      <c r="AA57" s="61"/>
      <c r="AB57" s="61"/>
      <c r="AC57" s="61"/>
      <c r="AD57" s="59" t="s">
        <v>641</v>
      </c>
      <c r="AE57" s="59" t="s">
        <v>641</v>
      </c>
      <c r="AF57" s="59" t="s">
        <v>641</v>
      </c>
      <c r="AG57" s="59" t="s">
        <v>641</v>
      </c>
      <c r="AH57" s="59" t="s">
        <v>641</v>
      </c>
      <c r="AI57" s="61"/>
      <c r="AJ57" s="61"/>
      <c r="AK57" s="61"/>
      <c r="AL57" s="61"/>
      <c r="AM57" s="61"/>
      <c r="AN57" s="61"/>
      <c r="AO57" s="61"/>
      <c r="AP57" s="61"/>
      <c r="AQ57" s="61"/>
      <c r="AR57" s="61"/>
      <c r="AS57" s="59" t="s">
        <v>641</v>
      </c>
      <c r="AT57" s="59" t="s">
        <v>641</v>
      </c>
      <c r="AU57" s="59" t="s">
        <v>641</v>
      </c>
      <c r="AV57" s="61"/>
      <c r="AW57" s="61"/>
      <c r="AX57" s="61"/>
      <c r="AY57" s="61"/>
      <c r="AZ57" s="61"/>
      <c r="BA57" s="61"/>
      <c r="BB57" s="61"/>
      <c r="BO57" s="83" t="s">
        <v>641</v>
      </c>
      <c r="BP57" s="83" t="s">
        <v>641</v>
      </c>
      <c r="BQ57" s="83" t="s">
        <v>641</v>
      </c>
      <c r="BT57" s="83" t="s">
        <v>642</v>
      </c>
    </row>
    <row r="58" spans="2:72" ht="15.75" customHeight="1" x14ac:dyDescent="0.25">
      <c r="B58" s="18" t="str">
        <f>'Indicator Data'!C67</f>
        <v>Gaibandha</v>
      </c>
      <c r="C58" s="19">
        <f>'Indicator Data'!D67</f>
        <v>5532</v>
      </c>
      <c r="D58" s="59" t="s">
        <v>641</v>
      </c>
      <c r="E58" s="59" t="s">
        <v>641</v>
      </c>
      <c r="F58" s="59" t="s">
        <v>641</v>
      </c>
      <c r="G58" s="59" t="s">
        <v>641</v>
      </c>
      <c r="H58" s="61"/>
      <c r="I58" s="61"/>
      <c r="J58" s="61"/>
      <c r="K58" s="61"/>
      <c r="L58" s="61"/>
      <c r="M58" s="61"/>
      <c r="N58" s="61"/>
      <c r="O58" s="61"/>
      <c r="P58" s="61"/>
      <c r="Q58" s="61"/>
      <c r="R58" s="61"/>
      <c r="S58" s="61"/>
      <c r="T58" s="61"/>
      <c r="U58" s="61"/>
      <c r="V58" s="61"/>
      <c r="W58" s="61"/>
      <c r="X58" s="61"/>
      <c r="Y58" s="61"/>
      <c r="Z58" s="61"/>
      <c r="AA58" s="61"/>
      <c r="AB58" s="61"/>
      <c r="AC58" s="61"/>
      <c r="AD58" s="59" t="s">
        <v>641</v>
      </c>
      <c r="AE58" s="59" t="s">
        <v>641</v>
      </c>
      <c r="AF58" s="59" t="s">
        <v>641</v>
      </c>
      <c r="AG58" s="59" t="s">
        <v>641</v>
      </c>
      <c r="AH58" s="59" t="s">
        <v>641</v>
      </c>
      <c r="AI58" s="61"/>
      <c r="AJ58" s="61"/>
      <c r="AK58" s="61"/>
      <c r="AL58" s="61"/>
      <c r="AM58" s="61"/>
      <c r="AN58" s="61"/>
      <c r="AO58" s="61"/>
      <c r="AP58" s="61"/>
      <c r="AQ58" s="61"/>
      <c r="AR58" s="61"/>
      <c r="AS58" s="59" t="s">
        <v>641</v>
      </c>
      <c r="AT58" s="59" t="s">
        <v>641</v>
      </c>
      <c r="AU58" s="59" t="s">
        <v>641</v>
      </c>
      <c r="AV58" s="61"/>
      <c r="AW58" s="61"/>
      <c r="AX58" s="61"/>
      <c r="AY58" s="61"/>
      <c r="AZ58" s="61"/>
      <c r="BA58" s="61"/>
      <c r="BB58" s="61"/>
      <c r="BO58" s="83" t="s">
        <v>641</v>
      </c>
      <c r="BP58" s="83" t="s">
        <v>641</v>
      </c>
      <c r="BQ58" s="83" t="s">
        <v>641</v>
      </c>
      <c r="BT58" s="83" t="s">
        <v>642</v>
      </c>
    </row>
    <row r="59" spans="2:72" ht="15.75" customHeight="1" x14ac:dyDescent="0.25">
      <c r="B59" s="18" t="str">
        <f>'Indicator Data'!C68</f>
        <v>Kurigram</v>
      </c>
      <c r="C59" s="19">
        <f>'Indicator Data'!D68</f>
        <v>5549</v>
      </c>
      <c r="D59" s="59" t="s">
        <v>641</v>
      </c>
      <c r="E59" s="59" t="s">
        <v>641</v>
      </c>
      <c r="F59" s="59" t="s">
        <v>641</v>
      </c>
      <c r="G59" s="59" t="s">
        <v>641</v>
      </c>
      <c r="H59" s="61"/>
      <c r="I59" s="61"/>
      <c r="J59" s="61"/>
      <c r="K59" s="61"/>
      <c r="L59" s="61"/>
      <c r="M59" s="61"/>
      <c r="N59" s="61"/>
      <c r="O59" s="61"/>
      <c r="P59" s="61"/>
      <c r="Q59" s="61"/>
      <c r="R59" s="61"/>
      <c r="S59" s="61"/>
      <c r="T59" s="61"/>
      <c r="U59" s="61"/>
      <c r="V59" s="61"/>
      <c r="W59" s="61"/>
      <c r="X59" s="61"/>
      <c r="Y59" s="61"/>
      <c r="Z59" s="61"/>
      <c r="AA59" s="61"/>
      <c r="AB59" s="61"/>
      <c r="AC59" s="61"/>
      <c r="AD59" s="59" t="s">
        <v>641</v>
      </c>
      <c r="AE59" s="59" t="s">
        <v>641</v>
      </c>
      <c r="AF59" s="59" t="s">
        <v>641</v>
      </c>
      <c r="AG59" s="59" t="s">
        <v>641</v>
      </c>
      <c r="AH59" s="59" t="s">
        <v>641</v>
      </c>
      <c r="AI59" s="61"/>
      <c r="AJ59" s="61"/>
      <c r="AK59" s="61"/>
      <c r="AL59" s="61"/>
      <c r="AM59" s="61"/>
      <c r="AN59" s="61"/>
      <c r="AO59" s="61"/>
      <c r="AP59" s="61"/>
      <c r="AQ59" s="61"/>
      <c r="AR59" s="61"/>
      <c r="AS59" s="59" t="s">
        <v>641</v>
      </c>
      <c r="AT59" s="59" t="s">
        <v>641</v>
      </c>
      <c r="AU59" s="59" t="s">
        <v>641</v>
      </c>
      <c r="AV59" s="61"/>
      <c r="AW59" s="61"/>
      <c r="AX59" s="61"/>
      <c r="AY59" s="61"/>
      <c r="AZ59" s="61"/>
      <c r="BA59" s="61"/>
      <c r="BB59" s="61"/>
      <c r="BO59" s="83" t="s">
        <v>641</v>
      </c>
      <c r="BP59" s="83" t="s">
        <v>641</v>
      </c>
      <c r="BQ59" s="83" t="s">
        <v>641</v>
      </c>
      <c r="BT59" s="83" t="s">
        <v>642</v>
      </c>
    </row>
    <row r="60" spans="2:72" ht="15.75" customHeight="1" x14ac:dyDescent="0.25">
      <c r="B60" s="18" t="str">
        <f>'Indicator Data'!C69</f>
        <v>Lalmonirhat</v>
      </c>
      <c r="C60" s="19">
        <f>'Indicator Data'!D69</f>
        <v>5552</v>
      </c>
      <c r="D60" s="59" t="s">
        <v>641</v>
      </c>
      <c r="E60" s="59" t="s">
        <v>641</v>
      </c>
      <c r="F60" s="59" t="s">
        <v>641</v>
      </c>
      <c r="G60" s="59" t="s">
        <v>641</v>
      </c>
      <c r="H60" s="61"/>
      <c r="I60" s="61"/>
      <c r="J60" s="61"/>
      <c r="K60" s="61"/>
      <c r="L60" s="61"/>
      <c r="M60" s="61"/>
      <c r="N60" s="61"/>
      <c r="O60" s="61"/>
      <c r="P60" s="61"/>
      <c r="Q60" s="61"/>
      <c r="R60" s="61"/>
      <c r="S60" s="61"/>
      <c r="T60" s="61"/>
      <c r="U60" s="61"/>
      <c r="V60" s="61"/>
      <c r="W60" s="61"/>
      <c r="X60" s="61"/>
      <c r="Y60" s="61"/>
      <c r="Z60" s="61"/>
      <c r="AA60" s="61"/>
      <c r="AB60" s="61"/>
      <c r="AC60" s="61"/>
      <c r="AD60" s="59" t="s">
        <v>641</v>
      </c>
      <c r="AE60" s="59" t="s">
        <v>641</v>
      </c>
      <c r="AF60" s="59" t="s">
        <v>641</v>
      </c>
      <c r="AG60" s="59" t="s">
        <v>641</v>
      </c>
      <c r="AH60" s="59" t="s">
        <v>641</v>
      </c>
      <c r="AI60" s="61"/>
      <c r="AJ60" s="61"/>
      <c r="AK60" s="61"/>
      <c r="AL60" s="61"/>
      <c r="AM60" s="61"/>
      <c r="AN60" s="61"/>
      <c r="AO60" s="61"/>
      <c r="AP60" s="61"/>
      <c r="AQ60" s="61"/>
      <c r="AR60" s="61"/>
      <c r="AS60" s="59" t="s">
        <v>641</v>
      </c>
      <c r="AT60" s="59" t="s">
        <v>641</v>
      </c>
      <c r="AU60" s="59" t="s">
        <v>641</v>
      </c>
      <c r="AV60" s="61"/>
      <c r="AW60" s="61"/>
      <c r="AX60" s="61"/>
      <c r="AY60" s="61"/>
      <c r="AZ60" s="61"/>
      <c r="BA60" s="61"/>
      <c r="BB60" s="61"/>
      <c r="BO60" s="83" t="s">
        <v>641</v>
      </c>
      <c r="BP60" s="83" t="s">
        <v>641</v>
      </c>
      <c r="BQ60" s="83" t="s">
        <v>641</v>
      </c>
      <c r="BT60" s="83" t="s">
        <v>642</v>
      </c>
    </row>
    <row r="61" spans="2:72" ht="15.75" customHeight="1" x14ac:dyDescent="0.25">
      <c r="B61" s="18" t="str">
        <f>'Indicator Data'!C70</f>
        <v>Nilphamari</v>
      </c>
      <c r="C61" s="19">
        <f>'Indicator Data'!D70</f>
        <v>5573</v>
      </c>
      <c r="D61" s="59" t="s">
        <v>641</v>
      </c>
      <c r="E61" s="59" t="s">
        <v>641</v>
      </c>
      <c r="F61" s="59" t="s">
        <v>641</v>
      </c>
      <c r="G61" s="59" t="s">
        <v>641</v>
      </c>
      <c r="H61" s="61"/>
      <c r="I61" s="61"/>
      <c r="J61" s="61"/>
      <c r="K61" s="61"/>
      <c r="L61" s="61"/>
      <c r="M61" s="61"/>
      <c r="N61" s="61"/>
      <c r="O61" s="61"/>
      <c r="P61" s="61"/>
      <c r="Q61" s="61"/>
      <c r="R61" s="61"/>
      <c r="S61" s="61"/>
      <c r="T61" s="61"/>
      <c r="U61" s="61"/>
      <c r="V61" s="61"/>
      <c r="W61" s="61"/>
      <c r="X61" s="61"/>
      <c r="Y61" s="61"/>
      <c r="Z61" s="61"/>
      <c r="AA61" s="61"/>
      <c r="AB61" s="61"/>
      <c r="AC61" s="61"/>
      <c r="AD61" s="59" t="s">
        <v>641</v>
      </c>
      <c r="AE61" s="59" t="s">
        <v>641</v>
      </c>
      <c r="AF61" s="59" t="s">
        <v>641</v>
      </c>
      <c r="AG61" s="59" t="s">
        <v>641</v>
      </c>
      <c r="AH61" s="59" t="s">
        <v>641</v>
      </c>
      <c r="AI61" s="61"/>
      <c r="AJ61" s="61"/>
      <c r="AK61" s="61"/>
      <c r="AL61" s="61"/>
      <c r="AM61" s="61"/>
      <c r="AN61" s="61"/>
      <c r="AO61" s="61"/>
      <c r="AP61" s="61"/>
      <c r="AQ61" s="61"/>
      <c r="AR61" s="61"/>
      <c r="AS61" s="59" t="s">
        <v>641</v>
      </c>
      <c r="AT61" s="59" t="s">
        <v>641</v>
      </c>
      <c r="AU61" s="59" t="s">
        <v>641</v>
      </c>
      <c r="AV61" s="61"/>
      <c r="AW61" s="61"/>
      <c r="AX61" s="61"/>
      <c r="AY61" s="61"/>
      <c r="AZ61" s="61"/>
      <c r="BA61" s="61"/>
      <c r="BB61" s="61"/>
      <c r="BO61" s="83" t="s">
        <v>641</v>
      </c>
      <c r="BP61" s="83" t="s">
        <v>641</v>
      </c>
      <c r="BQ61" s="83" t="s">
        <v>641</v>
      </c>
      <c r="BT61" s="83" t="s">
        <v>642</v>
      </c>
    </row>
    <row r="62" spans="2:72" ht="15.75" customHeight="1" x14ac:dyDescent="0.25">
      <c r="B62" s="18" t="str">
        <f>'Indicator Data'!C71</f>
        <v>Panchagarh</v>
      </c>
      <c r="C62" s="19">
        <f>'Indicator Data'!D71</f>
        <v>5577</v>
      </c>
      <c r="D62" s="59" t="s">
        <v>641</v>
      </c>
      <c r="E62" s="59" t="s">
        <v>641</v>
      </c>
      <c r="F62" s="59" t="s">
        <v>641</v>
      </c>
      <c r="G62" s="59" t="s">
        <v>641</v>
      </c>
      <c r="H62" s="61"/>
      <c r="I62" s="61"/>
      <c r="J62" s="61"/>
      <c r="K62" s="61"/>
      <c r="L62" s="61"/>
      <c r="M62" s="61"/>
      <c r="N62" s="61"/>
      <c r="O62" s="61"/>
      <c r="P62" s="61"/>
      <c r="Q62" s="61"/>
      <c r="R62" s="61"/>
      <c r="S62" s="61"/>
      <c r="T62" s="61"/>
      <c r="U62" s="61"/>
      <c r="V62" s="61"/>
      <c r="W62" s="61"/>
      <c r="X62" s="61"/>
      <c r="Y62" s="61"/>
      <c r="Z62" s="61"/>
      <c r="AA62" s="61"/>
      <c r="AB62" s="61"/>
      <c r="AC62" s="61"/>
      <c r="AD62" s="59" t="s">
        <v>641</v>
      </c>
      <c r="AE62" s="59" t="s">
        <v>641</v>
      </c>
      <c r="AF62" s="59" t="s">
        <v>641</v>
      </c>
      <c r="AG62" s="59" t="s">
        <v>641</v>
      </c>
      <c r="AH62" s="59" t="s">
        <v>641</v>
      </c>
      <c r="AI62" s="61"/>
      <c r="AJ62" s="61"/>
      <c r="AK62" s="61"/>
      <c r="AL62" s="61"/>
      <c r="AM62" s="61"/>
      <c r="AN62" s="61"/>
      <c r="AO62" s="61"/>
      <c r="AP62" s="61"/>
      <c r="AQ62" s="61"/>
      <c r="AR62" s="61"/>
      <c r="AS62" s="59" t="s">
        <v>641</v>
      </c>
      <c r="AT62" s="59" t="s">
        <v>641</v>
      </c>
      <c r="AU62" s="59" t="s">
        <v>641</v>
      </c>
      <c r="AV62" s="61"/>
      <c r="AW62" s="61"/>
      <c r="AX62" s="61"/>
      <c r="AY62" s="61"/>
      <c r="AZ62" s="61"/>
      <c r="BA62" s="61"/>
      <c r="BB62" s="61"/>
      <c r="BO62" s="83" t="s">
        <v>641</v>
      </c>
      <c r="BP62" s="83" t="s">
        <v>641</v>
      </c>
      <c r="BQ62" s="83" t="s">
        <v>641</v>
      </c>
      <c r="BT62" s="83" t="s">
        <v>642</v>
      </c>
    </row>
    <row r="63" spans="2:72" ht="15.75" customHeight="1" x14ac:dyDescent="0.25">
      <c r="B63" s="18" t="str">
        <f>'Indicator Data'!C72</f>
        <v>Rangpur</v>
      </c>
      <c r="C63" s="19">
        <f>'Indicator Data'!D72</f>
        <v>5585</v>
      </c>
      <c r="D63" s="59" t="s">
        <v>641</v>
      </c>
      <c r="E63" s="59" t="s">
        <v>641</v>
      </c>
      <c r="F63" s="59" t="s">
        <v>641</v>
      </c>
      <c r="G63" s="59" t="s">
        <v>641</v>
      </c>
      <c r="H63" s="61"/>
      <c r="I63" s="61"/>
      <c r="J63" s="61"/>
      <c r="K63" s="61"/>
      <c r="L63" s="61"/>
      <c r="M63" s="61"/>
      <c r="N63" s="61"/>
      <c r="O63" s="61"/>
      <c r="P63" s="61"/>
      <c r="Q63" s="61"/>
      <c r="R63" s="61"/>
      <c r="S63" s="61"/>
      <c r="T63" s="61"/>
      <c r="U63" s="61"/>
      <c r="V63" s="61"/>
      <c r="W63" s="61"/>
      <c r="X63" s="61"/>
      <c r="Y63" s="61"/>
      <c r="Z63" s="61"/>
      <c r="AA63" s="61"/>
      <c r="AB63" s="61"/>
      <c r="AC63" s="61"/>
      <c r="AD63" s="59" t="s">
        <v>641</v>
      </c>
      <c r="AE63" s="59" t="s">
        <v>641</v>
      </c>
      <c r="AF63" s="59" t="s">
        <v>641</v>
      </c>
      <c r="AG63" s="59" t="s">
        <v>641</v>
      </c>
      <c r="AH63" s="59" t="s">
        <v>641</v>
      </c>
      <c r="AI63" s="61"/>
      <c r="AJ63" s="61"/>
      <c r="AK63" s="61"/>
      <c r="AL63" s="61"/>
      <c r="AM63" s="61"/>
      <c r="AN63" s="61"/>
      <c r="AO63" s="61"/>
      <c r="AP63" s="61"/>
      <c r="AQ63" s="61"/>
      <c r="AR63" s="61"/>
      <c r="AS63" s="59" t="s">
        <v>641</v>
      </c>
      <c r="AT63" s="59" t="s">
        <v>641</v>
      </c>
      <c r="AU63" s="59" t="s">
        <v>641</v>
      </c>
      <c r="AV63" s="61"/>
      <c r="AW63" s="61"/>
      <c r="AX63" s="61"/>
      <c r="AY63" s="61"/>
      <c r="AZ63" s="61"/>
      <c r="BA63" s="61"/>
      <c r="BB63" s="61"/>
      <c r="BO63" s="83" t="s">
        <v>641</v>
      </c>
      <c r="BP63" s="83" t="s">
        <v>641</v>
      </c>
      <c r="BQ63" s="83" t="s">
        <v>641</v>
      </c>
      <c r="BT63" s="83" t="s">
        <v>642</v>
      </c>
    </row>
    <row r="64" spans="2:72" ht="15.75" customHeight="1" x14ac:dyDescent="0.25">
      <c r="B64" s="18" t="str">
        <f>'Indicator Data'!C73</f>
        <v>Thakurgaon</v>
      </c>
      <c r="C64" s="19">
        <f>'Indicator Data'!D73</f>
        <v>5594</v>
      </c>
      <c r="D64" s="59" t="s">
        <v>641</v>
      </c>
      <c r="E64" s="59" t="s">
        <v>641</v>
      </c>
      <c r="F64" s="59" t="s">
        <v>641</v>
      </c>
      <c r="G64" s="59" t="s">
        <v>641</v>
      </c>
      <c r="H64" s="61"/>
      <c r="I64" s="61"/>
      <c r="J64" s="61"/>
      <c r="K64" s="61"/>
      <c r="L64" s="61"/>
      <c r="M64" s="61"/>
      <c r="N64" s="61"/>
      <c r="O64" s="61"/>
      <c r="P64" s="61"/>
      <c r="Q64" s="61"/>
      <c r="R64" s="61"/>
      <c r="S64" s="61"/>
      <c r="T64" s="61"/>
      <c r="U64" s="61"/>
      <c r="V64" s="61"/>
      <c r="W64" s="61"/>
      <c r="X64" s="61"/>
      <c r="Y64" s="61"/>
      <c r="Z64" s="61"/>
      <c r="AA64" s="61"/>
      <c r="AB64" s="61"/>
      <c r="AC64" s="61"/>
      <c r="AD64" s="59" t="s">
        <v>641</v>
      </c>
      <c r="AE64" s="59" t="s">
        <v>641</v>
      </c>
      <c r="AF64" s="59" t="s">
        <v>641</v>
      </c>
      <c r="AG64" s="59" t="s">
        <v>641</v>
      </c>
      <c r="AH64" s="59" t="s">
        <v>641</v>
      </c>
      <c r="AI64" s="61"/>
      <c r="AJ64" s="61"/>
      <c r="AK64" s="61"/>
      <c r="AL64" s="61"/>
      <c r="AM64" s="61"/>
      <c r="AN64" s="61"/>
      <c r="AO64" s="61"/>
      <c r="AP64" s="61"/>
      <c r="AQ64" s="61"/>
      <c r="AR64" s="61"/>
      <c r="AS64" s="59" t="s">
        <v>641</v>
      </c>
      <c r="AT64" s="59" t="s">
        <v>641</v>
      </c>
      <c r="AU64" s="59" t="s">
        <v>641</v>
      </c>
      <c r="AV64" s="61"/>
      <c r="AW64" s="61"/>
      <c r="AX64" s="61"/>
      <c r="AY64" s="61"/>
      <c r="AZ64" s="61"/>
      <c r="BA64" s="61"/>
      <c r="BB64" s="61"/>
      <c r="BO64" s="83" t="s">
        <v>641</v>
      </c>
      <c r="BP64" s="83" t="s">
        <v>641</v>
      </c>
      <c r="BQ64" s="83" t="s">
        <v>641</v>
      </c>
      <c r="BT64" s="83" t="s">
        <v>642</v>
      </c>
    </row>
    <row r="65" spans="2:72" ht="15.75" customHeight="1" x14ac:dyDescent="0.25">
      <c r="B65" s="18" t="str">
        <f>'Indicator Data'!C74</f>
        <v>Habiganj</v>
      </c>
      <c r="C65" s="19">
        <f>'Indicator Data'!D74</f>
        <v>6036</v>
      </c>
      <c r="D65" s="59" t="s">
        <v>641</v>
      </c>
      <c r="E65" s="59" t="s">
        <v>641</v>
      </c>
      <c r="F65" s="59" t="s">
        <v>641</v>
      </c>
      <c r="G65" s="59" t="s">
        <v>641</v>
      </c>
      <c r="H65" s="61"/>
      <c r="I65" s="61"/>
      <c r="J65" s="61"/>
      <c r="K65" s="61"/>
      <c r="L65" s="61"/>
      <c r="M65" s="61"/>
      <c r="N65" s="61"/>
      <c r="O65" s="61"/>
      <c r="P65" s="61"/>
      <c r="Q65" s="61"/>
      <c r="R65" s="61"/>
      <c r="S65" s="61"/>
      <c r="T65" s="61"/>
      <c r="U65" s="61"/>
      <c r="V65" s="61"/>
      <c r="W65" s="61"/>
      <c r="X65" s="61"/>
      <c r="Y65" s="61"/>
      <c r="Z65" s="61"/>
      <c r="AA65" s="61"/>
      <c r="AB65" s="61"/>
      <c r="AC65" s="61"/>
      <c r="AD65" s="59" t="s">
        <v>641</v>
      </c>
      <c r="AE65" s="59" t="s">
        <v>641</v>
      </c>
      <c r="AF65" s="59" t="s">
        <v>641</v>
      </c>
      <c r="AG65" s="59" t="s">
        <v>641</v>
      </c>
      <c r="AH65" s="59" t="s">
        <v>641</v>
      </c>
      <c r="AI65" s="61"/>
      <c r="AJ65" s="61"/>
      <c r="AK65" s="61"/>
      <c r="AL65" s="61"/>
      <c r="AM65" s="61"/>
      <c r="AN65" s="61"/>
      <c r="AO65" s="61"/>
      <c r="AP65" s="61"/>
      <c r="AQ65" s="61"/>
      <c r="AR65" s="61"/>
      <c r="AS65" s="59" t="s">
        <v>641</v>
      </c>
      <c r="AT65" s="59" t="s">
        <v>641</v>
      </c>
      <c r="AU65" s="59" t="s">
        <v>641</v>
      </c>
      <c r="AV65" s="61"/>
      <c r="AW65" s="61"/>
      <c r="AX65" s="61"/>
      <c r="AY65" s="61"/>
      <c r="AZ65" s="61"/>
      <c r="BA65" s="61"/>
      <c r="BB65" s="61"/>
      <c r="BO65" s="83" t="s">
        <v>641</v>
      </c>
      <c r="BP65" s="83" t="s">
        <v>641</v>
      </c>
      <c r="BQ65" s="83" t="s">
        <v>641</v>
      </c>
      <c r="BT65" s="83" t="s">
        <v>642</v>
      </c>
    </row>
    <row r="66" spans="2:72" ht="15.75" customHeight="1" x14ac:dyDescent="0.25">
      <c r="B66" s="18" t="str">
        <f>'Indicator Data'!C75</f>
        <v>Maulvibazar</v>
      </c>
      <c r="C66" s="19">
        <f>'Indicator Data'!D75</f>
        <v>6058</v>
      </c>
      <c r="D66" s="59" t="s">
        <v>641</v>
      </c>
      <c r="E66" s="59" t="s">
        <v>641</v>
      </c>
      <c r="F66" s="59" t="s">
        <v>641</v>
      </c>
      <c r="G66" s="59" t="s">
        <v>641</v>
      </c>
      <c r="H66" s="61"/>
      <c r="I66" s="61"/>
      <c r="J66" s="61"/>
      <c r="K66" s="61"/>
      <c r="L66" s="61"/>
      <c r="M66" s="61"/>
      <c r="N66" s="61"/>
      <c r="O66" s="61"/>
      <c r="P66" s="61"/>
      <c r="Q66" s="61"/>
      <c r="R66" s="61"/>
      <c r="S66" s="61"/>
      <c r="T66" s="61"/>
      <c r="U66" s="61"/>
      <c r="V66" s="61"/>
      <c r="W66" s="61"/>
      <c r="X66" s="61"/>
      <c r="Y66" s="61"/>
      <c r="Z66" s="61"/>
      <c r="AA66" s="61"/>
      <c r="AB66" s="61"/>
      <c r="AC66" s="61"/>
      <c r="AD66" s="59" t="s">
        <v>641</v>
      </c>
      <c r="AE66" s="59" t="s">
        <v>641</v>
      </c>
      <c r="AF66" s="59" t="s">
        <v>641</v>
      </c>
      <c r="AG66" s="59" t="s">
        <v>641</v>
      </c>
      <c r="AH66" s="59" t="s">
        <v>641</v>
      </c>
      <c r="AI66" s="61"/>
      <c r="AJ66" s="61"/>
      <c r="AK66" s="61"/>
      <c r="AL66" s="61"/>
      <c r="AM66" s="61"/>
      <c r="AN66" s="61"/>
      <c r="AO66" s="61"/>
      <c r="AP66" s="61"/>
      <c r="AQ66" s="61"/>
      <c r="AR66" s="61"/>
      <c r="AS66" s="59" t="s">
        <v>641</v>
      </c>
      <c r="AT66" s="59" t="s">
        <v>641</v>
      </c>
      <c r="AU66" s="59" t="s">
        <v>641</v>
      </c>
      <c r="AV66" s="61"/>
      <c r="AW66" s="61"/>
      <c r="AX66" s="61"/>
      <c r="AY66" s="61"/>
      <c r="AZ66" s="61"/>
      <c r="BA66" s="61"/>
      <c r="BB66" s="61"/>
      <c r="BO66" s="83" t="s">
        <v>641</v>
      </c>
      <c r="BP66" s="83" t="s">
        <v>641</v>
      </c>
      <c r="BQ66" s="83" t="s">
        <v>641</v>
      </c>
      <c r="BT66" s="83" t="s">
        <v>642</v>
      </c>
    </row>
    <row r="67" spans="2:72" ht="15.75" customHeight="1" x14ac:dyDescent="0.25">
      <c r="B67" s="18" t="str">
        <f>'Indicator Data'!C76</f>
        <v>Sunamganj</v>
      </c>
      <c r="C67" s="19">
        <f>'Indicator Data'!D76</f>
        <v>6090</v>
      </c>
      <c r="D67" s="59" t="s">
        <v>641</v>
      </c>
      <c r="E67" s="59" t="s">
        <v>641</v>
      </c>
      <c r="F67" s="59" t="s">
        <v>641</v>
      </c>
      <c r="G67" s="59" t="s">
        <v>641</v>
      </c>
      <c r="H67" s="61"/>
      <c r="I67" s="61"/>
      <c r="J67" s="61"/>
      <c r="K67" s="61"/>
      <c r="L67" s="61"/>
      <c r="M67" s="61"/>
      <c r="N67" s="61"/>
      <c r="O67" s="61"/>
      <c r="P67" s="61"/>
      <c r="Q67" s="61"/>
      <c r="R67" s="61"/>
      <c r="S67" s="61"/>
      <c r="T67" s="61"/>
      <c r="U67" s="61"/>
      <c r="V67" s="61"/>
      <c r="W67" s="61"/>
      <c r="X67" s="61"/>
      <c r="Y67" s="61"/>
      <c r="Z67" s="61"/>
      <c r="AA67" s="61"/>
      <c r="AB67" s="61"/>
      <c r="AC67" s="61"/>
      <c r="AD67" s="59" t="s">
        <v>641</v>
      </c>
      <c r="AE67" s="59" t="s">
        <v>641</v>
      </c>
      <c r="AF67" s="59" t="s">
        <v>641</v>
      </c>
      <c r="AG67" s="59" t="s">
        <v>641</v>
      </c>
      <c r="AH67" s="59" t="s">
        <v>641</v>
      </c>
      <c r="AI67" s="61"/>
      <c r="AJ67" s="61"/>
      <c r="AK67" s="61"/>
      <c r="AL67" s="61"/>
      <c r="AM67" s="61"/>
      <c r="AN67" s="61"/>
      <c r="AO67" s="61"/>
      <c r="AP67" s="61"/>
      <c r="AQ67" s="61"/>
      <c r="AR67" s="61"/>
      <c r="AS67" s="59" t="s">
        <v>641</v>
      </c>
      <c r="AT67" s="59" t="s">
        <v>641</v>
      </c>
      <c r="AU67" s="59" t="s">
        <v>641</v>
      </c>
      <c r="AV67" s="61"/>
      <c r="AW67" s="61"/>
      <c r="AX67" s="61"/>
      <c r="AY67" s="61"/>
      <c r="AZ67" s="61"/>
      <c r="BA67" s="61"/>
      <c r="BB67" s="61"/>
      <c r="BO67" s="83" t="s">
        <v>641</v>
      </c>
      <c r="BP67" s="83" t="s">
        <v>641</v>
      </c>
      <c r="BQ67" s="83" t="s">
        <v>641</v>
      </c>
      <c r="BT67" s="83" t="s">
        <v>642</v>
      </c>
    </row>
    <row r="68" spans="2:72" ht="15.75" customHeight="1" x14ac:dyDescent="0.25">
      <c r="B68" s="18" t="str">
        <f>'Indicator Data'!C77</f>
        <v>Sylhet</v>
      </c>
      <c r="C68" s="19">
        <f>'Indicator Data'!D77</f>
        <v>6091</v>
      </c>
      <c r="D68" s="59" t="s">
        <v>641</v>
      </c>
      <c r="E68" s="59" t="s">
        <v>641</v>
      </c>
      <c r="F68" s="59" t="s">
        <v>641</v>
      </c>
      <c r="G68" s="59" t="s">
        <v>641</v>
      </c>
      <c r="H68" s="61"/>
      <c r="I68" s="61"/>
      <c r="J68" s="61"/>
      <c r="K68" s="61"/>
      <c r="L68" s="61"/>
      <c r="M68" s="61"/>
      <c r="N68" s="61"/>
      <c r="O68" s="61"/>
      <c r="P68" s="61"/>
      <c r="Q68" s="61"/>
      <c r="R68" s="61"/>
      <c r="S68" s="61"/>
      <c r="T68" s="61"/>
      <c r="U68" s="61"/>
      <c r="V68" s="61"/>
      <c r="W68" s="61"/>
      <c r="X68" s="61"/>
      <c r="Y68" s="61"/>
      <c r="Z68" s="61"/>
      <c r="AA68" s="61"/>
      <c r="AB68" s="61"/>
      <c r="AC68" s="61"/>
      <c r="AD68" s="59" t="s">
        <v>641</v>
      </c>
      <c r="AE68" s="59" t="s">
        <v>641</v>
      </c>
      <c r="AF68" s="59" t="s">
        <v>641</v>
      </c>
      <c r="AG68" s="59" t="s">
        <v>641</v>
      </c>
      <c r="AH68" s="59" t="s">
        <v>641</v>
      </c>
      <c r="AI68" s="61"/>
      <c r="AJ68" s="61"/>
      <c r="AK68" s="61"/>
      <c r="AL68" s="61"/>
      <c r="AM68" s="61"/>
      <c r="AN68" s="61"/>
      <c r="AO68" s="61"/>
      <c r="AP68" s="61"/>
      <c r="AQ68" s="61"/>
      <c r="AR68" s="61"/>
      <c r="AS68" s="59" t="s">
        <v>641</v>
      </c>
      <c r="AT68" s="59" t="s">
        <v>641</v>
      </c>
      <c r="AU68" s="59" t="s">
        <v>641</v>
      </c>
      <c r="AV68" s="61"/>
      <c r="AW68" s="61"/>
      <c r="AX68" s="61"/>
      <c r="AY68" s="61"/>
      <c r="AZ68" s="61"/>
      <c r="BA68" s="61"/>
      <c r="BB68" s="61"/>
      <c r="BO68" s="83" t="s">
        <v>641</v>
      </c>
      <c r="BP68" s="83" t="s">
        <v>641</v>
      </c>
      <c r="BQ68" s="83" t="s">
        <v>641</v>
      </c>
      <c r="BT68" s="83" t="s">
        <v>642</v>
      </c>
    </row>
    <row r="69" spans="2:72" ht="15.75" customHeight="1" x14ac:dyDescent="0.25">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c r="BB69" s="61"/>
    </row>
    <row r="70" spans="2:72" ht="15.75" customHeight="1" x14ac:dyDescent="0.25">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c r="BB70" s="61"/>
    </row>
    <row r="71" spans="2:72" ht="15.75" customHeight="1" x14ac:dyDescent="0.25">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c r="BB71" s="61"/>
    </row>
    <row r="72" spans="2:72" ht="15.75" customHeight="1" x14ac:dyDescent="0.25">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c r="BB72" s="61"/>
    </row>
    <row r="73" spans="2:72" ht="15.75" customHeight="1" x14ac:dyDescent="0.25">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61"/>
    </row>
    <row r="74" spans="2:72" ht="15.75" customHeight="1" x14ac:dyDescent="0.25">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61"/>
    </row>
    <row r="75" spans="2:72" ht="15.75" customHeight="1" x14ac:dyDescent="0.25">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row>
    <row r="76" spans="2:72" ht="15.75" customHeight="1" x14ac:dyDescent="0.25">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row>
    <row r="77" spans="2:72" ht="15.75" customHeight="1" x14ac:dyDescent="0.25">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row>
    <row r="78" spans="2:72" ht="15.75" customHeight="1" x14ac:dyDescent="0.25">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row>
    <row r="79" spans="2:72" ht="15.75" customHeight="1" x14ac:dyDescent="0.25">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row>
    <row r="80" spans="2:72" ht="15.75" customHeight="1" x14ac:dyDescent="0.25">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row>
    <row r="81" spans="2:54" ht="15.75" customHeight="1" x14ac:dyDescent="0.25">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row>
    <row r="82" spans="2:54" ht="15.75" customHeight="1" x14ac:dyDescent="0.25">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row>
    <row r="83" spans="2:54" ht="15.75" customHeight="1" x14ac:dyDescent="0.25">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row>
    <row r="84" spans="2:54" ht="15.75" customHeight="1" x14ac:dyDescent="0.25">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row>
    <row r="85" spans="2:54" ht="15.75" customHeight="1" x14ac:dyDescent="0.25">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row>
    <row r="86" spans="2:54" ht="15.75" customHeight="1" x14ac:dyDescent="0.25">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row>
    <row r="87" spans="2:54" ht="15.75" customHeight="1" x14ac:dyDescent="0.25">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row>
    <row r="88" spans="2:54" ht="15.75" customHeight="1" x14ac:dyDescent="0.25">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row>
    <row r="89" spans="2:54" ht="15.75" customHeight="1" x14ac:dyDescent="0.25">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row>
    <row r="90" spans="2:54" ht="15.75" customHeight="1" x14ac:dyDescent="0.25">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row>
    <row r="91" spans="2:54" ht="15.75" customHeight="1" x14ac:dyDescent="0.25">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row>
    <row r="92" spans="2:54" ht="15.75" customHeight="1" x14ac:dyDescent="0.25">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row>
    <row r="93" spans="2:54" ht="15.75" customHeight="1" x14ac:dyDescent="0.25">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row>
    <row r="94" spans="2:54" ht="15.75" customHeight="1" x14ac:dyDescent="0.25">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row>
    <row r="95" spans="2:54" ht="15.75" customHeight="1" x14ac:dyDescent="0.25">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row>
    <row r="96" spans="2:54" ht="15.75" customHeight="1" x14ac:dyDescent="0.25">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row>
    <row r="97" spans="2:54" ht="15.75" customHeight="1" x14ac:dyDescent="0.25">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row>
    <row r="98" spans="2:54" ht="15.75" customHeight="1" x14ac:dyDescent="0.25">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row>
    <row r="99" spans="2:54" ht="15.75" customHeight="1" x14ac:dyDescent="0.25">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row>
    <row r="100" spans="2:54" ht="15.75" customHeight="1" x14ac:dyDescent="0.25">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row>
    <row r="101" spans="2:54" ht="15.75" customHeight="1" x14ac:dyDescent="0.25">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row>
    <row r="102" spans="2:54" ht="15.75" customHeight="1" x14ac:dyDescent="0.25">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61"/>
    </row>
    <row r="103" spans="2:54" ht="15.75" customHeight="1" x14ac:dyDescent="0.25">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c r="BB103" s="61"/>
    </row>
    <row r="104" spans="2:54" ht="15.75" customHeight="1" x14ac:dyDescent="0.25">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61"/>
    </row>
    <row r="105" spans="2:54" ht="15.75" customHeight="1" x14ac:dyDescent="0.25">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61"/>
    </row>
    <row r="106" spans="2:54" ht="15.75" customHeight="1" x14ac:dyDescent="0.25">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61"/>
    </row>
    <row r="107" spans="2:54" ht="15.75" customHeight="1" x14ac:dyDescent="0.25">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61"/>
    </row>
    <row r="108" spans="2:54" ht="15.75" customHeight="1" x14ac:dyDescent="0.25">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61"/>
    </row>
    <row r="109" spans="2:54" ht="15.75" customHeight="1" x14ac:dyDescent="0.25">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61"/>
    </row>
    <row r="110" spans="2:54" ht="15.75" customHeight="1" x14ac:dyDescent="0.25">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61"/>
    </row>
    <row r="111" spans="2:54" ht="15.75" customHeight="1" x14ac:dyDescent="0.25">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61"/>
    </row>
    <row r="112" spans="2:54" ht="15.75" customHeight="1" x14ac:dyDescent="0.25">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61"/>
    </row>
    <row r="113" spans="2:54" ht="15.75" customHeight="1" x14ac:dyDescent="0.25">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61"/>
    </row>
    <row r="114" spans="2:54" ht="15.75" customHeight="1" x14ac:dyDescent="0.25">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61"/>
    </row>
    <row r="115" spans="2:54" ht="15.75" customHeight="1" x14ac:dyDescent="0.25">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61"/>
    </row>
    <row r="116" spans="2:54" ht="15.75" customHeight="1" x14ac:dyDescent="0.25">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c r="BB116" s="61"/>
    </row>
    <row r="117" spans="2:54" ht="15.75" customHeight="1" x14ac:dyDescent="0.25">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61"/>
    </row>
    <row r="118" spans="2:54" ht="15.75" customHeight="1" x14ac:dyDescent="0.25">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c r="BB118" s="61"/>
    </row>
    <row r="119" spans="2:54" ht="15.75" customHeight="1" x14ac:dyDescent="0.25">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61"/>
    </row>
    <row r="120" spans="2:54" ht="15.75" customHeight="1" x14ac:dyDescent="0.25">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61"/>
    </row>
    <row r="121" spans="2:54" ht="15.75" customHeight="1" x14ac:dyDescent="0.25">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61"/>
    </row>
    <row r="122" spans="2:54" ht="15.75" customHeight="1" x14ac:dyDescent="0.25">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row>
    <row r="123" spans="2:54" ht="15.75" customHeight="1" x14ac:dyDescent="0.25">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row>
    <row r="124" spans="2:54" ht="15.75" customHeight="1" x14ac:dyDescent="0.25">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row>
    <row r="125" spans="2:54" ht="15.75" customHeight="1" x14ac:dyDescent="0.25">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row>
    <row r="126" spans="2:54" ht="15.75" customHeight="1" x14ac:dyDescent="0.25">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row>
    <row r="127" spans="2:54" ht="15.75" customHeight="1" x14ac:dyDescent="0.25">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61"/>
    </row>
    <row r="128" spans="2:54" ht="15.75" customHeight="1" x14ac:dyDescent="0.25">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61"/>
    </row>
    <row r="129" spans="2:54" ht="15.75" customHeight="1" x14ac:dyDescent="0.25">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61"/>
    </row>
    <row r="130" spans="2:54" ht="15.75" customHeight="1" x14ac:dyDescent="0.25">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61"/>
    </row>
    <row r="131" spans="2:54" ht="15.75" customHeight="1" x14ac:dyDescent="0.25">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61"/>
    </row>
    <row r="132" spans="2:54" ht="15.75" customHeight="1" x14ac:dyDescent="0.25">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61"/>
    </row>
    <row r="133" spans="2:54" ht="15.75" customHeight="1" x14ac:dyDescent="0.25">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c r="BB133" s="61"/>
    </row>
    <row r="134" spans="2:54" ht="15.75" customHeight="1" x14ac:dyDescent="0.25">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c r="BB134" s="61"/>
    </row>
    <row r="135" spans="2:54" ht="15.75" customHeight="1" x14ac:dyDescent="0.25">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c r="BB135" s="61"/>
    </row>
    <row r="136" spans="2:54" ht="15.75" customHeight="1" x14ac:dyDescent="0.25">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c r="BB136" s="61"/>
    </row>
    <row r="137" spans="2:54" ht="15.75" customHeight="1" x14ac:dyDescent="0.25">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61"/>
    </row>
    <row r="138" spans="2:54" ht="15.75" customHeight="1" x14ac:dyDescent="0.25">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row>
    <row r="139" spans="2:54" ht="15.75" customHeight="1" x14ac:dyDescent="0.25">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row>
    <row r="140" spans="2:54" ht="15.75" customHeight="1" x14ac:dyDescent="0.25">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row>
    <row r="141" spans="2:54" ht="15.75" customHeight="1" x14ac:dyDescent="0.25">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row>
    <row r="142" spans="2:54" ht="15.75" customHeight="1" x14ac:dyDescent="0.25">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row>
    <row r="143" spans="2:54" ht="15.75" customHeight="1" x14ac:dyDescent="0.25">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c r="BB143" s="61"/>
    </row>
    <row r="144" spans="2:54" ht="15.75" customHeight="1" x14ac:dyDescent="0.25">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61"/>
    </row>
    <row r="145" spans="2:54" ht="15.75" customHeight="1" x14ac:dyDescent="0.25">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61"/>
    </row>
    <row r="146" spans="2:54" ht="15.75" customHeight="1" x14ac:dyDescent="0.25">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61"/>
    </row>
    <row r="147" spans="2:54" ht="15.75" customHeight="1" x14ac:dyDescent="0.25">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61"/>
    </row>
    <row r="148" spans="2:54" ht="15.75" customHeight="1" x14ac:dyDescent="0.25">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61"/>
    </row>
    <row r="149" spans="2:54" ht="15.75" customHeight="1" x14ac:dyDescent="0.25">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61"/>
    </row>
    <row r="150" spans="2:54" ht="15.75" customHeight="1" x14ac:dyDescent="0.25">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61"/>
    </row>
    <row r="151" spans="2:54" ht="15.75" customHeight="1" x14ac:dyDescent="0.25">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c r="BB151" s="61"/>
    </row>
    <row r="152" spans="2:54" ht="15.75" customHeight="1" x14ac:dyDescent="0.25">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c r="BB152" s="61"/>
    </row>
    <row r="153" spans="2:54" ht="15.75" customHeight="1" x14ac:dyDescent="0.25">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c r="BB153" s="61"/>
    </row>
    <row r="154" spans="2:54" ht="15.75" customHeight="1" x14ac:dyDescent="0.25">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c r="BB154" s="61"/>
    </row>
    <row r="155" spans="2:54" ht="15.75" customHeight="1" x14ac:dyDescent="0.25">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c r="BB155" s="61"/>
    </row>
    <row r="156" spans="2:54" ht="15.75" customHeight="1" x14ac:dyDescent="0.25">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61"/>
    </row>
    <row r="157" spans="2:54" ht="15.75" customHeight="1" x14ac:dyDescent="0.25">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61"/>
    </row>
    <row r="158" spans="2:54" ht="15.75" customHeight="1" x14ac:dyDescent="0.25">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61"/>
    </row>
    <row r="159" spans="2:54" ht="15.75" customHeight="1" x14ac:dyDescent="0.25">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61"/>
    </row>
    <row r="160" spans="2:54" ht="15.75" customHeight="1" x14ac:dyDescent="0.25">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c r="BB160" s="61"/>
    </row>
    <row r="161" spans="2:54" ht="15.75" customHeight="1" x14ac:dyDescent="0.25">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c r="BB161" s="61"/>
    </row>
    <row r="162" spans="2:54" ht="15.75" customHeight="1" x14ac:dyDescent="0.25">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61"/>
    </row>
    <row r="163" spans="2:54" ht="15.75" customHeight="1" x14ac:dyDescent="0.25">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61"/>
    </row>
    <row r="164" spans="2:54" ht="15.75" customHeight="1" x14ac:dyDescent="0.25">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61"/>
    </row>
    <row r="165" spans="2:54" ht="15.75" customHeight="1" x14ac:dyDescent="0.25">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61"/>
    </row>
    <row r="166" spans="2:54" ht="15.75" customHeight="1" x14ac:dyDescent="0.25">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c r="BB166" s="61"/>
    </row>
    <row r="167" spans="2:54" ht="15.75" customHeight="1" x14ac:dyDescent="0.25">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c r="BB167" s="61"/>
    </row>
    <row r="168" spans="2:54" ht="15.75" customHeight="1" x14ac:dyDescent="0.25">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c r="BB168" s="61"/>
    </row>
    <row r="169" spans="2:54" ht="15.75" customHeight="1" x14ac:dyDescent="0.25">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c r="BB169" s="61"/>
    </row>
    <row r="170" spans="2:54" ht="15.75" customHeight="1" x14ac:dyDescent="0.25">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c r="BB170" s="61"/>
    </row>
    <row r="171" spans="2:54" ht="15.75" customHeight="1" x14ac:dyDescent="0.25">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c r="BB171" s="61"/>
    </row>
    <row r="172" spans="2:54" ht="15.75" customHeight="1" x14ac:dyDescent="0.25">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c r="BB172" s="61"/>
    </row>
    <row r="173" spans="2:54" ht="15.75" customHeight="1" x14ac:dyDescent="0.25">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c r="BB173" s="61"/>
    </row>
    <row r="174" spans="2:54" ht="15.75" customHeight="1" x14ac:dyDescent="0.25">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c r="BB174" s="61"/>
    </row>
    <row r="175" spans="2:54" ht="15.75" customHeight="1" x14ac:dyDescent="0.25">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c r="BB175" s="61"/>
    </row>
    <row r="176" spans="2:54" ht="15.75" customHeight="1" x14ac:dyDescent="0.25">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c r="BB176" s="61"/>
    </row>
    <row r="177" spans="2:54" ht="15.75" customHeight="1" x14ac:dyDescent="0.25">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c r="BB177" s="61"/>
    </row>
    <row r="178" spans="2:54" ht="15.75" customHeight="1" x14ac:dyDescent="0.25">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c r="BB178" s="61"/>
    </row>
    <row r="179" spans="2:54" ht="15.75" customHeight="1" x14ac:dyDescent="0.25">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c r="BB179" s="61"/>
    </row>
    <row r="180" spans="2:54" ht="15.75" customHeight="1" x14ac:dyDescent="0.25">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c r="BB180" s="61"/>
    </row>
    <row r="181" spans="2:54" ht="15.75" customHeight="1" x14ac:dyDescent="0.25">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c r="BB181" s="61"/>
    </row>
    <row r="182" spans="2:54" ht="15.75" customHeight="1" x14ac:dyDescent="0.25">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c r="BB182" s="61"/>
    </row>
    <row r="183" spans="2:54" ht="15.75" customHeight="1" x14ac:dyDescent="0.25">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c r="BB183" s="61"/>
    </row>
    <row r="184" spans="2:54" ht="15.75" customHeight="1" x14ac:dyDescent="0.25">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c r="BB184" s="61"/>
    </row>
    <row r="185" spans="2:54" ht="15.75" customHeight="1" x14ac:dyDescent="0.25">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c r="BB185" s="61"/>
    </row>
    <row r="186" spans="2:54" ht="15.75" customHeight="1" x14ac:dyDescent="0.25">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c r="BB186" s="61"/>
    </row>
    <row r="187" spans="2:54" ht="15.75" customHeight="1" x14ac:dyDescent="0.25">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c r="BB187" s="61"/>
    </row>
    <row r="188" spans="2:54" ht="15.75" customHeight="1" x14ac:dyDescent="0.25">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row>
    <row r="189" spans="2:54" ht="15.75" customHeight="1" x14ac:dyDescent="0.25">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row>
    <row r="190" spans="2:54" ht="15.75" customHeight="1" x14ac:dyDescent="0.25">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c r="BB190" s="61"/>
    </row>
    <row r="191" spans="2:54" ht="15.75" customHeight="1" x14ac:dyDescent="0.25">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c r="BB191" s="61"/>
    </row>
    <row r="192" spans="2:54" ht="15.75" customHeight="1" x14ac:dyDescent="0.25">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c r="BB192" s="61"/>
    </row>
    <row r="193" spans="2:54" ht="15.75" customHeight="1" x14ac:dyDescent="0.25">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c r="BB193" s="61"/>
    </row>
    <row r="194" spans="2:54" ht="15.75" customHeight="1" x14ac:dyDescent="0.25">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c r="BB194" s="61"/>
    </row>
    <row r="195" spans="2:54" ht="15.75" customHeight="1" x14ac:dyDescent="0.25">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c r="BB195" s="61"/>
    </row>
    <row r="196" spans="2:54" ht="15.75" customHeight="1" x14ac:dyDescent="0.25">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c r="BB196" s="61"/>
    </row>
    <row r="197" spans="2:54" ht="15.75" customHeight="1" x14ac:dyDescent="0.25">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c r="BB197" s="61"/>
    </row>
    <row r="198" spans="2:54" ht="15.75" customHeight="1" x14ac:dyDescent="0.25">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c r="BB198" s="61"/>
    </row>
    <row r="199" spans="2:54" ht="15.75" customHeight="1" x14ac:dyDescent="0.25">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c r="BB199" s="61"/>
    </row>
    <row r="200" spans="2:54" ht="15.75" customHeight="1" x14ac:dyDescent="0.25">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c r="BB200" s="61"/>
    </row>
    <row r="201" spans="2:54" ht="15.75" customHeight="1" x14ac:dyDescent="0.25">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c r="BB201" s="61"/>
    </row>
    <row r="202" spans="2:54" ht="15.75" customHeight="1" x14ac:dyDescent="0.25">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c r="BB202" s="61"/>
    </row>
    <row r="203" spans="2:54" ht="15.75" customHeight="1" x14ac:dyDescent="0.25">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c r="BB203" s="61"/>
    </row>
    <row r="204" spans="2:54" ht="15.75" customHeight="1" x14ac:dyDescent="0.25">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c r="BB204" s="61"/>
    </row>
    <row r="205" spans="2:54" ht="15.75" customHeight="1" x14ac:dyDescent="0.25">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c r="BB205" s="61"/>
    </row>
    <row r="206" spans="2:54" ht="15.75" customHeight="1" x14ac:dyDescent="0.25">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c r="BB206" s="61"/>
    </row>
    <row r="207" spans="2:54" ht="15.75" customHeight="1" x14ac:dyDescent="0.25">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c r="BB207" s="61"/>
    </row>
    <row r="208" spans="2:54" ht="15.75" customHeight="1" x14ac:dyDescent="0.25">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c r="BB208" s="61"/>
    </row>
    <row r="209" spans="2:54" ht="15.75" customHeight="1" x14ac:dyDescent="0.25">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c r="BB209" s="61"/>
    </row>
    <row r="210" spans="2:54" ht="15.75" customHeight="1" x14ac:dyDescent="0.25">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c r="BB210" s="61"/>
    </row>
    <row r="211" spans="2:54" ht="15.75" customHeight="1" x14ac:dyDescent="0.25">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c r="BB211" s="61"/>
    </row>
    <row r="212" spans="2:54" ht="15.75" customHeight="1" x14ac:dyDescent="0.25">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c r="BB212" s="61"/>
    </row>
    <row r="213" spans="2:54" ht="15.75" customHeight="1" x14ac:dyDescent="0.25">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c r="BB213" s="61"/>
    </row>
    <row r="214" spans="2:54" ht="15.75" customHeight="1" x14ac:dyDescent="0.25">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c r="BB214" s="61"/>
    </row>
    <row r="215" spans="2:54" ht="15.75" customHeight="1" x14ac:dyDescent="0.25">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c r="BB215" s="61"/>
    </row>
    <row r="216" spans="2:54" ht="15.75" customHeight="1" x14ac:dyDescent="0.25">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c r="BB216" s="61"/>
    </row>
    <row r="217" spans="2:54" ht="15.75" customHeight="1" x14ac:dyDescent="0.25">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c r="BB217" s="61"/>
    </row>
    <row r="218" spans="2:54" ht="15.75" customHeight="1" x14ac:dyDescent="0.25">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c r="BB218" s="61"/>
    </row>
    <row r="219" spans="2:54" ht="15.75" customHeight="1" x14ac:dyDescent="0.25">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c r="BB219" s="61"/>
    </row>
    <row r="220" spans="2:54" ht="15.75" customHeight="1" x14ac:dyDescent="0.25">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c r="BB220" s="61"/>
    </row>
    <row r="221" spans="2:54" ht="15.75" customHeight="1" x14ac:dyDescent="0.25">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c r="BB221" s="61"/>
    </row>
    <row r="222" spans="2:54" ht="15.75" customHeight="1" x14ac:dyDescent="0.25">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c r="BB222" s="61"/>
    </row>
    <row r="223" spans="2:54" ht="15.75" customHeight="1" x14ac:dyDescent="0.25">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c r="BB223" s="61"/>
    </row>
    <row r="224" spans="2:54" ht="15.75" customHeight="1" x14ac:dyDescent="0.25">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c r="BB224" s="61"/>
    </row>
    <row r="225" spans="2:54" ht="15.75" customHeight="1" x14ac:dyDescent="0.25">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c r="BB225" s="61"/>
    </row>
    <row r="226" spans="2:54" ht="15.75" customHeight="1" x14ac:dyDescent="0.25">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c r="BB226" s="61"/>
    </row>
    <row r="227" spans="2:54" ht="15.75" customHeight="1" x14ac:dyDescent="0.25">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c r="BB227" s="61"/>
    </row>
    <row r="228" spans="2:54" ht="15.75" customHeight="1" x14ac:dyDescent="0.25">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c r="BB228" s="61"/>
    </row>
    <row r="229" spans="2:54" ht="15.75" customHeight="1" x14ac:dyDescent="0.25">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c r="BB229" s="61"/>
    </row>
    <row r="230" spans="2:54" ht="15.75" customHeight="1" x14ac:dyDescent="0.25">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c r="BB230" s="61"/>
    </row>
    <row r="231" spans="2:54" ht="15.75" customHeight="1" x14ac:dyDescent="0.25">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c r="BB231" s="61"/>
    </row>
    <row r="232" spans="2:54" ht="15.75" customHeight="1" x14ac:dyDescent="0.25">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c r="BB232" s="61"/>
    </row>
    <row r="233" spans="2:54" ht="15.75" customHeight="1" x14ac:dyDescent="0.25">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c r="BB233" s="61"/>
    </row>
    <row r="234" spans="2:54" ht="15.75" customHeight="1" x14ac:dyDescent="0.25">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c r="BB234" s="61"/>
    </row>
    <row r="235" spans="2:54" ht="15.75" customHeight="1" x14ac:dyDescent="0.25">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c r="BB235" s="61"/>
    </row>
    <row r="236" spans="2:54" ht="15.75" customHeight="1" x14ac:dyDescent="0.25">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c r="BB236" s="61"/>
    </row>
    <row r="237" spans="2:54" ht="15.75" customHeight="1" x14ac:dyDescent="0.25">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c r="BB237" s="61"/>
    </row>
    <row r="238" spans="2:54" ht="15.75" customHeight="1" x14ac:dyDescent="0.25">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c r="BB238" s="61"/>
    </row>
    <row r="239" spans="2:54" ht="15.75" customHeight="1" x14ac:dyDescent="0.25">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c r="BB239" s="61"/>
    </row>
    <row r="240" spans="2:54" ht="15.75" customHeight="1" x14ac:dyDescent="0.25">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c r="BB240" s="61"/>
    </row>
    <row r="241" spans="2:54" ht="15.75" customHeight="1" x14ac:dyDescent="0.25">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c r="BB241" s="61"/>
    </row>
    <row r="242" spans="2:54" ht="15.75" customHeight="1" x14ac:dyDescent="0.25">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c r="BB242" s="61"/>
    </row>
    <row r="243" spans="2:54" ht="15.75" customHeight="1" x14ac:dyDescent="0.25">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c r="BB243" s="61"/>
    </row>
    <row r="244" spans="2:54" ht="15.75" customHeight="1" x14ac:dyDescent="0.25">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c r="BB244" s="61"/>
    </row>
    <row r="245" spans="2:54" ht="15.75" customHeight="1" x14ac:dyDescent="0.25">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c r="BB245" s="61"/>
    </row>
    <row r="246" spans="2:54" ht="15.75" customHeight="1" x14ac:dyDescent="0.25">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c r="BB246" s="61"/>
    </row>
    <row r="247" spans="2:54" ht="15.75" customHeight="1" x14ac:dyDescent="0.25">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c r="BB247" s="61"/>
    </row>
    <row r="248" spans="2:54" ht="15.75" customHeight="1" x14ac:dyDescent="0.25">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c r="BB248" s="61"/>
    </row>
    <row r="249" spans="2:54" ht="15.75" customHeight="1" x14ac:dyDescent="0.25">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c r="BB249" s="61"/>
    </row>
    <row r="250" spans="2:54" ht="15.75" customHeight="1" x14ac:dyDescent="0.25">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c r="BB250" s="61"/>
    </row>
    <row r="251" spans="2:54" ht="15.75" customHeight="1" x14ac:dyDescent="0.25">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c r="BB251" s="61"/>
    </row>
    <row r="252" spans="2:54" ht="15.75" customHeight="1" x14ac:dyDescent="0.25">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c r="BB252" s="61"/>
    </row>
    <row r="253" spans="2:54" ht="15.75" customHeight="1" x14ac:dyDescent="0.25">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c r="BB253" s="61"/>
    </row>
    <row r="254" spans="2:54" ht="15.75" customHeight="1" x14ac:dyDescent="0.25">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c r="BB254" s="61"/>
    </row>
    <row r="255" spans="2:54" ht="15.75" customHeight="1" x14ac:dyDescent="0.25">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c r="BB255" s="61"/>
    </row>
    <row r="256" spans="2:54" ht="15.75" customHeight="1" x14ac:dyDescent="0.25">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c r="BB256" s="61"/>
    </row>
    <row r="257" spans="2:54" ht="15.75" customHeight="1" x14ac:dyDescent="0.25">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c r="BB257" s="61"/>
    </row>
    <row r="258" spans="2:54" ht="15.75" customHeight="1" x14ac:dyDescent="0.25">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c r="BB258" s="61"/>
    </row>
    <row r="259" spans="2:54" ht="15.75" customHeight="1" x14ac:dyDescent="0.25">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c r="BB259" s="61"/>
    </row>
    <row r="260" spans="2:54" ht="15.75" customHeight="1" x14ac:dyDescent="0.25">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c r="BB260" s="61"/>
    </row>
    <row r="261" spans="2:54" ht="15.75" customHeight="1" x14ac:dyDescent="0.25">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c r="BB261" s="61"/>
    </row>
    <row r="262" spans="2:54" ht="15.75" customHeight="1" x14ac:dyDescent="0.25">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c r="BB262" s="61"/>
    </row>
    <row r="263" spans="2:54" ht="15.75" customHeight="1" x14ac:dyDescent="0.25">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c r="BB263" s="61"/>
    </row>
    <row r="264" spans="2:54" ht="15.75" customHeight="1" x14ac:dyDescent="0.25">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c r="BB264" s="61"/>
    </row>
    <row r="265" spans="2:54" ht="15.75" customHeight="1" x14ac:dyDescent="0.25">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c r="BB265" s="61"/>
    </row>
    <row r="266" spans="2:54" ht="15.75" customHeight="1" x14ac:dyDescent="0.25">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c r="BB266" s="61"/>
    </row>
    <row r="267" spans="2:54" ht="15.75" customHeight="1" x14ac:dyDescent="0.25">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c r="BB267" s="61"/>
    </row>
    <row r="268" spans="2:54" ht="15.75" customHeight="1" x14ac:dyDescent="0.25">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c r="BB268" s="61"/>
    </row>
    <row r="269" spans="2:54" ht="15.75" customHeight="1" x14ac:dyDescent="0.25">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c r="BB269" s="61"/>
    </row>
    <row r="270" spans="2:54" ht="15.75" customHeight="1" x14ac:dyDescent="0.25">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c r="BB270" s="61"/>
    </row>
    <row r="271" spans="2:54" ht="15.75" customHeight="1" x14ac:dyDescent="0.25">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c r="BB271" s="61"/>
    </row>
    <row r="272" spans="2:54" ht="15.75" customHeight="1" x14ac:dyDescent="0.25">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c r="BB272" s="61"/>
    </row>
    <row r="273" spans="2:54" ht="15.75" customHeight="1" x14ac:dyDescent="0.25">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c r="BB273" s="61"/>
    </row>
    <row r="274" spans="2:54" ht="15.75" customHeight="1" x14ac:dyDescent="0.25">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c r="BB274" s="61"/>
    </row>
    <row r="275" spans="2:54" ht="15.75" customHeight="1" x14ac:dyDescent="0.25">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c r="BB275" s="61"/>
    </row>
    <row r="276" spans="2:54" ht="15.75" customHeight="1" x14ac:dyDescent="0.25">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c r="BB276" s="61"/>
    </row>
    <row r="277" spans="2:54" ht="15.75" customHeight="1" x14ac:dyDescent="0.25">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c r="BB277" s="61"/>
    </row>
    <row r="278" spans="2:54" ht="15.75" customHeight="1" x14ac:dyDescent="0.25">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c r="BB278" s="61"/>
    </row>
    <row r="279" spans="2:54" ht="15.75" customHeight="1" x14ac:dyDescent="0.25">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c r="BB279" s="61"/>
    </row>
    <row r="280" spans="2:54" ht="15.75" customHeight="1" x14ac:dyDescent="0.25">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c r="BB280" s="61"/>
    </row>
    <row r="281" spans="2:54" ht="15.75" customHeight="1" x14ac:dyDescent="0.25">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c r="BB281" s="61"/>
    </row>
    <row r="282" spans="2:54" ht="15.75" customHeight="1" x14ac:dyDescent="0.25">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c r="BB282" s="61"/>
    </row>
    <row r="283" spans="2:54" ht="15.75" customHeight="1" x14ac:dyDescent="0.25">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c r="BB283" s="61"/>
    </row>
    <row r="284" spans="2:54" ht="15.75" customHeight="1" x14ac:dyDescent="0.25">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c r="BB284" s="61"/>
    </row>
    <row r="285" spans="2:54" ht="15.75" customHeight="1" x14ac:dyDescent="0.25">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c r="BB285" s="61"/>
    </row>
    <row r="286" spans="2:54" ht="15.75" customHeight="1" x14ac:dyDescent="0.25">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c r="BB286" s="61"/>
    </row>
    <row r="287" spans="2:54" ht="15.75" customHeight="1" x14ac:dyDescent="0.25">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c r="BB287" s="61"/>
    </row>
    <row r="288" spans="2:54" ht="15.75" customHeight="1" x14ac:dyDescent="0.25">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c r="BB288" s="61"/>
    </row>
    <row r="289" spans="2:54" ht="15.75" customHeight="1" x14ac:dyDescent="0.25">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c r="BB289" s="61"/>
    </row>
    <row r="290" spans="2:54" ht="15.75" customHeight="1" x14ac:dyDescent="0.25">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c r="BB290" s="61"/>
    </row>
    <row r="291" spans="2:54" ht="15.75" customHeight="1" x14ac:dyDescent="0.25">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c r="BB291" s="61"/>
    </row>
    <row r="292" spans="2:54" ht="15.75" customHeight="1" x14ac:dyDescent="0.25">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c r="BB292" s="61"/>
    </row>
    <row r="293" spans="2:54" ht="15.75" customHeight="1" x14ac:dyDescent="0.25">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c r="BB293" s="61"/>
    </row>
    <row r="294" spans="2:54" ht="15.75" customHeight="1" x14ac:dyDescent="0.25">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c r="BB294" s="61"/>
    </row>
    <row r="295" spans="2:54" ht="15.75" customHeight="1" x14ac:dyDescent="0.25">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c r="BB295" s="61"/>
    </row>
    <row r="296" spans="2:54" ht="15.75" customHeight="1" x14ac:dyDescent="0.25">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c r="BB296" s="61"/>
    </row>
    <row r="297" spans="2:54" ht="15.75" customHeight="1" x14ac:dyDescent="0.25">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c r="BB297" s="61"/>
    </row>
    <row r="298" spans="2:54" ht="15.75" customHeight="1" x14ac:dyDescent="0.25">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c r="BB298" s="61"/>
    </row>
    <row r="299" spans="2:54" ht="15.75" customHeight="1" x14ac:dyDescent="0.25">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c r="BB299" s="61"/>
    </row>
    <row r="300" spans="2:54" ht="15.75" customHeight="1" x14ac:dyDescent="0.25">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c r="BB300" s="61"/>
    </row>
    <row r="301" spans="2:54" ht="15.75" customHeight="1" x14ac:dyDescent="0.25">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c r="BB301" s="61"/>
    </row>
    <row r="302" spans="2:54" ht="15.75" customHeight="1" x14ac:dyDescent="0.25">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c r="BB302" s="61"/>
    </row>
    <row r="303" spans="2:54" ht="15.75" customHeight="1" x14ac:dyDescent="0.25">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c r="BB303" s="61"/>
    </row>
    <row r="304" spans="2:54" ht="15.75" customHeight="1" x14ac:dyDescent="0.25">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c r="BB304" s="61"/>
    </row>
    <row r="305" spans="2:54" ht="15.75" customHeight="1" x14ac:dyDescent="0.25">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c r="BB305" s="61"/>
    </row>
    <row r="306" spans="2:54" ht="15.75" customHeight="1" x14ac:dyDescent="0.25">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c r="BB306" s="61"/>
    </row>
    <row r="307" spans="2:54" ht="15.75" customHeight="1" x14ac:dyDescent="0.25">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c r="BB307" s="61"/>
    </row>
    <row r="308" spans="2:54" ht="15.75" customHeight="1" x14ac:dyDescent="0.25">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c r="BB308" s="61"/>
    </row>
    <row r="309" spans="2:54" ht="15.75" customHeight="1" x14ac:dyDescent="0.25">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c r="BB309" s="61"/>
    </row>
    <row r="310" spans="2:54" ht="15.75" customHeight="1" x14ac:dyDescent="0.25">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c r="BB310" s="61"/>
    </row>
    <row r="311" spans="2:54" ht="15.75" customHeight="1" x14ac:dyDescent="0.25">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c r="BB311" s="61"/>
    </row>
    <row r="312" spans="2:54" ht="15.75" customHeight="1" x14ac:dyDescent="0.25">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c r="BB312" s="61"/>
    </row>
    <row r="313" spans="2:54" ht="15.75" customHeight="1" x14ac:dyDescent="0.25">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c r="BB313" s="61"/>
    </row>
    <row r="314" spans="2:54" ht="15.75" customHeight="1" x14ac:dyDescent="0.25">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c r="BB314" s="61"/>
    </row>
    <row r="315" spans="2:54" ht="15.75" customHeight="1" x14ac:dyDescent="0.25">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c r="BB315" s="61"/>
    </row>
    <row r="316" spans="2:54" ht="15.75" customHeight="1" x14ac:dyDescent="0.25">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c r="BB316" s="61"/>
    </row>
    <row r="317" spans="2:54" ht="15.75" customHeight="1" x14ac:dyDescent="0.25">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c r="BB317" s="61"/>
    </row>
    <row r="318" spans="2:54" ht="15.75" customHeight="1" x14ac:dyDescent="0.25">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c r="BB318" s="61"/>
    </row>
    <row r="319" spans="2:54" ht="15.75" customHeight="1" x14ac:dyDescent="0.25">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c r="BB319" s="61"/>
    </row>
    <row r="320" spans="2:54" ht="15.75" customHeight="1" x14ac:dyDescent="0.25">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c r="BB320" s="61"/>
    </row>
    <row r="321" spans="2:54" ht="15.75" customHeight="1" x14ac:dyDescent="0.25">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c r="BB321" s="61"/>
    </row>
    <row r="322" spans="2:54" ht="15.75" customHeight="1" x14ac:dyDescent="0.25">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c r="BB322" s="61"/>
    </row>
    <row r="323" spans="2:54" ht="15.75" customHeight="1" x14ac:dyDescent="0.25">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c r="BB323" s="61"/>
    </row>
    <row r="324" spans="2:54" ht="15.75" customHeight="1" x14ac:dyDescent="0.25">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c r="BB324" s="61"/>
    </row>
    <row r="325" spans="2:54" ht="15.75" customHeight="1" x14ac:dyDescent="0.25">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c r="BB325" s="61"/>
    </row>
    <row r="326" spans="2:54" ht="15.75" customHeight="1" x14ac:dyDescent="0.25">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c r="BB326" s="61"/>
    </row>
    <row r="327" spans="2:54" ht="15.75" customHeight="1" x14ac:dyDescent="0.25">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c r="BB327" s="61"/>
    </row>
    <row r="328" spans="2:54" ht="15.75" customHeight="1" x14ac:dyDescent="0.25">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c r="BB328" s="61"/>
    </row>
    <row r="329" spans="2:54" ht="15.75" customHeight="1" x14ac:dyDescent="0.25">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c r="BB329" s="61"/>
    </row>
    <row r="330" spans="2:54" ht="15.75" customHeight="1" x14ac:dyDescent="0.25">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c r="BB330" s="61"/>
    </row>
    <row r="331" spans="2:54" ht="15.75" customHeight="1" x14ac:dyDescent="0.25">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c r="BB331" s="61"/>
    </row>
    <row r="332" spans="2:54" ht="15.75" customHeight="1" x14ac:dyDescent="0.25">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c r="BB332" s="61"/>
    </row>
    <row r="333" spans="2:54" ht="15.75" customHeight="1" x14ac:dyDescent="0.25">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c r="BB333" s="61"/>
    </row>
    <row r="334" spans="2:54" ht="15.75" customHeight="1" x14ac:dyDescent="0.25">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c r="BB334" s="61"/>
    </row>
    <row r="335" spans="2:54" ht="15.75" customHeight="1" x14ac:dyDescent="0.25">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c r="BB335" s="61"/>
    </row>
    <row r="336" spans="2:54" ht="15.75" customHeight="1" x14ac:dyDescent="0.25">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c r="BB336" s="61"/>
    </row>
    <row r="337" spans="2:54" ht="15.75" customHeight="1" x14ac:dyDescent="0.25">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c r="BB337" s="61"/>
    </row>
    <row r="338" spans="2:54" ht="15.75" customHeight="1" x14ac:dyDescent="0.25">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c r="BB338" s="61"/>
    </row>
    <row r="339" spans="2:54" ht="15.75" customHeight="1" x14ac:dyDescent="0.25">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c r="BB339" s="61"/>
    </row>
    <row r="340" spans="2:54" ht="15.75" customHeight="1" x14ac:dyDescent="0.25">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c r="BB340" s="61"/>
    </row>
    <row r="341" spans="2:54" ht="15.75" customHeight="1" x14ac:dyDescent="0.25">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c r="BB341" s="61"/>
    </row>
    <row r="342" spans="2:54" ht="15.75" customHeight="1" x14ac:dyDescent="0.25">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c r="BB342" s="61"/>
    </row>
    <row r="343" spans="2:54" ht="15.75" customHeight="1" x14ac:dyDescent="0.25">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c r="BB343" s="61"/>
    </row>
    <row r="344" spans="2:54" ht="15.75" customHeight="1" x14ac:dyDescent="0.25">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c r="BB344" s="61"/>
    </row>
    <row r="345" spans="2:54" ht="15.75" customHeight="1" x14ac:dyDescent="0.25">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c r="BB345" s="61"/>
    </row>
    <row r="346" spans="2:54" ht="15.75" customHeight="1" x14ac:dyDescent="0.25">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c r="BB346" s="61"/>
    </row>
    <row r="347" spans="2:54" ht="15.75" customHeight="1" x14ac:dyDescent="0.25">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c r="BB347" s="61"/>
    </row>
    <row r="348" spans="2:54" ht="15.75" customHeight="1" x14ac:dyDescent="0.25">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c r="BB348" s="61"/>
    </row>
    <row r="349" spans="2:54" ht="15.75" customHeight="1" x14ac:dyDescent="0.25">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c r="BB349" s="61"/>
    </row>
    <row r="350" spans="2:54" ht="15.75" customHeight="1" x14ac:dyDescent="0.25">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c r="BB350" s="61"/>
    </row>
    <row r="351" spans="2:54" ht="15.75" customHeight="1" x14ac:dyDescent="0.25">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c r="BB351" s="61"/>
    </row>
    <row r="352" spans="2:54" ht="15.75" customHeight="1" x14ac:dyDescent="0.25">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c r="BB352" s="61"/>
    </row>
    <row r="353" spans="2:54" ht="15.75" customHeight="1" x14ac:dyDescent="0.25">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c r="BB353" s="61"/>
    </row>
    <row r="354" spans="2:54" ht="15.75" customHeight="1" x14ac:dyDescent="0.25">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c r="BB354" s="61"/>
    </row>
    <row r="355" spans="2:54" ht="15.75" customHeight="1" x14ac:dyDescent="0.25">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c r="BB355" s="61"/>
    </row>
    <row r="356" spans="2:54" ht="15.75" customHeight="1" x14ac:dyDescent="0.25">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c r="BB356" s="61"/>
    </row>
    <row r="357" spans="2:54" ht="15.75" customHeight="1" x14ac:dyDescent="0.25">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c r="BB357" s="61"/>
    </row>
    <row r="358" spans="2:54" ht="15.75" customHeight="1" x14ac:dyDescent="0.25">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c r="BB358" s="61"/>
    </row>
    <row r="359" spans="2:54" ht="15.75" customHeight="1" x14ac:dyDescent="0.25">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c r="BB359" s="61"/>
    </row>
    <row r="360" spans="2:54" ht="15.75" customHeight="1" x14ac:dyDescent="0.25">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c r="BB360" s="61"/>
    </row>
    <row r="361" spans="2:54" ht="15.75" customHeight="1" x14ac:dyDescent="0.25">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c r="BB361" s="61"/>
    </row>
    <row r="362" spans="2:54" ht="15.75" customHeight="1" x14ac:dyDescent="0.25">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c r="BB362" s="61"/>
    </row>
    <row r="363" spans="2:54" ht="15.75" customHeight="1" x14ac:dyDescent="0.25">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c r="BB363" s="61"/>
    </row>
    <row r="364" spans="2:54" ht="15.75" customHeight="1" x14ac:dyDescent="0.25">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c r="BB364" s="61"/>
    </row>
    <row r="365" spans="2:54" ht="15.75" customHeight="1" x14ac:dyDescent="0.25">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c r="BB365" s="61"/>
    </row>
    <row r="366" spans="2:54" ht="15.75" customHeight="1" x14ac:dyDescent="0.25">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c r="BB366" s="61"/>
    </row>
    <row r="367" spans="2:54" ht="15.75" customHeight="1" x14ac:dyDescent="0.25">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c r="BB367" s="61"/>
    </row>
    <row r="368" spans="2:54" ht="15.75" customHeight="1" x14ac:dyDescent="0.25">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c r="BB368" s="61"/>
    </row>
    <row r="369" spans="2:54" ht="15.75" customHeight="1" x14ac:dyDescent="0.25">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c r="BB369" s="61"/>
    </row>
    <row r="370" spans="2:54" ht="15.75" customHeight="1" x14ac:dyDescent="0.25">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c r="BB370" s="61"/>
    </row>
    <row r="371" spans="2:54" ht="15.75" customHeight="1" x14ac:dyDescent="0.25">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c r="BB371" s="61"/>
    </row>
    <row r="372" spans="2:54" ht="15.75" customHeight="1" x14ac:dyDescent="0.25">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c r="BB372" s="61"/>
    </row>
    <row r="373" spans="2:54" ht="15.75" customHeight="1" x14ac:dyDescent="0.25">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c r="BB373" s="61"/>
    </row>
    <row r="374" spans="2:54" ht="15.75" customHeight="1" x14ac:dyDescent="0.25">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c r="BB374" s="61"/>
    </row>
    <row r="375" spans="2:54" ht="15.75" customHeight="1" x14ac:dyDescent="0.25">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c r="BB375" s="61"/>
    </row>
    <row r="376" spans="2:54" ht="15.75" customHeight="1" x14ac:dyDescent="0.25">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c r="BB376" s="61"/>
    </row>
    <row r="377" spans="2:54" ht="15.75" customHeight="1" x14ac:dyDescent="0.25">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c r="BB377" s="61"/>
    </row>
    <row r="378" spans="2:54" ht="15.75" customHeight="1" x14ac:dyDescent="0.25">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c r="BB378" s="61"/>
    </row>
    <row r="379" spans="2:54" ht="15.75" customHeight="1" x14ac:dyDescent="0.25">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c r="BB379" s="61"/>
    </row>
    <row r="380" spans="2:54" ht="15.75" customHeight="1" x14ac:dyDescent="0.25">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c r="BB380" s="61"/>
    </row>
    <row r="381" spans="2:54" ht="15.75" customHeight="1" x14ac:dyDescent="0.25">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c r="BB381" s="61"/>
    </row>
    <row r="382" spans="2:54" ht="15.75" customHeight="1" x14ac:dyDescent="0.25">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c r="BB382" s="61"/>
    </row>
    <row r="383" spans="2:54" ht="15.75" customHeight="1" x14ac:dyDescent="0.25">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c r="BB383" s="61"/>
    </row>
    <row r="384" spans="2:54" ht="15.75" customHeight="1" x14ac:dyDescent="0.25">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c r="BB384" s="61"/>
    </row>
    <row r="385" spans="2:54" ht="15.75" customHeight="1" x14ac:dyDescent="0.25">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c r="BB385" s="61"/>
    </row>
    <row r="386" spans="2:54" ht="15.75" customHeight="1" x14ac:dyDescent="0.25">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c r="BB386" s="61"/>
    </row>
    <row r="387" spans="2:54" ht="15.75" customHeight="1" x14ac:dyDescent="0.25">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c r="BB387" s="61"/>
    </row>
    <row r="388" spans="2:54" ht="15.75" customHeight="1" x14ac:dyDescent="0.25">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c r="BB388" s="61"/>
    </row>
    <row r="389" spans="2:54" ht="15.75" customHeight="1" x14ac:dyDescent="0.25">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c r="BB389" s="61"/>
    </row>
    <row r="390" spans="2:54" ht="15.75" customHeight="1" x14ac:dyDescent="0.25">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c r="BB390" s="61"/>
    </row>
    <row r="391" spans="2:54" ht="15.75" customHeight="1" x14ac:dyDescent="0.25">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c r="BB391" s="61"/>
    </row>
    <row r="392" spans="2:54" ht="15.75" customHeight="1" x14ac:dyDescent="0.25">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c r="BB392" s="61"/>
    </row>
    <row r="393" spans="2:54" ht="15.75" customHeight="1" x14ac:dyDescent="0.25">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c r="BB393" s="61"/>
    </row>
    <row r="394" spans="2:54" ht="15.75" customHeight="1" x14ac:dyDescent="0.25">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c r="BB394" s="61"/>
    </row>
    <row r="395" spans="2:54" ht="15.75" customHeight="1" x14ac:dyDescent="0.25">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c r="BB395" s="61"/>
    </row>
    <row r="396" spans="2:54" ht="15.75" customHeight="1" x14ac:dyDescent="0.25">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c r="BB396" s="61"/>
    </row>
    <row r="397" spans="2:54" ht="15.75" customHeight="1" x14ac:dyDescent="0.25">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c r="BB397" s="61"/>
    </row>
    <row r="398" spans="2:54" ht="15.75" customHeight="1" x14ac:dyDescent="0.25">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c r="BB398" s="61"/>
    </row>
    <row r="399" spans="2:54" ht="15.75" customHeight="1" x14ac:dyDescent="0.25">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c r="BB399" s="61"/>
    </row>
    <row r="400" spans="2:54" ht="15.75" customHeight="1" x14ac:dyDescent="0.25">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c r="BB400" s="61"/>
    </row>
    <row r="401" spans="2:54" ht="15.75" customHeight="1" x14ac:dyDescent="0.25">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c r="BB401" s="61"/>
    </row>
    <row r="402" spans="2:54" ht="15.75" customHeight="1" x14ac:dyDescent="0.25">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c r="BB402" s="61"/>
    </row>
    <row r="403" spans="2:54" ht="15.75" customHeight="1" x14ac:dyDescent="0.25">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c r="BB403" s="61"/>
    </row>
    <row r="404" spans="2:54" ht="15.75" customHeight="1" x14ac:dyDescent="0.25">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c r="BB404" s="61"/>
    </row>
    <row r="405" spans="2:54" ht="15.75" customHeight="1" x14ac:dyDescent="0.25">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c r="BB405" s="61"/>
    </row>
    <row r="406" spans="2:54" ht="15.75" customHeight="1" x14ac:dyDescent="0.25">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c r="BB406" s="61"/>
    </row>
    <row r="407" spans="2:54" ht="15.75" customHeight="1" x14ac:dyDescent="0.25">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c r="BB407" s="61"/>
    </row>
    <row r="408" spans="2:54" ht="15.75" customHeight="1" x14ac:dyDescent="0.25">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c r="BB408" s="61"/>
    </row>
    <row r="409" spans="2:54" ht="15.75" customHeight="1" x14ac:dyDescent="0.25">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c r="BB409" s="61"/>
    </row>
    <row r="410" spans="2:54" ht="15.75" customHeight="1" x14ac:dyDescent="0.25">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c r="BB410" s="61"/>
    </row>
    <row r="411" spans="2:54" ht="15.75" customHeight="1" x14ac:dyDescent="0.25">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c r="BB411" s="61"/>
    </row>
    <row r="412" spans="2:54" ht="15.75" customHeight="1" x14ac:dyDescent="0.25">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c r="BB412" s="61"/>
    </row>
    <row r="413" spans="2:54" ht="15.75" customHeight="1" x14ac:dyDescent="0.25">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c r="BB413" s="61"/>
    </row>
    <row r="414" spans="2:54" ht="15.75" customHeight="1" x14ac:dyDescent="0.25">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c r="BB414" s="61"/>
    </row>
    <row r="415" spans="2:54" ht="15.75" customHeight="1" x14ac:dyDescent="0.25">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c r="BB415" s="61"/>
    </row>
    <row r="416" spans="2:54" ht="15.75" customHeight="1" x14ac:dyDescent="0.25">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c r="BB416" s="61"/>
    </row>
    <row r="417" spans="2:54" ht="15.75" customHeight="1" x14ac:dyDescent="0.25">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c r="BB417" s="61"/>
    </row>
    <row r="418" spans="2:54" ht="15.75" customHeight="1" x14ac:dyDescent="0.25">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c r="BB418" s="61"/>
    </row>
    <row r="419" spans="2:54" ht="15.75" customHeight="1" x14ac:dyDescent="0.25">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c r="BB419" s="61"/>
    </row>
    <row r="420" spans="2:54" ht="15.75" customHeight="1" x14ac:dyDescent="0.25">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row>
    <row r="421" spans="2:54" ht="15.75" customHeight="1" x14ac:dyDescent="0.25">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c r="BB421" s="61"/>
    </row>
    <row r="422" spans="2:54" ht="15.75" customHeight="1" x14ac:dyDescent="0.25">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row>
    <row r="423" spans="2:54" ht="15.75" customHeight="1" x14ac:dyDescent="0.25">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row>
    <row r="424" spans="2:54" ht="15.75" customHeight="1" x14ac:dyDescent="0.25">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row>
    <row r="425" spans="2:54" ht="15.75" customHeight="1" x14ac:dyDescent="0.25">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row>
    <row r="426" spans="2:54" ht="15.75" customHeight="1" x14ac:dyDescent="0.25">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row>
    <row r="427" spans="2:54" ht="15.75" customHeight="1" x14ac:dyDescent="0.25">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row>
    <row r="428" spans="2:54" ht="15.75" customHeight="1" x14ac:dyDescent="0.25">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row>
    <row r="429" spans="2:54" ht="15.75" customHeight="1" x14ac:dyDescent="0.25">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row>
    <row r="430" spans="2:54" ht="15.75" customHeight="1" x14ac:dyDescent="0.25">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row>
    <row r="431" spans="2:54" ht="15.75" customHeight="1" x14ac:dyDescent="0.25">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row>
    <row r="432" spans="2:54" ht="15.75" customHeight="1" x14ac:dyDescent="0.25">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row>
    <row r="433" spans="2:54" ht="15.75" customHeight="1" x14ac:dyDescent="0.25">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row>
    <row r="434" spans="2:54" ht="15.75" customHeight="1" x14ac:dyDescent="0.25">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row>
    <row r="435" spans="2:54" ht="15.75" customHeight="1" x14ac:dyDescent="0.25">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row>
    <row r="436" spans="2:54" ht="15.75" customHeight="1" x14ac:dyDescent="0.25">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row>
    <row r="437" spans="2:54" ht="15.75" customHeight="1" x14ac:dyDescent="0.25">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row>
    <row r="438" spans="2:54" ht="15.75" customHeight="1" x14ac:dyDescent="0.25">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row>
    <row r="439" spans="2:54" ht="15.75" customHeight="1" x14ac:dyDescent="0.25">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row>
    <row r="440" spans="2:54" ht="15.75" customHeight="1" x14ac:dyDescent="0.25">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c r="BB440" s="61"/>
    </row>
    <row r="441" spans="2:54" ht="15.75" customHeight="1" x14ac:dyDescent="0.25">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c r="BB441" s="61"/>
    </row>
    <row r="442" spans="2:54" ht="15.75" customHeight="1" x14ac:dyDescent="0.25">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c r="BB442" s="61"/>
    </row>
    <row r="443" spans="2:54" ht="15.75" customHeight="1" x14ac:dyDescent="0.25">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c r="BB443" s="61"/>
    </row>
    <row r="444" spans="2:54" ht="15.75" customHeight="1" x14ac:dyDescent="0.25">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c r="BB444" s="61"/>
    </row>
    <row r="445" spans="2:54" ht="15.75" customHeight="1" x14ac:dyDescent="0.25">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c r="BB445" s="61"/>
    </row>
    <row r="446" spans="2:54" ht="15.75" customHeight="1" x14ac:dyDescent="0.25">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c r="BB446" s="61"/>
    </row>
    <row r="447" spans="2:54" ht="15.75" customHeight="1" x14ac:dyDescent="0.25">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c r="BB447" s="61"/>
    </row>
    <row r="448" spans="2:54" ht="15.75" customHeight="1" x14ac:dyDescent="0.25">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c r="BB448" s="61"/>
    </row>
    <row r="449" spans="2:54" ht="15.75" customHeight="1" x14ac:dyDescent="0.25">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c r="BB449" s="61"/>
    </row>
    <row r="450" spans="2:54" ht="15.75" customHeight="1" x14ac:dyDescent="0.25">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c r="BB450" s="61"/>
    </row>
    <row r="451" spans="2:54" ht="15.75" customHeight="1" x14ac:dyDescent="0.25">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c r="BB451" s="61"/>
    </row>
    <row r="452" spans="2:54" ht="15.75" customHeight="1" x14ac:dyDescent="0.25">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c r="BB452" s="61"/>
    </row>
    <row r="453" spans="2:54" ht="15.75" customHeight="1" x14ac:dyDescent="0.25">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c r="BB453" s="61"/>
    </row>
    <row r="454" spans="2:54" ht="15.75" customHeight="1" x14ac:dyDescent="0.25">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c r="BB454" s="61"/>
    </row>
    <row r="455" spans="2:54" ht="15.75" customHeight="1" x14ac:dyDescent="0.25">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c r="BB455" s="61"/>
    </row>
    <row r="456" spans="2:54" ht="15.75" customHeight="1" x14ac:dyDescent="0.25">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c r="BB456" s="61"/>
    </row>
    <row r="457" spans="2:54" ht="15.75" customHeight="1" x14ac:dyDescent="0.25">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c r="BB457" s="61"/>
    </row>
    <row r="458" spans="2:54" ht="15.75" customHeight="1" x14ac:dyDescent="0.25">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c r="BB458" s="61"/>
    </row>
    <row r="459" spans="2:54" ht="15.75" customHeight="1" x14ac:dyDescent="0.25">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c r="BB459" s="61"/>
    </row>
    <row r="460" spans="2:54" ht="15.75" customHeight="1" x14ac:dyDescent="0.25">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c r="BB460" s="61"/>
    </row>
    <row r="461" spans="2:54" ht="15.75" customHeight="1" x14ac:dyDescent="0.25">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c r="BB461" s="61"/>
    </row>
    <row r="462" spans="2:54" ht="15.75" customHeight="1" x14ac:dyDescent="0.25">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c r="BB462" s="61"/>
    </row>
    <row r="463" spans="2:54" ht="15.75" customHeight="1" x14ac:dyDescent="0.25">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c r="BB463" s="61"/>
    </row>
    <row r="464" spans="2:54" ht="15.75" customHeight="1" x14ac:dyDescent="0.25">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c r="BB464" s="61"/>
    </row>
    <row r="465" spans="2:54" ht="15.75" customHeight="1" x14ac:dyDescent="0.25">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c r="BB465" s="61"/>
    </row>
    <row r="466" spans="2:54" ht="15.75" customHeight="1" x14ac:dyDescent="0.25">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c r="BB466" s="61"/>
    </row>
    <row r="467" spans="2:54" ht="15.75" customHeight="1" x14ac:dyDescent="0.25">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c r="BB467" s="61"/>
    </row>
    <row r="468" spans="2:54" ht="15.75" customHeight="1" x14ac:dyDescent="0.25">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c r="BB468" s="61"/>
    </row>
    <row r="469" spans="2:54" ht="15.75" customHeight="1" x14ac:dyDescent="0.25">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c r="BB469" s="61"/>
    </row>
    <row r="470" spans="2:54" ht="15.75" customHeight="1" x14ac:dyDescent="0.25">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c r="BB470" s="61"/>
    </row>
    <row r="471" spans="2:54" ht="15.75" customHeight="1" x14ac:dyDescent="0.25">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c r="BB471" s="61"/>
    </row>
    <row r="472" spans="2:54" ht="15.75" customHeight="1" x14ac:dyDescent="0.25">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c r="BB472" s="61"/>
    </row>
    <row r="473" spans="2:54" ht="15.75" customHeight="1" x14ac:dyDescent="0.25">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c r="BB473" s="61"/>
    </row>
    <row r="474" spans="2:54" ht="15.75" customHeight="1" x14ac:dyDescent="0.25">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c r="BB474" s="61"/>
    </row>
    <row r="475" spans="2:54" ht="15.75" customHeight="1" x14ac:dyDescent="0.25">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c r="BB475" s="61"/>
    </row>
    <row r="476" spans="2:54" ht="15.75" customHeight="1" x14ac:dyDescent="0.25">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c r="BB476" s="61"/>
    </row>
    <row r="477" spans="2:54" ht="15.75" customHeight="1" x14ac:dyDescent="0.25">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c r="BB477" s="61"/>
    </row>
    <row r="478" spans="2:54" ht="15.75" customHeight="1" x14ac:dyDescent="0.25">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c r="BB478" s="61"/>
    </row>
    <row r="479" spans="2:54" ht="15.75" customHeight="1" x14ac:dyDescent="0.25">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c r="BB479" s="61"/>
    </row>
    <row r="480" spans="2:54" ht="15.75" customHeight="1" x14ac:dyDescent="0.25">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c r="BB480" s="61"/>
    </row>
    <row r="481" spans="2:54" ht="15.75" customHeight="1" x14ac:dyDescent="0.25">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c r="BB481" s="61"/>
    </row>
    <row r="482" spans="2:54" ht="15.75" customHeight="1" x14ac:dyDescent="0.25">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c r="BB482" s="61"/>
    </row>
    <row r="483" spans="2:54" ht="15.75" customHeight="1" x14ac:dyDescent="0.25">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c r="BB483" s="61"/>
    </row>
    <row r="484" spans="2:54" ht="15.75" customHeight="1" x14ac:dyDescent="0.25">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c r="BB484" s="61"/>
    </row>
    <row r="485" spans="2:54" ht="15.75" customHeight="1" x14ac:dyDescent="0.25">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c r="BB485" s="61"/>
    </row>
    <row r="486" spans="2:54" ht="15.75" customHeight="1" x14ac:dyDescent="0.25">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c r="BB486" s="61"/>
    </row>
    <row r="487" spans="2:54" ht="15.75" customHeight="1" x14ac:dyDescent="0.25">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c r="BB487" s="61"/>
    </row>
    <row r="488" spans="2:54" ht="15.75" customHeight="1" x14ac:dyDescent="0.25">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c r="BB488" s="61"/>
    </row>
    <row r="489" spans="2:54" ht="15.75" customHeight="1" x14ac:dyDescent="0.25">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c r="BB489" s="61"/>
    </row>
    <row r="490" spans="2:54" ht="15.75" customHeight="1" x14ac:dyDescent="0.25">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c r="BB490" s="61"/>
    </row>
    <row r="491" spans="2:54" ht="15.75" customHeight="1" x14ac:dyDescent="0.25">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c r="BB491" s="61"/>
    </row>
    <row r="492" spans="2:54" ht="15.75" customHeight="1" x14ac:dyDescent="0.25">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c r="BB492" s="61"/>
    </row>
    <row r="493" spans="2:54" ht="15.75" customHeight="1" x14ac:dyDescent="0.25">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c r="BB493" s="61"/>
    </row>
    <row r="494" spans="2:54" ht="15.75" customHeight="1" x14ac:dyDescent="0.25">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c r="BB494" s="61"/>
    </row>
    <row r="495" spans="2:54" ht="15.75" customHeight="1" x14ac:dyDescent="0.25">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c r="BB495" s="61"/>
    </row>
    <row r="496" spans="2:54" ht="15.75" customHeight="1" x14ac:dyDescent="0.25">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c r="BB496" s="61"/>
    </row>
    <row r="497" spans="2:54" ht="15.75" customHeight="1" x14ac:dyDescent="0.25">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c r="BB497" s="61"/>
    </row>
    <row r="498" spans="2:54" ht="15.75" customHeight="1" x14ac:dyDescent="0.25">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c r="BB498" s="61"/>
    </row>
    <row r="499" spans="2:54" ht="15.75" customHeight="1" x14ac:dyDescent="0.25">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c r="BB499" s="61"/>
    </row>
    <row r="500" spans="2:54" ht="15.75" customHeight="1" x14ac:dyDescent="0.25">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c r="BB500" s="61"/>
    </row>
    <row r="501" spans="2:54" ht="15.75" customHeight="1" x14ac:dyDescent="0.25">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c r="BB501" s="61"/>
    </row>
    <row r="502" spans="2:54" ht="15.75" customHeight="1" x14ac:dyDescent="0.25">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c r="BB502" s="61"/>
    </row>
    <row r="503" spans="2:54" ht="15.75" customHeight="1" x14ac:dyDescent="0.25">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c r="BB503" s="61"/>
    </row>
    <row r="504" spans="2:54" ht="15.75" customHeight="1" x14ac:dyDescent="0.25">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c r="BB504" s="61"/>
    </row>
    <row r="505" spans="2:54" ht="15.75" customHeight="1" x14ac:dyDescent="0.25">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c r="BB505" s="61"/>
    </row>
    <row r="506" spans="2:54" ht="15.75" customHeight="1" x14ac:dyDescent="0.25">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c r="BB506" s="61"/>
    </row>
    <row r="507" spans="2:54" ht="15.75" customHeight="1" x14ac:dyDescent="0.25">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c r="BB507" s="61"/>
    </row>
    <row r="508" spans="2:54" ht="15.75" customHeight="1" x14ac:dyDescent="0.25">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c r="BB508" s="61"/>
    </row>
    <row r="509" spans="2:54" ht="15.75" customHeight="1" x14ac:dyDescent="0.25">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c r="BB509" s="61"/>
    </row>
    <row r="510" spans="2:54" ht="15.75" customHeight="1" x14ac:dyDescent="0.25">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c r="BB510" s="61"/>
    </row>
    <row r="511" spans="2:54" ht="15.75" customHeight="1" x14ac:dyDescent="0.25">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c r="BB511" s="61"/>
    </row>
    <row r="512" spans="2:54" ht="15.75" customHeight="1" x14ac:dyDescent="0.25">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c r="BB512" s="61"/>
    </row>
    <row r="513" spans="2:54" ht="15.75" customHeight="1" x14ac:dyDescent="0.25">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c r="BB513" s="61"/>
    </row>
    <row r="514" spans="2:54" ht="15.75" customHeight="1" x14ac:dyDescent="0.25">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c r="BB514" s="61"/>
    </row>
    <row r="515" spans="2:54" ht="15.75" customHeight="1" x14ac:dyDescent="0.25">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c r="BB515" s="61"/>
    </row>
    <row r="516" spans="2:54" ht="15.75" customHeight="1" x14ac:dyDescent="0.25">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c r="BB516" s="61"/>
    </row>
    <row r="517" spans="2:54" ht="15.75" customHeight="1" x14ac:dyDescent="0.25">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c r="BB517" s="61"/>
    </row>
    <row r="518" spans="2:54" ht="15.75" customHeight="1" x14ac:dyDescent="0.25">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c r="BB518" s="61"/>
    </row>
    <row r="519" spans="2:54" ht="15.75" customHeight="1" x14ac:dyDescent="0.25">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c r="BB519" s="61"/>
    </row>
    <row r="520" spans="2:54" ht="15.75" customHeight="1" x14ac:dyDescent="0.25">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c r="BB520" s="61"/>
    </row>
    <row r="521" spans="2:54" ht="15.75" customHeight="1" x14ac:dyDescent="0.25">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c r="BB521" s="61"/>
    </row>
    <row r="522" spans="2:54" ht="15.75" customHeight="1" x14ac:dyDescent="0.25">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c r="BB522" s="61"/>
    </row>
    <row r="523" spans="2:54" ht="15.75" customHeight="1" x14ac:dyDescent="0.25">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c r="BB523" s="61"/>
    </row>
    <row r="524" spans="2:54" ht="15.75" customHeight="1" x14ac:dyDescent="0.25">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c r="BB524" s="61"/>
    </row>
    <row r="525" spans="2:54" ht="15.75" customHeight="1" x14ac:dyDescent="0.25">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c r="BB525" s="61"/>
    </row>
    <row r="526" spans="2:54" ht="15.75" customHeight="1" x14ac:dyDescent="0.25">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c r="BB526" s="61"/>
    </row>
    <row r="527" spans="2:54" ht="15.75" customHeight="1" x14ac:dyDescent="0.25">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c r="BB527" s="61"/>
    </row>
    <row r="528" spans="2:54" ht="15.75" customHeight="1" x14ac:dyDescent="0.25">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c r="BB528" s="61"/>
    </row>
    <row r="529" spans="2:54" ht="15.75" customHeight="1" x14ac:dyDescent="0.25">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c r="BB529" s="61"/>
    </row>
    <row r="530" spans="2:54" ht="15.75" customHeight="1" x14ac:dyDescent="0.25">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c r="BB530" s="61"/>
    </row>
    <row r="531" spans="2:54" ht="15.75" customHeight="1" x14ac:dyDescent="0.25">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c r="BB531" s="61"/>
    </row>
    <row r="532" spans="2:54" ht="15.75" customHeight="1" x14ac:dyDescent="0.25">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c r="BB532" s="61"/>
    </row>
    <row r="533" spans="2:54" ht="15.75" customHeight="1" x14ac:dyDescent="0.25">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c r="BB533" s="61"/>
    </row>
    <row r="534" spans="2:54" ht="15.75" customHeight="1" x14ac:dyDescent="0.25">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c r="BB534" s="61"/>
    </row>
    <row r="535" spans="2:54" ht="15.75" customHeight="1" x14ac:dyDescent="0.25">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c r="BB535" s="61"/>
    </row>
    <row r="536" spans="2:54" ht="15.75" customHeight="1" x14ac:dyDescent="0.25">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c r="BB536" s="61"/>
    </row>
    <row r="537" spans="2:54" ht="15.75" customHeight="1" x14ac:dyDescent="0.25">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c r="BB537" s="61"/>
    </row>
    <row r="538" spans="2:54" ht="15.75" customHeight="1" x14ac:dyDescent="0.25">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c r="BB538" s="61"/>
    </row>
    <row r="539" spans="2:54" ht="15.75" customHeight="1" x14ac:dyDescent="0.25">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c r="BB539" s="61"/>
    </row>
    <row r="540" spans="2:54" ht="15.75" customHeight="1" x14ac:dyDescent="0.25">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c r="BB540" s="61"/>
    </row>
    <row r="541" spans="2:54" ht="15.75" customHeight="1" x14ac:dyDescent="0.25">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c r="BB541" s="61"/>
    </row>
    <row r="542" spans="2:54" ht="15.75" customHeight="1" x14ac:dyDescent="0.25">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c r="BB542" s="61"/>
    </row>
    <row r="543" spans="2:54" ht="15.75" customHeight="1" x14ac:dyDescent="0.25">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c r="BB543" s="61"/>
    </row>
    <row r="544" spans="2:54" ht="15.75" customHeight="1" x14ac:dyDescent="0.25">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c r="BB544" s="61"/>
    </row>
    <row r="545" spans="2:54" ht="15.75" customHeight="1" x14ac:dyDescent="0.25">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c r="BB545" s="61"/>
    </row>
    <row r="546" spans="2:54" ht="15.75" customHeight="1" x14ac:dyDescent="0.25">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c r="BB546" s="61"/>
    </row>
    <row r="547" spans="2:54" ht="15.75" customHeight="1" x14ac:dyDescent="0.25">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c r="BB547" s="61"/>
    </row>
    <row r="548" spans="2:54" ht="15.75" customHeight="1" x14ac:dyDescent="0.25">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c r="BB548" s="61"/>
    </row>
    <row r="549" spans="2:54" ht="15.75" customHeight="1" x14ac:dyDescent="0.25">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c r="BB549" s="61"/>
    </row>
    <row r="550" spans="2:54" ht="15.75" customHeight="1" x14ac:dyDescent="0.25">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c r="BB550" s="61"/>
    </row>
    <row r="551" spans="2:54" ht="15.75" customHeight="1" x14ac:dyDescent="0.25">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c r="BB551" s="61"/>
    </row>
    <row r="552" spans="2:54" ht="15.75" customHeight="1" x14ac:dyDescent="0.25">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c r="BB552" s="61"/>
    </row>
    <row r="553" spans="2:54" ht="15.75" customHeight="1" x14ac:dyDescent="0.25">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c r="BB553" s="61"/>
    </row>
    <row r="554" spans="2:54" ht="15.75" customHeight="1" x14ac:dyDescent="0.25">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c r="BB554" s="61"/>
    </row>
    <row r="555" spans="2:54" ht="15.75" customHeight="1" x14ac:dyDescent="0.25">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c r="BB555" s="61"/>
    </row>
    <row r="556" spans="2:54" ht="15.75" customHeight="1" x14ac:dyDescent="0.25">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c r="BB556" s="61"/>
    </row>
    <row r="557" spans="2:54" ht="15.75" customHeight="1" x14ac:dyDescent="0.25">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c r="BB557" s="61"/>
    </row>
    <row r="558" spans="2:54" ht="15.75" customHeight="1" x14ac:dyDescent="0.25">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c r="BB558" s="61"/>
    </row>
    <row r="559" spans="2:54" ht="15.75" customHeight="1" x14ac:dyDescent="0.25">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c r="BB559" s="61"/>
    </row>
    <row r="560" spans="2:54" ht="15.75" customHeight="1" x14ac:dyDescent="0.25">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c r="BB560" s="61"/>
    </row>
    <row r="561" spans="2:54" ht="15.75" customHeight="1" x14ac:dyDescent="0.25">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c r="BB561" s="61"/>
    </row>
    <row r="562" spans="2:54" ht="15.75" customHeight="1" x14ac:dyDescent="0.25">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c r="BB562" s="61"/>
    </row>
    <row r="563" spans="2:54" ht="15.75" customHeight="1" x14ac:dyDescent="0.25">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c r="BB563" s="61"/>
    </row>
    <row r="564" spans="2:54" ht="15.75" customHeight="1" x14ac:dyDescent="0.25">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c r="BB564" s="61"/>
    </row>
    <row r="565" spans="2:54" ht="15.75" customHeight="1" x14ac:dyDescent="0.25">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c r="BB565" s="61"/>
    </row>
    <row r="566" spans="2:54" ht="15.75" customHeight="1" x14ac:dyDescent="0.25">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c r="BB566" s="61"/>
    </row>
    <row r="567" spans="2:54" ht="15.75" customHeight="1" x14ac:dyDescent="0.25">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c r="BB567" s="61"/>
    </row>
    <row r="568" spans="2:54" ht="15.75" customHeight="1" x14ac:dyDescent="0.25">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c r="BB568" s="61"/>
    </row>
    <row r="569" spans="2:54" ht="15.75" customHeight="1" x14ac:dyDescent="0.25">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c r="BB569" s="61"/>
    </row>
    <row r="570" spans="2:54" ht="15.75" customHeight="1" x14ac:dyDescent="0.25">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c r="BB570" s="61"/>
    </row>
    <row r="571" spans="2:54" ht="15.75" customHeight="1" x14ac:dyDescent="0.25">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c r="BB571" s="61"/>
    </row>
    <row r="572" spans="2:54" ht="15.75" customHeight="1" x14ac:dyDescent="0.25">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c r="BB572" s="61"/>
    </row>
    <row r="573" spans="2:54" ht="15.75" customHeight="1" x14ac:dyDescent="0.25">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c r="BB573" s="61"/>
    </row>
    <row r="574" spans="2:54" ht="15.75" customHeight="1" x14ac:dyDescent="0.25">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c r="BB574" s="61"/>
    </row>
    <row r="575" spans="2:54" ht="15.75" customHeight="1" x14ac:dyDescent="0.25">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c r="BB575" s="61"/>
    </row>
    <row r="576" spans="2:54" ht="15.75" customHeight="1" x14ac:dyDescent="0.25">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c r="BB576" s="61"/>
    </row>
    <row r="577" spans="2:54" ht="15.75" customHeight="1" x14ac:dyDescent="0.25">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c r="BB577" s="61"/>
    </row>
    <row r="578" spans="2:54" ht="15.75" customHeight="1" x14ac:dyDescent="0.25">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c r="BB578" s="61"/>
    </row>
    <row r="579" spans="2:54" ht="15.75" customHeight="1" x14ac:dyDescent="0.25">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c r="BB579" s="61"/>
    </row>
    <row r="580" spans="2:54" ht="15.75" customHeight="1" x14ac:dyDescent="0.25">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c r="BB580" s="61"/>
    </row>
    <row r="581" spans="2:54" ht="15.75" customHeight="1" x14ac:dyDescent="0.25">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c r="BB581" s="61"/>
    </row>
    <row r="582" spans="2:54" ht="15.75" customHeight="1" x14ac:dyDescent="0.25">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c r="BB582" s="61"/>
    </row>
    <row r="583" spans="2:54" ht="15.75" customHeight="1" x14ac:dyDescent="0.25">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c r="BB583" s="61"/>
    </row>
    <row r="584" spans="2:54" ht="15.75" customHeight="1" x14ac:dyDescent="0.25">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c r="BB584" s="61"/>
    </row>
    <row r="585" spans="2:54" ht="15.75" customHeight="1" x14ac:dyDescent="0.25">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c r="BB585" s="61"/>
    </row>
    <row r="586" spans="2:54" ht="15.75" customHeight="1" x14ac:dyDescent="0.25">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c r="BB586" s="61"/>
    </row>
    <row r="587" spans="2:54" ht="15.75" customHeight="1" x14ac:dyDescent="0.25">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c r="BB587" s="61"/>
    </row>
    <row r="588" spans="2:54" ht="15.75" customHeight="1" x14ac:dyDescent="0.25">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c r="BB588" s="61"/>
    </row>
    <row r="589" spans="2:54" ht="15.75" customHeight="1" x14ac:dyDescent="0.25">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c r="BB589" s="61"/>
    </row>
    <row r="590" spans="2:54" ht="15.75" customHeight="1" x14ac:dyDescent="0.25">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c r="BB590" s="61"/>
    </row>
    <row r="591" spans="2:54" ht="15.75" customHeight="1" x14ac:dyDescent="0.25">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c r="BB591" s="61"/>
    </row>
    <row r="592" spans="2:54" ht="15.75" customHeight="1" x14ac:dyDescent="0.25">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c r="BB592" s="61"/>
    </row>
    <row r="593" spans="2:54" ht="15.75" customHeight="1" x14ac:dyDescent="0.25">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c r="BB593" s="61"/>
    </row>
    <row r="594" spans="2:54" ht="15.75" customHeight="1" x14ac:dyDescent="0.25">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c r="BB594" s="61"/>
    </row>
    <row r="595" spans="2:54" ht="15.75" customHeight="1" x14ac:dyDescent="0.25">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c r="BB595" s="61"/>
    </row>
    <row r="596" spans="2:54" ht="15.75" customHeight="1" x14ac:dyDescent="0.25">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c r="BB596" s="61"/>
    </row>
    <row r="597" spans="2:54" ht="15.75" customHeight="1" x14ac:dyDescent="0.25">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c r="BB597" s="61"/>
    </row>
    <row r="598" spans="2:54" ht="15.75" customHeight="1" x14ac:dyDescent="0.25">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c r="BB598" s="61"/>
    </row>
    <row r="599" spans="2:54" ht="15.75" customHeight="1" x14ac:dyDescent="0.25">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c r="BB599" s="61"/>
    </row>
    <row r="600" spans="2:54" ht="15.75" customHeight="1" x14ac:dyDescent="0.25">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c r="BB600" s="61"/>
    </row>
    <row r="601" spans="2:54" ht="15.75" customHeight="1" x14ac:dyDescent="0.25">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c r="BB601" s="61"/>
    </row>
    <row r="602" spans="2:54" ht="15.75" customHeight="1" x14ac:dyDescent="0.25">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c r="BB602" s="61"/>
    </row>
    <row r="603" spans="2:54" ht="15.75" customHeight="1" x14ac:dyDescent="0.25">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c r="BB603" s="61"/>
    </row>
    <row r="604" spans="2:54" ht="15.75" customHeight="1" x14ac:dyDescent="0.25">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c r="BB604" s="61"/>
    </row>
    <row r="605" spans="2:54" ht="15.75" customHeight="1" x14ac:dyDescent="0.25">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c r="BB605" s="61"/>
    </row>
    <row r="606" spans="2:54" ht="15.75" customHeight="1" x14ac:dyDescent="0.25">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c r="BB606" s="61"/>
    </row>
    <row r="607" spans="2:54" ht="15.75" customHeight="1" x14ac:dyDescent="0.25">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c r="BB607" s="61"/>
    </row>
    <row r="608" spans="2:54" ht="15.75" customHeight="1" x14ac:dyDescent="0.25">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c r="BB608" s="61"/>
    </row>
    <row r="609" spans="2:54" ht="15.75" customHeight="1" x14ac:dyDescent="0.25">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c r="BB609" s="61"/>
    </row>
    <row r="610" spans="2:54" ht="15.75" customHeight="1" x14ac:dyDescent="0.25">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c r="BB610" s="61"/>
    </row>
    <row r="611" spans="2:54" ht="15.75" customHeight="1" x14ac:dyDescent="0.25">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c r="BB611" s="61"/>
    </row>
    <row r="612" spans="2:54" ht="15.75" customHeight="1" x14ac:dyDescent="0.25">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c r="BB612" s="61"/>
    </row>
    <row r="613" spans="2:54" ht="15.75" customHeight="1" x14ac:dyDescent="0.25">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c r="BB613" s="61"/>
    </row>
    <row r="614" spans="2:54" ht="15.75" customHeight="1" x14ac:dyDescent="0.25">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c r="BB614" s="61"/>
    </row>
    <row r="615" spans="2:54" ht="15.75" customHeight="1" x14ac:dyDescent="0.25">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c r="BB615" s="61"/>
    </row>
    <row r="616" spans="2:54" ht="15.75" customHeight="1" x14ac:dyDescent="0.25">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c r="BB616" s="61"/>
    </row>
    <row r="617" spans="2:54" ht="15.75" customHeight="1" x14ac:dyDescent="0.25">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c r="BB617" s="61"/>
    </row>
    <row r="618" spans="2:54" ht="15.75" customHeight="1" x14ac:dyDescent="0.25">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c r="BB618" s="61"/>
    </row>
    <row r="619" spans="2:54" ht="15.75" customHeight="1" x14ac:dyDescent="0.25">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c r="BB619" s="61"/>
    </row>
    <row r="620" spans="2:54" ht="15.75" customHeight="1" x14ac:dyDescent="0.25">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c r="BB620" s="61"/>
    </row>
    <row r="621" spans="2:54" ht="15.75" customHeight="1" x14ac:dyDescent="0.25">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c r="BB621" s="61"/>
    </row>
    <row r="622" spans="2:54" ht="15.75" customHeight="1" x14ac:dyDescent="0.25">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c r="BB622" s="61"/>
    </row>
    <row r="623" spans="2:54" ht="15.75" customHeight="1" x14ac:dyDescent="0.25">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c r="BB623" s="61"/>
    </row>
    <row r="624" spans="2:54" ht="15.75" customHeight="1" x14ac:dyDescent="0.25">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c r="BB624" s="61"/>
    </row>
    <row r="625" spans="2:54" ht="15.75" customHeight="1" x14ac:dyDescent="0.25">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c r="BB625" s="61"/>
    </row>
    <row r="626" spans="2:54" ht="15.75" customHeight="1" x14ac:dyDescent="0.25">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c r="BB626" s="61"/>
    </row>
    <row r="627" spans="2:54" ht="15.75" customHeight="1" x14ac:dyDescent="0.25">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c r="BB627" s="61"/>
    </row>
    <row r="628" spans="2:54" ht="15.75" customHeight="1" x14ac:dyDescent="0.25">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c r="BB628" s="61"/>
    </row>
    <row r="629" spans="2:54" ht="15.75" customHeight="1" x14ac:dyDescent="0.25">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c r="BB629" s="61"/>
    </row>
    <row r="630" spans="2:54" ht="15.75" customHeight="1" x14ac:dyDescent="0.25">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c r="BB630" s="61"/>
    </row>
    <row r="631" spans="2:54" ht="15.75" customHeight="1" x14ac:dyDescent="0.25">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c r="BB631" s="61"/>
    </row>
    <row r="632" spans="2:54" ht="15.75" customHeight="1" x14ac:dyDescent="0.25">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c r="BB632" s="61"/>
    </row>
    <row r="633" spans="2:54" ht="15.75" customHeight="1" x14ac:dyDescent="0.25">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c r="BB633" s="61"/>
    </row>
    <row r="634" spans="2:54" ht="15.75" customHeight="1" x14ac:dyDescent="0.25">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c r="BB634" s="61"/>
    </row>
    <row r="635" spans="2:54" ht="15.75" customHeight="1" x14ac:dyDescent="0.25">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c r="BB635" s="61"/>
    </row>
    <row r="636" spans="2:54" ht="15.75" customHeight="1" x14ac:dyDescent="0.25">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c r="BB636" s="61"/>
    </row>
    <row r="637" spans="2:54" ht="15.75" customHeight="1" x14ac:dyDescent="0.25">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c r="BB637" s="61"/>
    </row>
    <row r="638" spans="2:54" ht="15.75" customHeight="1" x14ac:dyDescent="0.25">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c r="BB638" s="61"/>
    </row>
    <row r="639" spans="2:54" ht="15.75" customHeight="1" x14ac:dyDescent="0.25">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c r="BB639" s="61"/>
    </row>
    <row r="640" spans="2:54" ht="15.75" customHeight="1" x14ac:dyDescent="0.25">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c r="BB640" s="61"/>
    </row>
    <row r="641" spans="2:54" ht="15.75" customHeight="1" x14ac:dyDescent="0.25">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c r="BB641" s="61"/>
    </row>
    <row r="642" spans="2:54" ht="15.75" customHeight="1" x14ac:dyDescent="0.25">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c r="BB642" s="61"/>
    </row>
    <row r="643" spans="2:54" ht="15.75" customHeight="1" x14ac:dyDescent="0.25">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c r="BB643" s="61"/>
    </row>
    <row r="644" spans="2:54" ht="15.75" customHeight="1" x14ac:dyDescent="0.25">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c r="BB644" s="61"/>
    </row>
    <row r="645" spans="2:54" ht="15.75" customHeight="1" x14ac:dyDescent="0.25">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c r="BB645" s="61"/>
    </row>
    <row r="646" spans="2:54" ht="15.75" customHeight="1" x14ac:dyDescent="0.25">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c r="BB646" s="61"/>
    </row>
    <row r="647" spans="2:54" ht="15.75" customHeight="1" x14ac:dyDescent="0.25">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c r="BB647" s="61"/>
    </row>
    <row r="648" spans="2:54" ht="15.75" customHeight="1" x14ac:dyDescent="0.25">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c r="BB648" s="61"/>
    </row>
    <row r="649" spans="2:54" ht="15.75" customHeight="1" x14ac:dyDescent="0.25">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c r="BB649" s="61"/>
    </row>
    <row r="650" spans="2:54" ht="15.75" customHeight="1" x14ac:dyDescent="0.25">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c r="BB650" s="61"/>
    </row>
    <row r="651" spans="2:54" ht="15.75" customHeight="1" x14ac:dyDescent="0.25">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c r="BB651" s="61"/>
    </row>
    <row r="652" spans="2:54" ht="15.75" customHeight="1" x14ac:dyDescent="0.25">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c r="BB652" s="61"/>
    </row>
    <row r="653" spans="2:54" ht="15.75" customHeight="1" x14ac:dyDescent="0.25">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c r="BB653" s="61"/>
    </row>
    <row r="654" spans="2:54" ht="15.75" customHeight="1" x14ac:dyDescent="0.25">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c r="BB654" s="61"/>
    </row>
    <row r="655" spans="2:54" ht="15.75" customHeight="1" x14ac:dyDescent="0.25">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c r="BB655" s="61"/>
    </row>
    <row r="656" spans="2:54" ht="15.75" customHeight="1" x14ac:dyDescent="0.25">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c r="BB656" s="61"/>
    </row>
    <row r="657" spans="2:54" ht="15.75" customHeight="1" x14ac:dyDescent="0.25">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c r="BB657" s="61"/>
    </row>
    <row r="658" spans="2:54" ht="15.75" customHeight="1" x14ac:dyDescent="0.25">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c r="BB658" s="61"/>
    </row>
    <row r="659" spans="2:54" ht="15.75" customHeight="1" x14ac:dyDescent="0.25">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c r="BB659" s="61"/>
    </row>
    <row r="660" spans="2:54" ht="15.75" customHeight="1" x14ac:dyDescent="0.25">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c r="BB660" s="61"/>
    </row>
    <row r="661" spans="2:54" ht="15.75" customHeight="1" x14ac:dyDescent="0.25">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c r="BB661" s="61"/>
    </row>
    <row r="662" spans="2:54" ht="15.75" customHeight="1" x14ac:dyDescent="0.25">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c r="BB662" s="61"/>
    </row>
    <row r="663" spans="2:54" ht="15.75" customHeight="1" x14ac:dyDescent="0.25">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c r="BB663" s="61"/>
    </row>
    <row r="664" spans="2:54" ht="15.75" customHeight="1" x14ac:dyDescent="0.25">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c r="BB664" s="61"/>
    </row>
    <row r="665" spans="2:54" ht="15.75" customHeight="1" x14ac:dyDescent="0.25">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c r="BB665" s="61"/>
    </row>
    <row r="666" spans="2:54" ht="15.75" customHeight="1" x14ac:dyDescent="0.25">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c r="BB666" s="61"/>
    </row>
    <row r="667" spans="2:54" ht="15.75" customHeight="1" x14ac:dyDescent="0.25">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c r="BB667" s="61"/>
    </row>
    <row r="668" spans="2:54" ht="15.75" customHeight="1" x14ac:dyDescent="0.25">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c r="BB668" s="61"/>
    </row>
    <row r="669" spans="2:54" ht="15.75" customHeight="1" x14ac:dyDescent="0.25">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c r="BB669" s="61"/>
    </row>
    <row r="670" spans="2:54" ht="15.75" customHeight="1" x14ac:dyDescent="0.25">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c r="BB670" s="61"/>
    </row>
    <row r="671" spans="2:54" ht="15.75" customHeight="1" x14ac:dyDescent="0.25">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c r="BB671" s="61"/>
    </row>
    <row r="672" spans="2:54" ht="15.75" customHeight="1" x14ac:dyDescent="0.25">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c r="BB672" s="61"/>
    </row>
    <row r="673" spans="2:54" ht="15.75" customHeight="1" x14ac:dyDescent="0.25">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c r="BB673" s="61"/>
    </row>
    <row r="674" spans="2:54" ht="15.75" customHeight="1" x14ac:dyDescent="0.25">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c r="BB674" s="61"/>
    </row>
    <row r="675" spans="2:54" ht="15.75" customHeight="1" x14ac:dyDescent="0.25">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c r="BB675" s="61"/>
    </row>
    <row r="676" spans="2:54" ht="15.75" customHeight="1" x14ac:dyDescent="0.25">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c r="BB676" s="61"/>
    </row>
    <row r="677" spans="2:54" ht="15.75" customHeight="1" x14ac:dyDescent="0.25">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c r="BB677" s="61"/>
    </row>
    <row r="678" spans="2:54" ht="15.75" customHeight="1" x14ac:dyDescent="0.25">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c r="BB678" s="61"/>
    </row>
    <row r="679" spans="2:54" ht="15.75" customHeight="1" x14ac:dyDescent="0.25">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c r="BB679" s="61"/>
    </row>
    <row r="680" spans="2:54" ht="15.75" customHeight="1" x14ac:dyDescent="0.25">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c r="BB680" s="61"/>
    </row>
    <row r="681" spans="2:54" ht="15.75" customHeight="1" x14ac:dyDescent="0.25">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c r="BB681" s="61"/>
    </row>
    <row r="682" spans="2:54" ht="15.75" customHeight="1" x14ac:dyDescent="0.25">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c r="BB682" s="61"/>
    </row>
    <row r="683" spans="2:54" ht="15.75" customHeight="1" x14ac:dyDescent="0.25">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c r="BB683" s="61"/>
    </row>
    <row r="684" spans="2:54" ht="15.75" customHeight="1" x14ac:dyDescent="0.25">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c r="BB684" s="61"/>
    </row>
    <row r="685" spans="2:54" ht="15.75" customHeight="1" x14ac:dyDescent="0.25">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c r="BB685" s="61"/>
    </row>
    <row r="686" spans="2:54" ht="15.75" customHeight="1" x14ac:dyDescent="0.25">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c r="BB686" s="61"/>
    </row>
    <row r="687" spans="2:54" ht="15.75" customHeight="1" x14ac:dyDescent="0.25">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c r="BB687" s="61"/>
    </row>
    <row r="688" spans="2:54" ht="15.75" customHeight="1" x14ac:dyDescent="0.25">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c r="BB688" s="61"/>
    </row>
    <row r="689" spans="2:54" ht="15.75" customHeight="1" x14ac:dyDescent="0.25">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c r="BB689" s="61"/>
    </row>
    <row r="690" spans="2:54" ht="15.75" customHeight="1" x14ac:dyDescent="0.25">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c r="BB690" s="61"/>
    </row>
    <row r="691" spans="2:54" ht="15.75" customHeight="1" x14ac:dyDescent="0.25">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c r="BB691" s="61"/>
    </row>
    <row r="692" spans="2:54" ht="15.75" customHeight="1" x14ac:dyDescent="0.25">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c r="BB692" s="61"/>
    </row>
    <row r="693" spans="2:54" ht="15.75" customHeight="1" x14ac:dyDescent="0.25">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c r="BB693" s="61"/>
    </row>
    <row r="694" spans="2:54" ht="15.75" customHeight="1" x14ac:dyDescent="0.25">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c r="BB694" s="61"/>
    </row>
    <row r="695" spans="2:54" ht="15.75" customHeight="1" x14ac:dyDescent="0.25">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c r="BB695" s="61"/>
    </row>
    <row r="696" spans="2:54" ht="15.75" customHeight="1" x14ac:dyDescent="0.25">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c r="BB696" s="61"/>
    </row>
    <row r="697" spans="2:54" ht="15.75" customHeight="1" x14ac:dyDescent="0.25">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c r="BB697" s="61"/>
    </row>
    <row r="698" spans="2:54" ht="15.75" customHeight="1" x14ac:dyDescent="0.25">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c r="BB698" s="61"/>
    </row>
    <row r="699" spans="2:54" ht="15.75" customHeight="1" x14ac:dyDescent="0.25">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c r="BB699" s="61"/>
    </row>
    <row r="700" spans="2:54" ht="15.75" customHeight="1" x14ac:dyDescent="0.25">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c r="BB700" s="61"/>
    </row>
    <row r="701" spans="2:54" ht="15.75" customHeight="1" x14ac:dyDescent="0.25">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c r="BB701" s="61"/>
    </row>
    <row r="702" spans="2:54" ht="15.75" customHeight="1" x14ac:dyDescent="0.25">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c r="BB702" s="61"/>
    </row>
    <row r="703" spans="2:54" ht="15.75" customHeight="1" x14ac:dyDescent="0.25">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c r="BB703" s="61"/>
    </row>
    <row r="704" spans="2:54" ht="15.75" customHeight="1" x14ac:dyDescent="0.25">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c r="BB704" s="61"/>
    </row>
    <row r="705" spans="2:54" ht="15.75" customHeight="1" x14ac:dyDescent="0.25">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c r="BB705" s="61"/>
    </row>
    <row r="706" spans="2:54" ht="15.75" customHeight="1" x14ac:dyDescent="0.25">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c r="BB706" s="61"/>
    </row>
    <row r="707" spans="2:54" ht="15.75" customHeight="1" x14ac:dyDescent="0.25">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c r="BB707" s="61"/>
    </row>
    <row r="708" spans="2:54" ht="15.75" customHeight="1" x14ac:dyDescent="0.25">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c r="BB708" s="61"/>
    </row>
    <row r="709" spans="2:54" ht="15.75" customHeight="1" x14ac:dyDescent="0.25">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c r="BB709" s="61"/>
    </row>
    <row r="710" spans="2:54" ht="15.75" customHeight="1" x14ac:dyDescent="0.25">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c r="BB710" s="61"/>
    </row>
    <row r="711" spans="2:54" ht="15.75" customHeight="1" x14ac:dyDescent="0.25">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c r="BB711" s="61"/>
    </row>
    <row r="712" spans="2:54" ht="15.75" customHeight="1" x14ac:dyDescent="0.25">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c r="BB712" s="61"/>
    </row>
    <row r="713" spans="2:54" ht="15.75" customHeight="1" x14ac:dyDescent="0.25">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c r="BB713" s="61"/>
    </row>
    <row r="714" spans="2:54" ht="15.75" customHeight="1" x14ac:dyDescent="0.25">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c r="BB714" s="61"/>
    </row>
    <row r="715" spans="2:54" ht="15.75" customHeight="1" x14ac:dyDescent="0.25">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c r="BB715" s="61"/>
    </row>
    <row r="716" spans="2:54" ht="15.75" customHeight="1" x14ac:dyDescent="0.25">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c r="BB716" s="61"/>
    </row>
    <row r="717" spans="2:54" ht="15.75" customHeight="1" x14ac:dyDescent="0.25">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c r="BB717" s="61"/>
    </row>
    <row r="718" spans="2:54" ht="15.75" customHeight="1" x14ac:dyDescent="0.25">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c r="BB718" s="61"/>
    </row>
    <row r="719" spans="2:54" ht="15.75" customHeight="1" x14ac:dyDescent="0.25">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c r="BB719" s="61"/>
    </row>
    <row r="720" spans="2:54" ht="15.75" customHeight="1" x14ac:dyDescent="0.25">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c r="BB720" s="61"/>
    </row>
    <row r="721" spans="2:54" ht="15.75" customHeight="1" x14ac:dyDescent="0.25">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c r="BB721" s="61"/>
    </row>
    <row r="722" spans="2:54" ht="15.75" customHeight="1" x14ac:dyDescent="0.25">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c r="BB722" s="61"/>
    </row>
    <row r="723" spans="2:54" ht="15.75" customHeight="1" x14ac:dyDescent="0.25">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c r="BB723" s="61"/>
    </row>
    <row r="724" spans="2:54" ht="15.75" customHeight="1" x14ac:dyDescent="0.25">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c r="BB724" s="61"/>
    </row>
    <row r="725" spans="2:54" ht="15.75" customHeight="1" x14ac:dyDescent="0.25">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c r="BB725" s="61"/>
    </row>
    <row r="726" spans="2:54" ht="15.75" customHeight="1" x14ac:dyDescent="0.25">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c r="BB726" s="61"/>
    </row>
    <row r="727" spans="2:54" ht="15.75" customHeight="1" x14ac:dyDescent="0.25">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c r="BB727" s="61"/>
    </row>
    <row r="728" spans="2:54" ht="15.75" customHeight="1" x14ac:dyDescent="0.25">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c r="BB728" s="61"/>
    </row>
    <row r="729" spans="2:54" ht="15.75" customHeight="1" x14ac:dyDescent="0.25">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c r="BB729" s="61"/>
    </row>
    <row r="730" spans="2:54" ht="15.75" customHeight="1" x14ac:dyDescent="0.25">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c r="BB730" s="61"/>
    </row>
    <row r="731" spans="2:54" ht="15.75" customHeight="1" x14ac:dyDescent="0.25">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c r="BB731" s="61"/>
    </row>
    <row r="732" spans="2:54" ht="15.75" customHeight="1" x14ac:dyDescent="0.25">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c r="BB732" s="61"/>
    </row>
    <row r="733" spans="2:54" ht="15.75" customHeight="1" x14ac:dyDescent="0.25">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c r="BB733" s="61"/>
    </row>
    <row r="734" spans="2:54" ht="15.75" customHeight="1" x14ac:dyDescent="0.25">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c r="BB734" s="61"/>
    </row>
    <row r="735" spans="2:54" ht="15.75" customHeight="1" x14ac:dyDescent="0.25">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c r="BB735" s="61"/>
    </row>
    <row r="736" spans="2:54" ht="15.75" customHeight="1" x14ac:dyDescent="0.25">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c r="BB736" s="61"/>
    </row>
    <row r="737" spans="2:54" ht="15.75" customHeight="1" x14ac:dyDescent="0.25">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c r="BB737" s="61"/>
    </row>
    <row r="738" spans="2:54" ht="15.75" customHeight="1" x14ac:dyDescent="0.25">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c r="BB738" s="61"/>
    </row>
    <row r="739" spans="2:54" ht="15.75" customHeight="1" x14ac:dyDescent="0.25">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c r="BB739" s="61"/>
    </row>
    <row r="740" spans="2:54" ht="15.75" customHeight="1" x14ac:dyDescent="0.25">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c r="BB740" s="61"/>
    </row>
    <row r="741" spans="2:54" ht="15.75" customHeight="1" x14ac:dyDescent="0.25">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c r="BB741" s="61"/>
    </row>
    <row r="742" spans="2:54" ht="15.75" customHeight="1" x14ac:dyDescent="0.25">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c r="BB742" s="61"/>
    </row>
    <row r="743" spans="2:54" ht="15.75" customHeight="1" x14ac:dyDescent="0.25">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c r="BB743" s="61"/>
    </row>
    <row r="744" spans="2:54" ht="15.75" customHeight="1" x14ac:dyDescent="0.25">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c r="BB744" s="61"/>
    </row>
    <row r="745" spans="2:54" ht="15.75" customHeight="1" x14ac:dyDescent="0.25">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c r="BB745" s="61"/>
    </row>
    <row r="746" spans="2:54" ht="15.75" customHeight="1" x14ac:dyDescent="0.25">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c r="BB746" s="61"/>
    </row>
    <row r="747" spans="2:54" ht="15.75" customHeight="1" x14ac:dyDescent="0.25">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c r="BB747" s="61"/>
    </row>
    <row r="748" spans="2:54" ht="15.75" customHeight="1" x14ac:dyDescent="0.25">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c r="BB748" s="61"/>
    </row>
    <row r="749" spans="2:54" ht="15.75" customHeight="1" x14ac:dyDescent="0.25">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c r="BB749" s="61"/>
    </row>
    <row r="750" spans="2:54" ht="15.75" customHeight="1" x14ac:dyDescent="0.25">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c r="BB750" s="61"/>
    </row>
    <row r="751" spans="2:54" ht="15.75" customHeight="1" x14ac:dyDescent="0.25">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c r="BB751" s="61"/>
    </row>
    <row r="752" spans="2:54" ht="15.75" customHeight="1" x14ac:dyDescent="0.25">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c r="BB752" s="61"/>
    </row>
    <row r="753" spans="2:54" ht="15.75" customHeight="1" x14ac:dyDescent="0.25">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c r="BB753" s="61"/>
    </row>
    <row r="754" spans="2:54" ht="15.75" customHeight="1" x14ac:dyDescent="0.25">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c r="BB754" s="61"/>
    </row>
    <row r="755" spans="2:54" ht="15.75" customHeight="1" x14ac:dyDescent="0.25">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c r="BB755" s="61"/>
    </row>
    <row r="756" spans="2:54" ht="15.75" customHeight="1" x14ac:dyDescent="0.25">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c r="BB756" s="61"/>
    </row>
    <row r="757" spans="2:54" ht="15.75" customHeight="1" x14ac:dyDescent="0.25">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c r="BB757" s="61"/>
    </row>
    <row r="758" spans="2:54" ht="15.75" customHeight="1" x14ac:dyDescent="0.25">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c r="BB758" s="61"/>
    </row>
    <row r="759" spans="2:54" ht="15.75" customHeight="1" x14ac:dyDescent="0.25">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c r="BB759" s="61"/>
    </row>
    <row r="760" spans="2:54" ht="15.75" customHeight="1" x14ac:dyDescent="0.25">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c r="BB760" s="61"/>
    </row>
    <row r="761" spans="2:54" ht="15.75" customHeight="1" x14ac:dyDescent="0.25">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c r="BB761" s="61"/>
    </row>
    <row r="762" spans="2:54" ht="15.75" customHeight="1" x14ac:dyDescent="0.25">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c r="BB762" s="61"/>
    </row>
    <row r="763" spans="2:54" ht="15.75" customHeight="1" x14ac:dyDescent="0.25">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c r="BB763" s="61"/>
    </row>
    <row r="764" spans="2:54" ht="15.75" customHeight="1" x14ac:dyDescent="0.25">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c r="BB764" s="61"/>
    </row>
    <row r="765" spans="2:54" ht="15.75" customHeight="1" x14ac:dyDescent="0.25">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c r="BB765" s="61"/>
    </row>
    <row r="766" spans="2:54" ht="15.75" customHeight="1" x14ac:dyDescent="0.25">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c r="BB766" s="61"/>
    </row>
    <row r="767" spans="2:54" ht="15.75" customHeight="1" x14ac:dyDescent="0.25">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c r="BB767" s="61"/>
    </row>
    <row r="768" spans="2:54" ht="15.75" customHeight="1" x14ac:dyDescent="0.25">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c r="BB768" s="61"/>
    </row>
    <row r="769" spans="2:54" ht="15.75" customHeight="1" x14ac:dyDescent="0.25">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c r="BB769" s="61"/>
    </row>
    <row r="770" spans="2:54" ht="15.75" customHeight="1" x14ac:dyDescent="0.25">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c r="BB770" s="61"/>
    </row>
    <row r="771" spans="2:54" ht="15.75" customHeight="1" x14ac:dyDescent="0.25">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c r="BB771" s="61"/>
    </row>
    <row r="772" spans="2:54" ht="15.75" customHeight="1" x14ac:dyDescent="0.25">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c r="BB772" s="61"/>
    </row>
    <row r="773" spans="2:54" ht="15.75" customHeight="1" x14ac:dyDescent="0.25">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c r="BB773" s="61"/>
    </row>
    <row r="774" spans="2:54" ht="15.75" customHeight="1" x14ac:dyDescent="0.25">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c r="BB774" s="61"/>
    </row>
    <row r="775" spans="2:54" ht="15.75" customHeight="1" x14ac:dyDescent="0.25">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c r="BB775" s="61"/>
    </row>
    <row r="776" spans="2:54" ht="15.75" customHeight="1" x14ac:dyDescent="0.25">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c r="BB776" s="61"/>
    </row>
    <row r="777" spans="2:54" ht="15.75" customHeight="1" x14ac:dyDescent="0.25">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c r="BB777" s="61"/>
    </row>
    <row r="778" spans="2:54" ht="15.75" customHeight="1" x14ac:dyDescent="0.25">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c r="BB778" s="61"/>
    </row>
    <row r="779" spans="2:54" ht="15.75" customHeight="1" x14ac:dyDescent="0.25">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c r="BB779" s="61"/>
    </row>
    <row r="780" spans="2:54" ht="15.75" customHeight="1" x14ac:dyDescent="0.25">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c r="BB780" s="61"/>
    </row>
    <row r="781" spans="2:54" ht="15.75" customHeight="1" x14ac:dyDescent="0.25">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c r="BB781" s="61"/>
    </row>
    <row r="782" spans="2:54" ht="15.75" customHeight="1" x14ac:dyDescent="0.25">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c r="BB782" s="61"/>
    </row>
    <row r="783" spans="2:54" ht="15.75" customHeight="1" x14ac:dyDescent="0.25">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c r="BB783" s="61"/>
    </row>
    <row r="784" spans="2:54" ht="15.75" customHeight="1" x14ac:dyDescent="0.25">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c r="BB784" s="61"/>
    </row>
    <row r="785" spans="2:54" ht="15.75" customHeight="1" x14ac:dyDescent="0.25">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c r="BB785" s="61"/>
    </row>
    <row r="786" spans="2:54" ht="15.75" customHeight="1" x14ac:dyDescent="0.25">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c r="BB786" s="61"/>
    </row>
    <row r="787" spans="2:54" ht="15.75" customHeight="1" x14ac:dyDescent="0.25">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c r="BB787" s="61"/>
    </row>
    <row r="788" spans="2:54" ht="15.75" customHeight="1" x14ac:dyDescent="0.25">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c r="BB788" s="61"/>
    </row>
    <row r="789" spans="2:54" ht="15.75" customHeight="1" x14ac:dyDescent="0.25">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c r="BB789" s="61"/>
    </row>
    <row r="790" spans="2:54" ht="15.75" customHeight="1" x14ac:dyDescent="0.25">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c r="BB790" s="61"/>
    </row>
    <row r="791" spans="2:54" ht="15.75" customHeight="1" x14ac:dyDescent="0.25">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c r="BB791" s="61"/>
    </row>
    <row r="792" spans="2:54" ht="15.75" customHeight="1" x14ac:dyDescent="0.25">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c r="BB792" s="61"/>
    </row>
    <row r="793" spans="2:54" ht="15.75" customHeight="1" x14ac:dyDescent="0.25">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c r="BB793" s="61"/>
    </row>
    <row r="794" spans="2:54" ht="15.75" customHeight="1" x14ac:dyDescent="0.25">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c r="BB794" s="61"/>
    </row>
    <row r="795" spans="2:54" ht="15.75" customHeight="1" x14ac:dyDescent="0.25">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c r="BB795" s="61"/>
    </row>
    <row r="796" spans="2:54" ht="15.75" customHeight="1" x14ac:dyDescent="0.25">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c r="BB796" s="61"/>
    </row>
    <row r="797" spans="2:54" ht="15.75" customHeight="1" x14ac:dyDescent="0.25">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c r="BB797" s="61"/>
    </row>
    <row r="798" spans="2:54" ht="15.75" customHeight="1" x14ac:dyDescent="0.25">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c r="BB798" s="61"/>
    </row>
    <row r="799" spans="2:54" ht="15.75" customHeight="1" x14ac:dyDescent="0.25">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c r="BB799" s="61"/>
    </row>
    <row r="800" spans="2:54" ht="15.75" customHeight="1" x14ac:dyDescent="0.25">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c r="BB800" s="61"/>
    </row>
    <row r="801" spans="2:54" ht="15.75" customHeight="1" x14ac:dyDescent="0.25">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c r="BB801" s="61"/>
    </row>
    <row r="802" spans="2:54" ht="15.75" customHeight="1" x14ac:dyDescent="0.25">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c r="BB802" s="61"/>
    </row>
    <row r="803" spans="2:54" ht="15.75" customHeight="1" x14ac:dyDescent="0.25">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c r="BB803" s="61"/>
    </row>
    <row r="804" spans="2:54" ht="15.75" customHeight="1" x14ac:dyDescent="0.25">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c r="BB804" s="61"/>
    </row>
    <row r="805" spans="2:54" ht="15.75" customHeight="1" x14ac:dyDescent="0.25">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c r="BB805" s="61"/>
    </row>
    <row r="806" spans="2:54" ht="15.75" customHeight="1" x14ac:dyDescent="0.25">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c r="BB806" s="61"/>
    </row>
    <row r="807" spans="2:54" ht="15.75" customHeight="1" x14ac:dyDescent="0.25">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c r="BB807" s="61"/>
    </row>
    <row r="808" spans="2:54" ht="15.75" customHeight="1" x14ac:dyDescent="0.25">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c r="BB808" s="61"/>
    </row>
    <row r="809" spans="2:54" ht="15.75" customHeight="1" x14ac:dyDescent="0.25">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c r="BB809" s="61"/>
    </row>
    <row r="810" spans="2:54" ht="15.75" customHeight="1" x14ac:dyDescent="0.25">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c r="BB810" s="61"/>
    </row>
    <row r="811" spans="2:54" ht="15.75" customHeight="1" x14ac:dyDescent="0.25">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c r="BB811" s="61"/>
    </row>
    <row r="812" spans="2:54" ht="15.75" customHeight="1" x14ac:dyDescent="0.25">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c r="BB812" s="61"/>
    </row>
    <row r="813" spans="2:54" ht="15.75" customHeight="1" x14ac:dyDescent="0.25">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c r="BB813" s="61"/>
    </row>
    <row r="814" spans="2:54" ht="15.75" customHeight="1" x14ac:dyDescent="0.25">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c r="BB814" s="61"/>
    </row>
    <row r="815" spans="2:54" ht="15.75" customHeight="1" x14ac:dyDescent="0.25">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c r="BB815" s="61"/>
    </row>
    <row r="816" spans="2:54" ht="15.75" customHeight="1" x14ac:dyDescent="0.25">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c r="BB816" s="61"/>
    </row>
    <row r="817" spans="2:54" ht="15.75" customHeight="1" x14ac:dyDescent="0.25">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c r="BB817" s="61"/>
    </row>
    <row r="818" spans="2:54" ht="15.75" customHeight="1" x14ac:dyDescent="0.25">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c r="BB818" s="61"/>
    </row>
    <row r="819" spans="2:54" ht="15.75" customHeight="1" x14ac:dyDescent="0.25">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c r="BB819" s="61"/>
    </row>
    <row r="820" spans="2:54" ht="15.75" customHeight="1" x14ac:dyDescent="0.25">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c r="BB820" s="61"/>
    </row>
    <row r="821" spans="2:54" ht="15.75" customHeight="1" x14ac:dyDescent="0.25">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c r="BB821" s="61"/>
    </row>
    <row r="822" spans="2:54" ht="15.75" customHeight="1" x14ac:dyDescent="0.25">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c r="BB822" s="61"/>
    </row>
    <row r="823" spans="2:54" ht="15.75" customHeight="1" x14ac:dyDescent="0.25">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c r="BB823" s="61"/>
    </row>
    <row r="824" spans="2:54" ht="15.75" customHeight="1" x14ac:dyDescent="0.25">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c r="BB824" s="61"/>
    </row>
    <row r="825" spans="2:54" ht="15.75" customHeight="1" x14ac:dyDescent="0.25">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c r="BB825" s="61"/>
    </row>
    <row r="826" spans="2:54" ht="15.75" customHeight="1" x14ac:dyDescent="0.25">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c r="BB826" s="61"/>
    </row>
    <row r="827" spans="2:54" ht="15.75" customHeight="1" x14ac:dyDescent="0.25">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c r="BB827" s="61"/>
    </row>
    <row r="828" spans="2:54" ht="15.75" customHeight="1" x14ac:dyDescent="0.25">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c r="BB828" s="61"/>
    </row>
    <row r="829" spans="2:54" ht="15.75" customHeight="1" x14ac:dyDescent="0.25">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c r="BB829" s="61"/>
    </row>
    <row r="830" spans="2:54" ht="15.75" customHeight="1" x14ac:dyDescent="0.25">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c r="BB830" s="61"/>
    </row>
    <row r="831" spans="2:54" ht="15.75" customHeight="1" x14ac:dyDescent="0.25">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c r="BB831" s="61"/>
    </row>
    <row r="832" spans="2:54" ht="15.75" customHeight="1" x14ac:dyDescent="0.25">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c r="BB832" s="61"/>
    </row>
    <row r="833" spans="2:54" ht="15.75" customHeight="1" x14ac:dyDescent="0.25">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c r="BB833" s="61"/>
    </row>
    <row r="834" spans="2:54" ht="15.75" customHeight="1" x14ac:dyDescent="0.25">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c r="BB834" s="61"/>
    </row>
    <row r="835" spans="2:54" ht="15.75" customHeight="1" x14ac:dyDescent="0.25">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c r="BB835" s="61"/>
    </row>
    <row r="836" spans="2:54" ht="15.75" customHeight="1" x14ac:dyDescent="0.25">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c r="BB836" s="61"/>
    </row>
  </sheetData>
  <mergeCells count="1">
    <mergeCell ref="B1:BA1"/>
  </mergeCells>
  <pageMargins left="0.7" right="0.7" top="0.75" bottom="0.75" header="0" footer="0"/>
  <pageSetup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N871"/>
  <sheetViews>
    <sheetView zoomScale="70" zoomScaleNormal="70" workbookViewId="0">
      <pane xSplit="1" ySplit="1" topLeftCell="B2" activePane="bottomRight" state="frozen"/>
      <selection pane="topRight" activeCell="B1" sqref="B1"/>
      <selection pane="bottomLeft" activeCell="A2" sqref="A2"/>
      <selection pane="bottomRight" activeCell="C2" sqref="C2"/>
    </sheetView>
  </sheetViews>
  <sheetFormatPr defaultColWidth="14.42578125" defaultRowHeight="15" customHeight="1" x14ac:dyDescent="0.25"/>
  <cols>
    <col min="1" max="1" width="13.7109375" customWidth="1"/>
    <col min="2" max="44" width="5" customWidth="1"/>
    <col min="45" max="45" width="7.28515625" bestFit="1" customWidth="1"/>
    <col min="46" max="49" width="5" customWidth="1"/>
    <col min="50" max="50" width="7.28515625" bestFit="1" customWidth="1"/>
    <col min="51" max="67" width="5" customWidth="1"/>
    <col min="68" max="69" width="7.28515625" bestFit="1" customWidth="1"/>
    <col min="70" max="90" width="5" customWidth="1"/>
    <col min="91" max="92" width="8.7109375" customWidth="1"/>
  </cols>
  <sheetData>
    <row r="1" spans="1:92" ht="342.75" x14ac:dyDescent="0.25">
      <c r="A1" s="83" t="s">
        <v>391</v>
      </c>
      <c r="B1" s="57" t="str">
        <f>'Indicator Data'!E2</f>
        <v>Physical Exposure to Earthquake MMI VI</v>
      </c>
      <c r="C1" s="57" t="str">
        <f>'Indicator Data'!F2</f>
        <v>Physical Exposure to Earthquake MMI VIII</v>
      </c>
      <c r="D1" s="57" t="str">
        <f>'Indicator Data'!G2</f>
        <v>Physical Exposure to Earthquake MMI VI (relative)</v>
      </c>
      <c r="E1" s="57" t="str">
        <f>'Indicator Data'!H2</f>
        <v>Physical Exposure to Earthquake MMI VIII (relative)</v>
      </c>
      <c r="F1" s="57" t="str">
        <f>'Indicator Data'!I2</f>
        <v>Physical Exposure to Extensive River flood  (relative)</v>
      </c>
      <c r="G1" s="57" t="str">
        <f>'Indicator Data'!J2</f>
        <v>Physical Extent of Intensive River Flood Inundation (absolute)</v>
      </c>
      <c r="H1" s="57" t="str">
        <f>'Indicator Data'!K2</f>
        <v>Physical Exposure to Extensive Flash Flood  (relative)</v>
      </c>
      <c r="I1" s="57" t="str">
        <f>'Indicator Data'!L2</f>
        <v>Intensive  Inundation (monsoon season)</v>
      </c>
      <c r="J1" s="57" t="str">
        <f>'Indicator Data'!M2</f>
        <v xml:space="preserve">Physical Extent to Extensive Storm Surge Area  (relative) </v>
      </c>
      <c r="K1" s="57" t="str">
        <f>'Indicator Data'!N2</f>
        <v xml:space="preserve">Physical Exposure to Intensive Storm Surge   (absolute)  </v>
      </c>
      <c r="L1" s="57" t="str">
        <f>'Indicator Data'!O2</f>
        <v>Physical Exposure to Intensive Landslide (relative)</v>
      </c>
      <c r="M1" s="57" t="str">
        <f>'Indicator Data'!P2</f>
        <v>Physical Exposure to Extensive Landslide (relative)</v>
      </c>
      <c r="N1" s="57" t="str">
        <f>'Indicator Data'!Q2</f>
        <v>Physical Exposure to Extensive Salinity (relative)</v>
      </c>
      <c r="O1" s="57" t="str">
        <f>'Indicator Data'!R2</f>
        <v>Physical Exposure to Intensive Lightning  (absolute)</v>
      </c>
      <c r="P1" s="57" t="str">
        <f>'Indicator Data'!S2</f>
        <v xml:space="preserve">Physical Exposure to Intensive Riverbank Erosion (absolute) </v>
      </c>
      <c r="Q1" s="57" t="str">
        <f>'Indicator Data'!T2</f>
        <v>Physical Exposure to Extensive Drought- Kharip (relative)</v>
      </c>
      <c r="R1" s="57" t="str">
        <f>'Indicator Data'!U2</f>
        <v>Physical Exposure to Extensive Drought-Rabi  (relative)</v>
      </c>
      <c r="S1" s="57" t="str">
        <f>'Indicator Data'!V2</f>
        <v>Incidents of COVID-19 Infections</v>
      </c>
      <c r="T1" s="57" t="str">
        <f>'Indicator Data'!W2</f>
        <v>Population Exposed to Dengue (vector borne)</v>
      </c>
      <c r="U1" s="57" t="str">
        <f>'Indicator Data'!X2</f>
        <v>Population Density</v>
      </c>
      <c r="V1" s="57" t="str">
        <f>'Indicator Data'!Y2</f>
        <v>Average Household Size</v>
      </c>
      <c r="W1" s="57" t="str">
        <f>'Indicator Data'!Z2</f>
        <v>Urban Population Growth</v>
      </c>
      <c r="X1" s="57" t="str">
        <f>'Indicator Data'!AA2</f>
        <v>Population Living in Urban Areas</v>
      </c>
      <c r="Y1" s="57" t="str">
        <f>'Indicator Data'!AB2</f>
        <v xml:space="preserve">Population Living in Slums </v>
      </c>
      <c r="Z1" s="57" t="str">
        <f>'Indicator Data'!AC2</f>
        <v>Open Defecation</v>
      </c>
      <c r="AA1" s="57" t="str">
        <f>'Indicator Data'!AD2</f>
        <v>Children Under 5 (% of population)</v>
      </c>
      <c r="AB1" s="57" t="str">
        <f>'Indicator Data'!AE2</f>
        <v>IHR Capacity Score: Food Safety</v>
      </c>
      <c r="AC1" s="57" t="str">
        <f>'Indicator Data'!AF2</f>
        <v>Violent Conflict Probability</v>
      </c>
      <c r="AD1" s="57" t="str">
        <f>'Indicator Data'!AG2</f>
        <v>Highly Violent Conflict Probability</v>
      </c>
      <c r="AE1" s="57" t="str">
        <f>'Indicator Data'!AH2</f>
        <v>National Power Conflict Intensity (Highly Violent)</v>
      </c>
      <c r="AF1" s="57" t="str">
        <f>'Indicator Data'!AI2</f>
        <v>Subnational Conflict Intensity (Highly Violent)</v>
      </c>
      <c r="AG1" s="57" t="str">
        <f>'Indicator Data'!AJ2</f>
        <v>Human Development Index</v>
      </c>
      <c r="AH1" s="57" t="str">
        <f>'Indicator Data'!AK2</f>
        <v>Poor People</v>
      </c>
      <c r="AI1" s="57" t="str">
        <f>'Indicator Data'!AL2</f>
        <v>Extremely Poor People</v>
      </c>
      <c r="AJ1" s="57" t="str">
        <f>'Indicator Data'!AM2</f>
        <v>Unsustainable Livelihood Household (% of Agri and non-Agri day labor)</v>
      </c>
      <c r="AK1" s="57" t="str">
        <f>'Indicator Data'!AN2</f>
        <v>Income GINI Coefficient</v>
      </c>
      <c r="AL1" s="57" t="str">
        <f>'Indicator Data'!AO2</f>
        <v>Gender Parity Index (GPI) for Primary School</v>
      </c>
      <c r="AM1" s="57" t="str">
        <f>'Indicator Data'!AP2</f>
        <v xml:space="preserve">Gender Parity Index (GPI) for Lower Secondary School </v>
      </c>
      <c r="AN1" s="57" t="str">
        <f>'Indicator Data'!AQ2</f>
        <v>Gender Parity Index (GPI) for Upper Secondary School</v>
      </c>
      <c r="AO1" s="57" t="str">
        <f>'Indicator Data'!AR2</f>
        <v>Unemployment Rate</v>
      </c>
      <c r="AP1" s="57" t="str">
        <f>'Indicator Data'!AS2</f>
        <v>Percentages of EGPP Coverage</v>
      </c>
      <c r="AQ1" s="57" t="str">
        <f>'Indicator Data'!AT2</f>
        <v>Public Aid Per Capita (humanitarian and development)</v>
      </c>
      <c r="AR1" s="57" t="str">
        <f>'Indicator Data'!AU2</f>
        <v>Net ODA Received (% of GNI)</v>
      </c>
      <c r="AS1" s="57" t="str">
        <f>'Indicator Data'!AV2</f>
        <v>Volume of Remittances (in USD) as a proportion of total GDP (%)</v>
      </c>
      <c r="AT1" s="57" t="str">
        <f>'Indicator Data'!AW2</f>
        <v>Floating Population</v>
      </c>
      <c r="AU1" s="57" t="str">
        <f>'Indicator Data'!AX2</f>
        <v xml:space="preserve">Disaster Induced IDP </v>
      </c>
      <c r="AV1" s="57" t="str">
        <f>'Indicator Data'!AY2</f>
        <v>Asylum Seeker/ Refugee</v>
      </c>
      <c r="AW1" s="57" t="str">
        <f>'Indicator Data'!AZ2</f>
        <v xml:space="preserve">Under Five Mortality Rate </v>
      </c>
      <c r="AX1" s="57" t="str">
        <f>'Indicator Data'!BA2</f>
        <v>Underweight Prevalence (severe) &lt;-3 SD</v>
      </c>
      <c r="AY1" s="57" t="str">
        <f>'Indicator Data'!BB2</f>
        <v>Stunting Prevalence (severe)&lt;-3 SD</v>
      </c>
      <c r="AZ1" s="57" t="str">
        <f>'Indicator Data'!BC2</f>
        <v>Insufficient Early Child Development Index (% of 36-59 months child)</v>
      </c>
      <c r="BA1" s="57" t="str">
        <f>'Indicator Data'!BD2</f>
        <v>Annual Average  Affected  by Major Disaster (cyclone and flood)</v>
      </c>
      <c r="BB1" s="57" t="str">
        <f>'Indicator Data'!BE2</f>
        <v>Destroyed Houses by Major Disaster (cyclone and flood)</v>
      </c>
      <c r="BC1" s="57" t="str">
        <f>'Indicator Data'!BF2</f>
        <v xml:space="preserve"> Damaged Houses by Major Disaster (cyclone and flood )</v>
      </c>
      <c r="BD1" s="57" t="str">
        <f>'Indicator Data'!BG2</f>
        <v>Households with Poor Dietary Diversity (food group &lt;=4)</v>
      </c>
      <c r="BE1" s="57" t="str">
        <f>'Indicator Data'!BH2</f>
        <v>% of Population IPC Level 4 (food insecurity)</v>
      </c>
      <c r="BF1" s="57" t="str">
        <f>'Indicator Data'!BI2</f>
        <v>Child Labour (children aged 5-17)</v>
      </c>
      <c r="BG1" s="57" t="str">
        <f>'Indicator Data'!BJ2</f>
        <v>Women (age 15-49 years)
Attitudes Towards Domestic Violence</v>
      </c>
      <c r="BH1" s="57" t="str">
        <f>'Indicator Data'!BK2</f>
        <v>Women Headed Households</v>
      </c>
      <c r="BI1" s="57" t="str">
        <f>'Indicator Data'!BL2</f>
        <v>Population with Disability</v>
      </c>
      <c r="BJ1" s="57" t="str">
        <f>'Indicator Data'!BM2</f>
        <v>Elderly Population (age &gt;65)</v>
      </c>
      <c r="BK1" s="57" t="str">
        <f>'Indicator Data'!BN2</f>
        <v>Tribal Population</v>
      </c>
      <c r="BL1" s="57" t="str">
        <f>'Indicator Data'!BO2</f>
        <v>Housing Structure (jhupri+kutcha)</v>
      </c>
      <c r="BM1" s="57" t="str">
        <f>'Indicator Data'!BP2</f>
        <v>Government Effectiveness</v>
      </c>
      <c r="BN1" s="57" t="str">
        <f>'Indicator Data'!BQ2</f>
        <v>Corruption Perception Index</v>
      </c>
      <c r="BO1" s="57" t="str">
        <f>'Indicator Data'!BR2</f>
        <v>HFA Scores Last Recent</v>
      </c>
      <c r="BP1" s="57" t="str">
        <f>'Indicator Data'!BS2</f>
        <v xml:space="preserve">Cyclone Shelter </v>
      </c>
      <c r="BQ1" s="57" t="str">
        <f>'Indicator Data'!BT2</f>
        <v>Financial Support to Disaster Affected Population</v>
      </c>
      <c r="BR1" s="57" t="str">
        <f>'Indicator Data'!BU2</f>
        <v>Disaster Prone HH Received Early Warning</v>
      </c>
      <c r="BS1" s="57" t="str">
        <f>'Indicator Data'!BV2</f>
        <v>Percentages of Disaster Preparedness HH</v>
      </c>
      <c r="BT1" s="57" t="str">
        <f>'Indicator Data'!BW2</f>
        <v>RCRC volunteer</v>
      </c>
      <c r="BU1" s="57" t="str">
        <f>'Indicator Data'!BX2</f>
        <v>CPP volunteer</v>
      </c>
      <c r="BV1" s="57" t="str">
        <f>'Indicator Data'!BY2</f>
        <v>Road density</v>
      </c>
      <c r="BW1" s="57" t="str">
        <f>'Indicator Data'!BZ2</f>
        <v xml:space="preserve">Union with Effective Accessibility </v>
      </c>
      <c r="BX1" s="57" t="str">
        <f>'Indicator Data'!CA2</f>
        <v>Basic Sanitation Services</v>
      </c>
      <c r="BY1" s="57" t="str">
        <f>'Indicator Data'!CB2</f>
        <v>People Using at Least Basic Drinking Water Services</v>
      </c>
      <c r="BZ1" s="57" t="str">
        <f>'Indicator Data'!CC2</f>
        <v>People with Basic Handwashing Facilities Including Soap and Water</v>
      </c>
      <c r="CA1" s="57" t="str">
        <f>'Indicator Data'!CD2</f>
        <v xml:space="preserve"> Menstrual Hygiene
Management</v>
      </c>
      <c r="CB1" s="57" t="str">
        <f>'Indicator Data'!CE2</f>
        <v>Skilled Attendant at Delivery</v>
      </c>
      <c r="CC1" s="57" t="str">
        <f>'Indicator Data'!CF2</f>
        <v>Antenatal Care (anc-4)</v>
      </c>
      <c r="CD1" s="57" t="str">
        <f>'Indicator Data'!CG2</f>
        <v>Post Natal Care (pnc)</v>
      </c>
      <c r="CE1" s="57" t="str">
        <f>'Indicator Data'!CH2</f>
        <v xml:space="preserve">Measles-Rubella Vaccination Coverage </v>
      </c>
      <c r="CF1" s="57" t="str">
        <f>'Indicator Data'!CI2</f>
        <v>Physicians Density</v>
      </c>
      <c r="CG1" s="57" t="str">
        <f>'Indicator Data'!CJ2</f>
        <v>Community Clinic Density</v>
      </c>
      <c r="CH1" s="57" t="str">
        <f>'Indicator Data'!CK2</f>
        <v>Health Center Density</v>
      </c>
      <c r="CI1" s="57" t="str">
        <f>'Indicator Data'!CL2</f>
        <v xml:space="preserve">Adult Literacy Rate </v>
      </c>
      <c r="CJ1" s="57" t="str">
        <f>'Indicator Data'!CM2</f>
        <v>Internet Users</v>
      </c>
      <c r="CK1" s="57" t="str">
        <f>'Indicator Data'!CN2</f>
        <v>Mobile Phone Users</v>
      </c>
      <c r="CL1" s="57" t="str">
        <f>'Indicator Data'!CO2</f>
        <v xml:space="preserve">Fiber Optic Network Connected Unions </v>
      </c>
      <c r="CM1" s="57" t="s">
        <v>643</v>
      </c>
      <c r="CN1" s="57" t="s">
        <v>644</v>
      </c>
    </row>
    <row r="2" spans="1:92" x14ac:dyDescent="0.25">
      <c r="A2" t="str">
        <f>'Indicator Data'!C14</f>
        <v>Barguna</v>
      </c>
      <c r="B2" s="58">
        <f>IF('Indicator Data'!E14="No Data",1,IF('Indicator Data Imputation'!D5&lt;&gt;"",1,0))</f>
        <v>1</v>
      </c>
      <c r="C2" s="58">
        <f>IF('Indicator Data'!F14="No Data",1,IF('Indicator Data Imputation'!E5&lt;&gt;"",1,0))</f>
        <v>1</v>
      </c>
      <c r="D2" s="58">
        <f>IF('Indicator Data'!G14="No Data",1,IF('Indicator Data Imputation'!F5&lt;&gt;"",1,0))</f>
        <v>1</v>
      </c>
      <c r="E2" s="58">
        <f>IF('Indicator Data'!H14="No Data",1,IF('Indicator Data Imputation'!G5&lt;&gt;"",1,0))</f>
        <v>1</v>
      </c>
      <c r="F2" s="58">
        <f>IF('Indicator Data'!I14="No Data",1,IF('Indicator Data Imputation'!H5&lt;&gt;"",1,0))</f>
        <v>0</v>
      </c>
      <c r="G2" s="58">
        <f>IF('Indicator Data'!J14="No Data",1,IF('Indicator Data Imputation'!I5&lt;&gt;"",1,0))</f>
        <v>0</v>
      </c>
      <c r="H2" s="58">
        <f>IF('Indicator Data'!K14="No Data",1,IF('Indicator Data Imputation'!J5&lt;&gt;"",1,0))</f>
        <v>0</v>
      </c>
      <c r="I2" s="58">
        <f>IF('Indicator Data'!L14="No Data",1,IF('Indicator Data Imputation'!K5&lt;&gt;"",1,0))</f>
        <v>0</v>
      </c>
      <c r="J2" s="58">
        <f>IF('Indicator Data'!M14="No Data",1,IF('Indicator Data Imputation'!L5&lt;&gt;"",1,0))</f>
        <v>0</v>
      </c>
      <c r="K2" s="58">
        <f>IF('Indicator Data'!N14="No Data",1,IF('Indicator Data Imputation'!M5&lt;&gt;"",1,0))</f>
        <v>0</v>
      </c>
      <c r="L2" s="58">
        <f>IF('Indicator Data'!O14="No Data",1,IF('Indicator Data Imputation'!N5&lt;&gt;"",1,0))</f>
        <v>0</v>
      </c>
      <c r="M2" s="58">
        <f>IF('Indicator Data'!P14="No Data",1,IF('Indicator Data Imputation'!O5&lt;&gt;"",1,0))</f>
        <v>0</v>
      </c>
      <c r="N2" s="58">
        <f>IF('Indicator Data'!Q14="No Data",1,IF('Indicator Data Imputation'!P5&lt;&gt;"",1,0))</f>
        <v>0</v>
      </c>
      <c r="O2" s="58">
        <f>IF('Indicator Data'!R14="No Data",1,IF('Indicator Data Imputation'!Q5&lt;&gt;"",1,0))</f>
        <v>0</v>
      </c>
      <c r="P2" s="58">
        <f>IF('Indicator Data'!S14="No Data",1,IF('Indicator Data Imputation'!R5&lt;&gt;"",1,0))</f>
        <v>1</v>
      </c>
      <c r="Q2" s="58">
        <f>IF('Indicator Data'!T14="No Data",1,IF('Indicator Data Imputation'!S5&lt;&gt;"",1,0))</f>
        <v>0</v>
      </c>
      <c r="R2" s="58">
        <f>IF('Indicator Data'!U14="No Data",1,IF('Indicator Data Imputation'!T5&lt;&gt;"",1,0))</f>
        <v>0</v>
      </c>
      <c r="S2" s="58">
        <f>IF('Indicator Data'!V14="No Data",1,IF('Indicator Data Imputation'!U5&lt;&gt;"",1,0))</f>
        <v>0</v>
      </c>
      <c r="T2" s="58">
        <f>IF('Indicator Data'!W14="No Data",1,IF('Indicator Data Imputation'!V5&lt;&gt;"",1,0))</f>
        <v>0</v>
      </c>
      <c r="U2" s="58">
        <f>IF('Indicator Data'!X14="No Data",1,IF('Indicator Data Imputation'!W5&lt;&gt;"",1,0))</f>
        <v>0</v>
      </c>
      <c r="V2" s="58">
        <f>IF('Indicator Data'!Y14="No Data",1,IF('Indicator Data Imputation'!X5&lt;&gt;"",1,0))</f>
        <v>0</v>
      </c>
      <c r="W2" s="58">
        <f>IF('Indicator Data'!Z14="No Data",1,IF('Indicator Data Imputation'!Y5&lt;&gt;"",1,0))</f>
        <v>0</v>
      </c>
      <c r="X2" s="58">
        <f>IF('Indicator Data'!AA14="No Data",1,IF('Indicator Data Imputation'!Z5&lt;&gt;"",1,0))</f>
        <v>0</v>
      </c>
      <c r="Y2" s="58">
        <f>IF('Indicator Data'!AB14="No Data",1,IF('Indicator Data Imputation'!AA5&lt;&gt;"",1,0))</f>
        <v>0</v>
      </c>
      <c r="Z2" s="58">
        <f>IF('Indicator Data'!AC14="No Data",1,IF('Indicator Data Imputation'!AB5&lt;&gt;"",1,0))</f>
        <v>0</v>
      </c>
      <c r="AA2" s="58">
        <f>IF('Indicator Data'!AD14="No Data",1,IF('Indicator Data Imputation'!AC5&lt;&gt;"",1,0))</f>
        <v>0</v>
      </c>
      <c r="AB2" s="58">
        <f>IF('Indicator Data'!AE14="No Data",1,IF('Indicator Data Imputation'!AD5&lt;&gt;"",1,0))</f>
        <v>1</v>
      </c>
      <c r="AC2" s="58">
        <f>IF('Indicator Data'!AF14="No Data",1,IF('Indicator Data Imputation'!AE5&lt;&gt;"",1,0))</f>
        <v>1</v>
      </c>
      <c r="AD2" s="58">
        <f>IF('Indicator Data'!AG14="No Data",1,IF('Indicator Data Imputation'!AF5&lt;&gt;"",1,0))</f>
        <v>1</v>
      </c>
      <c r="AE2" s="58">
        <f>IF('Indicator Data'!AH14="No Data",1,IF('Indicator Data Imputation'!AG5&lt;&gt;"",1,0))</f>
        <v>1</v>
      </c>
      <c r="AF2" s="58">
        <f>IF('Indicator Data'!AI14="No Data",1,IF('Indicator Data Imputation'!AH5&lt;&gt;"",1,0))</f>
        <v>1</v>
      </c>
      <c r="AG2" s="58">
        <f>IF('Indicator Data'!AJ14="No Data",1,IF('Indicator Data Imputation'!AI5&lt;&gt;"",1,0))</f>
        <v>0</v>
      </c>
      <c r="AH2" s="58">
        <f>IF('Indicator Data'!AK14="No Data",1,IF('Indicator Data Imputation'!AJ5&lt;&gt;"",1,0))</f>
        <v>0</v>
      </c>
      <c r="AI2" s="58">
        <f>IF('Indicator Data'!AL14="No Data",1,IF('Indicator Data Imputation'!AK5&lt;&gt;"",1,0))</f>
        <v>0</v>
      </c>
      <c r="AJ2" s="58">
        <f>IF('Indicator Data'!AM14="No Data",1,IF('Indicator Data Imputation'!AL5&lt;&gt;"",1,0))</f>
        <v>0</v>
      </c>
      <c r="AK2" s="58">
        <f>IF('Indicator Data'!AN14="No Data",1,IF('Indicator Data Imputation'!AM5&lt;&gt;"",1,0))</f>
        <v>0</v>
      </c>
      <c r="AL2" s="58">
        <f>IF('Indicator Data'!AO14="No Data",1,IF('Indicator Data Imputation'!AN5&lt;&gt;"",1,0))</f>
        <v>0</v>
      </c>
      <c r="AM2" s="58">
        <f>IF('Indicator Data'!AP14="No Data",1,IF('Indicator Data Imputation'!AO5&lt;&gt;"",1,0))</f>
        <v>0</v>
      </c>
      <c r="AN2" s="58">
        <f>IF('Indicator Data'!AQ14="No Data",1,IF('Indicator Data Imputation'!AP5&lt;&gt;"",1,0))</f>
        <v>0</v>
      </c>
      <c r="AO2" s="58">
        <f>IF('Indicator Data'!AR14="No Data",1,IF('Indicator Data Imputation'!AQ5&lt;&gt;"",1,0))</f>
        <v>0</v>
      </c>
      <c r="AP2" s="58">
        <f>IF('Indicator Data'!AS14="No Data",1,IF('Indicator Data Imputation'!AR5&lt;&gt;"",1,0))</f>
        <v>0</v>
      </c>
      <c r="AQ2" s="58">
        <f>IF('Indicator Data'!AT14="No Data",1,IF('Indicator Data Imputation'!AS5&lt;&gt;"",1,0))</f>
        <v>1</v>
      </c>
      <c r="AR2" s="58">
        <f>IF('Indicator Data'!AU14="No Data",1,IF('Indicator Data Imputation'!AT5&lt;&gt;"",1,0))</f>
        <v>1</v>
      </c>
      <c r="AS2" s="58">
        <f>IF('Indicator Data'!AV14="No Data",1,IF('Indicator Data Imputation'!AU5&lt;&gt;"",1,0))</f>
        <v>1</v>
      </c>
      <c r="AT2" s="58">
        <f>IF('Indicator Data'!AW14="No Data",1,IF('Indicator Data Imputation'!AV5&lt;&gt;"",1,0))</f>
        <v>0</v>
      </c>
      <c r="AU2" s="58">
        <f>IF('Indicator Data'!AX14="No Data",1,IF('Indicator Data Imputation'!AW5&lt;&gt;"",1,0))</f>
        <v>0</v>
      </c>
      <c r="AV2" s="58">
        <f>IF('Indicator Data'!AY14="No Data",1,IF('Indicator Data Imputation'!AX5&lt;&gt;"",1,0))</f>
        <v>0</v>
      </c>
      <c r="AW2" s="58">
        <f>IF('Indicator Data'!AZ14="No Data",1,IF('Indicator Data Imputation'!AY5&lt;&gt;"",1,0))</f>
        <v>0</v>
      </c>
      <c r="AX2" s="58">
        <f>IF('Indicator Data'!BA14="No Data",1,IF('Indicator Data Imputation'!AZ5&lt;&gt;"",1,0))</f>
        <v>0</v>
      </c>
      <c r="AY2" s="58">
        <f>IF('Indicator Data'!BB14="No Data",1,IF('Indicator Data Imputation'!BA5&lt;&gt;"",1,0))</f>
        <v>0</v>
      </c>
      <c r="AZ2" s="58">
        <f>IF('Indicator Data'!BC14="No Data",1,IF('Indicator Data Imputation'!BB5&lt;&gt;"",1,0))</f>
        <v>0</v>
      </c>
      <c r="BA2" s="58">
        <f>IF('Indicator Data'!BD14="No Data",1,IF('Indicator Data Imputation'!BC5&lt;&gt;"",1,0))</f>
        <v>0</v>
      </c>
      <c r="BB2" s="58">
        <f>IF('Indicator Data'!BE14="No Data",1,IF('Indicator Data Imputation'!BD5&lt;&gt;"",1,0))</f>
        <v>0</v>
      </c>
      <c r="BC2" s="58">
        <f>IF('Indicator Data'!BF14="No Data",1,IF('Indicator Data Imputation'!BE5&lt;&gt;"",1,0))</f>
        <v>0</v>
      </c>
      <c r="BD2" s="58">
        <f>IF('Indicator Data'!BG14="No Data",1,IF('Indicator Data Imputation'!BF5&lt;&gt;"",1,0))</f>
        <v>0</v>
      </c>
      <c r="BE2" s="58">
        <f>IF('Indicator Data'!BH14="No Data",1,IF('Indicator Data Imputation'!BG5&lt;&gt;"",1,0))</f>
        <v>0</v>
      </c>
      <c r="BF2" s="58">
        <f>IF('Indicator Data'!BI14="No Data",1,IF('Indicator Data Imputation'!BH5&lt;&gt;"",1,0))</f>
        <v>0</v>
      </c>
      <c r="BG2" s="58">
        <f>IF('Indicator Data'!BJ14="No Data",1,IF('Indicator Data Imputation'!BI5&lt;&gt;"",1,0))</f>
        <v>0</v>
      </c>
      <c r="BH2" s="58">
        <f>IF('Indicator Data'!BK14="No Data",1,IF('Indicator Data Imputation'!BJ5&lt;&gt;"",1,0))</f>
        <v>0</v>
      </c>
      <c r="BI2" s="58">
        <f>IF('Indicator Data'!BL14="No Data",1,IF('Indicator Data Imputation'!BK5&lt;&gt;"",1,0))</f>
        <v>0</v>
      </c>
      <c r="BJ2" s="58">
        <f>IF('Indicator Data'!BM14="No Data",1,IF('Indicator Data Imputation'!BL5&lt;&gt;"",1,0))</f>
        <v>0</v>
      </c>
      <c r="BK2" s="58">
        <f>IF('Indicator Data'!BN14="No Data",1,IF('Indicator Data Imputation'!BM5&lt;&gt;"",1,0))</f>
        <v>0</v>
      </c>
      <c r="BL2" s="58">
        <f>IF('Indicator Data'!BO14="No Data",1,IF('Indicator Data Imputation'!BN5&lt;&gt;"",1,0))</f>
        <v>0</v>
      </c>
      <c r="BM2" s="58">
        <f>IF('Indicator Data'!BP14="No Data",1,IF('Indicator Data Imputation'!BO5&lt;&gt;"",1,0))</f>
        <v>1</v>
      </c>
      <c r="BN2" s="58">
        <f>IF('Indicator Data'!BQ14="No Data",1,IF('Indicator Data Imputation'!BP5&lt;&gt;"",1,0))</f>
        <v>1</v>
      </c>
      <c r="BO2" s="58">
        <f>IF('Indicator Data'!BR14="No Data",1,IF('Indicator Data Imputation'!BQ5&lt;&gt;"",1,0))</f>
        <v>1</v>
      </c>
      <c r="BP2" s="58">
        <f>IF('Indicator Data'!BS14="No Data",1,IF('Indicator Data Imputation'!BR5&lt;&gt;"",1,0))</f>
        <v>0</v>
      </c>
      <c r="BQ2" s="58">
        <f>IF('Indicator Data'!BT14="No Data",1,IF('Indicator Data Imputation'!BS5&lt;&gt;"",1,0))</f>
        <v>0</v>
      </c>
      <c r="BR2" s="58">
        <f>IF('Indicator Data'!BU14="No Data",1,IF('Indicator Data Imputation'!BT5&lt;&gt;"",1,0))</f>
        <v>1</v>
      </c>
      <c r="BS2" s="58">
        <f>IF('Indicator Data'!BV14="No Data",1,IF('Indicator Data Imputation'!BU5&lt;&gt;"",1,0))</f>
        <v>0</v>
      </c>
      <c r="BT2" s="58">
        <f>IF('Indicator Data'!BW14="No Data",1,IF('Indicator Data Imputation'!BV5&lt;&gt;"",1,0))</f>
        <v>0</v>
      </c>
      <c r="BU2" s="58">
        <f>IF('Indicator Data'!BX14="No Data",1,IF('Indicator Data Imputation'!BW5&lt;&gt;"",1,0))</f>
        <v>0</v>
      </c>
      <c r="BV2" s="58">
        <f>IF('Indicator Data'!BY14="No Data",1,IF('Indicator Data Imputation'!BX5&lt;&gt;"",1,0))</f>
        <v>0</v>
      </c>
      <c r="BW2" s="58">
        <f>IF('Indicator Data'!BZ14="No Data",1,IF('Indicator Data Imputation'!BY5&lt;&gt;"",1,0))</f>
        <v>0</v>
      </c>
      <c r="BX2" s="58">
        <f>IF('Indicator Data'!CA14="No Data",1,IF('Indicator Data Imputation'!BZ5&lt;&gt;"",1,0))</f>
        <v>0</v>
      </c>
      <c r="BY2" s="58">
        <f>IF('Indicator Data'!CB14="No Data",1,IF('Indicator Data Imputation'!CA5&lt;&gt;"",1,0))</f>
        <v>0</v>
      </c>
      <c r="BZ2" s="58">
        <f>IF('Indicator Data'!CC14="No Data",1,IF('Indicator Data Imputation'!CB5&lt;&gt;"",1,0))</f>
        <v>0</v>
      </c>
      <c r="CA2" s="58">
        <f>IF('Indicator Data'!CD14="No Data",1,IF('Indicator Data Imputation'!CC5&lt;&gt;"",1,0))</f>
        <v>0</v>
      </c>
      <c r="CB2" s="58">
        <f>IF('Indicator Data'!CE14="No Data",1,IF('Indicator Data Imputation'!CD5&lt;&gt;"",1,0))</f>
        <v>0</v>
      </c>
      <c r="CC2" s="58">
        <f>IF('Indicator Data'!CF14="No Data",1,IF('Indicator Data Imputation'!CE5&lt;&gt;"",1,0))</f>
        <v>0</v>
      </c>
      <c r="CD2" s="58">
        <f>IF('Indicator Data'!CG14="No Data",1,IF('Indicator Data Imputation'!CF5&lt;&gt;"",1,0))</f>
        <v>0</v>
      </c>
      <c r="CE2" s="58">
        <f>IF('Indicator Data'!CH14="No Data",1,IF('Indicator Data Imputation'!CG5&lt;&gt;"",1,0))</f>
        <v>0</v>
      </c>
      <c r="CF2" s="58">
        <f>IF('Indicator Data'!CI14="No Data",1,IF('Indicator Data Imputation'!CH5&lt;&gt;"",1,0))</f>
        <v>0</v>
      </c>
      <c r="CG2" s="58">
        <f>IF('Indicator Data'!CJ14="No Data",1,IF('Indicator Data Imputation'!CI5&lt;&gt;"",1,0))</f>
        <v>0</v>
      </c>
      <c r="CH2" s="58">
        <f>IF('Indicator Data'!CK14="No Data",1,IF('Indicator Data Imputation'!CJ5&lt;&gt;"",1,0))</f>
        <v>0</v>
      </c>
      <c r="CI2" s="58">
        <f>IF('Indicator Data'!CL14="No Data",1,IF('Indicator Data Imputation'!CK5&lt;&gt;"",1,0))</f>
        <v>0</v>
      </c>
      <c r="CJ2" s="58">
        <f>IF('Indicator Data'!CM14="No Data",1,IF('Indicator Data Imputation'!CL5&lt;&gt;"",1,0))</f>
        <v>0</v>
      </c>
      <c r="CK2" s="58">
        <f>IF('Indicator Data'!CN14="No Data",1,IF('Indicator Data Imputation'!CM5&lt;&gt;"",1,0))</f>
        <v>0</v>
      </c>
      <c r="CL2" s="58">
        <f>IF('Indicator Data'!CO14="No Data",1,IF('Indicator Data Imputation'!CN5&lt;&gt;"",1,0))</f>
        <v>0</v>
      </c>
      <c r="CM2">
        <f t="shared" ref="CM2:CM33" si="0">SUM(B2:AZ2)</f>
        <v>13</v>
      </c>
      <c r="CN2" s="60">
        <f>CM2/89</f>
        <v>0.14606741573033707</v>
      </c>
    </row>
    <row r="3" spans="1:92" x14ac:dyDescent="0.25">
      <c r="A3" t="str">
        <f>'Indicator Data'!C15</f>
        <v>Barishal</v>
      </c>
      <c r="B3" s="58">
        <f>IF('Indicator Data'!E15="No Data",1,IF('Indicator Data Imputation'!D6&lt;&gt;"",1,0))</f>
        <v>1</v>
      </c>
      <c r="C3" s="58">
        <f>IF('Indicator Data'!F15="No Data",1,IF('Indicator Data Imputation'!E6&lt;&gt;"",1,0))</f>
        <v>1</v>
      </c>
      <c r="D3" s="58">
        <f>IF('Indicator Data'!G15="No Data",1,IF('Indicator Data Imputation'!F6&lt;&gt;"",1,0))</f>
        <v>1</v>
      </c>
      <c r="E3" s="58">
        <f>IF('Indicator Data'!H15="No Data",1,IF('Indicator Data Imputation'!G6&lt;&gt;"",1,0))</f>
        <v>1</v>
      </c>
      <c r="F3" s="58">
        <f>IF('Indicator Data'!I15="No Data",1,IF('Indicator Data Imputation'!H6&lt;&gt;"",1,0))</f>
        <v>0</v>
      </c>
      <c r="G3" s="58">
        <f>IF('Indicator Data'!J15="No Data",1,IF('Indicator Data Imputation'!I6&lt;&gt;"",1,0))</f>
        <v>0</v>
      </c>
      <c r="H3" s="58">
        <f>IF('Indicator Data'!K15="No Data",1,IF('Indicator Data Imputation'!J6&lt;&gt;"",1,0))</f>
        <v>0</v>
      </c>
      <c r="I3" s="58">
        <f>IF('Indicator Data'!L15="No Data",1,IF('Indicator Data Imputation'!K6&lt;&gt;"",1,0))</f>
        <v>0</v>
      </c>
      <c r="J3" s="58">
        <f>IF('Indicator Data'!M15="No Data",1,IF('Indicator Data Imputation'!L6&lt;&gt;"",1,0))</f>
        <v>0</v>
      </c>
      <c r="K3" s="58">
        <f>IF('Indicator Data'!N15="No Data",1,IF('Indicator Data Imputation'!M6&lt;&gt;"",1,0))</f>
        <v>0</v>
      </c>
      <c r="L3" s="58">
        <f>IF('Indicator Data'!O15="No Data",1,IF('Indicator Data Imputation'!N6&lt;&gt;"",1,0))</f>
        <v>0</v>
      </c>
      <c r="M3" s="58">
        <f>IF('Indicator Data'!P15="No Data",1,IF('Indicator Data Imputation'!O6&lt;&gt;"",1,0))</f>
        <v>0</v>
      </c>
      <c r="N3" s="58">
        <f>IF('Indicator Data'!Q15="No Data",1,IF('Indicator Data Imputation'!P6&lt;&gt;"",1,0))</f>
        <v>0</v>
      </c>
      <c r="O3" s="58">
        <f>IF('Indicator Data'!R15="No Data",1,IF('Indicator Data Imputation'!Q6&lt;&gt;"",1,0))</f>
        <v>0</v>
      </c>
      <c r="P3" s="58">
        <f>IF('Indicator Data'!S15="No Data",1,IF('Indicator Data Imputation'!R6&lt;&gt;"",1,0))</f>
        <v>1</v>
      </c>
      <c r="Q3" s="58">
        <f>IF('Indicator Data'!T15="No Data",1,IF('Indicator Data Imputation'!S6&lt;&gt;"",1,0))</f>
        <v>0</v>
      </c>
      <c r="R3" s="58">
        <f>IF('Indicator Data'!U15="No Data",1,IF('Indicator Data Imputation'!T6&lt;&gt;"",1,0))</f>
        <v>0</v>
      </c>
      <c r="S3" s="58">
        <f>IF('Indicator Data'!V15="No Data",1,IF('Indicator Data Imputation'!U6&lt;&gt;"",1,0))</f>
        <v>0</v>
      </c>
      <c r="T3" s="58">
        <f>IF('Indicator Data'!W15="No Data",1,IF('Indicator Data Imputation'!V6&lt;&gt;"",1,0))</f>
        <v>0</v>
      </c>
      <c r="U3" s="58">
        <f>IF('Indicator Data'!X15="No Data",1,IF('Indicator Data Imputation'!W6&lt;&gt;"",1,0))</f>
        <v>0</v>
      </c>
      <c r="V3" s="58">
        <f>IF('Indicator Data'!Y15="No Data",1,IF('Indicator Data Imputation'!X6&lt;&gt;"",1,0))</f>
        <v>0</v>
      </c>
      <c r="W3" s="58">
        <f>IF('Indicator Data'!Z15="No Data",1,IF('Indicator Data Imputation'!Y6&lt;&gt;"",1,0))</f>
        <v>0</v>
      </c>
      <c r="X3" s="58">
        <f>IF('Indicator Data'!AA15="No Data",1,IF('Indicator Data Imputation'!Z6&lt;&gt;"",1,0))</f>
        <v>0</v>
      </c>
      <c r="Y3" s="58">
        <f>IF('Indicator Data'!AB15="No Data",1,IF('Indicator Data Imputation'!AA6&lt;&gt;"",1,0))</f>
        <v>0</v>
      </c>
      <c r="Z3" s="58">
        <f>IF('Indicator Data'!AC15="No Data",1,IF('Indicator Data Imputation'!AB6&lt;&gt;"",1,0))</f>
        <v>0</v>
      </c>
      <c r="AA3" s="58">
        <f>IF('Indicator Data'!AD15="No Data",1,IF('Indicator Data Imputation'!AC6&lt;&gt;"",1,0))</f>
        <v>0</v>
      </c>
      <c r="AB3" s="58">
        <f>IF('Indicator Data'!AE15="No Data",1,IF('Indicator Data Imputation'!AD6&lt;&gt;"",1,0))</f>
        <v>1</v>
      </c>
      <c r="AC3" s="58">
        <f>IF('Indicator Data'!AF15="No Data",1,IF('Indicator Data Imputation'!AE6&lt;&gt;"",1,0))</f>
        <v>1</v>
      </c>
      <c r="AD3" s="58">
        <f>IF('Indicator Data'!AG15="No Data",1,IF('Indicator Data Imputation'!AF6&lt;&gt;"",1,0))</f>
        <v>1</v>
      </c>
      <c r="AE3" s="58">
        <f>IF('Indicator Data'!AH15="No Data",1,IF('Indicator Data Imputation'!AG6&lt;&gt;"",1,0))</f>
        <v>1</v>
      </c>
      <c r="AF3" s="58">
        <f>IF('Indicator Data'!AI15="No Data",1,IF('Indicator Data Imputation'!AH6&lt;&gt;"",1,0))</f>
        <v>1</v>
      </c>
      <c r="AG3" s="58">
        <f>IF('Indicator Data'!AJ15="No Data",1,IF('Indicator Data Imputation'!AI6&lt;&gt;"",1,0))</f>
        <v>0</v>
      </c>
      <c r="AH3" s="58">
        <f>IF('Indicator Data'!AK15="No Data",1,IF('Indicator Data Imputation'!AJ6&lt;&gt;"",1,0))</f>
        <v>0</v>
      </c>
      <c r="AI3" s="58">
        <f>IF('Indicator Data'!AL15="No Data",1,IF('Indicator Data Imputation'!AK6&lt;&gt;"",1,0))</f>
        <v>0</v>
      </c>
      <c r="AJ3" s="58">
        <f>IF('Indicator Data'!AM15="No Data",1,IF('Indicator Data Imputation'!AL6&lt;&gt;"",1,0))</f>
        <v>0</v>
      </c>
      <c r="AK3" s="58">
        <f>IF('Indicator Data'!AN15="No Data",1,IF('Indicator Data Imputation'!AM6&lt;&gt;"",1,0))</f>
        <v>0</v>
      </c>
      <c r="AL3" s="58">
        <f>IF('Indicator Data'!AO15="No Data",1,IF('Indicator Data Imputation'!AN6&lt;&gt;"",1,0))</f>
        <v>0</v>
      </c>
      <c r="AM3" s="58">
        <f>IF('Indicator Data'!AP15="No Data",1,IF('Indicator Data Imputation'!AO6&lt;&gt;"",1,0))</f>
        <v>0</v>
      </c>
      <c r="AN3" s="58">
        <f>IF('Indicator Data'!AQ15="No Data",1,IF('Indicator Data Imputation'!AP6&lt;&gt;"",1,0))</f>
        <v>0</v>
      </c>
      <c r="AO3" s="58">
        <f>IF('Indicator Data'!AR15="No Data",1,IF('Indicator Data Imputation'!AQ6&lt;&gt;"",1,0))</f>
        <v>0</v>
      </c>
      <c r="AP3" s="58">
        <f>IF('Indicator Data'!AS15="No Data",1,IF('Indicator Data Imputation'!AR6&lt;&gt;"",1,0))</f>
        <v>0</v>
      </c>
      <c r="AQ3" s="58">
        <f>IF('Indicator Data'!AT15="No Data",1,IF('Indicator Data Imputation'!AS6&lt;&gt;"",1,0))</f>
        <v>1</v>
      </c>
      <c r="AR3" s="58">
        <f>IF('Indicator Data'!AU15="No Data",1,IF('Indicator Data Imputation'!AT6&lt;&gt;"",1,0))</f>
        <v>1</v>
      </c>
      <c r="AS3" s="58">
        <f>IF('Indicator Data'!AV15="No Data",1,IF('Indicator Data Imputation'!AU6&lt;&gt;"",1,0))</f>
        <v>1</v>
      </c>
      <c r="AT3" s="58">
        <f>IF('Indicator Data'!AW15="No Data",1,IF('Indicator Data Imputation'!AV6&lt;&gt;"",1,0))</f>
        <v>0</v>
      </c>
      <c r="AU3" s="58">
        <f>IF('Indicator Data'!AX15="No Data",1,IF('Indicator Data Imputation'!AW6&lt;&gt;"",1,0))</f>
        <v>0</v>
      </c>
      <c r="AV3" s="58">
        <f>IF('Indicator Data'!AY15="No Data",1,IF('Indicator Data Imputation'!AX6&lt;&gt;"",1,0))</f>
        <v>0</v>
      </c>
      <c r="AW3" s="58">
        <f>IF('Indicator Data'!AZ15="No Data",1,IF('Indicator Data Imputation'!AY6&lt;&gt;"",1,0))</f>
        <v>0</v>
      </c>
      <c r="AX3" s="58">
        <f>IF('Indicator Data'!BA15="No Data",1,IF('Indicator Data Imputation'!AZ6&lt;&gt;"",1,0))</f>
        <v>0</v>
      </c>
      <c r="AY3" s="58">
        <f>IF('Indicator Data'!BB15="No Data",1,IF('Indicator Data Imputation'!BA6&lt;&gt;"",1,0))</f>
        <v>0</v>
      </c>
      <c r="AZ3" s="58">
        <f>IF('Indicator Data'!BC15="No Data",1,IF('Indicator Data Imputation'!BB6&lt;&gt;"",1,0))</f>
        <v>0</v>
      </c>
      <c r="BA3" s="58">
        <f>IF('Indicator Data'!BD15="No Data",1,IF('Indicator Data Imputation'!BC6&lt;&gt;"",1,0))</f>
        <v>0</v>
      </c>
      <c r="BB3" s="58">
        <f>IF('Indicator Data'!BE15="No Data",1,IF('Indicator Data Imputation'!BD6&lt;&gt;"",1,0))</f>
        <v>0</v>
      </c>
      <c r="BC3" s="58">
        <f>IF('Indicator Data'!BF15="No Data",1,IF('Indicator Data Imputation'!BE6&lt;&gt;"",1,0))</f>
        <v>0</v>
      </c>
      <c r="BD3" s="58">
        <f>IF('Indicator Data'!BG15="No Data",1,IF('Indicator Data Imputation'!BF6&lt;&gt;"",1,0))</f>
        <v>0</v>
      </c>
      <c r="BE3" s="58">
        <f>IF('Indicator Data'!BH15="No Data",1,IF('Indicator Data Imputation'!BG6&lt;&gt;"",1,0))</f>
        <v>0</v>
      </c>
      <c r="BF3" s="58">
        <f>IF('Indicator Data'!BI15="No Data",1,IF('Indicator Data Imputation'!BH6&lt;&gt;"",1,0))</f>
        <v>0</v>
      </c>
      <c r="BG3" s="58">
        <f>IF('Indicator Data'!BJ15="No Data",1,IF('Indicator Data Imputation'!BI6&lt;&gt;"",1,0))</f>
        <v>0</v>
      </c>
      <c r="BH3" s="58">
        <f>IF('Indicator Data'!BK15="No Data",1,IF('Indicator Data Imputation'!BJ6&lt;&gt;"",1,0))</f>
        <v>0</v>
      </c>
      <c r="BI3" s="58">
        <f>IF('Indicator Data'!BL15="No Data",1,IF('Indicator Data Imputation'!BK6&lt;&gt;"",1,0))</f>
        <v>0</v>
      </c>
      <c r="BJ3" s="58">
        <f>IF('Indicator Data'!BM15="No Data",1,IF('Indicator Data Imputation'!BL6&lt;&gt;"",1,0))</f>
        <v>0</v>
      </c>
      <c r="BK3" s="58">
        <f>IF('Indicator Data'!BN15="No Data",1,IF('Indicator Data Imputation'!BM6&lt;&gt;"",1,0))</f>
        <v>0</v>
      </c>
      <c r="BL3" s="58">
        <f>IF('Indicator Data'!BO15="No Data",1,IF('Indicator Data Imputation'!BN6&lt;&gt;"",1,0))</f>
        <v>0</v>
      </c>
      <c r="BM3" s="58">
        <f>IF('Indicator Data'!BP15="No Data",1,IF('Indicator Data Imputation'!BO6&lt;&gt;"",1,0))</f>
        <v>1</v>
      </c>
      <c r="BN3" s="58">
        <f>IF('Indicator Data'!BQ15="No Data",1,IF('Indicator Data Imputation'!BP6&lt;&gt;"",1,0))</f>
        <v>1</v>
      </c>
      <c r="BO3" s="58">
        <f>IF('Indicator Data'!BR15="No Data",1,IF('Indicator Data Imputation'!BQ6&lt;&gt;"",1,0))</f>
        <v>1</v>
      </c>
      <c r="BP3" s="58">
        <f>IF('Indicator Data'!BS15="No Data",1,IF('Indicator Data Imputation'!BR6&lt;&gt;"",1,0))</f>
        <v>0</v>
      </c>
      <c r="BQ3" s="58">
        <f>IF('Indicator Data'!BT15="No Data",1,IF('Indicator Data Imputation'!BS6&lt;&gt;"",1,0))</f>
        <v>0</v>
      </c>
      <c r="BR3" s="58">
        <f>IF('Indicator Data'!BU15="No Data",1,IF('Indicator Data Imputation'!BT6&lt;&gt;"",1,0))</f>
        <v>1</v>
      </c>
      <c r="BS3" s="58">
        <f>IF('Indicator Data'!BV15="No Data",1,IF('Indicator Data Imputation'!BU6&lt;&gt;"",1,0))</f>
        <v>0</v>
      </c>
      <c r="BT3" s="58">
        <f>IF('Indicator Data'!BW15="No Data",1,IF('Indicator Data Imputation'!BV6&lt;&gt;"",1,0))</f>
        <v>0</v>
      </c>
      <c r="BU3" s="58">
        <f>IF('Indicator Data'!BX15="No Data",1,IF('Indicator Data Imputation'!BW6&lt;&gt;"",1,0))</f>
        <v>0</v>
      </c>
      <c r="BV3" s="58">
        <f>IF('Indicator Data'!BY15="No Data",1,IF('Indicator Data Imputation'!BX6&lt;&gt;"",1,0))</f>
        <v>0</v>
      </c>
      <c r="BW3" s="58">
        <f>IF('Indicator Data'!BZ15="No Data",1,IF('Indicator Data Imputation'!BY6&lt;&gt;"",1,0))</f>
        <v>0</v>
      </c>
      <c r="BX3" s="58">
        <f>IF('Indicator Data'!CA15="No Data",1,IF('Indicator Data Imputation'!BZ6&lt;&gt;"",1,0))</f>
        <v>0</v>
      </c>
      <c r="BY3" s="58">
        <f>IF('Indicator Data'!CB15="No Data",1,IF('Indicator Data Imputation'!CA6&lt;&gt;"",1,0))</f>
        <v>0</v>
      </c>
      <c r="BZ3" s="58">
        <f>IF('Indicator Data'!CC15="No Data",1,IF('Indicator Data Imputation'!CB6&lt;&gt;"",1,0))</f>
        <v>0</v>
      </c>
      <c r="CA3" s="58">
        <f>IF('Indicator Data'!CD15="No Data",1,IF('Indicator Data Imputation'!CC6&lt;&gt;"",1,0))</f>
        <v>0</v>
      </c>
      <c r="CB3" s="58">
        <f>IF('Indicator Data'!CE15="No Data",1,IF('Indicator Data Imputation'!CD6&lt;&gt;"",1,0))</f>
        <v>0</v>
      </c>
      <c r="CC3" s="58">
        <f>IF('Indicator Data'!CF15="No Data",1,IF('Indicator Data Imputation'!CE6&lt;&gt;"",1,0))</f>
        <v>0</v>
      </c>
      <c r="CD3" s="58">
        <f>IF('Indicator Data'!CG15="No Data",1,IF('Indicator Data Imputation'!CF6&lt;&gt;"",1,0))</f>
        <v>0</v>
      </c>
      <c r="CE3" s="58">
        <f>IF('Indicator Data'!CH15="No Data",1,IF('Indicator Data Imputation'!CG6&lt;&gt;"",1,0))</f>
        <v>0</v>
      </c>
      <c r="CF3" s="58">
        <f>IF('Indicator Data'!CI15="No Data",1,IF('Indicator Data Imputation'!CH6&lt;&gt;"",1,0))</f>
        <v>0</v>
      </c>
      <c r="CG3" s="58">
        <f>IF('Indicator Data'!CJ15="No Data",1,IF('Indicator Data Imputation'!CI6&lt;&gt;"",1,0))</f>
        <v>0</v>
      </c>
      <c r="CH3" s="58">
        <f>IF('Indicator Data'!CK15="No Data",1,IF('Indicator Data Imputation'!CJ6&lt;&gt;"",1,0))</f>
        <v>0</v>
      </c>
      <c r="CI3" s="58">
        <f>IF('Indicator Data'!CL15="No Data",1,IF('Indicator Data Imputation'!CK6&lt;&gt;"",1,0))</f>
        <v>0</v>
      </c>
      <c r="CJ3" s="58">
        <f>IF('Indicator Data'!CM15="No Data",1,IF('Indicator Data Imputation'!CL6&lt;&gt;"",1,0))</f>
        <v>0</v>
      </c>
      <c r="CK3" s="58">
        <f>IF('Indicator Data'!CN15="No Data",1,IF('Indicator Data Imputation'!CM6&lt;&gt;"",1,0))</f>
        <v>0</v>
      </c>
      <c r="CL3" s="58">
        <f>IF('Indicator Data'!CO15="No Data",1,IF('Indicator Data Imputation'!CN6&lt;&gt;"",1,0))</f>
        <v>0</v>
      </c>
      <c r="CM3">
        <f t="shared" si="0"/>
        <v>13</v>
      </c>
      <c r="CN3" s="60">
        <f t="shared" ref="CN3:CN65" si="1">CM3/89</f>
        <v>0.14606741573033707</v>
      </c>
    </row>
    <row r="4" spans="1:92" x14ac:dyDescent="0.25">
      <c r="A4" t="str">
        <f>'Indicator Data'!C16</f>
        <v>Bhola</v>
      </c>
      <c r="B4" s="58">
        <f>IF('Indicator Data'!E16="No Data",1,IF('Indicator Data Imputation'!D7&lt;&gt;"",1,0))</f>
        <v>1</v>
      </c>
      <c r="C4" s="58">
        <f>IF('Indicator Data'!F16="No Data",1,IF('Indicator Data Imputation'!E7&lt;&gt;"",1,0))</f>
        <v>1</v>
      </c>
      <c r="D4" s="58">
        <f>IF('Indicator Data'!G16="No Data",1,IF('Indicator Data Imputation'!F7&lt;&gt;"",1,0))</f>
        <v>1</v>
      </c>
      <c r="E4" s="58">
        <f>IF('Indicator Data'!H16="No Data",1,IF('Indicator Data Imputation'!G7&lt;&gt;"",1,0))</f>
        <v>1</v>
      </c>
      <c r="F4" s="58">
        <f>IF('Indicator Data'!I16="No Data",1,IF('Indicator Data Imputation'!H7&lt;&gt;"",1,0))</f>
        <v>0</v>
      </c>
      <c r="G4" s="58">
        <f>IF('Indicator Data'!J16="No Data",1,IF('Indicator Data Imputation'!I7&lt;&gt;"",1,0))</f>
        <v>0</v>
      </c>
      <c r="H4" s="58">
        <f>IF('Indicator Data'!K16="No Data",1,IF('Indicator Data Imputation'!J7&lt;&gt;"",1,0))</f>
        <v>0</v>
      </c>
      <c r="I4" s="58">
        <f>IF('Indicator Data'!L16="No Data",1,IF('Indicator Data Imputation'!K7&lt;&gt;"",1,0))</f>
        <v>0</v>
      </c>
      <c r="J4" s="58">
        <f>IF('Indicator Data'!M16="No Data",1,IF('Indicator Data Imputation'!L7&lt;&gt;"",1,0))</f>
        <v>0</v>
      </c>
      <c r="K4" s="58">
        <f>IF('Indicator Data'!N16="No Data",1,IF('Indicator Data Imputation'!M7&lt;&gt;"",1,0))</f>
        <v>0</v>
      </c>
      <c r="L4" s="58">
        <f>IF('Indicator Data'!O16="No Data",1,IF('Indicator Data Imputation'!N7&lt;&gt;"",1,0))</f>
        <v>0</v>
      </c>
      <c r="M4" s="58">
        <f>IF('Indicator Data'!P16="No Data",1,IF('Indicator Data Imputation'!O7&lt;&gt;"",1,0))</f>
        <v>0</v>
      </c>
      <c r="N4" s="58">
        <f>IF('Indicator Data'!Q16="No Data",1,IF('Indicator Data Imputation'!P7&lt;&gt;"",1,0))</f>
        <v>0</v>
      </c>
      <c r="O4" s="58">
        <f>IF('Indicator Data'!R16="No Data",1,IF('Indicator Data Imputation'!Q7&lt;&gt;"",1,0))</f>
        <v>0</v>
      </c>
      <c r="P4" s="58">
        <f>IF('Indicator Data'!S16="No Data",1,IF('Indicator Data Imputation'!R7&lt;&gt;"",1,0))</f>
        <v>1</v>
      </c>
      <c r="Q4" s="58">
        <f>IF('Indicator Data'!T16="No Data",1,IF('Indicator Data Imputation'!S7&lt;&gt;"",1,0))</f>
        <v>0</v>
      </c>
      <c r="R4" s="58">
        <f>IF('Indicator Data'!U16="No Data",1,IF('Indicator Data Imputation'!T7&lt;&gt;"",1,0))</f>
        <v>0</v>
      </c>
      <c r="S4" s="58">
        <f>IF('Indicator Data'!V16="No Data",1,IF('Indicator Data Imputation'!U7&lt;&gt;"",1,0))</f>
        <v>0</v>
      </c>
      <c r="T4" s="58">
        <f>IF('Indicator Data'!W16="No Data",1,IF('Indicator Data Imputation'!V7&lt;&gt;"",1,0))</f>
        <v>0</v>
      </c>
      <c r="U4" s="58">
        <f>IF('Indicator Data'!X16="No Data",1,IF('Indicator Data Imputation'!W7&lt;&gt;"",1,0))</f>
        <v>0</v>
      </c>
      <c r="V4" s="58">
        <f>IF('Indicator Data'!Y16="No Data",1,IF('Indicator Data Imputation'!X7&lt;&gt;"",1,0))</f>
        <v>0</v>
      </c>
      <c r="W4" s="58">
        <f>IF('Indicator Data'!Z16="No Data",1,IF('Indicator Data Imputation'!Y7&lt;&gt;"",1,0))</f>
        <v>0</v>
      </c>
      <c r="X4" s="58">
        <f>IF('Indicator Data'!AA16="No Data",1,IF('Indicator Data Imputation'!Z7&lt;&gt;"",1,0))</f>
        <v>0</v>
      </c>
      <c r="Y4" s="58">
        <f>IF('Indicator Data'!AB16="No Data",1,IF('Indicator Data Imputation'!AA7&lt;&gt;"",1,0))</f>
        <v>0</v>
      </c>
      <c r="Z4" s="58">
        <f>IF('Indicator Data'!AC16="No Data",1,IF('Indicator Data Imputation'!AB7&lt;&gt;"",1,0))</f>
        <v>0</v>
      </c>
      <c r="AA4" s="58">
        <f>IF('Indicator Data'!AD16="No Data",1,IF('Indicator Data Imputation'!AC7&lt;&gt;"",1,0))</f>
        <v>0</v>
      </c>
      <c r="AB4" s="58">
        <f>IF('Indicator Data'!AE16="No Data",1,IF('Indicator Data Imputation'!AD7&lt;&gt;"",1,0))</f>
        <v>1</v>
      </c>
      <c r="AC4" s="58">
        <f>IF('Indicator Data'!AF16="No Data",1,IF('Indicator Data Imputation'!AE7&lt;&gt;"",1,0))</f>
        <v>1</v>
      </c>
      <c r="AD4" s="58">
        <f>IF('Indicator Data'!AG16="No Data",1,IF('Indicator Data Imputation'!AF7&lt;&gt;"",1,0))</f>
        <v>1</v>
      </c>
      <c r="AE4" s="58">
        <f>IF('Indicator Data'!AH16="No Data",1,IF('Indicator Data Imputation'!AG7&lt;&gt;"",1,0))</f>
        <v>1</v>
      </c>
      <c r="AF4" s="58">
        <f>IF('Indicator Data'!AI16="No Data",1,IF('Indicator Data Imputation'!AH7&lt;&gt;"",1,0))</f>
        <v>1</v>
      </c>
      <c r="AG4" s="58">
        <f>IF('Indicator Data'!AJ16="No Data",1,IF('Indicator Data Imputation'!AI7&lt;&gt;"",1,0))</f>
        <v>0</v>
      </c>
      <c r="AH4" s="58">
        <f>IF('Indicator Data'!AK16="No Data",1,IF('Indicator Data Imputation'!AJ7&lt;&gt;"",1,0))</f>
        <v>0</v>
      </c>
      <c r="AI4" s="58">
        <f>IF('Indicator Data'!AL16="No Data",1,IF('Indicator Data Imputation'!AK7&lt;&gt;"",1,0))</f>
        <v>0</v>
      </c>
      <c r="AJ4" s="58">
        <f>IF('Indicator Data'!AM16="No Data",1,IF('Indicator Data Imputation'!AL7&lt;&gt;"",1,0))</f>
        <v>0</v>
      </c>
      <c r="AK4" s="58">
        <f>IF('Indicator Data'!AN16="No Data",1,IF('Indicator Data Imputation'!AM7&lt;&gt;"",1,0))</f>
        <v>0</v>
      </c>
      <c r="AL4" s="58">
        <f>IF('Indicator Data'!AO16="No Data",1,IF('Indicator Data Imputation'!AN7&lt;&gt;"",1,0))</f>
        <v>0</v>
      </c>
      <c r="AM4" s="58">
        <f>IF('Indicator Data'!AP16="No Data",1,IF('Indicator Data Imputation'!AO7&lt;&gt;"",1,0))</f>
        <v>0</v>
      </c>
      <c r="AN4" s="58">
        <f>IF('Indicator Data'!AQ16="No Data",1,IF('Indicator Data Imputation'!AP7&lt;&gt;"",1,0))</f>
        <v>0</v>
      </c>
      <c r="AO4" s="58">
        <f>IF('Indicator Data'!AR16="No Data",1,IF('Indicator Data Imputation'!AQ7&lt;&gt;"",1,0))</f>
        <v>0</v>
      </c>
      <c r="AP4" s="58">
        <f>IF('Indicator Data'!AS16="No Data",1,IF('Indicator Data Imputation'!AR7&lt;&gt;"",1,0))</f>
        <v>0</v>
      </c>
      <c r="AQ4" s="58">
        <f>IF('Indicator Data'!AT16="No Data",1,IF('Indicator Data Imputation'!AS7&lt;&gt;"",1,0))</f>
        <v>1</v>
      </c>
      <c r="AR4" s="58">
        <f>IF('Indicator Data'!AU16="No Data",1,IF('Indicator Data Imputation'!AT7&lt;&gt;"",1,0))</f>
        <v>1</v>
      </c>
      <c r="AS4" s="58">
        <f>IF('Indicator Data'!AV16="No Data",1,IF('Indicator Data Imputation'!AU7&lt;&gt;"",1,0))</f>
        <v>1</v>
      </c>
      <c r="AT4" s="58">
        <f>IF('Indicator Data'!AW16="No Data",1,IF('Indicator Data Imputation'!AV7&lt;&gt;"",1,0))</f>
        <v>0</v>
      </c>
      <c r="AU4" s="58">
        <f>IF('Indicator Data'!AX16="No Data",1,IF('Indicator Data Imputation'!AW7&lt;&gt;"",1,0))</f>
        <v>0</v>
      </c>
      <c r="AV4" s="58">
        <f>IF('Indicator Data'!AY16="No Data",1,IF('Indicator Data Imputation'!AX7&lt;&gt;"",1,0))</f>
        <v>0</v>
      </c>
      <c r="AW4" s="58">
        <f>IF('Indicator Data'!AZ16="No Data",1,IF('Indicator Data Imputation'!AY7&lt;&gt;"",1,0))</f>
        <v>0</v>
      </c>
      <c r="AX4" s="58">
        <f>IF('Indicator Data'!BA16="No Data",1,IF('Indicator Data Imputation'!AZ7&lt;&gt;"",1,0))</f>
        <v>0</v>
      </c>
      <c r="AY4" s="58">
        <f>IF('Indicator Data'!BB16="No Data",1,IF('Indicator Data Imputation'!BA7&lt;&gt;"",1,0))</f>
        <v>0</v>
      </c>
      <c r="AZ4" s="58">
        <f>IF('Indicator Data'!BC16="No Data",1,IF('Indicator Data Imputation'!BB7&lt;&gt;"",1,0))</f>
        <v>0</v>
      </c>
      <c r="BA4" s="58">
        <f>IF('Indicator Data'!BD16="No Data",1,IF('Indicator Data Imputation'!BC7&lt;&gt;"",1,0))</f>
        <v>0</v>
      </c>
      <c r="BB4" s="58">
        <f>IF('Indicator Data'!BE16="No Data",1,IF('Indicator Data Imputation'!BD7&lt;&gt;"",1,0))</f>
        <v>0</v>
      </c>
      <c r="BC4" s="58">
        <f>IF('Indicator Data'!BF16="No Data",1,IF('Indicator Data Imputation'!BE7&lt;&gt;"",1,0))</f>
        <v>0</v>
      </c>
      <c r="BD4" s="58">
        <f>IF('Indicator Data'!BG16="No Data",1,IF('Indicator Data Imputation'!BF7&lt;&gt;"",1,0))</f>
        <v>0</v>
      </c>
      <c r="BE4" s="58">
        <f>IF('Indicator Data'!BH16="No Data",1,IF('Indicator Data Imputation'!BG7&lt;&gt;"",1,0))</f>
        <v>0</v>
      </c>
      <c r="BF4" s="58">
        <f>IF('Indicator Data'!BI16="No Data",1,IF('Indicator Data Imputation'!BH7&lt;&gt;"",1,0))</f>
        <v>0</v>
      </c>
      <c r="BG4" s="58">
        <f>IF('Indicator Data'!BJ16="No Data",1,IF('Indicator Data Imputation'!BI7&lt;&gt;"",1,0))</f>
        <v>0</v>
      </c>
      <c r="BH4" s="58">
        <f>IF('Indicator Data'!BK16="No Data",1,IF('Indicator Data Imputation'!BJ7&lt;&gt;"",1,0))</f>
        <v>0</v>
      </c>
      <c r="BI4" s="58">
        <f>IF('Indicator Data'!BL16="No Data",1,IF('Indicator Data Imputation'!BK7&lt;&gt;"",1,0))</f>
        <v>0</v>
      </c>
      <c r="BJ4" s="58">
        <f>IF('Indicator Data'!BM16="No Data",1,IF('Indicator Data Imputation'!BL7&lt;&gt;"",1,0))</f>
        <v>0</v>
      </c>
      <c r="BK4" s="58">
        <f>IF('Indicator Data'!BN16="No Data",1,IF('Indicator Data Imputation'!BM7&lt;&gt;"",1,0))</f>
        <v>0</v>
      </c>
      <c r="BL4" s="58">
        <f>IF('Indicator Data'!BO16="No Data",1,IF('Indicator Data Imputation'!BN7&lt;&gt;"",1,0))</f>
        <v>0</v>
      </c>
      <c r="BM4" s="58">
        <f>IF('Indicator Data'!BP16="No Data",1,IF('Indicator Data Imputation'!BO7&lt;&gt;"",1,0))</f>
        <v>1</v>
      </c>
      <c r="BN4" s="58">
        <f>IF('Indicator Data'!BQ16="No Data",1,IF('Indicator Data Imputation'!BP7&lt;&gt;"",1,0))</f>
        <v>1</v>
      </c>
      <c r="BO4" s="58">
        <f>IF('Indicator Data'!BR16="No Data",1,IF('Indicator Data Imputation'!BQ7&lt;&gt;"",1,0))</f>
        <v>1</v>
      </c>
      <c r="BP4" s="58">
        <f>IF('Indicator Data'!BS16="No Data",1,IF('Indicator Data Imputation'!BR7&lt;&gt;"",1,0))</f>
        <v>0</v>
      </c>
      <c r="BQ4" s="58">
        <f>IF('Indicator Data'!BT16="No Data",1,IF('Indicator Data Imputation'!BS7&lt;&gt;"",1,0))</f>
        <v>0</v>
      </c>
      <c r="BR4" s="58">
        <f>IF('Indicator Data'!BU16="No Data",1,IF('Indicator Data Imputation'!BT7&lt;&gt;"",1,0))</f>
        <v>1</v>
      </c>
      <c r="BS4" s="58">
        <f>IF('Indicator Data'!BV16="No Data",1,IF('Indicator Data Imputation'!BU7&lt;&gt;"",1,0))</f>
        <v>0</v>
      </c>
      <c r="BT4" s="58">
        <f>IF('Indicator Data'!BW16="No Data",1,IF('Indicator Data Imputation'!BV7&lt;&gt;"",1,0))</f>
        <v>0</v>
      </c>
      <c r="BU4" s="58">
        <f>IF('Indicator Data'!BX16="No Data",1,IF('Indicator Data Imputation'!BW7&lt;&gt;"",1,0))</f>
        <v>0</v>
      </c>
      <c r="BV4" s="58">
        <f>IF('Indicator Data'!BY16="No Data",1,IF('Indicator Data Imputation'!BX7&lt;&gt;"",1,0))</f>
        <v>0</v>
      </c>
      <c r="BW4" s="58">
        <f>IF('Indicator Data'!BZ16="No Data",1,IF('Indicator Data Imputation'!BY7&lt;&gt;"",1,0))</f>
        <v>0</v>
      </c>
      <c r="BX4" s="58">
        <f>IF('Indicator Data'!CA16="No Data",1,IF('Indicator Data Imputation'!BZ7&lt;&gt;"",1,0))</f>
        <v>0</v>
      </c>
      <c r="BY4" s="58">
        <f>IF('Indicator Data'!CB16="No Data",1,IF('Indicator Data Imputation'!CA7&lt;&gt;"",1,0))</f>
        <v>0</v>
      </c>
      <c r="BZ4" s="58">
        <f>IF('Indicator Data'!CC16="No Data",1,IF('Indicator Data Imputation'!CB7&lt;&gt;"",1,0))</f>
        <v>0</v>
      </c>
      <c r="CA4" s="58">
        <f>IF('Indicator Data'!CD16="No Data",1,IF('Indicator Data Imputation'!CC7&lt;&gt;"",1,0))</f>
        <v>0</v>
      </c>
      <c r="CB4" s="58">
        <f>IF('Indicator Data'!CE16="No Data",1,IF('Indicator Data Imputation'!CD7&lt;&gt;"",1,0))</f>
        <v>0</v>
      </c>
      <c r="CC4" s="58">
        <f>IF('Indicator Data'!CF16="No Data",1,IF('Indicator Data Imputation'!CE7&lt;&gt;"",1,0))</f>
        <v>0</v>
      </c>
      <c r="CD4" s="58">
        <f>IF('Indicator Data'!CG16="No Data",1,IF('Indicator Data Imputation'!CF7&lt;&gt;"",1,0))</f>
        <v>0</v>
      </c>
      <c r="CE4" s="58">
        <f>IF('Indicator Data'!CH16="No Data",1,IF('Indicator Data Imputation'!CG7&lt;&gt;"",1,0))</f>
        <v>0</v>
      </c>
      <c r="CF4" s="58">
        <f>IF('Indicator Data'!CI16="No Data",1,IF('Indicator Data Imputation'!CH7&lt;&gt;"",1,0))</f>
        <v>0</v>
      </c>
      <c r="CG4" s="58">
        <f>IF('Indicator Data'!CJ16="No Data",1,IF('Indicator Data Imputation'!CI7&lt;&gt;"",1,0))</f>
        <v>0</v>
      </c>
      <c r="CH4" s="58">
        <f>IF('Indicator Data'!CK16="No Data",1,IF('Indicator Data Imputation'!CJ7&lt;&gt;"",1,0))</f>
        <v>0</v>
      </c>
      <c r="CI4" s="58">
        <f>IF('Indicator Data'!CL16="No Data",1,IF('Indicator Data Imputation'!CK7&lt;&gt;"",1,0))</f>
        <v>0</v>
      </c>
      <c r="CJ4" s="58">
        <f>IF('Indicator Data'!CM16="No Data",1,IF('Indicator Data Imputation'!CL7&lt;&gt;"",1,0))</f>
        <v>0</v>
      </c>
      <c r="CK4" s="58">
        <f>IF('Indicator Data'!CN16="No Data",1,IF('Indicator Data Imputation'!CM7&lt;&gt;"",1,0))</f>
        <v>0</v>
      </c>
      <c r="CL4" s="58">
        <f>IF('Indicator Data'!CO16="No Data",1,IF('Indicator Data Imputation'!CN7&lt;&gt;"",1,0))</f>
        <v>0</v>
      </c>
      <c r="CM4">
        <f t="shared" si="0"/>
        <v>13</v>
      </c>
      <c r="CN4" s="60">
        <f t="shared" si="1"/>
        <v>0.14606741573033707</v>
      </c>
    </row>
    <row r="5" spans="1:92" x14ac:dyDescent="0.25">
      <c r="A5" t="str">
        <f>'Indicator Data'!C17</f>
        <v>Jhalokati</v>
      </c>
      <c r="B5" s="58">
        <f>IF('Indicator Data'!E17="No Data",1,IF('Indicator Data Imputation'!D8&lt;&gt;"",1,0))</f>
        <v>1</v>
      </c>
      <c r="C5" s="58">
        <f>IF('Indicator Data'!F17="No Data",1,IF('Indicator Data Imputation'!E8&lt;&gt;"",1,0))</f>
        <v>1</v>
      </c>
      <c r="D5" s="58">
        <f>IF('Indicator Data'!G17="No Data",1,IF('Indicator Data Imputation'!F8&lt;&gt;"",1,0))</f>
        <v>1</v>
      </c>
      <c r="E5" s="58">
        <f>IF('Indicator Data'!H17="No Data",1,IF('Indicator Data Imputation'!G8&lt;&gt;"",1,0))</f>
        <v>1</v>
      </c>
      <c r="F5" s="58">
        <f>IF('Indicator Data'!I17="No Data",1,IF('Indicator Data Imputation'!H8&lt;&gt;"",1,0))</f>
        <v>0</v>
      </c>
      <c r="G5" s="58">
        <f>IF('Indicator Data'!J17="No Data",1,IF('Indicator Data Imputation'!I8&lt;&gt;"",1,0))</f>
        <v>0</v>
      </c>
      <c r="H5" s="58">
        <f>IF('Indicator Data'!K17="No Data",1,IF('Indicator Data Imputation'!J8&lt;&gt;"",1,0))</f>
        <v>0</v>
      </c>
      <c r="I5" s="58">
        <f>IF('Indicator Data'!L17="No Data",1,IF('Indicator Data Imputation'!K8&lt;&gt;"",1,0))</f>
        <v>0</v>
      </c>
      <c r="J5" s="58">
        <f>IF('Indicator Data'!M17="No Data",1,IF('Indicator Data Imputation'!L8&lt;&gt;"",1,0))</f>
        <v>0</v>
      </c>
      <c r="K5" s="58">
        <f>IF('Indicator Data'!N17="No Data",1,IF('Indicator Data Imputation'!M8&lt;&gt;"",1,0))</f>
        <v>0</v>
      </c>
      <c r="L5" s="58">
        <f>IF('Indicator Data'!O17="No Data",1,IF('Indicator Data Imputation'!N8&lt;&gt;"",1,0))</f>
        <v>0</v>
      </c>
      <c r="M5" s="58">
        <f>IF('Indicator Data'!P17="No Data",1,IF('Indicator Data Imputation'!O8&lt;&gt;"",1,0))</f>
        <v>0</v>
      </c>
      <c r="N5" s="58">
        <f>IF('Indicator Data'!Q17="No Data",1,IF('Indicator Data Imputation'!P8&lt;&gt;"",1,0))</f>
        <v>0</v>
      </c>
      <c r="O5" s="58">
        <f>IF('Indicator Data'!R17="No Data",1,IF('Indicator Data Imputation'!Q8&lt;&gt;"",1,0))</f>
        <v>0</v>
      </c>
      <c r="P5" s="58">
        <f>IF('Indicator Data'!S17="No Data",1,IF('Indicator Data Imputation'!R8&lt;&gt;"",1,0))</f>
        <v>1</v>
      </c>
      <c r="Q5" s="58">
        <f>IF('Indicator Data'!T17="No Data",1,IF('Indicator Data Imputation'!S8&lt;&gt;"",1,0))</f>
        <v>0</v>
      </c>
      <c r="R5" s="58">
        <f>IF('Indicator Data'!U17="No Data",1,IF('Indicator Data Imputation'!T8&lt;&gt;"",1,0))</f>
        <v>0</v>
      </c>
      <c r="S5" s="58">
        <f>IF('Indicator Data'!V17="No Data",1,IF('Indicator Data Imputation'!U8&lt;&gt;"",1,0))</f>
        <v>0</v>
      </c>
      <c r="T5" s="58">
        <f>IF('Indicator Data'!W17="No Data",1,IF('Indicator Data Imputation'!V8&lt;&gt;"",1,0))</f>
        <v>0</v>
      </c>
      <c r="U5" s="58">
        <f>IF('Indicator Data'!X17="No Data",1,IF('Indicator Data Imputation'!W8&lt;&gt;"",1,0))</f>
        <v>0</v>
      </c>
      <c r="V5" s="58">
        <f>IF('Indicator Data'!Y17="No Data",1,IF('Indicator Data Imputation'!X8&lt;&gt;"",1,0))</f>
        <v>0</v>
      </c>
      <c r="W5" s="58">
        <f>IF('Indicator Data'!Z17="No Data",1,IF('Indicator Data Imputation'!Y8&lt;&gt;"",1,0))</f>
        <v>0</v>
      </c>
      <c r="X5" s="58">
        <f>IF('Indicator Data'!AA17="No Data",1,IF('Indicator Data Imputation'!Z8&lt;&gt;"",1,0))</f>
        <v>0</v>
      </c>
      <c r="Y5" s="58">
        <f>IF('Indicator Data'!AB17="No Data",1,IF('Indicator Data Imputation'!AA8&lt;&gt;"",1,0))</f>
        <v>0</v>
      </c>
      <c r="Z5" s="58">
        <f>IF('Indicator Data'!AC17="No Data",1,IF('Indicator Data Imputation'!AB8&lt;&gt;"",1,0))</f>
        <v>0</v>
      </c>
      <c r="AA5" s="58">
        <f>IF('Indicator Data'!AD17="No Data",1,IF('Indicator Data Imputation'!AC8&lt;&gt;"",1,0))</f>
        <v>0</v>
      </c>
      <c r="AB5" s="58">
        <f>IF('Indicator Data'!AE17="No Data",1,IF('Indicator Data Imputation'!AD8&lt;&gt;"",1,0))</f>
        <v>1</v>
      </c>
      <c r="AC5" s="58">
        <f>IF('Indicator Data'!AF17="No Data",1,IF('Indicator Data Imputation'!AE8&lt;&gt;"",1,0))</f>
        <v>1</v>
      </c>
      <c r="AD5" s="58">
        <f>IF('Indicator Data'!AG17="No Data",1,IF('Indicator Data Imputation'!AF8&lt;&gt;"",1,0))</f>
        <v>1</v>
      </c>
      <c r="AE5" s="58">
        <f>IF('Indicator Data'!AH17="No Data",1,IF('Indicator Data Imputation'!AG8&lt;&gt;"",1,0))</f>
        <v>1</v>
      </c>
      <c r="AF5" s="58">
        <f>IF('Indicator Data'!AI17="No Data",1,IF('Indicator Data Imputation'!AH8&lt;&gt;"",1,0))</f>
        <v>1</v>
      </c>
      <c r="AG5" s="58">
        <f>IF('Indicator Data'!AJ17="No Data",1,IF('Indicator Data Imputation'!AI8&lt;&gt;"",1,0))</f>
        <v>0</v>
      </c>
      <c r="AH5" s="58">
        <f>IF('Indicator Data'!AK17="No Data",1,IF('Indicator Data Imputation'!AJ8&lt;&gt;"",1,0))</f>
        <v>0</v>
      </c>
      <c r="AI5" s="58">
        <f>IF('Indicator Data'!AL17="No Data",1,IF('Indicator Data Imputation'!AK8&lt;&gt;"",1,0))</f>
        <v>0</v>
      </c>
      <c r="AJ5" s="58">
        <f>IF('Indicator Data'!AM17="No Data",1,IF('Indicator Data Imputation'!AL8&lt;&gt;"",1,0))</f>
        <v>0</v>
      </c>
      <c r="AK5" s="58">
        <f>IF('Indicator Data'!AN17="No Data",1,IF('Indicator Data Imputation'!AM8&lt;&gt;"",1,0))</f>
        <v>0</v>
      </c>
      <c r="AL5" s="58">
        <f>IF('Indicator Data'!AO17="No Data",1,IF('Indicator Data Imputation'!AN8&lt;&gt;"",1,0))</f>
        <v>0</v>
      </c>
      <c r="AM5" s="58">
        <f>IF('Indicator Data'!AP17="No Data",1,IF('Indicator Data Imputation'!AO8&lt;&gt;"",1,0))</f>
        <v>0</v>
      </c>
      <c r="AN5" s="58">
        <f>IF('Indicator Data'!AQ17="No Data",1,IF('Indicator Data Imputation'!AP8&lt;&gt;"",1,0))</f>
        <v>0</v>
      </c>
      <c r="AO5" s="58">
        <f>IF('Indicator Data'!AR17="No Data",1,IF('Indicator Data Imputation'!AQ8&lt;&gt;"",1,0))</f>
        <v>0</v>
      </c>
      <c r="AP5" s="58">
        <f>IF('Indicator Data'!AS17="No Data",1,IF('Indicator Data Imputation'!AR8&lt;&gt;"",1,0))</f>
        <v>0</v>
      </c>
      <c r="AQ5" s="58">
        <f>IF('Indicator Data'!AT17="No Data",1,IF('Indicator Data Imputation'!AS8&lt;&gt;"",1,0))</f>
        <v>1</v>
      </c>
      <c r="AR5" s="58">
        <f>IF('Indicator Data'!AU17="No Data",1,IF('Indicator Data Imputation'!AT8&lt;&gt;"",1,0))</f>
        <v>1</v>
      </c>
      <c r="AS5" s="58">
        <f>IF('Indicator Data'!AV17="No Data",1,IF('Indicator Data Imputation'!AU8&lt;&gt;"",1,0))</f>
        <v>1</v>
      </c>
      <c r="AT5" s="58">
        <f>IF('Indicator Data'!AW17="No Data",1,IF('Indicator Data Imputation'!AV8&lt;&gt;"",1,0))</f>
        <v>0</v>
      </c>
      <c r="AU5" s="58">
        <f>IF('Indicator Data'!AX17="No Data",1,IF('Indicator Data Imputation'!AW8&lt;&gt;"",1,0))</f>
        <v>0</v>
      </c>
      <c r="AV5" s="58">
        <f>IF('Indicator Data'!AY17="No Data",1,IF('Indicator Data Imputation'!AX8&lt;&gt;"",1,0))</f>
        <v>0</v>
      </c>
      <c r="AW5" s="58">
        <f>IF('Indicator Data'!AZ17="No Data",1,IF('Indicator Data Imputation'!AY8&lt;&gt;"",1,0))</f>
        <v>0</v>
      </c>
      <c r="AX5" s="58">
        <f>IF('Indicator Data'!BA17="No Data",1,IF('Indicator Data Imputation'!AZ8&lt;&gt;"",1,0))</f>
        <v>0</v>
      </c>
      <c r="AY5" s="58">
        <f>IF('Indicator Data'!BB17="No Data",1,IF('Indicator Data Imputation'!BA8&lt;&gt;"",1,0))</f>
        <v>0</v>
      </c>
      <c r="AZ5" s="58">
        <f>IF('Indicator Data'!BC17="No Data",1,IF('Indicator Data Imputation'!BB8&lt;&gt;"",1,0))</f>
        <v>0</v>
      </c>
      <c r="BA5" s="58">
        <f>IF('Indicator Data'!BD17="No Data",1,IF('Indicator Data Imputation'!BC8&lt;&gt;"",1,0))</f>
        <v>0</v>
      </c>
      <c r="BB5" s="58">
        <f>IF('Indicator Data'!BE17="No Data",1,IF('Indicator Data Imputation'!BD8&lt;&gt;"",1,0))</f>
        <v>0</v>
      </c>
      <c r="BC5" s="58">
        <f>IF('Indicator Data'!BF17="No Data",1,IF('Indicator Data Imputation'!BE8&lt;&gt;"",1,0))</f>
        <v>0</v>
      </c>
      <c r="BD5" s="58">
        <f>IF('Indicator Data'!BG17="No Data",1,IF('Indicator Data Imputation'!BF8&lt;&gt;"",1,0))</f>
        <v>0</v>
      </c>
      <c r="BE5" s="58">
        <f>IF('Indicator Data'!BH17="No Data",1,IF('Indicator Data Imputation'!BG8&lt;&gt;"",1,0))</f>
        <v>0</v>
      </c>
      <c r="BF5" s="58">
        <f>IF('Indicator Data'!BI17="No Data",1,IF('Indicator Data Imputation'!BH8&lt;&gt;"",1,0))</f>
        <v>0</v>
      </c>
      <c r="BG5" s="58">
        <f>IF('Indicator Data'!BJ17="No Data",1,IF('Indicator Data Imputation'!BI8&lt;&gt;"",1,0))</f>
        <v>0</v>
      </c>
      <c r="BH5" s="58">
        <f>IF('Indicator Data'!BK17="No Data",1,IF('Indicator Data Imputation'!BJ8&lt;&gt;"",1,0))</f>
        <v>0</v>
      </c>
      <c r="BI5" s="58">
        <f>IF('Indicator Data'!BL17="No Data",1,IF('Indicator Data Imputation'!BK8&lt;&gt;"",1,0))</f>
        <v>0</v>
      </c>
      <c r="BJ5" s="58">
        <f>IF('Indicator Data'!BM17="No Data",1,IF('Indicator Data Imputation'!BL8&lt;&gt;"",1,0))</f>
        <v>0</v>
      </c>
      <c r="BK5" s="58">
        <f>IF('Indicator Data'!BN17="No Data",1,IF('Indicator Data Imputation'!BM8&lt;&gt;"",1,0))</f>
        <v>0</v>
      </c>
      <c r="BL5" s="58">
        <f>IF('Indicator Data'!BO17="No Data",1,IF('Indicator Data Imputation'!BN8&lt;&gt;"",1,0))</f>
        <v>0</v>
      </c>
      <c r="BM5" s="58">
        <f>IF('Indicator Data'!BP17="No Data",1,IF('Indicator Data Imputation'!BO8&lt;&gt;"",1,0))</f>
        <v>1</v>
      </c>
      <c r="BN5" s="58">
        <f>IF('Indicator Data'!BQ17="No Data",1,IF('Indicator Data Imputation'!BP8&lt;&gt;"",1,0))</f>
        <v>1</v>
      </c>
      <c r="BO5" s="58">
        <f>IF('Indicator Data'!BR17="No Data",1,IF('Indicator Data Imputation'!BQ8&lt;&gt;"",1,0))</f>
        <v>1</v>
      </c>
      <c r="BP5" s="58">
        <f>IF('Indicator Data'!BS17="No Data",1,IF('Indicator Data Imputation'!BR8&lt;&gt;"",1,0))</f>
        <v>0</v>
      </c>
      <c r="BQ5" s="58">
        <f>IF('Indicator Data'!BT17="No Data",1,IF('Indicator Data Imputation'!BS8&lt;&gt;"",1,0))</f>
        <v>0</v>
      </c>
      <c r="BR5" s="58">
        <f>IF('Indicator Data'!BU17="No Data",1,IF('Indicator Data Imputation'!BT8&lt;&gt;"",1,0))</f>
        <v>1</v>
      </c>
      <c r="BS5" s="58">
        <f>IF('Indicator Data'!BV17="No Data",1,IF('Indicator Data Imputation'!BU8&lt;&gt;"",1,0))</f>
        <v>0</v>
      </c>
      <c r="BT5" s="58">
        <f>IF('Indicator Data'!BW17="No Data",1,IF('Indicator Data Imputation'!BV8&lt;&gt;"",1,0))</f>
        <v>0</v>
      </c>
      <c r="BU5" s="58">
        <f>IF('Indicator Data'!BX17="No Data",1,IF('Indicator Data Imputation'!BW8&lt;&gt;"",1,0))</f>
        <v>0</v>
      </c>
      <c r="BV5" s="58">
        <f>IF('Indicator Data'!BY17="No Data",1,IF('Indicator Data Imputation'!BX8&lt;&gt;"",1,0))</f>
        <v>0</v>
      </c>
      <c r="BW5" s="58">
        <f>IF('Indicator Data'!BZ17="No Data",1,IF('Indicator Data Imputation'!BY8&lt;&gt;"",1,0))</f>
        <v>0</v>
      </c>
      <c r="BX5" s="58">
        <f>IF('Indicator Data'!CA17="No Data",1,IF('Indicator Data Imputation'!BZ8&lt;&gt;"",1,0))</f>
        <v>0</v>
      </c>
      <c r="BY5" s="58">
        <f>IF('Indicator Data'!CB17="No Data",1,IF('Indicator Data Imputation'!CA8&lt;&gt;"",1,0))</f>
        <v>0</v>
      </c>
      <c r="BZ5" s="58">
        <f>IF('Indicator Data'!CC17="No Data",1,IF('Indicator Data Imputation'!CB8&lt;&gt;"",1,0))</f>
        <v>0</v>
      </c>
      <c r="CA5" s="58">
        <f>IF('Indicator Data'!CD17="No Data",1,IF('Indicator Data Imputation'!CC8&lt;&gt;"",1,0))</f>
        <v>0</v>
      </c>
      <c r="CB5" s="58">
        <f>IF('Indicator Data'!CE17="No Data",1,IF('Indicator Data Imputation'!CD8&lt;&gt;"",1,0))</f>
        <v>0</v>
      </c>
      <c r="CC5" s="58">
        <f>IF('Indicator Data'!CF17="No Data",1,IF('Indicator Data Imputation'!CE8&lt;&gt;"",1,0))</f>
        <v>0</v>
      </c>
      <c r="CD5" s="58">
        <f>IF('Indicator Data'!CG17="No Data",1,IF('Indicator Data Imputation'!CF8&lt;&gt;"",1,0))</f>
        <v>0</v>
      </c>
      <c r="CE5" s="58">
        <f>IF('Indicator Data'!CH17="No Data",1,IF('Indicator Data Imputation'!CG8&lt;&gt;"",1,0))</f>
        <v>0</v>
      </c>
      <c r="CF5" s="58">
        <f>IF('Indicator Data'!CI17="No Data",1,IF('Indicator Data Imputation'!CH8&lt;&gt;"",1,0))</f>
        <v>0</v>
      </c>
      <c r="CG5" s="58">
        <f>IF('Indicator Data'!CJ17="No Data",1,IF('Indicator Data Imputation'!CI8&lt;&gt;"",1,0))</f>
        <v>0</v>
      </c>
      <c r="CH5" s="58">
        <f>IF('Indicator Data'!CK17="No Data",1,IF('Indicator Data Imputation'!CJ8&lt;&gt;"",1,0))</f>
        <v>0</v>
      </c>
      <c r="CI5" s="58">
        <f>IF('Indicator Data'!CL17="No Data",1,IF('Indicator Data Imputation'!CK8&lt;&gt;"",1,0))</f>
        <v>0</v>
      </c>
      <c r="CJ5" s="58">
        <f>IF('Indicator Data'!CM17="No Data",1,IF('Indicator Data Imputation'!CL8&lt;&gt;"",1,0))</f>
        <v>0</v>
      </c>
      <c r="CK5" s="58">
        <f>IF('Indicator Data'!CN17="No Data",1,IF('Indicator Data Imputation'!CM8&lt;&gt;"",1,0))</f>
        <v>0</v>
      </c>
      <c r="CL5" s="58">
        <f>IF('Indicator Data'!CO17="No Data",1,IF('Indicator Data Imputation'!CN8&lt;&gt;"",1,0))</f>
        <v>0</v>
      </c>
      <c r="CM5">
        <f t="shared" si="0"/>
        <v>13</v>
      </c>
      <c r="CN5" s="60">
        <f t="shared" si="1"/>
        <v>0.14606741573033707</v>
      </c>
    </row>
    <row r="6" spans="1:92" x14ac:dyDescent="0.25">
      <c r="A6" t="str">
        <f>'Indicator Data'!C18</f>
        <v>Patuakhali</v>
      </c>
      <c r="B6" s="58">
        <f>IF('Indicator Data'!E18="No Data",1,IF('Indicator Data Imputation'!D9&lt;&gt;"",1,0))</f>
        <v>1</v>
      </c>
      <c r="C6" s="58">
        <f>IF('Indicator Data'!F18="No Data",1,IF('Indicator Data Imputation'!E9&lt;&gt;"",1,0))</f>
        <v>1</v>
      </c>
      <c r="D6" s="58">
        <f>IF('Indicator Data'!G18="No Data",1,IF('Indicator Data Imputation'!F9&lt;&gt;"",1,0))</f>
        <v>1</v>
      </c>
      <c r="E6" s="58">
        <f>IF('Indicator Data'!H18="No Data",1,IF('Indicator Data Imputation'!G9&lt;&gt;"",1,0))</f>
        <v>1</v>
      </c>
      <c r="F6" s="58">
        <f>IF('Indicator Data'!I18="No Data",1,IF('Indicator Data Imputation'!H9&lt;&gt;"",1,0))</f>
        <v>0</v>
      </c>
      <c r="G6" s="58">
        <f>IF('Indicator Data'!J18="No Data",1,IF('Indicator Data Imputation'!I9&lt;&gt;"",1,0))</f>
        <v>0</v>
      </c>
      <c r="H6" s="58">
        <f>IF('Indicator Data'!K18="No Data",1,IF('Indicator Data Imputation'!J9&lt;&gt;"",1,0))</f>
        <v>0</v>
      </c>
      <c r="I6" s="58">
        <f>IF('Indicator Data'!L18="No Data",1,IF('Indicator Data Imputation'!K9&lt;&gt;"",1,0))</f>
        <v>0</v>
      </c>
      <c r="J6" s="58">
        <f>IF('Indicator Data'!M18="No Data",1,IF('Indicator Data Imputation'!L9&lt;&gt;"",1,0))</f>
        <v>0</v>
      </c>
      <c r="K6" s="58">
        <f>IF('Indicator Data'!N18="No Data",1,IF('Indicator Data Imputation'!M9&lt;&gt;"",1,0))</f>
        <v>0</v>
      </c>
      <c r="L6" s="58">
        <f>IF('Indicator Data'!O18="No Data",1,IF('Indicator Data Imputation'!N9&lt;&gt;"",1,0))</f>
        <v>0</v>
      </c>
      <c r="M6" s="58">
        <f>IF('Indicator Data'!P18="No Data",1,IF('Indicator Data Imputation'!O9&lt;&gt;"",1,0))</f>
        <v>0</v>
      </c>
      <c r="N6" s="58">
        <f>IF('Indicator Data'!Q18="No Data",1,IF('Indicator Data Imputation'!P9&lt;&gt;"",1,0))</f>
        <v>0</v>
      </c>
      <c r="O6" s="58">
        <f>IF('Indicator Data'!R18="No Data",1,IF('Indicator Data Imputation'!Q9&lt;&gt;"",1,0))</f>
        <v>0</v>
      </c>
      <c r="P6" s="58">
        <f>IF('Indicator Data'!S18="No Data",1,IF('Indicator Data Imputation'!R9&lt;&gt;"",1,0))</f>
        <v>1</v>
      </c>
      <c r="Q6" s="58">
        <f>IF('Indicator Data'!T18="No Data",1,IF('Indicator Data Imputation'!S9&lt;&gt;"",1,0))</f>
        <v>0</v>
      </c>
      <c r="R6" s="58">
        <f>IF('Indicator Data'!U18="No Data",1,IF('Indicator Data Imputation'!T9&lt;&gt;"",1,0))</f>
        <v>0</v>
      </c>
      <c r="S6" s="58">
        <f>IF('Indicator Data'!V18="No Data",1,IF('Indicator Data Imputation'!U9&lt;&gt;"",1,0))</f>
        <v>0</v>
      </c>
      <c r="T6" s="58">
        <f>IF('Indicator Data'!W18="No Data",1,IF('Indicator Data Imputation'!V9&lt;&gt;"",1,0))</f>
        <v>0</v>
      </c>
      <c r="U6" s="58">
        <f>IF('Indicator Data'!X18="No Data",1,IF('Indicator Data Imputation'!W9&lt;&gt;"",1,0))</f>
        <v>0</v>
      </c>
      <c r="V6" s="58">
        <f>IF('Indicator Data'!Y18="No Data",1,IF('Indicator Data Imputation'!X9&lt;&gt;"",1,0))</f>
        <v>0</v>
      </c>
      <c r="W6" s="58">
        <f>IF('Indicator Data'!Z18="No Data",1,IF('Indicator Data Imputation'!Y9&lt;&gt;"",1,0))</f>
        <v>0</v>
      </c>
      <c r="X6" s="58">
        <f>IF('Indicator Data'!AA18="No Data",1,IF('Indicator Data Imputation'!Z9&lt;&gt;"",1,0))</f>
        <v>0</v>
      </c>
      <c r="Y6" s="58">
        <f>IF('Indicator Data'!AB18="No Data",1,IF('Indicator Data Imputation'!AA9&lt;&gt;"",1,0))</f>
        <v>0</v>
      </c>
      <c r="Z6" s="58">
        <f>IF('Indicator Data'!AC18="No Data",1,IF('Indicator Data Imputation'!AB9&lt;&gt;"",1,0))</f>
        <v>0</v>
      </c>
      <c r="AA6" s="58">
        <f>IF('Indicator Data'!AD18="No Data",1,IF('Indicator Data Imputation'!AC9&lt;&gt;"",1,0))</f>
        <v>0</v>
      </c>
      <c r="AB6" s="58">
        <f>IF('Indicator Data'!AE18="No Data",1,IF('Indicator Data Imputation'!AD9&lt;&gt;"",1,0))</f>
        <v>1</v>
      </c>
      <c r="AC6" s="58">
        <f>IF('Indicator Data'!AF18="No Data",1,IF('Indicator Data Imputation'!AE9&lt;&gt;"",1,0))</f>
        <v>1</v>
      </c>
      <c r="AD6" s="58">
        <f>IF('Indicator Data'!AG18="No Data",1,IF('Indicator Data Imputation'!AF9&lt;&gt;"",1,0))</f>
        <v>1</v>
      </c>
      <c r="AE6" s="58">
        <f>IF('Indicator Data'!AH18="No Data",1,IF('Indicator Data Imputation'!AG9&lt;&gt;"",1,0))</f>
        <v>1</v>
      </c>
      <c r="AF6" s="58">
        <f>IF('Indicator Data'!AI18="No Data",1,IF('Indicator Data Imputation'!AH9&lt;&gt;"",1,0))</f>
        <v>1</v>
      </c>
      <c r="AG6" s="58">
        <f>IF('Indicator Data'!AJ18="No Data",1,IF('Indicator Data Imputation'!AI9&lt;&gt;"",1,0))</f>
        <v>0</v>
      </c>
      <c r="AH6" s="58">
        <f>IF('Indicator Data'!AK18="No Data",1,IF('Indicator Data Imputation'!AJ9&lt;&gt;"",1,0))</f>
        <v>0</v>
      </c>
      <c r="AI6" s="58">
        <f>IF('Indicator Data'!AL18="No Data",1,IF('Indicator Data Imputation'!AK9&lt;&gt;"",1,0))</f>
        <v>0</v>
      </c>
      <c r="AJ6" s="58">
        <f>IF('Indicator Data'!AM18="No Data",1,IF('Indicator Data Imputation'!AL9&lt;&gt;"",1,0))</f>
        <v>0</v>
      </c>
      <c r="AK6" s="58">
        <f>IF('Indicator Data'!AN18="No Data",1,IF('Indicator Data Imputation'!AM9&lt;&gt;"",1,0))</f>
        <v>0</v>
      </c>
      <c r="AL6" s="58">
        <f>IF('Indicator Data'!AO18="No Data",1,IF('Indicator Data Imputation'!AN9&lt;&gt;"",1,0))</f>
        <v>0</v>
      </c>
      <c r="AM6" s="58">
        <f>IF('Indicator Data'!AP18="No Data",1,IF('Indicator Data Imputation'!AO9&lt;&gt;"",1,0))</f>
        <v>0</v>
      </c>
      <c r="AN6" s="58">
        <f>IF('Indicator Data'!AQ18="No Data",1,IF('Indicator Data Imputation'!AP9&lt;&gt;"",1,0))</f>
        <v>0</v>
      </c>
      <c r="AO6" s="58">
        <f>IF('Indicator Data'!AR18="No Data",1,IF('Indicator Data Imputation'!AQ9&lt;&gt;"",1,0))</f>
        <v>0</v>
      </c>
      <c r="AP6" s="58">
        <f>IF('Indicator Data'!AS18="No Data",1,IF('Indicator Data Imputation'!AR9&lt;&gt;"",1,0))</f>
        <v>0</v>
      </c>
      <c r="AQ6" s="58">
        <f>IF('Indicator Data'!AT18="No Data",1,IF('Indicator Data Imputation'!AS9&lt;&gt;"",1,0))</f>
        <v>1</v>
      </c>
      <c r="AR6" s="58">
        <f>IF('Indicator Data'!AU18="No Data",1,IF('Indicator Data Imputation'!AT9&lt;&gt;"",1,0))</f>
        <v>1</v>
      </c>
      <c r="AS6" s="58">
        <f>IF('Indicator Data'!AV18="No Data",1,IF('Indicator Data Imputation'!AU9&lt;&gt;"",1,0))</f>
        <v>1</v>
      </c>
      <c r="AT6" s="58">
        <f>IF('Indicator Data'!AW18="No Data",1,IF('Indicator Data Imputation'!AV9&lt;&gt;"",1,0))</f>
        <v>0</v>
      </c>
      <c r="AU6" s="58">
        <f>IF('Indicator Data'!AX18="No Data",1,IF('Indicator Data Imputation'!AW9&lt;&gt;"",1,0))</f>
        <v>0</v>
      </c>
      <c r="AV6" s="58">
        <f>IF('Indicator Data'!AY18="No Data",1,IF('Indicator Data Imputation'!AX9&lt;&gt;"",1,0))</f>
        <v>0</v>
      </c>
      <c r="AW6" s="58">
        <f>IF('Indicator Data'!AZ18="No Data",1,IF('Indicator Data Imputation'!AY9&lt;&gt;"",1,0))</f>
        <v>0</v>
      </c>
      <c r="AX6" s="58">
        <f>IF('Indicator Data'!BA18="No Data",1,IF('Indicator Data Imputation'!AZ9&lt;&gt;"",1,0))</f>
        <v>0</v>
      </c>
      <c r="AY6" s="58">
        <f>IF('Indicator Data'!BB18="No Data",1,IF('Indicator Data Imputation'!BA9&lt;&gt;"",1,0))</f>
        <v>0</v>
      </c>
      <c r="AZ6" s="58">
        <f>IF('Indicator Data'!BC18="No Data",1,IF('Indicator Data Imputation'!BB9&lt;&gt;"",1,0))</f>
        <v>0</v>
      </c>
      <c r="BA6" s="58">
        <f>IF('Indicator Data'!BD18="No Data",1,IF('Indicator Data Imputation'!BC9&lt;&gt;"",1,0))</f>
        <v>0</v>
      </c>
      <c r="BB6" s="58">
        <f>IF('Indicator Data'!BE18="No Data",1,IF('Indicator Data Imputation'!BD9&lt;&gt;"",1,0))</f>
        <v>0</v>
      </c>
      <c r="BC6" s="58">
        <f>IF('Indicator Data'!BF18="No Data",1,IF('Indicator Data Imputation'!BE9&lt;&gt;"",1,0))</f>
        <v>0</v>
      </c>
      <c r="BD6" s="58">
        <f>IF('Indicator Data'!BG18="No Data",1,IF('Indicator Data Imputation'!BF9&lt;&gt;"",1,0))</f>
        <v>0</v>
      </c>
      <c r="BE6" s="58">
        <f>IF('Indicator Data'!BH18="No Data",1,IF('Indicator Data Imputation'!BG9&lt;&gt;"",1,0))</f>
        <v>0</v>
      </c>
      <c r="BF6" s="58">
        <f>IF('Indicator Data'!BI18="No Data",1,IF('Indicator Data Imputation'!BH9&lt;&gt;"",1,0))</f>
        <v>0</v>
      </c>
      <c r="BG6" s="58">
        <f>IF('Indicator Data'!BJ18="No Data",1,IF('Indicator Data Imputation'!BI9&lt;&gt;"",1,0))</f>
        <v>0</v>
      </c>
      <c r="BH6" s="58">
        <f>IF('Indicator Data'!BK18="No Data",1,IF('Indicator Data Imputation'!BJ9&lt;&gt;"",1,0))</f>
        <v>0</v>
      </c>
      <c r="BI6" s="58">
        <f>IF('Indicator Data'!BL18="No Data",1,IF('Indicator Data Imputation'!BK9&lt;&gt;"",1,0))</f>
        <v>0</v>
      </c>
      <c r="BJ6" s="58">
        <f>IF('Indicator Data'!BM18="No Data",1,IF('Indicator Data Imputation'!BL9&lt;&gt;"",1,0))</f>
        <v>0</v>
      </c>
      <c r="BK6" s="58">
        <f>IF('Indicator Data'!BN18="No Data",1,IF('Indicator Data Imputation'!BM9&lt;&gt;"",1,0))</f>
        <v>0</v>
      </c>
      <c r="BL6" s="58">
        <f>IF('Indicator Data'!BO18="No Data",1,IF('Indicator Data Imputation'!BN9&lt;&gt;"",1,0))</f>
        <v>0</v>
      </c>
      <c r="BM6" s="58">
        <f>IF('Indicator Data'!BP18="No Data",1,IF('Indicator Data Imputation'!BO9&lt;&gt;"",1,0))</f>
        <v>1</v>
      </c>
      <c r="BN6" s="58">
        <f>IF('Indicator Data'!BQ18="No Data",1,IF('Indicator Data Imputation'!BP9&lt;&gt;"",1,0))</f>
        <v>1</v>
      </c>
      <c r="BO6" s="58">
        <f>IF('Indicator Data'!BR18="No Data",1,IF('Indicator Data Imputation'!BQ9&lt;&gt;"",1,0))</f>
        <v>1</v>
      </c>
      <c r="BP6" s="58">
        <f>IF('Indicator Data'!BS18="No Data",1,IF('Indicator Data Imputation'!BR9&lt;&gt;"",1,0))</f>
        <v>0</v>
      </c>
      <c r="BQ6" s="58">
        <f>IF('Indicator Data'!BT18="No Data",1,IF('Indicator Data Imputation'!BS9&lt;&gt;"",1,0))</f>
        <v>0</v>
      </c>
      <c r="BR6" s="58">
        <f>IF('Indicator Data'!BU18="No Data",1,IF('Indicator Data Imputation'!BT9&lt;&gt;"",1,0))</f>
        <v>1</v>
      </c>
      <c r="BS6" s="58">
        <f>IF('Indicator Data'!BV18="No Data",1,IF('Indicator Data Imputation'!BU9&lt;&gt;"",1,0))</f>
        <v>0</v>
      </c>
      <c r="BT6" s="58">
        <f>IF('Indicator Data'!BW18="No Data",1,IF('Indicator Data Imputation'!BV9&lt;&gt;"",1,0))</f>
        <v>0</v>
      </c>
      <c r="BU6" s="58">
        <f>IF('Indicator Data'!BX18="No Data",1,IF('Indicator Data Imputation'!BW9&lt;&gt;"",1,0))</f>
        <v>0</v>
      </c>
      <c r="BV6" s="58">
        <f>IF('Indicator Data'!BY18="No Data",1,IF('Indicator Data Imputation'!BX9&lt;&gt;"",1,0))</f>
        <v>0</v>
      </c>
      <c r="BW6" s="58">
        <f>IF('Indicator Data'!BZ18="No Data",1,IF('Indicator Data Imputation'!BY9&lt;&gt;"",1,0))</f>
        <v>0</v>
      </c>
      <c r="BX6" s="58">
        <f>IF('Indicator Data'!CA18="No Data",1,IF('Indicator Data Imputation'!BZ9&lt;&gt;"",1,0))</f>
        <v>0</v>
      </c>
      <c r="BY6" s="58">
        <f>IF('Indicator Data'!CB18="No Data",1,IF('Indicator Data Imputation'!CA9&lt;&gt;"",1,0))</f>
        <v>0</v>
      </c>
      <c r="BZ6" s="58">
        <f>IF('Indicator Data'!CC18="No Data",1,IF('Indicator Data Imputation'!CB9&lt;&gt;"",1,0))</f>
        <v>0</v>
      </c>
      <c r="CA6" s="58">
        <f>IF('Indicator Data'!CD18="No Data",1,IF('Indicator Data Imputation'!CC9&lt;&gt;"",1,0))</f>
        <v>0</v>
      </c>
      <c r="CB6" s="58">
        <f>IF('Indicator Data'!CE18="No Data",1,IF('Indicator Data Imputation'!CD9&lt;&gt;"",1,0))</f>
        <v>0</v>
      </c>
      <c r="CC6" s="58">
        <f>IF('Indicator Data'!CF18="No Data",1,IF('Indicator Data Imputation'!CE9&lt;&gt;"",1,0))</f>
        <v>0</v>
      </c>
      <c r="CD6" s="58">
        <f>IF('Indicator Data'!CG18="No Data",1,IF('Indicator Data Imputation'!CF9&lt;&gt;"",1,0))</f>
        <v>0</v>
      </c>
      <c r="CE6" s="58">
        <f>IF('Indicator Data'!CH18="No Data",1,IF('Indicator Data Imputation'!CG9&lt;&gt;"",1,0))</f>
        <v>0</v>
      </c>
      <c r="CF6" s="58">
        <f>IF('Indicator Data'!CI18="No Data",1,IF('Indicator Data Imputation'!CH9&lt;&gt;"",1,0))</f>
        <v>0</v>
      </c>
      <c r="CG6" s="58">
        <f>IF('Indicator Data'!CJ18="No Data",1,IF('Indicator Data Imputation'!CI9&lt;&gt;"",1,0))</f>
        <v>0</v>
      </c>
      <c r="CH6" s="58">
        <f>IF('Indicator Data'!CK18="No Data",1,IF('Indicator Data Imputation'!CJ9&lt;&gt;"",1,0))</f>
        <v>0</v>
      </c>
      <c r="CI6" s="58">
        <f>IF('Indicator Data'!CL18="No Data",1,IF('Indicator Data Imputation'!CK9&lt;&gt;"",1,0))</f>
        <v>0</v>
      </c>
      <c r="CJ6" s="58">
        <f>IF('Indicator Data'!CM18="No Data",1,IF('Indicator Data Imputation'!CL9&lt;&gt;"",1,0))</f>
        <v>0</v>
      </c>
      <c r="CK6" s="58">
        <f>IF('Indicator Data'!CN18="No Data",1,IF('Indicator Data Imputation'!CM9&lt;&gt;"",1,0))</f>
        <v>0</v>
      </c>
      <c r="CL6" s="58">
        <f>IF('Indicator Data'!CO18="No Data",1,IF('Indicator Data Imputation'!CN9&lt;&gt;"",1,0))</f>
        <v>0</v>
      </c>
      <c r="CM6">
        <f t="shared" si="0"/>
        <v>13</v>
      </c>
      <c r="CN6" s="60">
        <f t="shared" si="1"/>
        <v>0.14606741573033707</v>
      </c>
    </row>
    <row r="7" spans="1:92" x14ac:dyDescent="0.25">
      <c r="A7" t="str">
        <f>'Indicator Data'!C19</f>
        <v>Pirojpur</v>
      </c>
      <c r="B7" s="58">
        <f>IF('Indicator Data'!E19="No Data",1,IF('Indicator Data Imputation'!D10&lt;&gt;"",1,0))</f>
        <v>1</v>
      </c>
      <c r="C7" s="58">
        <f>IF('Indicator Data'!F19="No Data",1,IF('Indicator Data Imputation'!E10&lt;&gt;"",1,0))</f>
        <v>1</v>
      </c>
      <c r="D7" s="58">
        <f>IF('Indicator Data'!G19="No Data",1,IF('Indicator Data Imputation'!F10&lt;&gt;"",1,0))</f>
        <v>1</v>
      </c>
      <c r="E7" s="58">
        <f>IF('Indicator Data'!H19="No Data",1,IF('Indicator Data Imputation'!G10&lt;&gt;"",1,0))</f>
        <v>1</v>
      </c>
      <c r="F7" s="58">
        <f>IF('Indicator Data'!I19="No Data",1,IF('Indicator Data Imputation'!H10&lt;&gt;"",1,0))</f>
        <v>0</v>
      </c>
      <c r="G7" s="58">
        <f>IF('Indicator Data'!J19="No Data",1,IF('Indicator Data Imputation'!I10&lt;&gt;"",1,0))</f>
        <v>0</v>
      </c>
      <c r="H7" s="58">
        <f>IF('Indicator Data'!K19="No Data",1,IF('Indicator Data Imputation'!J10&lt;&gt;"",1,0))</f>
        <v>0</v>
      </c>
      <c r="I7" s="58">
        <f>IF('Indicator Data'!L19="No Data",1,IF('Indicator Data Imputation'!K10&lt;&gt;"",1,0))</f>
        <v>0</v>
      </c>
      <c r="J7" s="58">
        <f>IF('Indicator Data'!M19="No Data",1,IF('Indicator Data Imputation'!L10&lt;&gt;"",1,0))</f>
        <v>0</v>
      </c>
      <c r="K7" s="58">
        <f>IF('Indicator Data'!N19="No Data",1,IF('Indicator Data Imputation'!M10&lt;&gt;"",1,0))</f>
        <v>0</v>
      </c>
      <c r="L7" s="58">
        <f>IF('Indicator Data'!O19="No Data",1,IF('Indicator Data Imputation'!N10&lt;&gt;"",1,0))</f>
        <v>0</v>
      </c>
      <c r="M7" s="58">
        <f>IF('Indicator Data'!P19="No Data",1,IF('Indicator Data Imputation'!O10&lt;&gt;"",1,0))</f>
        <v>0</v>
      </c>
      <c r="N7" s="58">
        <f>IF('Indicator Data'!Q19="No Data",1,IF('Indicator Data Imputation'!P10&lt;&gt;"",1,0))</f>
        <v>0</v>
      </c>
      <c r="O7" s="58">
        <f>IF('Indicator Data'!R19="No Data",1,IF('Indicator Data Imputation'!Q10&lt;&gt;"",1,0))</f>
        <v>0</v>
      </c>
      <c r="P7" s="58">
        <f>IF('Indicator Data'!S19="No Data",1,IF('Indicator Data Imputation'!R10&lt;&gt;"",1,0))</f>
        <v>1</v>
      </c>
      <c r="Q7" s="58">
        <f>IF('Indicator Data'!T19="No Data",1,IF('Indicator Data Imputation'!S10&lt;&gt;"",1,0))</f>
        <v>0</v>
      </c>
      <c r="R7" s="58">
        <f>IF('Indicator Data'!U19="No Data",1,IF('Indicator Data Imputation'!T10&lt;&gt;"",1,0))</f>
        <v>0</v>
      </c>
      <c r="S7" s="58">
        <f>IF('Indicator Data'!V19="No Data",1,IF('Indicator Data Imputation'!U10&lt;&gt;"",1,0))</f>
        <v>0</v>
      </c>
      <c r="T7" s="58">
        <f>IF('Indicator Data'!W19="No Data",1,IF('Indicator Data Imputation'!V10&lt;&gt;"",1,0))</f>
        <v>0</v>
      </c>
      <c r="U7" s="58">
        <f>IF('Indicator Data'!X19="No Data",1,IF('Indicator Data Imputation'!W10&lt;&gt;"",1,0))</f>
        <v>0</v>
      </c>
      <c r="V7" s="58">
        <f>IF('Indicator Data'!Y19="No Data",1,IF('Indicator Data Imputation'!X10&lt;&gt;"",1,0))</f>
        <v>0</v>
      </c>
      <c r="W7" s="58">
        <f>IF('Indicator Data'!Z19="No Data",1,IF('Indicator Data Imputation'!Y10&lt;&gt;"",1,0))</f>
        <v>0</v>
      </c>
      <c r="X7" s="58">
        <f>IF('Indicator Data'!AA19="No Data",1,IF('Indicator Data Imputation'!Z10&lt;&gt;"",1,0))</f>
        <v>0</v>
      </c>
      <c r="Y7" s="58">
        <f>IF('Indicator Data'!AB19="No Data",1,IF('Indicator Data Imputation'!AA10&lt;&gt;"",1,0))</f>
        <v>0</v>
      </c>
      <c r="Z7" s="58">
        <f>IF('Indicator Data'!AC19="No Data",1,IF('Indicator Data Imputation'!AB10&lt;&gt;"",1,0))</f>
        <v>0</v>
      </c>
      <c r="AA7" s="58">
        <f>IF('Indicator Data'!AD19="No Data",1,IF('Indicator Data Imputation'!AC10&lt;&gt;"",1,0))</f>
        <v>0</v>
      </c>
      <c r="AB7" s="58">
        <f>IF('Indicator Data'!AE19="No Data",1,IF('Indicator Data Imputation'!AD10&lt;&gt;"",1,0))</f>
        <v>1</v>
      </c>
      <c r="AC7" s="58">
        <f>IF('Indicator Data'!AF19="No Data",1,IF('Indicator Data Imputation'!AE10&lt;&gt;"",1,0))</f>
        <v>1</v>
      </c>
      <c r="AD7" s="58">
        <f>IF('Indicator Data'!AG19="No Data",1,IF('Indicator Data Imputation'!AF10&lt;&gt;"",1,0))</f>
        <v>1</v>
      </c>
      <c r="AE7" s="58">
        <f>IF('Indicator Data'!AH19="No Data",1,IF('Indicator Data Imputation'!AG10&lt;&gt;"",1,0))</f>
        <v>1</v>
      </c>
      <c r="AF7" s="58">
        <f>IF('Indicator Data'!AI19="No Data",1,IF('Indicator Data Imputation'!AH10&lt;&gt;"",1,0))</f>
        <v>1</v>
      </c>
      <c r="AG7" s="58">
        <f>IF('Indicator Data'!AJ19="No Data",1,IF('Indicator Data Imputation'!AI10&lt;&gt;"",1,0))</f>
        <v>0</v>
      </c>
      <c r="AH7" s="58">
        <f>IF('Indicator Data'!AK19="No Data",1,IF('Indicator Data Imputation'!AJ10&lt;&gt;"",1,0))</f>
        <v>0</v>
      </c>
      <c r="AI7" s="58">
        <f>IF('Indicator Data'!AL19="No Data",1,IF('Indicator Data Imputation'!AK10&lt;&gt;"",1,0))</f>
        <v>0</v>
      </c>
      <c r="AJ7" s="58">
        <f>IF('Indicator Data'!AM19="No Data",1,IF('Indicator Data Imputation'!AL10&lt;&gt;"",1,0))</f>
        <v>0</v>
      </c>
      <c r="AK7" s="58">
        <f>IF('Indicator Data'!AN19="No Data",1,IF('Indicator Data Imputation'!AM10&lt;&gt;"",1,0))</f>
        <v>0</v>
      </c>
      <c r="AL7" s="58">
        <f>IF('Indicator Data'!AO19="No Data",1,IF('Indicator Data Imputation'!AN10&lt;&gt;"",1,0))</f>
        <v>0</v>
      </c>
      <c r="AM7" s="58">
        <f>IF('Indicator Data'!AP19="No Data",1,IF('Indicator Data Imputation'!AO10&lt;&gt;"",1,0))</f>
        <v>0</v>
      </c>
      <c r="AN7" s="58">
        <f>IF('Indicator Data'!AQ19="No Data",1,IF('Indicator Data Imputation'!AP10&lt;&gt;"",1,0))</f>
        <v>0</v>
      </c>
      <c r="AO7" s="58">
        <f>IF('Indicator Data'!AR19="No Data",1,IF('Indicator Data Imputation'!AQ10&lt;&gt;"",1,0))</f>
        <v>0</v>
      </c>
      <c r="AP7" s="58">
        <f>IF('Indicator Data'!AS19="No Data",1,IF('Indicator Data Imputation'!AR10&lt;&gt;"",1,0))</f>
        <v>0</v>
      </c>
      <c r="AQ7" s="58">
        <f>IF('Indicator Data'!AT19="No Data",1,IF('Indicator Data Imputation'!AS10&lt;&gt;"",1,0))</f>
        <v>1</v>
      </c>
      <c r="AR7" s="58">
        <f>IF('Indicator Data'!AU19="No Data",1,IF('Indicator Data Imputation'!AT10&lt;&gt;"",1,0))</f>
        <v>1</v>
      </c>
      <c r="AS7" s="58">
        <f>IF('Indicator Data'!AV19="No Data",1,IF('Indicator Data Imputation'!AU10&lt;&gt;"",1,0))</f>
        <v>1</v>
      </c>
      <c r="AT7" s="58">
        <f>IF('Indicator Data'!AW19="No Data",1,IF('Indicator Data Imputation'!AV10&lt;&gt;"",1,0))</f>
        <v>0</v>
      </c>
      <c r="AU7" s="58">
        <f>IF('Indicator Data'!AX19="No Data",1,IF('Indicator Data Imputation'!AW10&lt;&gt;"",1,0))</f>
        <v>0</v>
      </c>
      <c r="AV7" s="58">
        <f>IF('Indicator Data'!AY19="No Data",1,IF('Indicator Data Imputation'!AX10&lt;&gt;"",1,0))</f>
        <v>0</v>
      </c>
      <c r="AW7" s="58">
        <f>IF('Indicator Data'!AZ19="No Data",1,IF('Indicator Data Imputation'!AY10&lt;&gt;"",1,0))</f>
        <v>0</v>
      </c>
      <c r="AX7" s="58">
        <f>IF('Indicator Data'!BA19="No Data",1,IF('Indicator Data Imputation'!AZ10&lt;&gt;"",1,0))</f>
        <v>0</v>
      </c>
      <c r="AY7" s="58">
        <f>IF('Indicator Data'!BB19="No Data",1,IF('Indicator Data Imputation'!BA10&lt;&gt;"",1,0))</f>
        <v>0</v>
      </c>
      <c r="AZ7" s="58">
        <f>IF('Indicator Data'!BC19="No Data",1,IF('Indicator Data Imputation'!BB10&lt;&gt;"",1,0))</f>
        <v>0</v>
      </c>
      <c r="BA7" s="58">
        <f>IF('Indicator Data'!BD19="No Data",1,IF('Indicator Data Imputation'!BC10&lt;&gt;"",1,0))</f>
        <v>0</v>
      </c>
      <c r="BB7" s="58">
        <f>IF('Indicator Data'!BE19="No Data",1,IF('Indicator Data Imputation'!BD10&lt;&gt;"",1,0))</f>
        <v>0</v>
      </c>
      <c r="BC7" s="58">
        <f>IF('Indicator Data'!BF19="No Data",1,IF('Indicator Data Imputation'!BE10&lt;&gt;"",1,0))</f>
        <v>0</v>
      </c>
      <c r="BD7" s="58">
        <f>IF('Indicator Data'!BG19="No Data",1,IF('Indicator Data Imputation'!BF10&lt;&gt;"",1,0))</f>
        <v>0</v>
      </c>
      <c r="BE7" s="58">
        <f>IF('Indicator Data'!BH19="No Data",1,IF('Indicator Data Imputation'!BG10&lt;&gt;"",1,0))</f>
        <v>0</v>
      </c>
      <c r="BF7" s="58">
        <f>IF('Indicator Data'!BI19="No Data",1,IF('Indicator Data Imputation'!BH10&lt;&gt;"",1,0))</f>
        <v>0</v>
      </c>
      <c r="BG7" s="58">
        <f>IF('Indicator Data'!BJ19="No Data",1,IF('Indicator Data Imputation'!BI10&lt;&gt;"",1,0))</f>
        <v>0</v>
      </c>
      <c r="BH7" s="58">
        <f>IF('Indicator Data'!BK19="No Data",1,IF('Indicator Data Imputation'!BJ10&lt;&gt;"",1,0))</f>
        <v>0</v>
      </c>
      <c r="BI7" s="58">
        <f>IF('Indicator Data'!BL19="No Data",1,IF('Indicator Data Imputation'!BK10&lt;&gt;"",1,0))</f>
        <v>0</v>
      </c>
      <c r="BJ7" s="58">
        <f>IF('Indicator Data'!BM19="No Data",1,IF('Indicator Data Imputation'!BL10&lt;&gt;"",1,0))</f>
        <v>0</v>
      </c>
      <c r="BK7" s="58">
        <f>IF('Indicator Data'!BN19="No Data",1,IF('Indicator Data Imputation'!BM10&lt;&gt;"",1,0))</f>
        <v>0</v>
      </c>
      <c r="BL7" s="58">
        <f>IF('Indicator Data'!BO19="No Data",1,IF('Indicator Data Imputation'!BN10&lt;&gt;"",1,0))</f>
        <v>0</v>
      </c>
      <c r="BM7" s="58">
        <f>IF('Indicator Data'!BP19="No Data",1,IF('Indicator Data Imputation'!BO10&lt;&gt;"",1,0))</f>
        <v>1</v>
      </c>
      <c r="BN7" s="58">
        <f>IF('Indicator Data'!BQ19="No Data",1,IF('Indicator Data Imputation'!BP10&lt;&gt;"",1,0))</f>
        <v>1</v>
      </c>
      <c r="BO7" s="58">
        <f>IF('Indicator Data'!BR19="No Data",1,IF('Indicator Data Imputation'!BQ10&lt;&gt;"",1,0))</f>
        <v>1</v>
      </c>
      <c r="BP7" s="58">
        <f>IF('Indicator Data'!BS19="No Data",1,IF('Indicator Data Imputation'!BR10&lt;&gt;"",1,0))</f>
        <v>0</v>
      </c>
      <c r="BQ7" s="58">
        <f>IF('Indicator Data'!BT19="No Data",1,IF('Indicator Data Imputation'!BS10&lt;&gt;"",1,0))</f>
        <v>0</v>
      </c>
      <c r="BR7" s="58">
        <f>IF('Indicator Data'!BU19="No Data",1,IF('Indicator Data Imputation'!BT10&lt;&gt;"",1,0))</f>
        <v>1</v>
      </c>
      <c r="BS7" s="58">
        <f>IF('Indicator Data'!BV19="No Data",1,IF('Indicator Data Imputation'!BU10&lt;&gt;"",1,0))</f>
        <v>0</v>
      </c>
      <c r="BT7" s="58">
        <f>IF('Indicator Data'!BW19="No Data",1,IF('Indicator Data Imputation'!BV10&lt;&gt;"",1,0))</f>
        <v>0</v>
      </c>
      <c r="BU7" s="58">
        <f>IF('Indicator Data'!BX19="No Data",1,IF('Indicator Data Imputation'!BW10&lt;&gt;"",1,0))</f>
        <v>0</v>
      </c>
      <c r="BV7" s="58">
        <f>IF('Indicator Data'!BY19="No Data",1,IF('Indicator Data Imputation'!BX10&lt;&gt;"",1,0))</f>
        <v>0</v>
      </c>
      <c r="BW7" s="58">
        <f>IF('Indicator Data'!BZ19="No Data",1,IF('Indicator Data Imputation'!BY10&lt;&gt;"",1,0))</f>
        <v>0</v>
      </c>
      <c r="BX7" s="58">
        <f>IF('Indicator Data'!CA19="No Data",1,IF('Indicator Data Imputation'!BZ10&lt;&gt;"",1,0))</f>
        <v>0</v>
      </c>
      <c r="BY7" s="58">
        <f>IF('Indicator Data'!CB19="No Data",1,IF('Indicator Data Imputation'!CA10&lt;&gt;"",1,0))</f>
        <v>0</v>
      </c>
      <c r="BZ7" s="58">
        <f>IF('Indicator Data'!CC19="No Data",1,IF('Indicator Data Imputation'!CB10&lt;&gt;"",1,0))</f>
        <v>0</v>
      </c>
      <c r="CA7" s="58">
        <f>IF('Indicator Data'!CD19="No Data",1,IF('Indicator Data Imputation'!CC10&lt;&gt;"",1,0))</f>
        <v>0</v>
      </c>
      <c r="CB7" s="58">
        <f>IF('Indicator Data'!CE19="No Data",1,IF('Indicator Data Imputation'!CD10&lt;&gt;"",1,0))</f>
        <v>0</v>
      </c>
      <c r="CC7" s="58">
        <f>IF('Indicator Data'!CF19="No Data",1,IF('Indicator Data Imputation'!CE10&lt;&gt;"",1,0))</f>
        <v>0</v>
      </c>
      <c r="CD7" s="58">
        <f>IF('Indicator Data'!CG19="No Data",1,IF('Indicator Data Imputation'!CF10&lt;&gt;"",1,0))</f>
        <v>0</v>
      </c>
      <c r="CE7" s="58">
        <f>IF('Indicator Data'!CH19="No Data",1,IF('Indicator Data Imputation'!CG10&lt;&gt;"",1,0))</f>
        <v>0</v>
      </c>
      <c r="CF7" s="58">
        <f>IF('Indicator Data'!CI19="No Data",1,IF('Indicator Data Imputation'!CH10&lt;&gt;"",1,0))</f>
        <v>0</v>
      </c>
      <c r="CG7" s="58">
        <f>IF('Indicator Data'!CJ19="No Data",1,IF('Indicator Data Imputation'!CI10&lt;&gt;"",1,0))</f>
        <v>0</v>
      </c>
      <c r="CH7" s="58">
        <f>IF('Indicator Data'!CK19="No Data",1,IF('Indicator Data Imputation'!CJ10&lt;&gt;"",1,0))</f>
        <v>0</v>
      </c>
      <c r="CI7" s="58">
        <f>IF('Indicator Data'!CL19="No Data",1,IF('Indicator Data Imputation'!CK10&lt;&gt;"",1,0))</f>
        <v>0</v>
      </c>
      <c r="CJ7" s="58">
        <f>IF('Indicator Data'!CM19="No Data",1,IF('Indicator Data Imputation'!CL10&lt;&gt;"",1,0))</f>
        <v>0</v>
      </c>
      <c r="CK7" s="58">
        <f>IF('Indicator Data'!CN19="No Data",1,IF('Indicator Data Imputation'!CM10&lt;&gt;"",1,0))</f>
        <v>0</v>
      </c>
      <c r="CL7" s="58">
        <f>IF('Indicator Data'!CO19="No Data",1,IF('Indicator Data Imputation'!CN10&lt;&gt;"",1,0))</f>
        <v>0</v>
      </c>
      <c r="CM7">
        <f t="shared" si="0"/>
        <v>13</v>
      </c>
      <c r="CN7" s="60">
        <f t="shared" si="1"/>
        <v>0.14606741573033707</v>
      </c>
    </row>
    <row r="8" spans="1:92" x14ac:dyDescent="0.25">
      <c r="A8" t="str">
        <f>'Indicator Data'!C20</f>
        <v>Bandarban</v>
      </c>
      <c r="B8" s="58">
        <f>IF('Indicator Data'!E20="No Data",1,IF('Indicator Data Imputation'!D11&lt;&gt;"",1,0))</f>
        <v>1</v>
      </c>
      <c r="C8" s="58">
        <f>IF('Indicator Data'!F20="No Data",1,IF('Indicator Data Imputation'!E11&lt;&gt;"",1,0))</f>
        <v>1</v>
      </c>
      <c r="D8" s="58">
        <f>IF('Indicator Data'!G20="No Data",1,IF('Indicator Data Imputation'!F11&lt;&gt;"",1,0))</f>
        <v>1</v>
      </c>
      <c r="E8" s="58">
        <f>IF('Indicator Data'!H20="No Data",1,IF('Indicator Data Imputation'!G11&lt;&gt;"",1,0))</f>
        <v>1</v>
      </c>
      <c r="F8" s="58">
        <f>IF('Indicator Data'!I20="No Data",1,IF('Indicator Data Imputation'!H11&lt;&gt;"",1,0))</f>
        <v>0</v>
      </c>
      <c r="G8" s="58">
        <f>IF('Indicator Data'!J20="No Data",1,IF('Indicator Data Imputation'!I11&lt;&gt;"",1,0))</f>
        <v>0</v>
      </c>
      <c r="H8" s="58">
        <f>IF('Indicator Data'!K20="No Data",1,IF('Indicator Data Imputation'!J11&lt;&gt;"",1,0))</f>
        <v>0</v>
      </c>
      <c r="I8" s="58">
        <f>IF('Indicator Data'!L20="No Data",1,IF('Indicator Data Imputation'!K11&lt;&gt;"",1,0))</f>
        <v>0</v>
      </c>
      <c r="J8" s="58">
        <f>IF('Indicator Data'!M20="No Data",1,IF('Indicator Data Imputation'!L11&lt;&gt;"",1,0))</f>
        <v>0</v>
      </c>
      <c r="K8" s="58">
        <f>IF('Indicator Data'!N20="No Data",1,IF('Indicator Data Imputation'!M11&lt;&gt;"",1,0))</f>
        <v>0</v>
      </c>
      <c r="L8" s="58">
        <f>IF('Indicator Data'!O20="No Data",1,IF('Indicator Data Imputation'!N11&lt;&gt;"",1,0))</f>
        <v>0</v>
      </c>
      <c r="M8" s="58">
        <f>IF('Indicator Data'!P20="No Data",1,IF('Indicator Data Imputation'!O11&lt;&gt;"",1,0))</f>
        <v>0</v>
      </c>
      <c r="N8" s="58">
        <f>IF('Indicator Data'!Q20="No Data",1,IF('Indicator Data Imputation'!P11&lt;&gt;"",1,0))</f>
        <v>0</v>
      </c>
      <c r="O8" s="58">
        <f>IF('Indicator Data'!R20="No Data",1,IF('Indicator Data Imputation'!Q11&lt;&gt;"",1,0))</f>
        <v>0</v>
      </c>
      <c r="P8" s="58">
        <f>IF('Indicator Data'!S20="No Data",1,IF('Indicator Data Imputation'!R11&lt;&gt;"",1,0))</f>
        <v>0</v>
      </c>
      <c r="Q8" s="58">
        <f>IF('Indicator Data'!T20="No Data",1,IF('Indicator Data Imputation'!S11&lt;&gt;"",1,0))</f>
        <v>0</v>
      </c>
      <c r="R8" s="58">
        <f>IF('Indicator Data'!U20="No Data",1,IF('Indicator Data Imputation'!T11&lt;&gt;"",1,0))</f>
        <v>0</v>
      </c>
      <c r="S8" s="58">
        <f>IF('Indicator Data'!V20="No Data",1,IF('Indicator Data Imputation'!U11&lt;&gt;"",1,0))</f>
        <v>0</v>
      </c>
      <c r="T8" s="58">
        <f>IF('Indicator Data'!W20="No Data",1,IF('Indicator Data Imputation'!V11&lt;&gt;"",1,0))</f>
        <v>0</v>
      </c>
      <c r="U8" s="58">
        <f>IF('Indicator Data'!X20="No Data",1,IF('Indicator Data Imputation'!W11&lt;&gt;"",1,0))</f>
        <v>0</v>
      </c>
      <c r="V8" s="58">
        <f>IF('Indicator Data'!Y20="No Data",1,IF('Indicator Data Imputation'!X11&lt;&gt;"",1,0))</f>
        <v>0</v>
      </c>
      <c r="W8" s="58">
        <f>IF('Indicator Data'!Z20="No Data",1,IF('Indicator Data Imputation'!Y11&lt;&gt;"",1,0))</f>
        <v>0</v>
      </c>
      <c r="X8" s="58">
        <f>IF('Indicator Data'!AA20="No Data",1,IF('Indicator Data Imputation'!Z11&lt;&gt;"",1,0))</f>
        <v>0</v>
      </c>
      <c r="Y8" s="58">
        <f>IF('Indicator Data'!AB20="No Data",1,IF('Indicator Data Imputation'!AA11&lt;&gt;"",1,0))</f>
        <v>0</v>
      </c>
      <c r="Z8" s="58">
        <f>IF('Indicator Data'!AC20="No Data",1,IF('Indicator Data Imputation'!AB11&lt;&gt;"",1,0))</f>
        <v>0</v>
      </c>
      <c r="AA8" s="58">
        <f>IF('Indicator Data'!AD20="No Data",1,IF('Indicator Data Imputation'!AC11&lt;&gt;"",1,0))</f>
        <v>0</v>
      </c>
      <c r="AB8" s="58">
        <f>IF('Indicator Data'!AE20="No Data",1,IF('Indicator Data Imputation'!AD11&lt;&gt;"",1,0))</f>
        <v>1</v>
      </c>
      <c r="AC8" s="58">
        <f>IF('Indicator Data'!AF20="No Data",1,IF('Indicator Data Imputation'!AE11&lt;&gt;"",1,0))</f>
        <v>1</v>
      </c>
      <c r="AD8" s="58">
        <f>IF('Indicator Data'!AG20="No Data",1,IF('Indicator Data Imputation'!AF11&lt;&gt;"",1,0))</f>
        <v>1</v>
      </c>
      <c r="AE8" s="58">
        <f>IF('Indicator Data'!AH20="No Data",1,IF('Indicator Data Imputation'!AG11&lt;&gt;"",1,0))</f>
        <v>1</v>
      </c>
      <c r="AF8" s="58">
        <f>IF('Indicator Data'!AI20="No Data",1,IF('Indicator Data Imputation'!AH11&lt;&gt;"",1,0))</f>
        <v>1</v>
      </c>
      <c r="AG8" s="58">
        <f>IF('Indicator Data'!AJ20="No Data",1,IF('Indicator Data Imputation'!AI11&lt;&gt;"",1,0))</f>
        <v>0</v>
      </c>
      <c r="AH8" s="58">
        <f>IF('Indicator Data'!AK20="No Data",1,IF('Indicator Data Imputation'!AJ11&lt;&gt;"",1,0))</f>
        <v>0</v>
      </c>
      <c r="AI8" s="58">
        <f>IF('Indicator Data'!AL20="No Data",1,IF('Indicator Data Imputation'!AK11&lt;&gt;"",1,0))</f>
        <v>0</v>
      </c>
      <c r="AJ8" s="58">
        <f>IF('Indicator Data'!AM20="No Data",1,IF('Indicator Data Imputation'!AL11&lt;&gt;"",1,0))</f>
        <v>0</v>
      </c>
      <c r="AK8" s="58">
        <f>IF('Indicator Data'!AN20="No Data",1,IF('Indicator Data Imputation'!AM11&lt;&gt;"",1,0))</f>
        <v>0</v>
      </c>
      <c r="AL8" s="58">
        <f>IF('Indicator Data'!AO20="No Data",1,IF('Indicator Data Imputation'!AN11&lt;&gt;"",1,0))</f>
        <v>0</v>
      </c>
      <c r="AM8" s="58">
        <f>IF('Indicator Data'!AP20="No Data",1,IF('Indicator Data Imputation'!AO11&lt;&gt;"",1,0))</f>
        <v>0</v>
      </c>
      <c r="AN8" s="58">
        <f>IF('Indicator Data'!AQ20="No Data",1,IF('Indicator Data Imputation'!AP11&lt;&gt;"",1,0))</f>
        <v>0</v>
      </c>
      <c r="AO8" s="58">
        <f>IF('Indicator Data'!AR20="No Data",1,IF('Indicator Data Imputation'!AQ11&lt;&gt;"",1,0))</f>
        <v>0</v>
      </c>
      <c r="AP8" s="58">
        <f>IF('Indicator Data'!AS20="No Data",1,IF('Indicator Data Imputation'!AR11&lt;&gt;"",1,0))</f>
        <v>0</v>
      </c>
      <c r="AQ8" s="58">
        <f>IF('Indicator Data'!AT20="No Data",1,IF('Indicator Data Imputation'!AS11&lt;&gt;"",1,0))</f>
        <v>1</v>
      </c>
      <c r="AR8" s="58">
        <f>IF('Indicator Data'!AU20="No Data",1,IF('Indicator Data Imputation'!AT11&lt;&gt;"",1,0))</f>
        <v>1</v>
      </c>
      <c r="AS8" s="58">
        <f>IF('Indicator Data'!AV20="No Data",1,IF('Indicator Data Imputation'!AU11&lt;&gt;"",1,0))</f>
        <v>1</v>
      </c>
      <c r="AT8" s="58">
        <f>IF('Indicator Data'!AW20="No Data",1,IF('Indicator Data Imputation'!AV11&lt;&gt;"",1,0))</f>
        <v>0</v>
      </c>
      <c r="AU8" s="58">
        <f>IF('Indicator Data'!AX20="No Data",1,IF('Indicator Data Imputation'!AW11&lt;&gt;"",1,0))</f>
        <v>0</v>
      </c>
      <c r="AV8" s="58">
        <f>IF('Indicator Data'!AY20="No Data",1,IF('Indicator Data Imputation'!AX11&lt;&gt;"",1,0))</f>
        <v>0</v>
      </c>
      <c r="AW8" s="58">
        <f>IF('Indicator Data'!AZ20="No Data",1,IF('Indicator Data Imputation'!AY11&lt;&gt;"",1,0))</f>
        <v>0</v>
      </c>
      <c r="AX8" s="58">
        <f>IF('Indicator Data'!BA20="No Data",1,IF('Indicator Data Imputation'!AZ11&lt;&gt;"",1,0))</f>
        <v>0</v>
      </c>
      <c r="AY8" s="58">
        <f>IF('Indicator Data'!BB20="No Data",1,IF('Indicator Data Imputation'!BA11&lt;&gt;"",1,0))</f>
        <v>0</v>
      </c>
      <c r="AZ8" s="58">
        <f>IF('Indicator Data'!BC20="No Data",1,IF('Indicator Data Imputation'!BB11&lt;&gt;"",1,0))</f>
        <v>0</v>
      </c>
      <c r="BA8" s="58">
        <f>IF('Indicator Data'!BD20="No Data",1,IF('Indicator Data Imputation'!BC11&lt;&gt;"",1,0))</f>
        <v>0</v>
      </c>
      <c r="BB8" s="58">
        <f>IF('Indicator Data'!BE20="No Data",1,IF('Indicator Data Imputation'!BD11&lt;&gt;"",1,0))</f>
        <v>0</v>
      </c>
      <c r="BC8" s="58">
        <f>IF('Indicator Data'!BF20="No Data",1,IF('Indicator Data Imputation'!BE11&lt;&gt;"",1,0))</f>
        <v>0</v>
      </c>
      <c r="BD8" s="58">
        <f>IF('Indicator Data'!BG20="No Data",1,IF('Indicator Data Imputation'!BF11&lt;&gt;"",1,0))</f>
        <v>0</v>
      </c>
      <c r="BE8" s="58">
        <f>IF('Indicator Data'!BH20="No Data",1,IF('Indicator Data Imputation'!BG11&lt;&gt;"",1,0))</f>
        <v>0</v>
      </c>
      <c r="BF8" s="58">
        <f>IF('Indicator Data'!BI20="No Data",1,IF('Indicator Data Imputation'!BH11&lt;&gt;"",1,0))</f>
        <v>0</v>
      </c>
      <c r="BG8" s="58">
        <f>IF('Indicator Data'!BJ20="No Data",1,IF('Indicator Data Imputation'!BI11&lt;&gt;"",1,0))</f>
        <v>0</v>
      </c>
      <c r="BH8" s="58">
        <f>IF('Indicator Data'!BK20="No Data",1,IF('Indicator Data Imputation'!BJ11&lt;&gt;"",1,0))</f>
        <v>0</v>
      </c>
      <c r="BI8" s="58">
        <f>IF('Indicator Data'!BL20="No Data",1,IF('Indicator Data Imputation'!BK11&lt;&gt;"",1,0))</f>
        <v>0</v>
      </c>
      <c r="BJ8" s="58">
        <f>IF('Indicator Data'!BM20="No Data",1,IF('Indicator Data Imputation'!BL11&lt;&gt;"",1,0))</f>
        <v>0</v>
      </c>
      <c r="BK8" s="58">
        <f>IF('Indicator Data'!BN20="No Data",1,IF('Indicator Data Imputation'!BM11&lt;&gt;"",1,0))</f>
        <v>0</v>
      </c>
      <c r="BL8" s="58">
        <f>IF('Indicator Data'!BO20="No Data",1,IF('Indicator Data Imputation'!BN11&lt;&gt;"",1,0))</f>
        <v>0</v>
      </c>
      <c r="BM8" s="58">
        <f>IF('Indicator Data'!BP20="No Data",1,IF('Indicator Data Imputation'!BO11&lt;&gt;"",1,0))</f>
        <v>1</v>
      </c>
      <c r="BN8" s="58">
        <f>IF('Indicator Data'!BQ20="No Data",1,IF('Indicator Data Imputation'!BP11&lt;&gt;"",1,0))</f>
        <v>1</v>
      </c>
      <c r="BO8" s="58">
        <f>IF('Indicator Data'!BR20="No Data",1,IF('Indicator Data Imputation'!BQ11&lt;&gt;"",1,0))</f>
        <v>1</v>
      </c>
      <c r="BP8" s="58">
        <f>IF('Indicator Data'!BS20="No Data",1,IF('Indicator Data Imputation'!BR11&lt;&gt;"",1,0))</f>
        <v>1</v>
      </c>
      <c r="BQ8" s="58">
        <f>IF('Indicator Data'!BT20="No Data",1,IF('Indicator Data Imputation'!BS11&lt;&gt;"",1,0))</f>
        <v>0</v>
      </c>
      <c r="BR8" s="58">
        <f>IF('Indicator Data'!BU20="No Data",1,IF('Indicator Data Imputation'!BT11&lt;&gt;"",1,0))</f>
        <v>1</v>
      </c>
      <c r="BS8" s="58">
        <f>IF('Indicator Data'!BV20="No Data",1,IF('Indicator Data Imputation'!BU11&lt;&gt;"",1,0))</f>
        <v>0</v>
      </c>
      <c r="BT8" s="58">
        <f>IF('Indicator Data'!BW20="No Data",1,IF('Indicator Data Imputation'!BV11&lt;&gt;"",1,0))</f>
        <v>0</v>
      </c>
      <c r="BU8" s="58">
        <f>IF('Indicator Data'!BX20="No Data",1,IF('Indicator Data Imputation'!BW11&lt;&gt;"",1,0))</f>
        <v>0</v>
      </c>
      <c r="BV8" s="58">
        <f>IF('Indicator Data'!BY20="No Data",1,IF('Indicator Data Imputation'!BX11&lt;&gt;"",1,0))</f>
        <v>0</v>
      </c>
      <c r="BW8" s="58">
        <f>IF('Indicator Data'!BZ20="No Data",1,IF('Indicator Data Imputation'!BY11&lt;&gt;"",1,0))</f>
        <v>0</v>
      </c>
      <c r="BX8" s="58">
        <f>IF('Indicator Data'!CA20="No Data",1,IF('Indicator Data Imputation'!BZ11&lt;&gt;"",1,0))</f>
        <v>0</v>
      </c>
      <c r="BY8" s="58">
        <f>IF('Indicator Data'!CB20="No Data",1,IF('Indicator Data Imputation'!CA11&lt;&gt;"",1,0))</f>
        <v>0</v>
      </c>
      <c r="BZ8" s="58">
        <f>IF('Indicator Data'!CC20="No Data",1,IF('Indicator Data Imputation'!CB11&lt;&gt;"",1,0))</f>
        <v>0</v>
      </c>
      <c r="CA8" s="58">
        <f>IF('Indicator Data'!CD20="No Data",1,IF('Indicator Data Imputation'!CC11&lt;&gt;"",1,0))</f>
        <v>0</v>
      </c>
      <c r="CB8" s="58">
        <f>IF('Indicator Data'!CE20="No Data",1,IF('Indicator Data Imputation'!CD11&lt;&gt;"",1,0))</f>
        <v>0</v>
      </c>
      <c r="CC8" s="58">
        <f>IF('Indicator Data'!CF20="No Data",1,IF('Indicator Data Imputation'!CE11&lt;&gt;"",1,0))</f>
        <v>0</v>
      </c>
      <c r="CD8" s="58">
        <f>IF('Indicator Data'!CG20="No Data",1,IF('Indicator Data Imputation'!CF11&lt;&gt;"",1,0))</f>
        <v>0</v>
      </c>
      <c r="CE8" s="58">
        <f>IF('Indicator Data'!CH20="No Data",1,IF('Indicator Data Imputation'!CG11&lt;&gt;"",1,0))</f>
        <v>0</v>
      </c>
      <c r="CF8" s="58">
        <f>IF('Indicator Data'!CI20="No Data",1,IF('Indicator Data Imputation'!CH11&lt;&gt;"",1,0))</f>
        <v>0</v>
      </c>
      <c r="CG8" s="58">
        <f>IF('Indicator Data'!CJ20="No Data",1,IF('Indicator Data Imputation'!CI11&lt;&gt;"",1,0))</f>
        <v>0</v>
      </c>
      <c r="CH8" s="58">
        <f>IF('Indicator Data'!CK20="No Data",1,IF('Indicator Data Imputation'!CJ11&lt;&gt;"",1,0))</f>
        <v>0</v>
      </c>
      <c r="CI8" s="58">
        <f>IF('Indicator Data'!CL20="No Data",1,IF('Indicator Data Imputation'!CK11&lt;&gt;"",1,0))</f>
        <v>0</v>
      </c>
      <c r="CJ8" s="58">
        <f>IF('Indicator Data'!CM20="No Data",1,IF('Indicator Data Imputation'!CL11&lt;&gt;"",1,0))</f>
        <v>0</v>
      </c>
      <c r="CK8" s="58">
        <f>IF('Indicator Data'!CN20="No Data",1,IF('Indicator Data Imputation'!CM11&lt;&gt;"",1,0))</f>
        <v>0</v>
      </c>
      <c r="CL8" s="58">
        <f>IF('Indicator Data'!CO20="No Data",1,IF('Indicator Data Imputation'!CN11&lt;&gt;"",1,0))</f>
        <v>0</v>
      </c>
      <c r="CM8">
        <f t="shared" si="0"/>
        <v>12</v>
      </c>
      <c r="CN8" s="60">
        <f t="shared" si="1"/>
        <v>0.1348314606741573</v>
      </c>
    </row>
    <row r="9" spans="1:92" x14ac:dyDescent="0.25">
      <c r="A9" t="str">
        <f>'Indicator Data'!C21</f>
        <v>Brahmanbaria</v>
      </c>
      <c r="B9" s="58">
        <f>IF('Indicator Data'!E21="No Data",1,IF('Indicator Data Imputation'!D12&lt;&gt;"",1,0))</f>
        <v>1</v>
      </c>
      <c r="C9" s="58">
        <f>IF('Indicator Data'!F21="No Data",1,IF('Indicator Data Imputation'!E12&lt;&gt;"",1,0))</f>
        <v>1</v>
      </c>
      <c r="D9" s="58">
        <f>IF('Indicator Data'!G21="No Data",1,IF('Indicator Data Imputation'!F12&lt;&gt;"",1,0))</f>
        <v>1</v>
      </c>
      <c r="E9" s="58">
        <f>IF('Indicator Data'!H21="No Data",1,IF('Indicator Data Imputation'!G12&lt;&gt;"",1,0))</f>
        <v>1</v>
      </c>
      <c r="F9" s="58">
        <f>IF('Indicator Data'!I21="No Data",1,IF('Indicator Data Imputation'!H12&lt;&gt;"",1,0))</f>
        <v>0</v>
      </c>
      <c r="G9" s="58">
        <f>IF('Indicator Data'!J21="No Data",1,IF('Indicator Data Imputation'!I12&lt;&gt;"",1,0))</f>
        <v>0</v>
      </c>
      <c r="H9" s="58">
        <f>IF('Indicator Data'!K21="No Data",1,IF('Indicator Data Imputation'!J12&lt;&gt;"",1,0))</f>
        <v>0</v>
      </c>
      <c r="I9" s="58">
        <f>IF('Indicator Data'!L21="No Data",1,IF('Indicator Data Imputation'!K12&lt;&gt;"",1,0))</f>
        <v>0</v>
      </c>
      <c r="J9" s="58">
        <f>IF('Indicator Data'!M21="No Data",1,IF('Indicator Data Imputation'!L12&lt;&gt;"",1,0))</f>
        <v>0</v>
      </c>
      <c r="K9" s="58">
        <f>IF('Indicator Data'!N21="No Data",1,IF('Indicator Data Imputation'!M12&lt;&gt;"",1,0))</f>
        <v>0</v>
      </c>
      <c r="L9" s="58">
        <f>IF('Indicator Data'!O21="No Data",1,IF('Indicator Data Imputation'!N12&lt;&gt;"",1,0))</f>
        <v>0</v>
      </c>
      <c r="M9" s="58">
        <f>IF('Indicator Data'!P21="No Data",1,IF('Indicator Data Imputation'!O12&lt;&gt;"",1,0))</f>
        <v>0</v>
      </c>
      <c r="N9" s="58">
        <f>IF('Indicator Data'!Q21="No Data",1,IF('Indicator Data Imputation'!P12&lt;&gt;"",1,0))</f>
        <v>0</v>
      </c>
      <c r="O9" s="58">
        <f>IF('Indicator Data'!R21="No Data",1,IF('Indicator Data Imputation'!Q12&lt;&gt;"",1,0))</f>
        <v>0</v>
      </c>
      <c r="P9" s="58">
        <f>IF('Indicator Data'!S21="No Data",1,IF('Indicator Data Imputation'!R12&lt;&gt;"",1,0))</f>
        <v>1</v>
      </c>
      <c r="Q9" s="58">
        <f>IF('Indicator Data'!T21="No Data",1,IF('Indicator Data Imputation'!S12&lt;&gt;"",1,0))</f>
        <v>0</v>
      </c>
      <c r="R9" s="58">
        <f>IF('Indicator Data'!U21="No Data",1,IF('Indicator Data Imputation'!T12&lt;&gt;"",1,0))</f>
        <v>0</v>
      </c>
      <c r="S9" s="58">
        <f>IF('Indicator Data'!V21="No Data",1,IF('Indicator Data Imputation'!U12&lt;&gt;"",1,0))</f>
        <v>0</v>
      </c>
      <c r="T9" s="58">
        <f>IF('Indicator Data'!W21="No Data",1,IF('Indicator Data Imputation'!V12&lt;&gt;"",1,0))</f>
        <v>0</v>
      </c>
      <c r="U9" s="58">
        <f>IF('Indicator Data'!X21="No Data",1,IF('Indicator Data Imputation'!W12&lt;&gt;"",1,0))</f>
        <v>0</v>
      </c>
      <c r="V9" s="58">
        <f>IF('Indicator Data'!Y21="No Data",1,IF('Indicator Data Imputation'!X12&lt;&gt;"",1,0))</f>
        <v>0</v>
      </c>
      <c r="W9" s="58">
        <f>IF('Indicator Data'!Z21="No Data",1,IF('Indicator Data Imputation'!Y12&lt;&gt;"",1,0))</f>
        <v>0</v>
      </c>
      <c r="X9" s="58">
        <f>IF('Indicator Data'!AA21="No Data",1,IF('Indicator Data Imputation'!Z12&lt;&gt;"",1,0))</f>
        <v>0</v>
      </c>
      <c r="Y9" s="58">
        <f>IF('Indicator Data'!AB21="No Data",1,IF('Indicator Data Imputation'!AA12&lt;&gt;"",1,0))</f>
        <v>0</v>
      </c>
      <c r="Z9" s="58">
        <f>IF('Indicator Data'!AC21="No Data",1,IF('Indicator Data Imputation'!AB12&lt;&gt;"",1,0))</f>
        <v>0</v>
      </c>
      <c r="AA9" s="58">
        <f>IF('Indicator Data'!AD21="No Data",1,IF('Indicator Data Imputation'!AC12&lt;&gt;"",1,0))</f>
        <v>0</v>
      </c>
      <c r="AB9" s="58">
        <f>IF('Indicator Data'!AE21="No Data",1,IF('Indicator Data Imputation'!AD12&lt;&gt;"",1,0))</f>
        <v>1</v>
      </c>
      <c r="AC9" s="58">
        <f>IF('Indicator Data'!AF21="No Data",1,IF('Indicator Data Imputation'!AE12&lt;&gt;"",1,0))</f>
        <v>1</v>
      </c>
      <c r="AD9" s="58">
        <f>IF('Indicator Data'!AG21="No Data",1,IF('Indicator Data Imputation'!AF12&lt;&gt;"",1,0))</f>
        <v>1</v>
      </c>
      <c r="AE9" s="58">
        <f>IF('Indicator Data'!AH21="No Data",1,IF('Indicator Data Imputation'!AG12&lt;&gt;"",1,0))</f>
        <v>1</v>
      </c>
      <c r="AF9" s="58">
        <f>IF('Indicator Data'!AI21="No Data",1,IF('Indicator Data Imputation'!AH12&lt;&gt;"",1,0))</f>
        <v>1</v>
      </c>
      <c r="AG9" s="58">
        <f>IF('Indicator Data'!AJ21="No Data",1,IF('Indicator Data Imputation'!AI12&lt;&gt;"",1,0))</f>
        <v>0</v>
      </c>
      <c r="AH9" s="58">
        <f>IF('Indicator Data'!AK21="No Data",1,IF('Indicator Data Imputation'!AJ12&lt;&gt;"",1,0))</f>
        <v>0</v>
      </c>
      <c r="AI9" s="58">
        <f>IF('Indicator Data'!AL21="No Data",1,IF('Indicator Data Imputation'!AK12&lt;&gt;"",1,0))</f>
        <v>0</v>
      </c>
      <c r="AJ9" s="58">
        <f>IF('Indicator Data'!AM21="No Data",1,IF('Indicator Data Imputation'!AL12&lt;&gt;"",1,0))</f>
        <v>0</v>
      </c>
      <c r="AK9" s="58">
        <f>IF('Indicator Data'!AN21="No Data",1,IF('Indicator Data Imputation'!AM12&lt;&gt;"",1,0))</f>
        <v>0</v>
      </c>
      <c r="AL9" s="58">
        <f>IF('Indicator Data'!AO21="No Data",1,IF('Indicator Data Imputation'!AN12&lt;&gt;"",1,0))</f>
        <v>0</v>
      </c>
      <c r="AM9" s="58">
        <f>IF('Indicator Data'!AP21="No Data",1,IF('Indicator Data Imputation'!AO12&lt;&gt;"",1,0))</f>
        <v>0</v>
      </c>
      <c r="AN9" s="58">
        <f>IF('Indicator Data'!AQ21="No Data",1,IF('Indicator Data Imputation'!AP12&lt;&gt;"",1,0))</f>
        <v>0</v>
      </c>
      <c r="AO9" s="58">
        <f>IF('Indicator Data'!AR21="No Data",1,IF('Indicator Data Imputation'!AQ12&lt;&gt;"",1,0))</f>
        <v>0</v>
      </c>
      <c r="AP9" s="58">
        <f>IF('Indicator Data'!AS21="No Data",1,IF('Indicator Data Imputation'!AR12&lt;&gt;"",1,0))</f>
        <v>0</v>
      </c>
      <c r="AQ9" s="58">
        <f>IF('Indicator Data'!AT21="No Data",1,IF('Indicator Data Imputation'!AS12&lt;&gt;"",1,0))</f>
        <v>1</v>
      </c>
      <c r="AR9" s="58">
        <f>IF('Indicator Data'!AU21="No Data",1,IF('Indicator Data Imputation'!AT12&lt;&gt;"",1,0))</f>
        <v>1</v>
      </c>
      <c r="AS9" s="58">
        <f>IF('Indicator Data'!AV21="No Data",1,IF('Indicator Data Imputation'!AU12&lt;&gt;"",1,0))</f>
        <v>1</v>
      </c>
      <c r="AT9" s="58">
        <f>IF('Indicator Data'!AW21="No Data",1,IF('Indicator Data Imputation'!AV12&lt;&gt;"",1,0))</f>
        <v>0</v>
      </c>
      <c r="AU9" s="58">
        <f>IF('Indicator Data'!AX21="No Data",1,IF('Indicator Data Imputation'!AW12&lt;&gt;"",1,0))</f>
        <v>0</v>
      </c>
      <c r="AV9" s="58">
        <f>IF('Indicator Data'!AY21="No Data",1,IF('Indicator Data Imputation'!AX12&lt;&gt;"",1,0))</f>
        <v>0</v>
      </c>
      <c r="AW9" s="58">
        <f>IF('Indicator Data'!AZ21="No Data",1,IF('Indicator Data Imputation'!AY12&lt;&gt;"",1,0))</f>
        <v>0</v>
      </c>
      <c r="AX9" s="58">
        <f>IF('Indicator Data'!BA21="No Data",1,IF('Indicator Data Imputation'!AZ12&lt;&gt;"",1,0))</f>
        <v>0</v>
      </c>
      <c r="AY9" s="58">
        <f>IF('Indicator Data'!BB21="No Data",1,IF('Indicator Data Imputation'!BA12&lt;&gt;"",1,0))</f>
        <v>0</v>
      </c>
      <c r="AZ9" s="58">
        <f>IF('Indicator Data'!BC21="No Data",1,IF('Indicator Data Imputation'!BB12&lt;&gt;"",1,0))</f>
        <v>0</v>
      </c>
      <c r="BA9" s="58">
        <f>IF('Indicator Data'!BD21="No Data",1,IF('Indicator Data Imputation'!BC12&lt;&gt;"",1,0))</f>
        <v>0</v>
      </c>
      <c r="BB9" s="58">
        <f>IF('Indicator Data'!BE21="No Data",1,IF('Indicator Data Imputation'!BD12&lt;&gt;"",1,0))</f>
        <v>0</v>
      </c>
      <c r="BC9" s="58">
        <f>IF('Indicator Data'!BF21="No Data",1,IF('Indicator Data Imputation'!BE12&lt;&gt;"",1,0))</f>
        <v>0</v>
      </c>
      <c r="BD9" s="58">
        <f>IF('Indicator Data'!BG21="No Data",1,IF('Indicator Data Imputation'!BF12&lt;&gt;"",1,0))</f>
        <v>0</v>
      </c>
      <c r="BE9" s="58">
        <f>IF('Indicator Data'!BH21="No Data",1,IF('Indicator Data Imputation'!BG12&lt;&gt;"",1,0))</f>
        <v>0</v>
      </c>
      <c r="BF9" s="58">
        <f>IF('Indicator Data'!BI21="No Data",1,IF('Indicator Data Imputation'!BH12&lt;&gt;"",1,0))</f>
        <v>0</v>
      </c>
      <c r="BG9" s="58">
        <f>IF('Indicator Data'!BJ21="No Data",1,IF('Indicator Data Imputation'!BI12&lt;&gt;"",1,0))</f>
        <v>0</v>
      </c>
      <c r="BH9" s="58">
        <f>IF('Indicator Data'!BK21="No Data",1,IF('Indicator Data Imputation'!BJ12&lt;&gt;"",1,0))</f>
        <v>0</v>
      </c>
      <c r="BI9" s="58">
        <f>IF('Indicator Data'!BL21="No Data",1,IF('Indicator Data Imputation'!BK12&lt;&gt;"",1,0))</f>
        <v>0</v>
      </c>
      <c r="BJ9" s="58">
        <f>IF('Indicator Data'!BM21="No Data",1,IF('Indicator Data Imputation'!BL12&lt;&gt;"",1,0))</f>
        <v>0</v>
      </c>
      <c r="BK9" s="58">
        <f>IF('Indicator Data'!BN21="No Data",1,IF('Indicator Data Imputation'!BM12&lt;&gt;"",1,0))</f>
        <v>0</v>
      </c>
      <c r="BL9" s="58">
        <f>IF('Indicator Data'!BO21="No Data",1,IF('Indicator Data Imputation'!BN12&lt;&gt;"",1,0))</f>
        <v>0</v>
      </c>
      <c r="BM9" s="58">
        <f>IF('Indicator Data'!BP21="No Data",1,IF('Indicator Data Imputation'!BO12&lt;&gt;"",1,0))</f>
        <v>1</v>
      </c>
      <c r="BN9" s="58">
        <f>IF('Indicator Data'!BQ21="No Data",1,IF('Indicator Data Imputation'!BP12&lt;&gt;"",1,0))</f>
        <v>1</v>
      </c>
      <c r="BO9" s="58">
        <f>IF('Indicator Data'!BR21="No Data",1,IF('Indicator Data Imputation'!BQ12&lt;&gt;"",1,0))</f>
        <v>1</v>
      </c>
      <c r="BP9" s="58">
        <f>IF('Indicator Data'!BS21="No Data",1,IF('Indicator Data Imputation'!BR12&lt;&gt;"",1,0))</f>
        <v>1</v>
      </c>
      <c r="BQ9" s="58">
        <f>IF('Indicator Data'!BT21="No Data",1,IF('Indicator Data Imputation'!BS12&lt;&gt;"",1,0))</f>
        <v>0</v>
      </c>
      <c r="BR9" s="58">
        <f>IF('Indicator Data'!BU21="No Data",1,IF('Indicator Data Imputation'!BT12&lt;&gt;"",1,0))</f>
        <v>1</v>
      </c>
      <c r="BS9" s="58">
        <f>IF('Indicator Data'!BV21="No Data",1,IF('Indicator Data Imputation'!BU12&lt;&gt;"",1,0))</f>
        <v>0</v>
      </c>
      <c r="BT9" s="58">
        <f>IF('Indicator Data'!BW21="No Data",1,IF('Indicator Data Imputation'!BV12&lt;&gt;"",1,0))</f>
        <v>0</v>
      </c>
      <c r="BU9" s="58">
        <f>IF('Indicator Data'!BX21="No Data",1,IF('Indicator Data Imputation'!BW12&lt;&gt;"",1,0))</f>
        <v>0</v>
      </c>
      <c r="BV9" s="58">
        <f>IF('Indicator Data'!BY21="No Data",1,IF('Indicator Data Imputation'!BX12&lt;&gt;"",1,0))</f>
        <v>0</v>
      </c>
      <c r="BW9" s="58">
        <f>IF('Indicator Data'!BZ21="No Data",1,IF('Indicator Data Imputation'!BY12&lt;&gt;"",1,0))</f>
        <v>0</v>
      </c>
      <c r="BX9" s="58">
        <f>IF('Indicator Data'!CA21="No Data",1,IF('Indicator Data Imputation'!BZ12&lt;&gt;"",1,0))</f>
        <v>0</v>
      </c>
      <c r="BY9" s="58">
        <f>IF('Indicator Data'!CB21="No Data",1,IF('Indicator Data Imputation'!CA12&lt;&gt;"",1,0))</f>
        <v>0</v>
      </c>
      <c r="BZ9" s="58">
        <f>IF('Indicator Data'!CC21="No Data",1,IF('Indicator Data Imputation'!CB12&lt;&gt;"",1,0))</f>
        <v>0</v>
      </c>
      <c r="CA9" s="58">
        <f>IF('Indicator Data'!CD21="No Data",1,IF('Indicator Data Imputation'!CC12&lt;&gt;"",1,0))</f>
        <v>0</v>
      </c>
      <c r="CB9" s="58">
        <f>IF('Indicator Data'!CE21="No Data",1,IF('Indicator Data Imputation'!CD12&lt;&gt;"",1,0))</f>
        <v>0</v>
      </c>
      <c r="CC9" s="58">
        <f>IF('Indicator Data'!CF21="No Data",1,IF('Indicator Data Imputation'!CE12&lt;&gt;"",1,0))</f>
        <v>0</v>
      </c>
      <c r="CD9" s="58">
        <f>IF('Indicator Data'!CG21="No Data",1,IF('Indicator Data Imputation'!CF12&lt;&gt;"",1,0))</f>
        <v>0</v>
      </c>
      <c r="CE9" s="58">
        <f>IF('Indicator Data'!CH21="No Data",1,IF('Indicator Data Imputation'!CG12&lt;&gt;"",1,0))</f>
        <v>0</v>
      </c>
      <c r="CF9" s="58">
        <f>IF('Indicator Data'!CI21="No Data",1,IF('Indicator Data Imputation'!CH12&lt;&gt;"",1,0))</f>
        <v>0</v>
      </c>
      <c r="CG9" s="58">
        <f>IF('Indicator Data'!CJ21="No Data",1,IF('Indicator Data Imputation'!CI12&lt;&gt;"",1,0))</f>
        <v>0</v>
      </c>
      <c r="CH9" s="58">
        <f>IF('Indicator Data'!CK21="No Data",1,IF('Indicator Data Imputation'!CJ12&lt;&gt;"",1,0))</f>
        <v>0</v>
      </c>
      <c r="CI9" s="58">
        <f>IF('Indicator Data'!CL21="No Data",1,IF('Indicator Data Imputation'!CK12&lt;&gt;"",1,0))</f>
        <v>0</v>
      </c>
      <c r="CJ9" s="58">
        <f>IF('Indicator Data'!CM21="No Data",1,IF('Indicator Data Imputation'!CL12&lt;&gt;"",1,0))</f>
        <v>0</v>
      </c>
      <c r="CK9" s="58">
        <f>IF('Indicator Data'!CN21="No Data",1,IF('Indicator Data Imputation'!CM12&lt;&gt;"",1,0))</f>
        <v>0</v>
      </c>
      <c r="CL9" s="58">
        <f>IF('Indicator Data'!CO21="No Data",1,IF('Indicator Data Imputation'!CN12&lt;&gt;"",1,0))</f>
        <v>0</v>
      </c>
      <c r="CM9">
        <f t="shared" si="0"/>
        <v>13</v>
      </c>
      <c r="CN9" s="60">
        <f t="shared" si="1"/>
        <v>0.14606741573033707</v>
      </c>
    </row>
    <row r="10" spans="1:92" x14ac:dyDescent="0.25">
      <c r="A10" t="str">
        <f>'Indicator Data'!C22</f>
        <v>Chandpur</v>
      </c>
      <c r="B10" s="58">
        <f>IF('Indicator Data'!E22="No Data",1,IF('Indicator Data Imputation'!D13&lt;&gt;"",1,0))</f>
        <v>1</v>
      </c>
      <c r="C10" s="58">
        <f>IF('Indicator Data'!F22="No Data",1,IF('Indicator Data Imputation'!E13&lt;&gt;"",1,0))</f>
        <v>1</v>
      </c>
      <c r="D10" s="58">
        <f>IF('Indicator Data'!G22="No Data",1,IF('Indicator Data Imputation'!F13&lt;&gt;"",1,0))</f>
        <v>1</v>
      </c>
      <c r="E10" s="58">
        <f>IF('Indicator Data'!H22="No Data",1,IF('Indicator Data Imputation'!G13&lt;&gt;"",1,0))</f>
        <v>1</v>
      </c>
      <c r="F10" s="58">
        <f>IF('Indicator Data'!I22="No Data",1,IF('Indicator Data Imputation'!H13&lt;&gt;"",1,0))</f>
        <v>0</v>
      </c>
      <c r="G10" s="58">
        <f>IF('Indicator Data'!J22="No Data",1,IF('Indicator Data Imputation'!I13&lt;&gt;"",1,0))</f>
        <v>0</v>
      </c>
      <c r="H10" s="58">
        <f>IF('Indicator Data'!K22="No Data",1,IF('Indicator Data Imputation'!J13&lt;&gt;"",1,0))</f>
        <v>0</v>
      </c>
      <c r="I10" s="58">
        <f>IF('Indicator Data'!L22="No Data",1,IF('Indicator Data Imputation'!K13&lt;&gt;"",1,0))</f>
        <v>0</v>
      </c>
      <c r="J10" s="58">
        <f>IF('Indicator Data'!M22="No Data",1,IF('Indicator Data Imputation'!L13&lt;&gt;"",1,0))</f>
        <v>0</v>
      </c>
      <c r="K10" s="58">
        <f>IF('Indicator Data'!N22="No Data",1,IF('Indicator Data Imputation'!M13&lt;&gt;"",1,0))</f>
        <v>0</v>
      </c>
      <c r="L10" s="58">
        <f>IF('Indicator Data'!O22="No Data",1,IF('Indicator Data Imputation'!N13&lt;&gt;"",1,0))</f>
        <v>0</v>
      </c>
      <c r="M10" s="58">
        <f>IF('Indicator Data'!P22="No Data",1,IF('Indicator Data Imputation'!O13&lt;&gt;"",1,0))</f>
        <v>0</v>
      </c>
      <c r="N10" s="58">
        <f>IF('Indicator Data'!Q22="No Data",1,IF('Indicator Data Imputation'!P13&lt;&gt;"",1,0))</f>
        <v>0</v>
      </c>
      <c r="O10" s="58">
        <f>IF('Indicator Data'!R22="No Data",1,IF('Indicator Data Imputation'!Q13&lt;&gt;"",1,0))</f>
        <v>0</v>
      </c>
      <c r="P10" s="58">
        <f>IF('Indicator Data'!S22="No Data",1,IF('Indicator Data Imputation'!R13&lt;&gt;"",1,0))</f>
        <v>1</v>
      </c>
      <c r="Q10" s="58">
        <f>IF('Indicator Data'!T22="No Data",1,IF('Indicator Data Imputation'!S13&lt;&gt;"",1,0))</f>
        <v>0</v>
      </c>
      <c r="R10" s="58">
        <f>IF('Indicator Data'!U22="No Data",1,IF('Indicator Data Imputation'!T13&lt;&gt;"",1,0))</f>
        <v>0</v>
      </c>
      <c r="S10" s="58">
        <f>IF('Indicator Data'!V22="No Data",1,IF('Indicator Data Imputation'!U13&lt;&gt;"",1,0))</f>
        <v>0</v>
      </c>
      <c r="T10" s="58">
        <f>IF('Indicator Data'!W22="No Data",1,IF('Indicator Data Imputation'!V13&lt;&gt;"",1,0))</f>
        <v>0</v>
      </c>
      <c r="U10" s="58">
        <f>IF('Indicator Data'!X22="No Data",1,IF('Indicator Data Imputation'!W13&lt;&gt;"",1,0))</f>
        <v>0</v>
      </c>
      <c r="V10" s="58">
        <f>IF('Indicator Data'!Y22="No Data",1,IF('Indicator Data Imputation'!X13&lt;&gt;"",1,0))</f>
        <v>0</v>
      </c>
      <c r="W10" s="58">
        <f>IF('Indicator Data'!Z22="No Data",1,IF('Indicator Data Imputation'!Y13&lt;&gt;"",1,0))</f>
        <v>0</v>
      </c>
      <c r="X10" s="58">
        <f>IF('Indicator Data'!AA22="No Data",1,IF('Indicator Data Imputation'!Z13&lt;&gt;"",1,0))</f>
        <v>0</v>
      </c>
      <c r="Y10" s="58">
        <f>IF('Indicator Data'!AB22="No Data",1,IF('Indicator Data Imputation'!AA13&lt;&gt;"",1,0))</f>
        <v>0</v>
      </c>
      <c r="Z10" s="58">
        <f>IF('Indicator Data'!AC22="No Data",1,IF('Indicator Data Imputation'!AB13&lt;&gt;"",1,0))</f>
        <v>0</v>
      </c>
      <c r="AA10" s="58">
        <f>IF('Indicator Data'!AD22="No Data",1,IF('Indicator Data Imputation'!AC13&lt;&gt;"",1,0))</f>
        <v>0</v>
      </c>
      <c r="AB10" s="58">
        <f>IF('Indicator Data'!AE22="No Data",1,IF('Indicator Data Imputation'!AD13&lt;&gt;"",1,0))</f>
        <v>1</v>
      </c>
      <c r="AC10" s="58">
        <f>IF('Indicator Data'!AF22="No Data",1,IF('Indicator Data Imputation'!AE13&lt;&gt;"",1,0))</f>
        <v>1</v>
      </c>
      <c r="AD10" s="58">
        <f>IF('Indicator Data'!AG22="No Data",1,IF('Indicator Data Imputation'!AF13&lt;&gt;"",1,0))</f>
        <v>1</v>
      </c>
      <c r="AE10" s="58">
        <f>IF('Indicator Data'!AH22="No Data",1,IF('Indicator Data Imputation'!AG13&lt;&gt;"",1,0))</f>
        <v>1</v>
      </c>
      <c r="AF10" s="58">
        <f>IF('Indicator Data'!AI22="No Data",1,IF('Indicator Data Imputation'!AH13&lt;&gt;"",1,0))</f>
        <v>1</v>
      </c>
      <c r="AG10" s="58">
        <f>IF('Indicator Data'!AJ22="No Data",1,IF('Indicator Data Imputation'!AI13&lt;&gt;"",1,0))</f>
        <v>0</v>
      </c>
      <c r="AH10" s="58">
        <f>IF('Indicator Data'!AK22="No Data",1,IF('Indicator Data Imputation'!AJ13&lt;&gt;"",1,0))</f>
        <v>0</v>
      </c>
      <c r="AI10" s="58">
        <f>IF('Indicator Data'!AL22="No Data",1,IF('Indicator Data Imputation'!AK13&lt;&gt;"",1,0))</f>
        <v>0</v>
      </c>
      <c r="AJ10" s="58">
        <f>IF('Indicator Data'!AM22="No Data",1,IF('Indicator Data Imputation'!AL13&lt;&gt;"",1,0))</f>
        <v>0</v>
      </c>
      <c r="AK10" s="58">
        <f>IF('Indicator Data'!AN22="No Data",1,IF('Indicator Data Imputation'!AM13&lt;&gt;"",1,0))</f>
        <v>0</v>
      </c>
      <c r="AL10" s="58">
        <f>IF('Indicator Data'!AO22="No Data",1,IF('Indicator Data Imputation'!AN13&lt;&gt;"",1,0))</f>
        <v>0</v>
      </c>
      <c r="AM10" s="58">
        <f>IF('Indicator Data'!AP22="No Data",1,IF('Indicator Data Imputation'!AO13&lt;&gt;"",1,0))</f>
        <v>0</v>
      </c>
      <c r="AN10" s="58">
        <f>IF('Indicator Data'!AQ22="No Data",1,IF('Indicator Data Imputation'!AP13&lt;&gt;"",1,0))</f>
        <v>0</v>
      </c>
      <c r="AO10" s="58">
        <f>IF('Indicator Data'!AR22="No Data",1,IF('Indicator Data Imputation'!AQ13&lt;&gt;"",1,0))</f>
        <v>0</v>
      </c>
      <c r="AP10" s="58">
        <f>IF('Indicator Data'!AS22="No Data",1,IF('Indicator Data Imputation'!AR13&lt;&gt;"",1,0))</f>
        <v>0</v>
      </c>
      <c r="AQ10" s="58">
        <f>IF('Indicator Data'!AT22="No Data",1,IF('Indicator Data Imputation'!AS13&lt;&gt;"",1,0))</f>
        <v>1</v>
      </c>
      <c r="AR10" s="58">
        <f>IF('Indicator Data'!AU22="No Data",1,IF('Indicator Data Imputation'!AT13&lt;&gt;"",1,0))</f>
        <v>1</v>
      </c>
      <c r="AS10" s="58">
        <f>IF('Indicator Data'!AV22="No Data",1,IF('Indicator Data Imputation'!AU13&lt;&gt;"",1,0))</f>
        <v>1</v>
      </c>
      <c r="AT10" s="58">
        <f>IF('Indicator Data'!AW22="No Data",1,IF('Indicator Data Imputation'!AV13&lt;&gt;"",1,0))</f>
        <v>0</v>
      </c>
      <c r="AU10" s="58">
        <f>IF('Indicator Data'!AX22="No Data",1,IF('Indicator Data Imputation'!AW13&lt;&gt;"",1,0))</f>
        <v>0</v>
      </c>
      <c r="AV10" s="58">
        <f>IF('Indicator Data'!AY22="No Data",1,IF('Indicator Data Imputation'!AX13&lt;&gt;"",1,0))</f>
        <v>0</v>
      </c>
      <c r="AW10" s="58">
        <f>IF('Indicator Data'!AZ22="No Data",1,IF('Indicator Data Imputation'!AY13&lt;&gt;"",1,0))</f>
        <v>0</v>
      </c>
      <c r="AX10" s="58">
        <f>IF('Indicator Data'!BA22="No Data",1,IF('Indicator Data Imputation'!AZ13&lt;&gt;"",1,0))</f>
        <v>0</v>
      </c>
      <c r="AY10" s="58">
        <f>IF('Indicator Data'!BB22="No Data",1,IF('Indicator Data Imputation'!BA13&lt;&gt;"",1,0))</f>
        <v>0</v>
      </c>
      <c r="AZ10" s="58">
        <f>IF('Indicator Data'!BC22="No Data",1,IF('Indicator Data Imputation'!BB13&lt;&gt;"",1,0))</f>
        <v>0</v>
      </c>
      <c r="BA10" s="58">
        <f>IF('Indicator Data'!BD22="No Data",1,IF('Indicator Data Imputation'!BC13&lt;&gt;"",1,0))</f>
        <v>0</v>
      </c>
      <c r="BB10" s="58">
        <f>IF('Indicator Data'!BE22="No Data",1,IF('Indicator Data Imputation'!BD13&lt;&gt;"",1,0))</f>
        <v>0</v>
      </c>
      <c r="BC10" s="58">
        <f>IF('Indicator Data'!BF22="No Data",1,IF('Indicator Data Imputation'!BE13&lt;&gt;"",1,0))</f>
        <v>0</v>
      </c>
      <c r="BD10" s="58">
        <f>IF('Indicator Data'!BG22="No Data",1,IF('Indicator Data Imputation'!BF13&lt;&gt;"",1,0))</f>
        <v>0</v>
      </c>
      <c r="BE10" s="58">
        <f>IF('Indicator Data'!BH22="No Data",1,IF('Indicator Data Imputation'!BG13&lt;&gt;"",1,0))</f>
        <v>0</v>
      </c>
      <c r="BF10" s="58">
        <f>IF('Indicator Data'!BI22="No Data",1,IF('Indicator Data Imputation'!BH13&lt;&gt;"",1,0))</f>
        <v>0</v>
      </c>
      <c r="BG10" s="58">
        <f>IF('Indicator Data'!BJ22="No Data",1,IF('Indicator Data Imputation'!BI13&lt;&gt;"",1,0))</f>
        <v>0</v>
      </c>
      <c r="BH10" s="58">
        <f>IF('Indicator Data'!BK22="No Data",1,IF('Indicator Data Imputation'!BJ13&lt;&gt;"",1,0))</f>
        <v>0</v>
      </c>
      <c r="BI10" s="58">
        <f>IF('Indicator Data'!BL22="No Data",1,IF('Indicator Data Imputation'!BK13&lt;&gt;"",1,0))</f>
        <v>0</v>
      </c>
      <c r="BJ10" s="58">
        <f>IF('Indicator Data'!BM22="No Data",1,IF('Indicator Data Imputation'!BL13&lt;&gt;"",1,0))</f>
        <v>0</v>
      </c>
      <c r="BK10" s="58">
        <f>IF('Indicator Data'!BN22="No Data",1,IF('Indicator Data Imputation'!BM13&lt;&gt;"",1,0))</f>
        <v>0</v>
      </c>
      <c r="BL10" s="58">
        <f>IF('Indicator Data'!BO22="No Data",1,IF('Indicator Data Imputation'!BN13&lt;&gt;"",1,0))</f>
        <v>0</v>
      </c>
      <c r="BM10" s="58">
        <f>IF('Indicator Data'!BP22="No Data",1,IF('Indicator Data Imputation'!BO13&lt;&gt;"",1,0))</f>
        <v>1</v>
      </c>
      <c r="BN10" s="58">
        <f>IF('Indicator Data'!BQ22="No Data",1,IF('Indicator Data Imputation'!BP13&lt;&gt;"",1,0))</f>
        <v>1</v>
      </c>
      <c r="BO10" s="58">
        <f>IF('Indicator Data'!BR22="No Data",1,IF('Indicator Data Imputation'!BQ13&lt;&gt;"",1,0))</f>
        <v>1</v>
      </c>
      <c r="BP10" s="58">
        <f>IF('Indicator Data'!BS22="No Data",1,IF('Indicator Data Imputation'!BR13&lt;&gt;"",1,0))</f>
        <v>0</v>
      </c>
      <c r="BQ10" s="58">
        <f>IF('Indicator Data'!BT22="No Data",1,IF('Indicator Data Imputation'!BS13&lt;&gt;"",1,0))</f>
        <v>0</v>
      </c>
      <c r="BR10" s="58">
        <f>IF('Indicator Data'!BU22="No Data",1,IF('Indicator Data Imputation'!BT13&lt;&gt;"",1,0))</f>
        <v>1</v>
      </c>
      <c r="BS10" s="58">
        <f>IF('Indicator Data'!BV22="No Data",1,IF('Indicator Data Imputation'!BU13&lt;&gt;"",1,0))</f>
        <v>0</v>
      </c>
      <c r="BT10" s="58">
        <f>IF('Indicator Data'!BW22="No Data",1,IF('Indicator Data Imputation'!BV13&lt;&gt;"",1,0))</f>
        <v>0</v>
      </c>
      <c r="BU10" s="58">
        <f>IF('Indicator Data'!BX22="No Data",1,IF('Indicator Data Imputation'!BW13&lt;&gt;"",1,0))</f>
        <v>0</v>
      </c>
      <c r="BV10" s="58">
        <f>IF('Indicator Data'!BY22="No Data",1,IF('Indicator Data Imputation'!BX13&lt;&gt;"",1,0))</f>
        <v>0</v>
      </c>
      <c r="BW10" s="58">
        <f>IF('Indicator Data'!BZ22="No Data",1,IF('Indicator Data Imputation'!BY13&lt;&gt;"",1,0))</f>
        <v>0</v>
      </c>
      <c r="BX10" s="58">
        <f>IF('Indicator Data'!CA22="No Data",1,IF('Indicator Data Imputation'!BZ13&lt;&gt;"",1,0))</f>
        <v>0</v>
      </c>
      <c r="BY10" s="58">
        <f>IF('Indicator Data'!CB22="No Data",1,IF('Indicator Data Imputation'!CA13&lt;&gt;"",1,0))</f>
        <v>0</v>
      </c>
      <c r="BZ10" s="58">
        <f>IF('Indicator Data'!CC22="No Data",1,IF('Indicator Data Imputation'!CB13&lt;&gt;"",1,0))</f>
        <v>0</v>
      </c>
      <c r="CA10" s="58">
        <f>IF('Indicator Data'!CD22="No Data",1,IF('Indicator Data Imputation'!CC13&lt;&gt;"",1,0))</f>
        <v>0</v>
      </c>
      <c r="CB10" s="58">
        <f>IF('Indicator Data'!CE22="No Data",1,IF('Indicator Data Imputation'!CD13&lt;&gt;"",1,0))</f>
        <v>0</v>
      </c>
      <c r="CC10" s="58">
        <f>IF('Indicator Data'!CF22="No Data",1,IF('Indicator Data Imputation'!CE13&lt;&gt;"",1,0))</f>
        <v>0</v>
      </c>
      <c r="CD10" s="58">
        <f>IF('Indicator Data'!CG22="No Data",1,IF('Indicator Data Imputation'!CF13&lt;&gt;"",1,0))</f>
        <v>0</v>
      </c>
      <c r="CE10" s="58">
        <f>IF('Indicator Data'!CH22="No Data",1,IF('Indicator Data Imputation'!CG13&lt;&gt;"",1,0))</f>
        <v>0</v>
      </c>
      <c r="CF10" s="58">
        <f>IF('Indicator Data'!CI22="No Data",1,IF('Indicator Data Imputation'!CH13&lt;&gt;"",1,0))</f>
        <v>0</v>
      </c>
      <c r="CG10" s="58">
        <f>IF('Indicator Data'!CJ22="No Data",1,IF('Indicator Data Imputation'!CI13&lt;&gt;"",1,0))</f>
        <v>0</v>
      </c>
      <c r="CH10" s="58">
        <f>IF('Indicator Data'!CK22="No Data",1,IF('Indicator Data Imputation'!CJ13&lt;&gt;"",1,0))</f>
        <v>0</v>
      </c>
      <c r="CI10" s="58">
        <f>IF('Indicator Data'!CL22="No Data",1,IF('Indicator Data Imputation'!CK13&lt;&gt;"",1,0))</f>
        <v>0</v>
      </c>
      <c r="CJ10" s="58">
        <f>IF('Indicator Data'!CM22="No Data",1,IF('Indicator Data Imputation'!CL13&lt;&gt;"",1,0))</f>
        <v>0</v>
      </c>
      <c r="CK10" s="58">
        <f>IF('Indicator Data'!CN22="No Data",1,IF('Indicator Data Imputation'!CM13&lt;&gt;"",1,0))</f>
        <v>0</v>
      </c>
      <c r="CL10" s="58">
        <f>IF('Indicator Data'!CO22="No Data",1,IF('Indicator Data Imputation'!CN13&lt;&gt;"",1,0))</f>
        <v>0</v>
      </c>
      <c r="CM10">
        <f t="shared" si="0"/>
        <v>13</v>
      </c>
      <c r="CN10" s="60">
        <f t="shared" si="1"/>
        <v>0.14606741573033707</v>
      </c>
    </row>
    <row r="11" spans="1:92" x14ac:dyDescent="0.25">
      <c r="A11" t="str">
        <f>'Indicator Data'!C23</f>
        <v>Chattogram</v>
      </c>
      <c r="B11" s="58">
        <f>IF('Indicator Data'!E23="No Data",1,IF('Indicator Data Imputation'!D14&lt;&gt;"",1,0))</f>
        <v>1</v>
      </c>
      <c r="C11" s="58">
        <f>IF('Indicator Data'!F23="No Data",1,IF('Indicator Data Imputation'!E14&lt;&gt;"",1,0))</f>
        <v>1</v>
      </c>
      <c r="D11" s="58">
        <f>IF('Indicator Data'!G23="No Data",1,IF('Indicator Data Imputation'!F14&lt;&gt;"",1,0))</f>
        <v>1</v>
      </c>
      <c r="E11" s="58">
        <f>IF('Indicator Data'!H23="No Data",1,IF('Indicator Data Imputation'!G14&lt;&gt;"",1,0))</f>
        <v>1</v>
      </c>
      <c r="F11" s="58">
        <f>IF('Indicator Data'!I23="No Data",1,IF('Indicator Data Imputation'!H14&lt;&gt;"",1,0))</f>
        <v>0</v>
      </c>
      <c r="G11" s="58">
        <f>IF('Indicator Data'!J23="No Data",1,IF('Indicator Data Imputation'!I14&lt;&gt;"",1,0))</f>
        <v>0</v>
      </c>
      <c r="H11" s="58">
        <f>IF('Indicator Data'!K23="No Data",1,IF('Indicator Data Imputation'!J14&lt;&gt;"",1,0))</f>
        <v>0</v>
      </c>
      <c r="I11" s="58">
        <f>IF('Indicator Data'!L23="No Data",1,IF('Indicator Data Imputation'!K14&lt;&gt;"",1,0))</f>
        <v>0</v>
      </c>
      <c r="J11" s="58">
        <f>IF('Indicator Data'!M23="No Data",1,IF('Indicator Data Imputation'!L14&lt;&gt;"",1,0))</f>
        <v>0</v>
      </c>
      <c r="K11" s="58">
        <f>IF('Indicator Data'!N23="No Data",1,IF('Indicator Data Imputation'!M14&lt;&gt;"",1,0))</f>
        <v>0</v>
      </c>
      <c r="L11" s="58">
        <f>IF('Indicator Data'!O23="No Data",1,IF('Indicator Data Imputation'!N14&lt;&gt;"",1,0))</f>
        <v>0</v>
      </c>
      <c r="M11" s="58">
        <f>IF('Indicator Data'!P23="No Data",1,IF('Indicator Data Imputation'!O14&lt;&gt;"",1,0))</f>
        <v>0</v>
      </c>
      <c r="N11" s="58">
        <f>IF('Indicator Data'!Q23="No Data",1,IF('Indicator Data Imputation'!P14&lt;&gt;"",1,0))</f>
        <v>0</v>
      </c>
      <c r="O11" s="58">
        <f>IF('Indicator Data'!R23="No Data",1,IF('Indicator Data Imputation'!Q14&lt;&gt;"",1,0))</f>
        <v>0</v>
      </c>
      <c r="P11" s="58">
        <f>IF('Indicator Data'!S23="No Data",1,IF('Indicator Data Imputation'!R14&lt;&gt;"",1,0))</f>
        <v>0</v>
      </c>
      <c r="Q11" s="58">
        <f>IF('Indicator Data'!T23="No Data",1,IF('Indicator Data Imputation'!S14&lt;&gt;"",1,0))</f>
        <v>0</v>
      </c>
      <c r="R11" s="58">
        <f>IF('Indicator Data'!U23="No Data",1,IF('Indicator Data Imputation'!T14&lt;&gt;"",1,0))</f>
        <v>0</v>
      </c>
      <c r="S11" s="58">
        <f>IF('Indicator Data'!V23="No Data",1,IF('Indicator Data Imputation'!U14&lt;&gt;"",1,0))</f>
        <v>0</v>
      </c>
      <c r="T11" s="58">
        <f>IF('Indicator Data'!W23="No Data",1,IF('Indicator Data Imputation'!V14&lt;&gt;"",1,0))</f>
        <v>0</v>
      </c>
      <c r="U11" s="58">
        <f>IF('Indicator Data'!X23="No Data",1,IF('Indicator Data Imputation'!W14&lt;&gt;"",1,0))</f>
        <v>0</v>
      </c>
      <c r="V11" s="58">
        <f>IF('Indicator Data'!Y23="No Data",1,IF('Indicator Data Imputation'!X14&lt;&gt;"",1,0))</f>
        <v>0</v>
      </c>
      <c r="W11" s="58">
        <f>IF('Indicator Data'!Z23="No Data",1,IF('Indicator Data Imputation'!Y14&lt;&gt;"",1,0))</f>
        <v>0</v>
      </c>
      <c r="X11" s="58">
        <f>IF('Indicator Data'!AA23="No Data",1,IF('Indicator Data Imputation'!Z14&lt;&gt;"",1,0))</f>
        <v>0</v>
      </c>
      <c r="Y11" s="58">
        <f>IF('Indicator Data'!AB23="No Data",1,IF('Indicator Data Imputation'!AA14&lt;&gt;"",1,0))</f>
        <v>0</v>
      </c>
      <c r="Z11" s="58">
        <f>IF('Indicator Data'!AC23="No Data",1,IF('Indicator Data Imputation'!AB14&lt;&gt;"",1,0))</f>
        <v>0</v>
      </c>
      <c r="AA11" s="58">
        <f>IF('Indicator Data'!AD23="No Data",1,IF('Indicator Data Imputation'!AC14&lt;&gt;"",1,0))</f>
        <v>0</v>
      </c>
      <c r="AB11" s="58">
        <f>IF('Indicator Data'!AE23="No Data",1,IF('Indicator Data Imputation'!AD14&lt;&gt;"",1,0))</f>
        <v>1</v>
      </c>
      <c r="AC11" s="58">
        <f>IF('Indicator Data'!AF23="No Data",1,IF('Indicator Data Imputation'!AE14&lt;&gt;"",1,0))</f>
        <v>1</v>
      </c>
      <c r="AD11" s="58">
        <f>IF('Indicator Data'!AG23="No Data",1,IF('Indicator Data Imputation'!AF14&lt;&gt;"",1,0))</f>
        <v>1</v>
      </c>
      <c r="AE11" s="58">
        <f>IF('Indicator Data'!AH23="No Data",1,IF('Indicator Data Imputation'!AG14&lt;&gt;"",1,0))</f>
        <v>1</v>
      </c>
      <c r="AF11" s="58">
        <f>IF('Indicator Data'!AI23="No Data",1,IF('Indicator Data Imputation'!AH14&lt;&gt;"",1,0))</f>
        <v>1</v>
      </c>
      <c r="AG11" s="58">
        <f>IF('Indicator Data'!AJ23="No Data",1,IF('Indicator Data Imputation'!AI14&lt;&gt;"",1,0))</f>
        <v>0</v>
      </c>
      <c r="AH11" s="58">
        <f>IF('Indicator Data'!AK23="No Data",1,IF('Indicator Data Imputation'!AJ14&lt;&gt;"",1,0))</f>
        <v>0</v>
      </c>
      <c r="AI11" s="58">
        <f>IF('Indicator Data'!AL23="No Data",1,IF('Indicator Data Imputation'!AK14&lt;&gt;"",1,0))</f>
        <v>0</v>
      </c>
      <c r="AJ11" s="58">
        <f>IF('Indicator Data'!AM23="No Data",1,IF('Indicator Data Imputation'!AL14&lt;&gt;"",1,0))</f>
        <v>0</v>
      </c>
      <c r="AK11" s="58">
        <f>IF('Indicator Data'!AN23="No Data",1,IF('Indicator Data Imputation'!AM14&lt;&gt;"",1,0))</f>
        <v>0</v>
      </c>
      <c r="AL11" s="58">
        <f>IF('Indicator Data'!AO23="No Data",1,IF('Indicator Data Imputation'!AN14&lt;&gt;"",1,0))</f>
        <v>0</v>
      </c>
      <c r="AM11" s="58">
        <f>IF('Indicator Data'!AP23="No Data",1,IF('Indicator Data Imputation'!AO14&lt;&gt;"",1,0))</f>
        <v>0</v>
      </c>
      <c r="AN11" s="58">
        <f>IF('Indicator Data'!AQ23="No Data",1,IF('Indicator Data Imputation'!AP14&lt;&gt;"",1,0))</f>
        <v>0</v>
      </c>
      <c r="AO11" s="58">
        <f>IF('Indicator Data'!AR23="No Data",1,IF('Indicator Data Imputation'!AQ14&lt;&gt;"",1,0))</f>
        <v>0</v>
      </c>
      <c r="AP11" s="58">
        <f>IF('Indicator Data'!AS23="No Data",1,IF('Indicator Data Imputation'!AR14&lt;&gt;"",1,0))</f>
        <v>0</v>
      </c>
      <c r="AQ11" s="58">
        <f>IF('Indicator Data'!AT23="No Data",1,IF('Indicator Data Imputation'!AS14&lt;&gt;"",1,0))</f>
        <v>1</v>
      </c>
      <c r="AR11" s="58">
        <f>IF('Indicator Data'!AU23="No Data",1,IF('Indicator Data Imputation'!AT14&lt;&gt;"",1,0))</f>
        <v>1</v>
      </c>
      <c r="AS11" s="58">
        <f>IF('Indicator Data'!AV23="No Data",1,IF('Indicator Data Imputation'!AU14&lt;&gt;"",1,0))</f>
        <v>1</v>
      </c>
      <c r="AT11" s="58">
        <f>IF('Indicator Data'!AW23="No Data",1,IF('Indicator Data Imputation'!AV14&lt;&gt;"",1,0))</f>
        <v>0</v>
      </c>
      <c r="AU11" s="58">
        <f>IF('Indicator Data'!AX23="No Data",1,IF('Indicator Data Imputation'!AW14&lt;&gt;"",1,0))</f>
        <v>0</v>
      </c>
      <c r="AV11" s="58">
        <f>IF('Indicator Data'!AY23="No Data",1,IF('Indicator Data Imputation'!AX14&lt;&gt;"",1,0))</f>
        <v>0</v>
      </c>
      <c r="AW11" s="58">
        <f>IF('Indicator Data'!AZ23="No Data",1,IF('Indicator Data Imputation'!AY14&lt;&gt;"",1,0))</f>
        <v>0</v>
      </c>
      <c r="AX11" s="58">
        <f>IF('Indicator Data'!BA23="No Data",1,IF('Indicator Data Imputation'!AZ14&lt;&gt;"",1,0))</f>
        <v>0</v>
      </c>
      <c r="AY11" s="58">
        <f>IF('Indicator Data'!BB23="No Data",1,IF('Indicator Data Imputation'!BA14&lt;&gt;"",1,0))</f>
        <v>0</v>
      </c>
      <c r="AZ11" s="58">
        <f>IF('Indicator Data'!BC23="No Data",1,IF('Indicator Data Imputation'!BB14&lt;&gt;"",1,0))</f>
        <v>0</v>
      </c>
      <c r="BA11" s="58">
        <f>IF('Indicator Data'!BD23="No Data",1,IF('Indicator Data Imputation'!BC14&lt;&gt;"",1,0))</f>
        <v>0</v>
      </c>
      <c r="BB11" s="58">
        <f>IF('Indicator Data'!BE23="No Data",1,IF('Indicator Data Imputation'!BD14&lt;&gt;"",1,0))</f>
        <v>0</v>
      </c>
      <c r="BC11" s="58">
        <f>IF('Indicator Data'!BF23="No Data",1,IF('Indicator Data Imputation'!BE14&lt;&gt;"",1,0))</f>
        <v>0</v>
      </c>
      <c r="BD11" s="58">
        <f>IF('Indicator Data'!BG23="No Data",1,IF('Indicator Data Imputation'!BF14&lt;&gt;"",1,0))</f>
        <v>0</v>
      </c>
      <c r="BE11" s="58">
        <f>IF('Indicator Data'!BH23="No Data",1,IF('Indicator Data Imputation'!BG14&lt;&gt;"",1,0))</f>
        <v>0</v>
      </c>
      <c r="BF11" s="58">
        <f>IF('Indicator Data'!BI23="No Data",1,IF('Indicator Data Imputation'!BH14&lt;&gt;"",1,0))</f>
        <v>0</v>
      </c>
      <c r="BG11" s="58">
        <f>IF('Indicator Data'!BJ23="No Data",1,IF('Indicator Data Imputation'!BI14&lt;&gt;"",1,0))</f>
        <v>0</v>
      </c>
      <c r="BH11" s="58">
        <f>IF('Indicator Data'!BK23="No Data",1,IF('Indicator Data Imputation'!BJ14&lt;&gt;"",1,0))</f>
        <v>0</v>
      </c>
      <c r="BI11" s="58">
        <f>IF('Indicator Data'!BL23="No Data",1,IF('Indicator Data Imputation'!BK14&lt;&gt;"",1,0))</f>
        <v>0</v>
      </c>
      <c r="BJ11" s="58">
        <f>IF('Indicator Data'!BM23="No Data",1,IF('Indicator Data Imputation'!BL14&lt;&gt;"",1,0))</f>
        <v>0</v>
      </c>
      <c r="BK11" s="58">
        <f>IF('Indicator Data'!BN23="No Data",1,IF('Indicator Data Imputation'!BM14&lt;&gt;"",1,0))</f>
        <v>0</v>
      </c>
      <c r="BL11" s="58">
        <f>IF('Indicator Data'!BO23="No Data",1,IF('Indicator Data Imputation'!BN14&lt;&gt;"",1,0))</f>
        <v>0</v>
      </c>
      <c r="BM11" s="58">
        <f>IF('Indicator Data'!BP23="No Data",1,IF('Indicator Data Imputation'!BO14&lt;&gt;"",1,0))</f>
        <v>1</v>
      </c>
      <c r="BN11" s="58">
        <f>IF('Indicator Data'!BQ23="No Data",1,IF('Indicator Data Imputation'!BP14&lt;&gt;"",1,0))</f>
        <v>1</v>
      </c>
      <c r="BO11" s="58">
        <f>IF('Indicator Data'!BR23="No Data",1,IF('Indicator Data Imputation'!BQ14&lt;&gt;"",1,0))</f>
        <v>1</v>
      </c>
      <c r="BP11" s="58">
        <f>IF('Indicator Data'!BS23="No Data",1,IF('Indicator Data Imputation'!BR14&lt;&gt;"",1,0))</f>
        <v>0</v>
      </c>
      <c r="BQ11" s="58">
        <f>IF('Indicator Data'!BT23="No Data",1,IF('Indicator Data Imputation'!BS14&lt;&gt;"",1,0))</f>
        <v>0</v>
      </c>
      <c r="BR11" s="58">
        <f>IF('Indicator Data'!BU23="No Data",1,IF('Indicator Data Imputation'!BT14&lt;&gt;"",1,0))</f>
        <v>1</v>
      </c>
      <c r="BS11" s="58">
        <f>IF('Indicator Data'!BV23="No Data",1,IF('Indicator Data Imputation'!BU14&lt;&gt;"",1,0))</f>
        <v>0</v>
      </c>
      <c r="BT11" s="58">
        <f>IF('Indicator Data'!BW23="No Data",1,IF('Indicator Data Imputation'!BV14&lt;&gt;"",1,0))</f>
        <v>0</v>
      </c>
      <c r="BU11" s="58">
        <f>IF('Indicator Data'!BX23="No Data",1,IF('Indicator Data Imputation'!BW14&lt;&gt;"",1,0))</f>
        <v>0</v>
      </c>
      <c r="BV11" s="58">
        <f>IF('Indicator Data'!BY23="No Data",1,IF('Indicator Data Imputation'!BX14&lt;&gt;"",1,0))</f>
        <v>0</v>
      </c>
      <c r="BW11" s="58">
        <f>IF('Indicator Data'!BZ23="No Data",1,IF('Indicator Data Imputation'!BY14&lt;&gt;"",1,0))</f>
        <v>0</v>
      </c>
      <c r="BX11" s="58">
        <f>IF('Indicator Data'!CA23="No Data",1,IF('Indicator Data Imputation'!BZ14&lt;&gt;"",1,0))</f>
        <v>0</v>
      </c>
      <c r="BY11" s="58">
        <f>IF('Indicator Data'!CB23="No Data",1,IF('Indicator Data Imputation'!CA14&lt;&gt;"",1,0))</f>
        <v>0</v>
      </c>
      <c r="BZ11" s="58">
        <f>IF('Indicator Data'!CC23="No Data",1,IF('Indicator Data Imputation'!CB14&lt;&gt;"",1,0))</f>
        <v>0</v>
      </c>
      <c r="CA11" s="58">
        <f>IF('Indicator Data'!CD23="No Data",1,IF('Indicator Data Imputation'!CC14&lt;&gt;"",1,0))</f>
        <v>0</v>
      </c>
      <c r="CB11" s="58">
        <f>IF('Indicator Data'!CE23="No Data",1,IF('Indicator Data Imputation'!CD14&lt;&gt;"",1,0))</f>
        <v>0</v>
      </c>
      <c r="CC11" s="58">
        <f>IF('Indicator Data'!CF23="No Data",1,IF('Indicator Data Imputation'!CE14&lt;&gt;"",1,0))</f>
        <v>0</v>
      </c>
      <c r="CD11" s="58">
        <f>IF('Indicator Data'!CG23="No Data",1,IF('Indicator Data Imputation'!CF14&lt;&gt;"",1,0))</f>
        <v>0</v>
      </c>
      <c r="CE11" s="58">
        <f>IF('Indicator Data'!CH23="No Data",1,IF('Indicator Data Imputation'!CG14&lt;&gt;"",1,0))</f>
        <v>0</v>
      </c>
      <c r="CF11" s="58">
        <f>IF('Indicator Data'!CI23="No Data",1,IF('Indicator Data Imputation'!CH14&lt;&gt;"",1,0))</f>
        <v>0</v>
      </c>
      <c r="CG11" s="58">
        <f>IF('Indicator Data'!CJ23="No Data",1,IF('Indicator Data Imputation'!CI14&lt;&gt;"",1,0))</f>
        <v>0</v>
      </c>
      <c r="CH11" s="58">
        <f>IF('Indicator Data'!CK23="No Data",1,IF('Indicator Data Imputation'!CJ14&lt;&gt;"",1,0))</f>
        <v>0</v>
      </c>
      <c r="CI11" s="58">
        <f>IF('Indicator Data'!CL23="No Data",1,IF('Indicator Data Imputation'!CK14&lt;&gt;"",1,0))</f>
        <v>0</v>
      </c>
      <c r="CJ11" s="58">
        <f>IF('Indicator Data'!CM23="No Data",1,IF('Indicator Data Imputation'!CL14&lt;&gt;"",1,0))</f>
        <v>0</v>
      </c>
      <c r="CK11" s="58">
        <f>IF('Indicator Data'!CN23="No Data",1,IF('Indicator Data Imputation'!CM14&lt;&gt;"",1,0))</f>
        <v>0</v>
      </c>
      <c r="CL11" s="58">
        <f>IF('Indicator Data'!CO23="No Data",1,IF('Indicator Data Imputation'!CN14&lt;&gt;"",1,0))</f>
        <v>0</v>
      </c>
      <c r="CM11">
        <f t="shared" si="0"/>
        <v>12</v>
      </c>
      <c r="CN11" s="60">
        <f t="shared" si="1"/>
        <v>0.1348314606741573</v>
      </c>
    </row>
    <row r="12" spans="1:92" x14ac:dyDescent="0.25">
      <c r="A12" t="str">
        <f>'Indicator Data'!C24</f>
        <v>Cumilla</v>
      </c>
      <c r="B12" s="58">
        <f>IF('Indicator Data'!E24="No Data",1,IF('Indicator Data Imputation'!D15&lt;&gt;"",1,0))</f>
        <v>1</v>
      </c>
      <c r="C12" s="58">
        <f>IF('Indicator Data'!F24="No Data",1,IF('Indicator Data Imputation'!E15&lt;&gt;"",1,0))</f>
        <v>1</v>
      </c>
      <c r="D12" s="58">
        <f>IF('Indicator Data'!G24="No Data",1,IF('Indicator Data Imputation'!F15&lt;&gt;"",1,0))</f>
        <v>1</v>
      </c>
      <c r="E12" s="58">
        <f>IF('Indicator Data'!H24="No Data",1,IF('Indicator Data Imputation'!G15&lt;&gt;"",1,0))</f>
        <v>1</v>
      </c>
      <c r="F12" s="58">
        <f>IF('Indicator Data'!I24="No Data",1,IF('Indicator Data Imputation'!H15&lt;&gt;"",1,0))</f>
        <v>0</v>
      </c>
      <c r="G12" s="58">
        <f>IF('Indicator Data'!J24="No Data",1,IF('Indicator Data Imputation'!I15&lt;&gt;"",1,0))</f>
        <v>0</v>
      </c>
      <c r="H12" s="58">
        <f>IF('Indicator Data'!K24="No Data",1,IF('Indicator Data Imputation'!J15&lt;&gt;"",1,0))</f>
        <v>0</v>
      </c>
      <c r="I12" s="58">
        <f>IF('Indicator Data'!L24="No Data",1,IF('Indicator Data Imputation'!K15&lt;&gt;"",1,0))</f>
        <v>0</v>
      </c>
      <c r="J12" s="58">
        <f>IF('Indicator Data'!M24="No Data",1,IF('Indicator Data Imputation'!L15&lt;&gt;"",1,0))</f>
        <v>0</v>
      </c>
      <c r="K12" s="58">
        <f>IF('Indicator Data'!N24="No Data",1,IF('Indicator Data Imputation'!M15&lt;&gt;"",1,0))</f>
        <v>0</v>
      </c>
      <c r="L12" s="58">
        <f>IF('Indicator Data'!O24="No Data",1,IF('Indicator Data Imputation'!N15&lt;&gt;"",1,0))</f>
        <v>0</v>
      </c>
      <c r="M12" s="58">
        <f>IF('Indicator Data'!P24="No Data",1,IF('Indicator Data Imputation'!O15&lt;&gt;"",1,0))</f>
        <v>0</v>
      </c>
      <c r="N12" s="58">
        <f>IF('Indicator Data'!Q24="No Data",1,IF('Indicator Data Imputation'!P15&lt;&gt;"",1,0))</f>
        <v>0</v>
      </c>
      <c r="O12" s="58">
        <f>IF('Indicator Data'!R24="No Data",1,IF('Indicator Data Imputation'!Q15&lt;&gt;"",1,0))</f>
        <v>0</v>
      </c>
      <c r="P12" s="58">
        <f>IF('Indicator Data'!S24="No Data",1,IF('Indicator Data Imputation'!R15&lt;&gt;"",1,0))</f>
        <v>0</v>
      </c>
      <c r="Q12" s="58">
        <f>IF('Indicator Data'!T24="No Data",1,IF('Indicator Data Imputation'!S15&lt;&gt;"",1,0))</f>
        <v>0</v>
      </c>
      <c r="R12" s="58">
        <f>IF('Indicator Data'!U24="No Data",1,IF('Indicator Data Imputation'!T15&lt;&gt;"",1,0))</f>
        <v>0</v>
      </c>
      <c r="S12" s="58">
        <f>IF('Indicator Data'!V24="No Data",1,IF('Indicator Data Imputation'!U15&lt;&gt;"",1,0))</f>
        <v>0</v>
      </c>
      <c r="T12" s="58">
        <f>IF('Indicator Data'!W24="No Data",1,IF('Indicator Data Imputation'!V15&lt;&gt;"",1,0))</f>
        <v>0</v>
      </c>
      <c r="U12" s="58">
        <f>IF('Indicator Data'!X24="No Data",1,IF('Indicator Data Imputation'!W15&lt;&gt;"",1,0))</f>
        <v>0</v>
      </c>
      <c r="V12" s="58">
        <f>IF('Indicator Data'!Y24="No Data",1,IF('Indicator Data Imputation'!X15&lt;&gt;"",1,0))</f>
        <v>0</v>
      </c>
      <c r="W12" s="58">
        <f>IF('Indicator Data'!Z24="No Data",1,IF('Indicator Data Imputation'!Y15&lt;&gt;"",1,0))</f>
        <v>0</v>
      </c>
      <c r="X12" s="58">
        <f>IF('Indicator Data'!AA24="No Data",1,IF('Indicator Data Imputation'!Z15&lt;&gt;"",1,0))</f>
        <v>0</v>
      </c>
      <c r="Y12" s="58">
        <f>IF('Indicator Data'!AB24="No Data",1,IF('Indicator Data Imputation'!AA15&lt;&gt;"",1,0))</f>
        <v>0</v>
      </c>
      <c r="Z12" s="58">
        <f>IF('Indicator Data'!AC24="No Data",1,IF('Indicator Data Imputation'!AB15&lt;&gt;"",1,0))</f>
        <v>0</v>
      </c>
      <c r="AA12" s="58">
        <f>IF('Indicator Data'!AD24="No Data",1,IF('Indicator Data Imputation'!AC15&lt;&gt;"",1,0))</f>
        <v>0</v>
      </c>
      <c r="AB12" s="58">
        <f>IF('Indicator Data'!AE24="No Data",1,IF('Indicator Data Imputation'!AD15&lt;&gt;"",1,0))</f>
        <v>1</v>
      </c>
      <c r="AC12" s="58">
        <f>IF('Indicator Data'!AF24="No Data",1,IF('Indicator Data Imputation'!AE15&lt;&gt;"",1,0))</f>
        <v>1</v>
      </c>
      <c r="AD12" s="58">
        <f>IF('Indicator Data'!AG24="No Data",1,IF('Indicator Data Imputation'!AF15&lt;&gt;"",1,0))</f>
        <v>1</v>
      </c>
      <c r="AE12" s="58">
        <f>IF('Indicator Data'!AH24="No Data",1,IF('Indicator Data Imputation'!AG15&lt;&gt;"",1,0))</f>
        <v>1</v>
      </c>
      <c r="AF12" s="58">
        <f>IF('Indicator Data'!AI24="No Data",1,IF('Indicator Data Imputation'!AH15&lt;&gt;"",1,0))</f>
        <v>1</v>
      </c>
      <c r="AG12" s="58">
        <f>IF('Indicator Data'!AJ24="No Data",1,IF('Indicator Data Imputation'!AI15&lt;&gt;"",1,0))</f>
        <v>0</v>
      </c>
      <c r="AH12" s="58">
        <f>IF('Indicator Data'!AK24="No Data",1,IF('Indicator Data Imputation'!AJ15&lt;&gt;"",1,0))</f>
        <v>0</v>
      </c>
      <c r="AI12" s="58">
        <f>IF('Indicator Data'!AL24="No Data",1,IF('Indicator Data Imputation'!AK15&lt;&gt;"",1,0))</f>
        <v>0</v>
      </c>
      <c r="AJ12" s="58">
        <f>IF('Indicator Data'!AM24="No Data",1,IF('Indicator Data Imputation'!AL15&lt;&gt;"",1,0))</f>
        <v>0</v>
      </c>
      <c r="AK12" s="58">
        <f>IF('Indicator Data'!AN24="No Data",1,IF('Indicator Data Imputation'!AM15&lt;&gt;"",1,0))</f>
        <v>0</v>
      </c>
      <c r="AL12" s="58">
        <f>IF('Indicator Data'!AO24="No Data",1,IF('Indicator Data Imputation'!AN15&lt;&gt;"",1,0))</f>
        <v>0</v>
      </c>
      <c r="AM12" s="58">
        <f>IF('Indicator Data'!AP24="No Data",1,IF('Indicator Data Imputation'!AO15&lt;&gt;"",1,0))</f>
        <v>0</v>
      </c>
      <c r="AN12" s="58">
        <f>IF('Indicator Data'!AQ24="No Data",1,IF('Indicator Data Imputation'!AP15&lt;&gt;"",1,0))</f>
        <v>0</v>
      </c>
      <c r="AO12" s="58">
        <f>IF('Indicator Data'!AR24="No Data",1,IF('Indicator Data Imputation'!AQ15&lt;&gt;"",1,0))</f>
        <v>0</v>
      </c>
      <c r="AP12" s="58">
        <f>IF('Indicator Data'!AS24="No Data",1,IF('Indicator Data Imputation'!AR15&lt;&gt;"",1,0))</f>
        <v>0</v>
      </c>
      <c r="AQ12" s="58">
        <f>IF('Indicator Data'!AT24="No Data",1,IF('Indicator Data Imputation'!AS15&lt;&gt;"",1,0))</f>
        <v>1</v>
      </c>
      <c r="AR12" s="58">
        <f>IF('Indicator Data'!AU24="No Data",1,IF('Indicator Data Imputation'!AT15&lt;&gt;"",1,0))</f>
        <v>1</v>
      </c>
      <c r="AS12" s="58">
        <f>IF('Indicator Data'!AV24="No Data",1,IF('Indicator Data Imputation'!AU15&lt;&gt;"",1,0))</f>
        <v>1</v>
      </c>
      <c r="AT12" s="58">
        <f>IF('Indicator Data'!AW24="No Data",1,IF('Indicator Data Imputation'!AV15&lt;&gt;"",1,0))</f>
        <v>0</v>
      </c>
      <c r="AU12" s="58">
        <f>IF('Indicator Data'!AX24="No Data",1,IF('Indicator Data Imputation'!AW15&lt;&gt;"",1,0))</f>
        <v>0</v>
      </c>
      <c r="AV12" s="58">
        <f>IF('Indicator Data'!AY24="No Data",1,IF('Indicator Data Imputation'!AX15&lt;&gt;"",1,0))</f>
        <v>0</v>
      </c>
      <c r="AW12" s="58">
        <f>IF('Indicator Data'!AZ24="No Data",1,IF('Indicator Data Imputation'!AY15&lt;&gt;"",1,0))</f>
        <v>0</v>
      </c>
      <c r="AX12" s="58">
        <f>IF('Indicator Data'!BA24="No Data",1,IF('Indicator Data Imputation'!AZ15&lt;&gt;"",1,0))</f>
        <v>0</v>
      </c>
      <c r="AY12" s="58">
        <f>IF('Indicator Data'!BB24="No Data",1,IF('Indicator Data Imputation'!BA15&lt;&gt;"",1,0))</f>
        <v>0</v>
      </c>
      <c r="AZ12" s="58">
        <f>IF('Indicator Data'!BC24="No Data",1,IF('Indicator Data Imputation'!BB15&lt;&gt;"",1,0))</f>
        <v>0</v>
      </c>
      <c r="BA12" s="58">
        <f>IF('Indicator Data'!BD24="No Data",1,IF('Indicator Data Imputation'!BC15&lt;&gt;"",1,0))</f>
        <v>0</v>
      </c>
      <c r="BB12" s="58">
        <f>IF('Indicator Data'!BE24="No Data",1,IF('Indicator Data Imputation'!BD15&lt;&gt;"",1,0))</f>
        <v>0</v>
      </c>
      <c r="BC12" s="58">
        <f>IF('Indicator Data'!BF24="No Data",1,IF('Indicator Data Imputation'!BE15&lt;&gt;"",1,0))</f>
        <v>0</v>
      </c>
      <c r="BD12" s="58">
        <f>IF('Indicator Data'!BG24="No Data",1,IF('Indicator Data Imputation'!BF15&lt;&gt;"",1,0))</f>
        <v>0</v>
      </c>
      <c r="BE12" s="58">
        <f>IF('Indicator Data'!BH24="No Data",1,IF('Indicator Data Imputation'!BG15&lt;&gt;"",1,0))</f>
        <v>0</v>
      </c>
      <c r="BF12" s="58">
        <f>IF('Indicator Data'!BI24="No Data",1,IF('Indicator Data Imputation'!BH15&lt;&gt;"",1,0))</f>
        <v>0</v>
      </c>
      <c r="BG12" s="58">
        <f>IF('Indicator Data'!BJ24="No Data",1,IF('Indicator Data Imputation'!BI15&lt;&gt;"",1,0))</f>
        <v>0</v>
      </c>
      <c r="BH12" s="58">
        <f>IF('Indicator Data'!BK24="No Data",1,IF('Indicator Data Imputation'!BJ15&lt;&gt;"",1,0))</f>
        <v>0</v>
      </c>
      <c r="BI12" s="58">
        <f>IF('Indicator Data'!BL24="No Data",1,IF('Indicator Data Imputation'!BK15&lt;&gt;"",1,0))</f>
        <v>0</v>
      </c>
      <c r="BJ12" s="58">
        <f>IF('Indicator Data'!BM24="No Data",1,IF('Indicator Data Imputation'!BL15&lt;&gt;"",1,0))</f>
        <v>0</v>
      </c>
      <c r="BK12" s="58">
        <f>IF('Indicator Data'!BN24="No Data",1,IF('Indicator Data Imputation'!BM15&lt;&gt;"",1,0))</f>
        <v>0</v>
      </c>
      <c r="BL12" s="58">
        <f>IF('Indicator Data'!BO24="No Data",1,IF('Indicator Data Imputation'!BN15&lt;&gt;"",1,0))</f>
        <v>0</v>
      </c>
      <c r="BM12" s="58">
        <f>IF('Indicator Data'!BP24="No Data",1,IF('Indicator Data Imputation'!BO15&lt;&gt;"",1,0))</f>
        <v>1</v>
      </c>
      <c r="BN12" s="58">
        <f>IF('Indicator Data'!BQ24="No Data",1,IF('Indicator Data Imputation'!BP15&lt;&gt;"",1,0))</f>
        <v>1</v>
      </c>
      <c r="BO12" s="58">
        <f>IF('Indicator Data'!BR24="No Data",1,IF('Indicator Data Imputation'!BQ15&lt;&gt;"",1,0))</f>
        <v>1</v>
      </c>
      <c r="BP12" s="58">
        <f>IF('Indicator Data'!BS24="No Data",1,IF('Indicator Data Imputation'!BR15&lt;&gt;"",1,0))</f>
        <v>1</v>
      </c>
      <c r="BQ12" s="58">
        <f>IF('Indicator Data'!BT24="No Data",1,IF('Indicator Data Imputation'!BS15&lt;&gt;"",1,0))</f>
        <v>0</v>
      </c>
      <c r="BR12" s="58">
        <f>IF('Indicator Data'!BU24="No Data",1,IF('Indicator Data Imputation'!BT15&lt;&gt;"",1,0))</f>
        <v>1</v>
      </c>
      <c r="BS12" s="58">
        <f>IF('Indicator Data'!BV24="No Data",1,IF('Indicator Data Imputation'!BU15&lt;&gt;"",1,0))</f>
        <v>0</v>
      </c>
      <c r="BT12" s="58">
        <f>IF('Indicator Data'!BW24="No Data",1,IF('Indicator Data Imputation'!BV15&lt;&gt;"",1,0))</f>
        <v>0</v>
      </c>
      <c r="BU12" s="58">
        <f>IF('Indicator Data'!BX24="No Data",1,IF('Indicator Data Imputation'!BW15&lt;&gt;"",1,0))</f>
        <v>0</v>
      </c>
      <c r="BV12" s="58">
        <f>IF('Indicator Data'!BY24="No Data",1,IF('Indicator Data Imputation'!BX15&lt;&gt;"",1,0))</f>
        <v>0</v>
      </c>
      <c r="BW12" s="58">
        <f>IF('Indicator Data'!BZ24="No Data",1,IF('Indicator Data Imputation'!BY15&lt;&gt;"",1,0))</f>
        <v>0</v>
      </c>
      <c r="BX12" s="58">
        <f>IF('Indicator Data'!CA24="No Data",1,IF('Indicator Data Imputation'!BZ15&lt;&gt;"",1,0))</f>
        <v>0</v>
      </c>
      <c r="BY12" s="58">
        <f>IF('Indicator Data'!CB24="No Data",1,IF('Indicator Data Imputation'!CA15&lt;&gt;"",1,0))</f>
        <v>0</v>
      </c>
      <c r="BZ12" s="58">
        <f>IF('Indicator Data'!CC24="No Data",1,IF('Indicator Data Imputation'!CB15&lt;&gt;"",1,0))</f>
        <v>0</v>
      </c>
      <c r="CA12" s="58">
        <f>IF('Indicator Data'!CD24="No Data",1,IF('Indicator Data Imputation'!CC15&lt;&gt;"",1,0))</f>
        <v>0</v>
      </c>
      <c r="CB12" s="58">
        <f>IF('Indicator Data'!CE24="No Data",1,IF('Indicator Data Imputation'!CD15&lt;&gt;"",1,0))</f>
        <v>0</v>
      </c>
      <c r="CC12" s="58">
        <f>IF('Indicator Data'!CF24="No Data",1,IF('Indicator Data Imputation'!CE15&lt;&gt;"",1,0))</f>
        <v>0</v>
      </c>
      <c r="CD12" s="58">
        <f>IF('Indicator Data'!CG24="No Data",1,IF('Indicator Data Imputation'!CF15&lt;&gt;"",1,0))</f>
        <v>0</v>
      </c>
      <c r="CE12" s="58">
        <f>IF('Indicator Data'!CH24="No Data",1,IF('Indicator Data Imputation'!CG15&lt;&gt;"",1,0))</f>
        <v>0</v>
      </c>
      <c r="CF12" s="58">
        <f>IF('Indicator Data'!CI24="No Data",1,IF('Indicator Data Imputation'!CH15&lt;&gt;"",1,0))</f>
        <v>0</v>
      </c>
      <c r="CG12" s="58">
        <f>IF('Indicator Data'!CJ24="No Data",1,IF('Indicator Data Imputation'!CI15&lt;&gt;"",1,0))</f>
        <v>0</v>
      </c>
      <c r="CH12" s="58">
        <f>IF('Indicator Data'!CK24="No Data",1,IF('Indicator Data Imputation'!CJ15&lt;&gt;"",1,0))</f>
        <v>0</v>
      </c>
      <c r="CI12" s="58">
        <f>IF('Indicator Data'!CL24="No Data",1,IF('Indicator Data Imputation'!CK15&lt;&gt;"",1,0))</f>
        <v>0</v>
      </c>
      <c r="CJ12" s="58">
        <f>IF('Indicator Data'!CM24="No Data",1,IF('Indicator Data Imputation'!CL15&lt;&gt;"",1,0))</f>
        <v>0</v>
      </c>
      <c r="CK12" s="58">
        <f>IF('Indicator Data'!CN24="No Data",1,IF('Indicator Data Imputation'!CM15&lt;&gt;"",1,0))</f>
        <v>0</v>
      </c>
      <c r="CL12" s="58">
        <f>IF('Indicator Data'!CO24="No Data",1,IF('Indicator Data Imputation'!CN15&lt;&gt;"",1,0))</f>
        <v>0</v>
      </c>
      <c r="CM12">
        <f t="shared" si="0"/>
        <v>12</v>
      </c>
      <c r="CN12" s="60">
        <f t="shared" si="1"/>
        <v>0.1348314606741573</v>
      </c>
    </row>
    <row r="13" spans="1:92" x14ac:dyDescent="0.25">
      <c r="A13" t="str">
        <f>'Indicator Data'!C25</f>
        <v>Cox's Bazar</v>
      </c>
      <c r="B13" s="58">
        <f>IF('Indicator Data'!E25="No Data",1,IF('Indicator Data Imputation'!D16&lt;&gt;"",1,0))</f>
        <v>1</v>
      </c>
      <c r="C13" s="58">
        <f>IF('Indicator Data'!F25="No Data",1,IF('Indicator Data Imputation'!E16&lt;&gt;"",1,0))</f>
        <v>1</v>
      </c>
      <c r="D13" s="58">
        <f>IF('Indicator Data'!G25="No Data",1,IF('Indicator Data Imputation'!F16&lt;&gt;"",1,0))</f>
        <v>1</v>
      </c>
      <c r="E13" s="58">
        <f>IF('Indicator Data'!H25="No Data",1,IF('Indicator Data Imputation'!G16&lt;&gt;"",1,0))</f>
        <v>1</v>
      </c>
      <c r="F13" s="58">
        <f>IF('Indicator Data'!I25="No Data",1,IF('Indicator Data Imputation'!H16&lt;&gt;"",1,0))</f>
        <v>0</v>
      </c>
      <c r="G13" s="58">
        <f>IF('Indicator Data'!J25="No Data",1,IF('Indicator Data Imputation'!I16&lt;&gt;"",1,0))</f>
        <v>0</v>
      </c>
      <c r="H13" s="58">
        <f>IF('Indicator Data'!K25="No Data",1,IF('Indicator Data Imputation'!J16&lt;&gt;"",1,0))</f>
        <v>0</v>
      </c>
      <c r="I13" s="58">
        <f>IF('Indicator Data'!L25="No Data",1,IF('Indicator Data Imputation'!K16&lt;&gt;"",1,0))</f>
        <v>0</v>
      </c>
      <c r="J13" s="58">
        <f>IF('Indicator Data'!M25="No Data",1,IF('Indicator Data Imputation'!L16&lt;&gt;"",1,0))</f>
        <v>0</v>
      </c>
      <c r="K13" s="58">
        <f>IF('Indicator Data'!N25="No Data",1,IF('Indicator Data Imputation'!M16&lt;&gt;"",1,0))</f>
        <v>0</v>
      </c>
      <c r="L13" s="58">
        <f>IF('Indicator Data'!O25="No Data",1,IF('Indicator Data Imputation'!N16&lt;&gt;"",1,0))</f>
        <v>0</v>
      </c>
      <c r="M13" s="58">
        <f>IF('Indicator Data'!P25="No Data",1,IF('Indicator Data Imputation'!O16&lt;&gt;"",1,0))</f>
        <v>0</v>
      </c>
      <c r="N13" s="58">
        <f>IF('Indicator Data'!Q25="No Data",1,IF('Indicator Data Imputation'!P16&lt;&gt;"",1,0))</f>
        <v>0</v>
      </c>
      <c r="O13" s="58">
        <f>IF('Indicator Data'!R25="No Data",1,IF('Indicator Data Imputation'!Q16&lt;&gt;"",1,0))</f>
        <v>0</v>
      </c>
      <c r="P13" s="58">
        <f>IF('Indicator Data'!S25="No Data",1,IF('Indicator Data Imputation'!R16&lt;&gt;"",1,0))</f>
        <v>0</v>
      </c>
      <c r="Q13" s="58">
        <f>IF('Indicator Data'!T25="No Data",1,IF('Indicator Data Imputation'!S16&lt;&gt;"",1,0))</f>
        <v>0</v>
      </c>
      <c r="R13" s="58">
        <f>IF('Indicator Data'!U25="No Data",1,IF('Indicator Data Imputation'!T16&lt;&gt;"",1,0))</f>
        <v>0</v>
      </c>
      <c r="S13" s="58">
        <f>IF('Indicator Data'!V25="No Data",1,IF('Indicator Data Imputation'!U16&lt;&gt;"",1,0))</f>
        <v>0</v>
      </c>
      <c r="T13" s="58">
        <f>IF('Indicator Data'!W25="No Data",1,IF('Indicator Data Imputation'!V16&lt;&gt;"",1,0))</f>
        <v>0</v>
      </c>
      <c r="U13" s="58">
        <f>IF('Indicator Data'!X25="No Data",1,IF('Indicator Data Imputation'!W16&lt;&gt;"",1,0))</f>
        <v>0</v>
      </c>
      <c r="V13" s="58">
        <f>IF('Indicator Data'!Y25="No Data",1,IF('Indicator Data Imputation'!X16&lt;&gt;"",1,0))</f>
        <v>0</v>
      </c>
      <c r="W13" s="58">
        <f>IF('Indicator Data'!Z25="No Data",1,IF('Indicator Data Imputation'!Y16&lt;&gt;"",1,0))</f>
        <v>0</v>
      </c>
      <c r="X13" s="58">
        <f>IF('Indicator Data'!AA25="No Data",1,IF('Indicator Data Imputation'!Z16&lt;&gt;"",1,0))</f>
        <v>0</v>
      </c>
      <c r="Y13" s="58">
        <f>IF('Indicator Data'!AB25="No Data",1,IF('Indicator Data Imputation'!AA16&lt;&gt;"",1,0))</f>
        <v>0</v>
      </c>
      <c r="Z13" s="58">
        <f>IF('Indicator Data'!AC25="No Data",1,IF('Indicator Data Imputation'!AB16&lt;&gt;"",1,0))</f>
        <v>0</v>
      </c>
      <c r="AA13" s="58">
        <f>IF('Indicator Data'!AD25="No Data",1,IF('Indicator Data Imputation'!AC16&lt;&gt;"",1,0))</f>
        <v>0</v>
      </c>
      <c r="AB13" s="58">
        <f>IF('Indicator Data'!AE25="No Data",1,IF('Indicator Data Imputation'!AD16&lt;&gt;"",1,0))</f>
        <v>1</v>
      </c>
      <c r="AC13" s="58">
        <f>IF('Indicator Data'!AF25="No Data",1,IF('Indicator Data Imputation'!AE16&lt;&gt;"",1,0))</f>
        <v>1</v>
      </c>
      <c r="AD13" s="58">
        <f>IF('Indicator Data'!AG25="No Data",1,IF('Indicator Data Imputation'!AF16&lt;&gt;"",1,0))</f>
        <v>1</v>
      </c>
      <c r="AE13" s="58">
        <f>IF('Indicator Data'!AH25="No Data",1,IF('Indicator Data Imputation'!AG16&lt;&gt;"",1,0))</f>
        <v>1</v>
      </c>
      <c r="AF13" s="58">
        <f>IF('Indicator Data'!AI25="No Data",1,IF('Indicator Data Imputation'!AH16&lt;&gt;"",1,0))</f>
        <v>1</v>
      </c>
      <c r="AG13" s="58">
        <f>IF('Indicator Data'!AJ25="No Data",1,IF('Indicator Data Imputation'!AI16&lt;&gt;"",1,0))</f>
        <v>0</v>
      </c>
      <c r="AH13" s="58">
        <f>IF('Indicator Data'!AK25="No Data",1,IF('Indicator Data Imputation'!AJ16&lt;&gt;"",1,0))</f>
        <v>0</v>
      </c>
      <c r="AI13" s="58">
        <f>IF('Indicator Data'!AL25="No Data",1,IF('Indicator Data Imputation'!AK16&lt;&gt;"",1,0))</f>
        <v>0</v>
      </c>
      <c r="AJ13" s="58">
        <f>IF('Indicator Data'!AM25="No Data",1,IF('Indicator Data Imputation'!AL16&lt;&gt;"",1,0))</f>
        <v>0</v>
      </c>
      <c r="AK13" s="58">
        <f>IF('Indicator Data'!AN25="No Data",1,IF('Indicator Data Imputation'!AM16&lt;&gt;"",1,0))</f>
        <v>0</v>
      </c>
      <c r="AL13" s="58">
        <f>IF('Indicator Data'!AO25="No Data",1,IF('Indicator Data Imputation'!AN16&lt;&gt;"",1,0))</f>
        <v>0</v>
      </c>
      <c r="AM13" s="58">
        <f>IF('Indicator Data'!AP25="No Data",1,IF('Indicator Data Imputation'!AO16&lt;&gt;"",1,0))</f>
        <v>0</v>
      </c>
      <c r="AN13" s="58">
        <f>IF('Indicator Data'!AQ25="No Data",1,IF('Indicator Data Imputation'!AP16&lt;&gt;"",1,0))</f>
        <v>0</v>
      </c>
      <c r="AO13" s="58">
        <f>IF('Indicator Data'!AR25="No Data",1,IF('Indicator Data Imputation'!AQ16&lt;&gt;"",1,0))</f>
        <v>0</v>
      </c>
      <c r="AP13" s="58">
        <f>IF('Indicator Data'!AS25="No Data",1,IF('Indicator Data Imputation'!AR16&lt;&gt;"",1,0))</f>
        <v>0</v>
      </c>
      <c r="AQ13" s="58">
        <f>IF('Indicator Data'!AT25="No Data",1,IF('Indicator Data Imputation'!AS16&lt;&gt;"",1,0))</f>
        <v>1</v>
      </c>
      <c r="AR13" s="58">
        <f>IF('Indicator Data'!AU25="No Data",1,IF('Indicator Data Imputation'!AT16&lt;&gt;"",1,0))</f>
        <v>1</v>
      </c>
      <c r="AS13" s="58">
        <f>IF('Indicator Data'!AV25="No Data",1,IF('Indicator Data Imputation'!AU16&lt;&gt;"",1,0))</f>
        <v>1</v>
      </c>
      <c r="AT13" s="58">
        <f>IF('Indicator Data'!AW25="No Data",1,IF('Indicator Data Imputation'!AV16&lt;&gt;"",1,0))</f>
        <v>0</v>
      </c>
      <c r="AU13" s="58">
        <f>IF('Indicator Data'!AX25="No Data",1,IF('Indicator Data Imputation'!AW16&lt;&gt;"",1,0))</f>
        <v>0</v>
      </c>
      <c r="AV13" s="58">
        <f>IF('Indicator Data'!AY25="No Data",1,IF('Indicator Data Imputation'!AX16&lt;&gt;"",1,0))</f>
        <v>0</v>
      </c>
      <c r="AW13" s="58">
        <f>IF('Indicator Data'!AZ25="No Data",1,IF('Indicator Data Imputation'!AY16&lt;&gt;"",1,0))</f>
        <v>0</v>
      </c>
      <c r="AX13" s="58">
        <f>IF('Indicator Data'!BA25="No Data",1,IF('Indicator Data Imputation'!AZ16&lt;&gt;"",1,0))</f>
        <v>0</v>
      </c>
      <c r="AY13" s="58">
        <f>IF('Indicator Data'!BB25="No Data",1,IF('Indicator Data Imputation'!BA16&lt;&gt;"",1,0))</f>
        <v>0</v>
      </c>
      <c r="AZ13" s="58">
        <f>IF('Indicator Data'!BC25="No Data",1,IF('Indicator Data Imputation'!BB16&lt;&gt;"",1,0))</f>
        <v>0</v>
      </c>
      <c r="BA13" s="58">
        <f>IF('Indicator Data'!BD25="No Data",1,IF('Indicator Data Imputation'!BC16&lt;&gt;"",1,0))</f>
        <v>0</v>
      </c>
      <c r="BB13" s="58">
        <f>IF('Indicator Data'!BE25="No Data",1,IF('Indicator Data Imputation'!BD16&lt;&gt;"",1,0))</f>
        <v>0</v>
      </c>
      <c r="BC13" s="58">
        <f>IF('Indicator Data'!BF25="No Data",1,IF('Indicator Data Imputation'!BE16&lt;&gt;"",1,0))</f>
        <v>0</v>
      </c>
      <c r="BD13" s="58">
        <f>IF('Indicator Data'!BG25="No Data",1,IF('Indicator Data Imputation'!BF16&lt;&gt;"",1,0))</f>
        <v>0</v>
      </c>
      <c r="BE13" s="58">
        <f>IF('Indicator Data'!BH25="No Data",1,IF('Indicator Data Imputation'!BG16&lt;&gt;"",1,0))</f>
        <v>0</v>
      </c>
      <c r="BF13" s="58">
        <f>IF('Indicator Data'!BI25="No Data",1,IF('Indicator Data Imputation'!BH16&lt;&gt;"",1,0))</f>
        <v>0</v>
      </c>
      <c r="BG13" s="58">
        <f>IF('Indicator Data'!BJ25="No Data",1,IF('Indicator Data Imputation'!BI16&lt;&gt;"",1,0))</f>
        <v>0</v>
      </c>
      <c r="BH13" s="58">
        <f>IF('Indicator Data'!BK25="No Data",1,IF('Indicator Data Imputation'!BJ16&lt;&gt;"",1,0))</f>
        <v>0</v>
      </c>
      <c r="BI13" s="58">
        <f>IF('Indicator Data'!BL25="No Data",1,IF('Indicator Data Imputation'!BK16&lt;&gt;"",1,0))</f>
        <v>0</v>
      </c>
      <c r="BJ13" s="58">
        <f>IF('Indicator Data'!BM25="No Data",1,IF('Indicator Data Imputation'!BL16&lt;&gt;"",1,0))</f>
        <v>0</v>
      </c>
      <c r="BK13" s="58">
        <f>IF('Indicator Data'!BN25="No Data",1,IF('Indicator Data Imputation'!BM16&lt;&gt;"",1,0))</f>
        <v>0</v>
      </c>
      <c r="BL13" s="58">
        <f>IF('Indicator Data'!BO25="No Data",1,IF('Indicator Data Imputation'!BN16&lt;&gt;"",1,0))</f>
        <v>0</v>
      </c>
      <c r="BM13" s="58">
        <f>IF('Indicator Data'!BP25="No Data",1,IF('Indicator Data Imputation'!BO16&lt;&gt;"",1,0))</f>
        <v>1</v>
      </c>
      <c r="BN13" s="58">
        <f>IF('Indicator Data'!BQ25="No Data",1,IF('Indicator Data Imputation'!BP16&lt;&gt;"",1,0))</f>
        <v>1</v>
      </c>
      <c r="BO13" s="58">
        <f>IF('Indicator Data'!BR25="No Data",1,IF('Indicator Data Imputation'!BQ16&lt;&gt;"",1,0))</f>
        <v>1</v>
      </c>
      <c r="BP13" s="58">
        <f>IF('Indicator Data'!BS25="No Data",1,IF('Indicator Data Imputation'!BR16&lt;&gt;"",1,0))</f>
        <v>0</v>
      </c>
      <c r="BQ13" s="58">
        <f>IF('Indicator Data'!BT25="No Data",1,IF('Indicator Data Imputation'!BS16&lt;&gt;"",1,0))</f>
        <v>0</v>
      </c>
      <c r="BR13" s="58">
        <f>IF('Indicator Data'!BU25="No Data",1,IF('Indicator Data Imputation'!BT16&lt;&gt;"",1,0))</f>
        <v>1</v>
      </c>
      <c r="BS13" s="58">
        <f>IF('Indicator Data'!BV25="No Data",1,IF('Indicator Data Imputation'!BU16&lt;&gt;"",1,0))</f>
        <v>0</v>
      </c>
      <c r="BT13" s="58">
        <f>IF('Indicator Data'!BW25="No Data",1,IF('Indicator Data Imputation'!BV16&lt;&gt;"",1,0))</f>
        <v>0</v>
      </c>
      <c r="BU13" s="58">
        <f>IF('Indicator Data'!BX25="No Data",1,IF('Indicator Data Imputation'!BW16&lt;&gt;"",1,0))</f>
        <v>0</v>
      </c>
      <c r="BV13" s="58">
        <f>IF('Indicator Data'!BY25="No Data",1,IF('Indicator Data Imputation'!BX16&lt;&gt;"",1,0))</f>
        <v>0</v>
      </c>
      <c r="BW13" s="58">
        <f>IF('Indicator Data'!BZ25="No Data",1,IF('Indicator Data Imputation'!BY16&lt;&gt;"",1,0))</f>
        <v>0</v>
      </c>
      <c r="BX13" s="58">
        <f>IF('Indicator Data'!CA25="No Data",1,IF('Indicator Data Imputation'!BZ16&lt;&gt;"",1,0))</f>
        <v>0</v>
      </c>
      <c r="BY13" s="58">
        <f>IF('Indicator Data'!CB25="No Data",1,IF('Indicator Data Imputation'!CA16&lt;&gt;"",1,0))</f>
        <v>0</v>
      </c>
      <c r="BZ13" s="58">
        <f>IF('Indicator Data'!CC25="No Data",1,IF('Indicator Data Imputation'!CB16&lt;&gt;"",1,0))</f>
        <v>0</v>
      </c>
      <c r="CA13" s="58">
        <f>IF('Indicator Data'!CD25="No Data",1,IF('Indicator Data Imputation'!CC16&lt;&gt;"",1,0))</f>
        <v>0</v>
      </c>
      <c r="CB13" s="58">
        <f>IF('Indicator Data'!CE25="No Data",1,IF('Indicator Data Imputation'!CD16&lt;&gt;"",1,0))</f>
        <v>0</v>
      </c>
      <c r="CC13" s="58">
        <f>IF('Indicator Data'!CF25="No Data",1,IF('Indicator Data Imputation'!CE16&lt;&gt;"",1,0))</f>
        <v>0</v>
      </c>
      <c r="CD13" s="58">
        <f>IF('Indicator Data'!CG25="No Data",1,IF('Indicator Data Imputation'!CF16&lt;&gt;"",1,0))</f>
        <v>0</v>
      </c>
      <c r="CE13" s="58">
        <f>IF('Indicator Data'!CH25="No Data",1,IF('Indicator Data Imputation'!CG16&lt;&gt;"",1,0))</f>
        <v>0</v>
      </c>
      <c r="CF13" s="58">
        <f>IF('Indicator Data'!CI25="No Data",1,IF('Indicator Data Imputation'!CH16&lt;&gt;"",1,0))</f>
        <v>0</v>
      </c>
      <c r="CG13" s="58">
        <f>IF('Indicator Data'!CJ25="No Data",1,IF('Indicator Data Imputation'!CI16&lt;&gt;"",1,0))</f>
        <v>0</v>
      </c>
      <c r="CH13" s="58">
        <f>IF('Indicator Data'!CK25="No Data",1,IF('Indicator Data Imputation'!CJ16&lt;&gt;"",1,0))</f>
        <v>0</v>
      </c>
      <c r="CI13" s="58">
        <f>IF('Indicator Data'!CL25="No Data",1,IF('Indicator Data Imputation'!CK16&lt;&gt;"",1,0))</f>
        <v>0</v>
      </c>
      <c r="CJ13" s="58">
        <f>IF('Indicator Data'!CM25="No Data",1,IF('Indicator Data Imputation'!CL16&lt;&gt;"",1,0))</f>
        <v>0</v>
      </c>
      <c r="CK13" s="58">
        <f>IF('Indicator Data'!CN25="No Data",1,IF('Indicator Data Imputation'!CM16&lt;&gt;"",1,0))</f>
        <v>0</v>
      </c>
      <c r="CL13" s="58">
        <f>IF('Indicator Data'!CO25="No Data",1,IF('Indicator Data Imputation'!CN16&lt;&gt;"",1,0))</f>
        <v>0</v>
      </c>
      <c r="CM13">
        <f t="shared" si="0"/>
        <v>12</v>
      </c>
      <c r="CN13" s="60">
        <f t="shared" si="1"/>
        <v>0.1348314606741573</v>
      </c>
    </row>
    <row r="14" spans="1:92" x14ac:dyDescent="0.25">
      <c r="A14" t="str">
        <f>'Indicator Data'!C26</f>
        <v>Feni</v>
      </c>
      <c r="B14" s="58">
        <f>IF('Indicator Data'!E26="No Data",1,IF('Indicator Data Imputation'!D17&lt;&gt;"",1,0))</f>
        <v>1</v>
      </c>
      <c r="C14" s="58">
        <f>IF('Indicator Data'!F26="No Data",1,IF('Indicator Data Imputation'!E17&lt;&gt;"",1,0))</f>
        <v>1</v>
      </c>
      <c r="D14" s="58">
        <f>IF('Indicator Data'!G26="No Data",1,IF('Indicator Data Imputation'!F17&lt;&gt;"",1,0))</f>
        <v>1</v>
      </c>
      <c r="E14" s="58">
        <f>IF('Indicator Data'!H26="No Data",1,IF('Indicator Data Imputation'!G17&lt;&gt;"",1,0))</f>
        <v>1</v>
      </c>
      <c r="F14" s="58">
        <f>IF('Indicator Data'!I26="No Data",1,IF('Indicator Data Imputation'!H17&lt;&gt;"",1,0))</f>
        <v>0</v>
      </c>
      <c r="G14" s="58">
        <f>IF('Indicator Data'!J26="No Data",1,IF('Indicator Data Imputation'!I17&lt;&gt;"",1,0))</f>
        <v>0</v>
      </c>
      <c r="H14" s="58">
        <f>IF('Indicator Data'!K26="No Data",1,IF('Indicator Data Imputation'!J17&lt;&gt;"",1,0))</f>
        <v>0</v>
      </c>
      <c r="I14" s="58">
        <f>IF('Indicator Data'!L26="No Data",1,IF('Indicator Data Imputation'!K17&lt;&gt;"",1,0))</f>
        <v>0</v>
      </c>
      <c r="J14" s="58">
        <f>IF('Indicator Data'!M26="No Data",1,IF('Indicator Data Imputation'!L17&lt;&gt;"",1,0))</f>
        <v>0</v>
      </c>
      <c r="K14" s="58">
        <f>IF('Indicator Data'!N26="No Data",1,IF('Indicator Data Imputation'!M17&lt;&gt;"",1,0))</f>
        <v>0</v>
      </c>
      <c r="L14" s="58">
        <f>IF('Indicator Data'!O26="No Data",1,IF('Indicator Data Imputation'!N17&lt;&gt;"",1,0))</f>
        <v>0</v>
      </c>
      <c r="M14" s="58">
        <f>IF('Indicator Data'!P26="No Data",1,IF('Indicator Data Imputation'!O17&lt;&gt;"",1,0))</f>
        <v>0</v>
      </c>
      <c r="N14" s="58">
        <f>IF('Indicator Data'!Q26="No Data",1,IF('Indicator Data Imputation'!P17&lt;&gt;"",1,0))</f>
        <v>0</v>
      </c>
      <c r="O14" s="58">
        <f>IF('Indicator Data'!R26="No Data",1,IF('Indicator Data Imputation'!Q17&lt;&gt;"",1,0))</f>
        <v>0</v>
      </c>
      <c r="P14" s="58">
        <f>IF('Indicator Data'!S26="No Data",1,IF('Indicator Data Imputation'!R17&lt;&gt;"",1,0))</f>
        <v>1</v>
      </c>
      <c r="Q14" s="58">
        <f>IF('Indicator Data'!T26="No Data",1,IF('Indicator Data Imputation'!S17&lt;&gt;"",1,0))</f>
        <v>0</v>
      </c>
      <c r="R14" s="58">
        <f>IF('Indicator Data'!U26="No Data",1,IF('Indicator Data Imputation'!T17&lt;&gt;"",1,0))</f>
        <v>0</v>
      </c>
      <c r="S14" s="58">
        <f>IF('Indicator Data'!V26="No Data",1,IF('Indicator Data Imputation'!U17&lt;&gt;"",1,0))</f>
        <v>0</v>
      </c>
      <c r="T14" s="58">
        <f>IF('Indicator Data'!W26="No Data",1,IF('Indicator Data Imputation'!V17&lt;&gt;"",1,0))</f>
        <v>0</v>
      </c>
      <c r="U14" s="58">
        <f>IF('Indicator Data'!X26="No Data",1,IF('Indicator Data Imputation'!W17&lt;&gt;"",1,0))</f>
        <v>0</v>
      </c>
      <c r="V14" s="58">
        <f>IF('Indicator Data'!Y26="No Data",1,IF('Indicator Data Imputation'!X17&lt;&gt;"",1,0))</f>
        <v>0</v>
      </c>
      <c r="W14" s="58">
        <f>IF('Indicator Data'!Z26="No Data",1,IF('Indicator Data Imputation'!Y17&lt;&gt;"",1,0))</f>
        <v>0</v>
      </c>
      <c r="X14" s="58">
        <f>IF('Indicator Data'!AA26="No Data",1,IF('Indicator Data Imputation'!Z17&lt;&gt;"",1,0))</f>
        <v>0</v>
      </c>
      <c r="Y14" s="58">
        <f>IF('Indicator Data'!AB26="No Data",1,IF('Indicator Data Imputation'!AA17&lt;&gt;"",1,0))</f>
        <v>0</v>
      </c>
      <c r="Z14" s="58">
        <f>IF('Indicator Data'!AC26="No Data",1,IF('Indicator Data Imputation'!AB17&lt;&gt;"",1,0))</f>
        <v>0</v>
      </c>
      <c r="AA14" s="58">
        <f>IF('Indicator Data'!AD26="No Data",1,IF('Indicator Data Imputation'!AC17&lt;&gt;"",1,0))</f>
        <v>0</v>
      </c>
      <c r="AB14" s="58">
        <f>IF('Indicator Data'!AE26="No Data",1,IF('Indicator Data Imputation'!AD17&lt;&gt;"",1,0))</f>
        <v>1</v>
      </c>
      <c r="AC14" s="58">
        <f>IF('Indicator Data'!AF26="No Data",1,IF('Indicator Data Imputation'!AE17&lt;&gt;"",1,0))</f>
        <v>1</v>
      </c>
      <c r="AD14" s="58">
        <f>IF('Indicator Data'!AG26="No Data",1,IF('Indicator Data Imputation'!AF17&lt;&gt;"",1,0))</f>
        <v>1</v>
      </c>
      <c r="AE14" s="58">
        <f>IF('Indicator Data'!AH26="No Data",1,IF('Indicator Data Imputation'!AG17&lt;&gt;"",1,0))</f>
        <v>1</v>
      </c>
      <c r="AF14" s="58">
        <f>IF('Indicator Data'!AI26="No Data",1,IF('Indicator Data Imputation'!AH17&lt;&gt;"",1,0))</f>
        <v>1</v>
      </c>
      <c r="AG14" s="58">
        <f>IF('Indicator Data'!AJ26="No Data",1,IF('Indicator Data Imputation'!AI17&lt;&gt;"",1,0))</f>
        <v>0</v>
      </c>
      <c r="AH14" s="58">
        <f>IF('Indicator Data'!AK26="No Data",1,IF('Indicator Data Imputation'!AJ17&lt;&gt;"",1,0))</f>
        <v>0</v>
      </c>
      <c r="AI14" s="58">
        <f>IF('Indicator Data'!AL26="No Data",1,IF('Indicator Data Imputation'!AK17&lt;&gt;"",1,0))</f>
        <v>0</v>
      </c>
      <c r="AJ14" s="58">
        <f>IF('Indicator Data'!AM26="No Data",1,IF('Indicator Data Imputation'!AL17&lt;&gt;"",1,0))</f>
        <v>0</v>
      </c>
      <c r="AK14" s="58">
        <f>IF('Indicator Data'!AN26="No Data",1,IF('Indicator Data Imputation'!AM17&lt;&gt;"",1,0))</f>
        <v>0</v>
      </c>
      <c r="AL14" s="58">
        <f>IF('Indicator Data'!AO26="No Data",1,IF('Indicator Data Imputation'!AN17&lt;&gt;"",1,0))</f>
        <v>0</v>
      </c>
      <c r="AM14" s="58">
        <f>IF('Indicator Data'!AP26="No Data",1,IF('Indicator Data Imputation'!AO17&lt;&gt;"",1,0))</f>
        <v>0</v>
      </c>
      <c r="AN14" s="58">
        <f>IF('Indicator Data'!AQ26="No Data",1,IF('Indicator Data Imputation'!AP17&lt;&gt;"",1,0))</f>
        <v>0</v>
      </c>
      <c r="AO14" s="58">
        <f>IF('Indicator Data'!AR26="No Data",1,IF('Indicator Data Imputation'!AQ17&lt;&gt;"",1,0))</f>
        <v>0</v>
      </c>
      <c r="AP14" s="58">
        <f>IF('Indicator Data'!AS26="No Data",1,IF('Indicator Data Imputation'!AR17&lt;&gt;"",1,0))</f>
        <v>0</v>
      </c>
      <c r="AQ14" s="58">
        <f>IF('Indicator Data'!AT26="No Data",1,IF('Indicator Data Imputation'!AS17&lt;&gt;"",1,0))</f>
        <v>1</v>
      </c>
      <c r="AR14" s="58">
        <f>IF('Indicator Data'!AU26="No Data",1,IF('Indicator Data Imputation'!AT17&lt;&gt;"",1,0))</f>
        <v>1</v>
      </c>
      <c r="AS14" s="58">
        <f>IF('Indicator Data'!AV26="No Data",1,IF('Indicator Data Imputation'!AU17&lt;&gt;"",1,0))</f>
        <v>1</v>
      </c>
      <c r="AT14" s="58">
        <f>IF('Indicator Data'!AW26="No Data",1,IF('Indicator Data Imputation'!AV17&lt;&gt;"",1,0))</f>
        <v>0</v>
      </c>
      <c r="AU14" s="58">
        <f>IF('Indicator Data'!AX26="No Data",1,IF('Indicator Data Imputation'!AW17&lt;&gt;"",1,0))</f>
        <v>0</v>
      </c>
      <c r="AV14" s="58">
        <f>IF('Indicator Data'!AY26="No Data",1,IF('Indicator Data Imputation'!AX17&lt;&gt;"",1,0))</f>
        <v>0</v>
      </c>
      <c r="AW14" s="58">
        <f>IF('Indicator Data'!AZ26="No Data",1,IF('Indicator Data Imputation'!AY17&lt;&gt;"",1,0))</f>
        <v>0</v>
      </c>
      <c r="AX14" s="58">
        <f>IF('Indicator Data'!BA26="No Data",1,IF('Indicator Data Imputation'!AZ17&lt;&gt;"",1,0))</f>
        <v>0</v>
      </c>
      <c r="AY14" s="58">
        <f>IF('Indicator Data'!BB26="No Data",1,IF('Indicator Data Imputation'!BA17&lt;&gt;"",1,0))</f>
        <v>0</v>
      </c>
      <c r="AZ14" s="58">
        <f>IF('Indicator Data'!BC26="No Data",1,IF('Indicator Data Imputation'!BB17&lt;&gt;"",1,0))</f>
        <v>0</v>
      </c>
      <c r="BA14" s="58">
        <f>IF('Indicator Data'!BD26="No Data",1,IF('Indicator Data Imputation'!BC17&lt;&gt;"",1,0))</f>
        <v>0</v>
      </c>
      <c r="BB14" s="58">
        <f>IF('Indicator Data'!BE26="No Data",1,IF('Indicator Data Imputation'!BD17&lt;&gt;"",1,0))</f>
        <v>0</v>
      </c>
      <c r="BC14" s="58">
        <f>IF('Indicator Data'!BF26="No Data",1,IF('Indicator Data Imputation'!BE17&lt;&gt;"",1,0))</f>
        <v>0</v>
      </c>
      <c r="BD14" s="58">
        <f>IF('Indicator Data'!BG26="No Data",1,IF('Indicator Data Imputation'!BF17&lt;&gt;"",1,0))</f>
        <v>0</v>
      </c>
      <c r="BE14" s="58">
        <f>IF('Indicator Data'!BH26="No Data",1,IF('Indicator Data Imputation'!BG17&lt;&gt;"",1,0))</f>
        <v>0</v>
      </c>
      <c r="BF14" s="58">
        <f>IF('Indicator Data'!BI26="No Data",1,IF('Indicator Data Imputation'!BH17&lt;&gt;"",1,0))</f>
        <v>0</v>
      </c>
      <c r="BG14" s="58">
        <f>IF('Indicator Data'!BJ26="No Data",1,IF('Indicator Data Imputation'!BI17&lt;&gt;"",1,0))</f>
        <v>0</v>
      </c>
      <c r="BH14" s="58">
        <f>IF('Indicator Data'!BK26="No Data",1,IF('Indicator Data Imputation'!BJ17&lt;&gt;"",1,0))</f>
        <v>0</v>
      </c>
      <c r="BI14" s="58">
        <f>IF('Indicator Data'!BL26="No Data",1,IF('Indicator Data Imputation'!BK17&lt;&gt;"",1,0))</f>
        <v>0</v>
      </c>
      <c r="BJ14" s="58">
        <f>IF('Indicator Data'!BM26="No Data",1,IF('Indicator Data Imputation'!BL17&lt;&gt;"",1,0))</f>
        <v>0</v>
      </c>
      <c r="BK14" s="58">
        <f>IF('Indicator Data'!BN26="No Data",1,IF('Indicator Data Imputation'!BM17&lt;&gt;"",1,0))</f>
        <v>0</v>
      </c>
      <c r="BL14" s="58">
        <f>IF('Indicator Data'!BO26="No Data",1,IF('Indicator Data Imputation'!BN17&lt;&gt;"",1,0))</f>
        <v>0</v>
      </c>
      <c r="BM14" s="58">
        <f>IF('Indicator Data'!BP26="No Data",1,IF('Indicator Data Imputation'!BO17&lt;&gt;"",1,0))</f>
        <v>1</v>
      </c>
      <c r="BN14" s="58">
        <f>IF('Indicator Data'!BQ26="No Data",1,IF('Indicator Data Imputation'!BP17&lt;&gt;"",1,0))</f>
        <v>1</v>
      </c>
      <c r="BO14" s="58">
        <f>IF('Indicator Data'!BR26="No Data",1,IF('Indicator Data Imputation'!BQ17&lt;&gt;"",1,0))</f>
        <v>1</v>
      </c>
      <c r="BP14" s="58">
        <f>IF('Indicator Data'!BS26="No Data",1,IF('Indicator Data Imputation'!BR17&lt;&gt;"",1,0))</f>
        <v>0</v>
      </c>
      <c r="BQ14" s="58">
        <f>IF('Indicator Data'!BT26="No Data",1,IF('Indicator Data Imputation'!BS17&lt;&gt;"",1,0))</f>
        <v>0</v>
      </c>
      <c r="BR14" s="58">
        <f>IF('Indicator Data'!BU26="No Data",1,IF('Indicator Data Imputation'!BT17&lt;&gt;"",1,0))</f>
        <v>1</v>
      </c>
      <c r="BS14" s="58">
        <f>IF('Indicator Data'!BV26="No Data",1,IF('Indicator Data Imputation'!BU17&lt;&gt;"",1,0))</f>
        <v>0</v>
      </c>
      <c r="BT14" s="58">
        <f>IF('Indicator Data'!BW26="No Data",1,IF('Indicator Data Imputation'!BV17&lt;&gt;"",1,0))</f>
        <v>0</v>
      </c>
      <c r="BU14" s="58">
        <f>IF('Indicator Data'!BX26="No Data",1,IF('Indicator Data Imputation'!BW17&lt;&gt;"",1,0))</f>
        <v>0</v>
      </c>
      <c r="BV14" s="58">
        <f>IF('Indicator Data'!BY26="No Data",1,IF('Indicator Data Imputation'!BX17&lt;&gt;"",1,0))</f>
        <v>0</v>
      </c>
      <c r="BW14" s="58">
        <f>IF('Indicator Data'!BZ26="No Data",1,IF('Indicator Data Imputation'!BY17&lt;&gt;"",1,0))</f>
        <v>0</v>
      </c>
      <c r="BX14" s="58">
        <f>IF('Indicator Data'!CA26="No Data",1,IF('Indicator Data Imputation'!BZ17&lt;&gt;"",1,0))</f>
        <v>0</v>
      </c>
      <c r="BY14" s="58">
        <f>IF('Indicator Data'!CB26="No Data",1,IF('Indicator Data Imputation'!CA17&lt;&gt;"",1,0))</f>
        <v>0</v>
      </c>
      <c r="BZ14" s="58">
        <f>IF('Indicator Data'!CC26="No Data",1,IF('Indicator Data Imputation'!CB17&lt;&gt;"",1,0))</f>
        <v>0</v>
      </c>
      <c r="CA14" s="58">
        <f>IF('Indicator Data'!CD26="No Data",1,IF('Indicator Data Imputation'!CC17&lt;&gt;"",1,0))</f>
        <v>0</v>
      </c>
      <c r="CB14" s="58">
        <f>IF('Indicator Data'!CE26="No Data",1,IF('Indicator Data Imputation'!CD17&lt;&gt;"",1,0))</f>
        <v>0</v>
      </c>
      <c r="CC14" s="58">
        <f>IF('Indicator Data'!CF26="No Data",1,IF('Indicator Data Imputation'!CE17&lt;&gt;"",1,0))</f>
        <v>0</v>
      </c>
      <c r="CD14" s="58">
        <f>IF('Indicator Data'!CG26="No Data",1,IF('Indicator Data Imputation'!CF17&lt;&gt;"",1,0))</f>
        <v>0</v>
      </c>
      <c r="CE14" s="58">
        <f>IF('Indicator Data'!CH26="No Data",1,IF('Indicator Data Imputation'!CG17&lt;&gt;"",1,0))</f>
        <v>0</v>
      </c>
      <c r="CF14" s="58">
        <f>IF('Indicator Data'!CI26="No Data",1,IF('Indicator Data Imputation'!CH17&lt;&gt;"",1,0))</f>
        <v>0</v>
      </c>
      <c r="CG14" s="58">
        <f>IF('Indicator Data'!CJ26="No Data",1,IF('Indicator Data Imputation'!CI17&lt;&gt;"",1,0))</f>
        <v>0</v>
      </c>
      <c r="CH14" s="58">
        <f>IF('Indicator Data'!CK26="No Data",1,IF('Indicator Data Imputation'!CJ17&lt;&gt;"",1,0))</f>
        <v>0</v>
      </c>
      <c r="CI14" s="58">
        <f>IF('Indicator Data'!CL26="No Data",1,IF('Indicator Data Imputation'!CK17&lt;&gt;"",1,0))</f>
        <v>0</v>
      </c>
      <c r="CJ14" s="58">
        <f>IF('Indicator Data'!CM26="No Data",1,IF('Indicator Data Imputation'!CL17&lt;&gt;"",1,0))</f>
        <v>0</v>
      </c>
      <c r="CK14" s="58">
        <f>IF('Indicator Data'!CN26="No Data",1,IF('Indicator Data Imputation'!CM17&lt;&gt;"",1,0))</f>
        <v>0</v>
      </c>
      <c r="CL14" s="58">
        <f>IF('Indicator Data'!CO26="No Data",1,IF('Indicator Data Imputation'!CN17&lt;&gt;"",1,0))</f>
        <v>0</v>
      </c>
      <c r="CM14">
        <f t="shared" si="0"/>
        <v>13</v>
      </c>
      <c r="CN14" s="60">
        <f t="shared" si="1"/>
        <v>0.14606741573033707</v>
      </c>
    </row>
    <row r="15" spans="1:92" x14ac:dyDescent="0.25">
      <c r="A15" t="str">
        <f>'Indicator Data'!C27</f>
        <v>Khagrachhari</v>
      </c>
      <c r="B15" s="58">
        <f>IF('Indicator Data'!E27="No Data",1,IF('Indicator Data Imputation'!D18&lt;&gt;"",1,0))</f>
        <v>1</v>
      </c>
      <c r="C15" s="58">
        <f>IF('Indicator Data'!F27="No Data",1,IF('Indicator Data Imputation'!E18&lt;&gt;"",1,0))</f>
        <v>1</v>
      </c>
      <c r="D15" s="58">
        <f>IF('Indicator Data'!G27="No Data",1,IF('Indicator Data Imputation'!F18&lt;&gt;"",1,0))</f>
        <v>1</v>
      </c>
      <c r="E15" s="58">
        <f>IF('Indicator Data'!H27="No Data",1,IF('Indicator Data Imputation'!G18&lt;&gt;"",1,0))</f>
        <v>1</v>
      </c>
      <c r="F15" s="58">
        <f>IF('Indicator Data'!I27="No Data",1,IF('Indicator Data Imputation'!H18&lt;&gt;"",1,0))</f>
        <v>0</v>
      </c>
      <c r="G15" s="58">
        <f>IF('Indicator Data'!J27="No Data",1,IF('Indicator Data Imputation'!I18&lt;&gt;"",1,0))</f>
        <v>0</v>
      </c>
      <c r="H15" s="58">
        <f>IF('Indicator Data'!K27="No Data",1,IF('Indicator Data Imputation'!J18&lt;&gt;"",1,0))</f>
        <v>0</v>
      </c>
      <c r="I15" s="58">
        <f>IF('Indicator Data'!L27="No Data",1,IF('Indicator Data Imputation'!K18&lt;&gt;"",1,0))</f>
        <v>0</v>
      </c>
      <c r="J15" s="58">
        <f>IF('Indicator Data'!M27="No Data",1,IF('Indicator Data Imputation'!L18&lt;&gt;"",1,0))</f>
        <v>0</v>
      </c>
      <c r="K15" s="58">
        <f>IF('Indicator Data'!N27="No Data",1,IF('Indicator Data Imputation'!M18&lt;&gt;"",1,0))</f>
        <v>0</v>
      </c>
      <c r="L15" s="58">
        <f>IF('Indicator Data'!O27="No Data",1,IF('Indicator Data Imputation'!N18&lt;&gt;"",1,0))</f>
        <v>0</v>
      </c>
      <c r="M15" s="58">
        <f>IF('Indicator Data'!P27="No Data",1,IF('Indicator Data Imputation'!O18&lt;&gt;"",1,0))</f>
        <v>0</v>
      </c>
      <c r="N15" s="58">
        <f>IF('Indicator Data'!Q27="No Data",1,IF('Indicator Data Imputation'!P18&lt;&gt;"",1,0))</f>
        <v>0</v>
      </c>
      <c r="O15" s="58">
        <f>IF('Indicator Data'!R27="No Data",1,IF('Indicator Data Imputation'!Q18&lt;&gt;"",1,0))</f>
        <v>0</v>
      </c>
      <c r="P15" s="58">
        <f>IF('Indicator Data'!S27="No Data",1,IF('Indicator Data Imputation'!R18&lt;&gt;"",1,0))</f>
        <v>0</v>
      </c>
      <c r="Q15" s="58">
        <f>IF('Indicator Data'!T27="No Data",1,IF('Indicator Data Imputation'!S18&lt;&gt;"",1,0))</f>
        <v>0</v>
      </c>
      <c r="R15" s="58">
        <f>IF('Indicator Data'!U27="No Data",1,IF('Indicator Data Imputation'!T18&lt;&gt;"",1,0))</f>
        <v>0</v>
      </c>
      <c r="S15" s="58">
        <f>IF('Indicator Data'!V27="No Data",1,IF('Indicator Data Imputation'!U18&lt;&gt;"",1,0))</f>
        <v>0</v>
      </c>
      <c r="T15" s="58">
        <f>IF('Indicator Data'!W27="No Data",1,IF('Indicator Data Imputation'!V18&lt;&gt;"",1,0))</f>
        <v>0</v>
      </c>
      <c r="U15" s="58">
        <f>IF('Indicator Data'!X27="No Data",1,IF('Indicator Data Imputation'!W18&lt;&gt;"",1,0))</f>
        <v>0</v>
      </c>
      <c r="V15" s="58">
        <f>IF('Indicator Data'!Y27="No Data",1,IF('Indicator Data Imputation'!X18&lt;&gt;"",1,0))</f>
        <v>0</v>
      </c>
      <c r="W15" s="58">
        <f>IF('Indicator Data'!Z27="No Data",1,IF('Indicator Data Imputation'!Y18&lt;&gt;"",1,0))</f>
        <v>0</v>
      </c>
      <c r="X15" s="58">
        <f>IF('Indicator Data'!AA27="No Data",1,IF('Indicator Data Imputation'!Z18&lt;&gt;"",1,0))</f>
        <v>0</v>
      </c>
      <c r="Y15" s="58">
        <f>IF('Indicator Data'!AB27="No Data",1,IF('Indicator Data Imputation'!AA18&lt;&gt;"",1,0))</f>
        <v>0</v>
      </c>
      <c r="Z15" s="58">
        <f>IF('Indicator Data'!AC27="No Data",1,IF('Indicator Data Imputation'!AB18&lt;&gt;"",1,0))</f>
        <v>0</v>
      </c>
      <c r="AA15" s="58">
        <f>IF('Indicator Data'!AD27="No Data",1,IF('Indicator Data Imputation'!AC18&lt;&gt;"",1,0))</f>
        <v>0</v>
      </c>
      <c r="AB15" s="58">
        <f>IF('Indicator Data'!AE27="No Data",1,IF('Indicator Data Imputation'!AD18&lt;&gt;"",1,0))</f>
        <v>1</v>
      </c>
      <c r="AC15" s="58">
        <f>IF('Indicator Data'!AF27="No Data",1,IF('Indicator Data Imputation'!AE18&lt;&gt;"",1,0))</f>
        <v>1</v>
      </c>
      <c r="AD15" s="58">
        <f>IF('Indicator Data'!AG27="No Data",1,IF('Indicator Data Imputation'!AF18&lt;&gt;"",1,0))</f>
        <v>1</v>
      </c>
      <c r="AE15" s="58">
        <f>IF('Indicator Data'!AH27="No Data",1,IF('Indicator Data Imputation'!AG18&lt;&gt;"",1,0))</f>
        <v>1</v>
      </c>
      <c r="AF15" s="58">
        <f>IF('Indicator Data'!AI27="No Data",1,IF('Indicator Data Imputation'!AH18&lt;&gt;"",1,0))</f>
        <v>1</v>
      </c>
      <c r="AG15" s="58">
        <f>IF('Indicator Data'!AJ27="No Data",1,IF('Indicator Data Imputation'!AI18&lt;&gt;"",1,0))</f>
        <v>0</v>
      </c>
      <c r="AH15" s="58">
        <f>IF('Indicator Data'!AK27="No Data",1,IF('Indicator Data Imputation'!AJ18&lt;&gt;"",1,0))</f>
        <v>0</v>
      </c>
      <c r="AI15" s="58">
        <f>IF('Indicator Data'!AL27="No Data",1,IF('Indicator Data Imputation'!AK18&lt;&gt;"",1,0))</f>
        <v>0</v>
      </c>
      <c r="AJ15" s="58">
        <f>IF('Indicator Data'!AM27="No Data",1,IF('Indicator Data Imputation'!AL18&lt;&gt;"",1,0))</f>
        <v>0</v>
      </c>
      <c r="AK15" s="58">
        <f>IF('Indicator Data'!AN27="No Data",1,IF('Indicator Data Imputation'!AM18&lt;&gt;"",1,0))</f>
        <v>0</v>
      </c>
      <c r="AL15" s="58">
        <f>IF('Indicator Data'!AO27="No Data",1,IF('Indicator Data Imputation'!AN18&lt;&gt;"",1,0))</f>
        <v>0</v>
      </c>
      <c r="AM15" s="58">
        <f>IF('Indicator Data'!AP27="No Data",1,IF('Indicator Data Imputation'!AO18&lt;&gt;"",1,0))</f>
        <v>0</v>
      </c>
      <c r="AN15" s="58">
        <f>IF('Indicator Data'!AQ27="No Data",1,IF('Indicator Data Imputation'!AP18&lt;&gt;"",1,0))</f>
        <v>0</v>
      </c>
      <c r="AO15" s="58">
        <f>IF('Indicator Data'!AR27="No Data",1,IF('Indicator Data Imputation'!AQ18&lt;&gt;"",1,0))</f>
        <v>0</v>
      </c>
      <c r="AP15" s="58">
        <f>IF('Indicator Data'!AS27="No Data",1,IF('Indicator Data Imputation'!AR18&lt;&gt;"",1,0))</f>
        <v>0</v>
      </c>
      <c r="AQ15" s="58">
        <f>IF('Indicator Data'!AT27="No Data",1,IF('Indicator Data Imputation'!AS18&lt;&gt;"",1,0))</f>
        <v>1</v>
      </c>
      <c r="AR15" s="58">
        <f>IF('Indicator Data'!AU27="No Data",1,IF('Indicator Data Imputation'!AT18&lt;&gt;"",1,0))</f>
        <v>1</v>
      </c>
      <c r="AS15" s="58">
        <f>IF('Indicator Data'!AV27="No Data",1,IF('Indicator Data Imputation'!AU18&lt;&gt;"",1,0))</f>
        <v>1</v>
      </c>
      <c r="AT15" s="58">
        <f>IF('Indicator Data'!AW27="No Data",1,IF('Indicator Data Imputation'!AV18&lt;&gt;"",1,0))</f>
        <v>0</v>
      </c>
      <c r="AU15" s="58">
        <f>IF('Indicator Data'!AX27="No Data",1,IF('Indicator Data Imputation'!AW18&lt;&gt;"",1,0))</f>
        <v>0</v>
      </c>
      <c r="AV15" s="58">
        <f>IF('Indicator Data'!AY27="No Data",1,IF('Indicator Data Imputation'!AX18&lt;&gt;"",1,0))</f>
        <v>0</v>
      </c>
      <c r="AW15" s="58">
        <f>IF('Indicator Data'!AZ27="No Data",1,IF('Indicator Data Imputation'!AY18&lt;&gt;"",1,0))</f>
        <v>0</v>
      </c>
      <c r="AX15" s="58">
        <f>IF('Indicator Data'!BA27="No Data",1,IF('Indicator Data Imputation'!AZ18&lt;&gt;"",1,0))</f>
        <v>0</v>
      </c>
      <c r="AY15" s="58">
        <f>IF('Indicator Data'!BB27="No Data",1,IF('Indicator Data Imputation'!BA18&lt;&gt;"",1,0))</f>
        <v>0</v>
      </c>
      <c r="AZ15" s="58">
        <f>IF('Indicator Data'!BC27="No Data",1,IF('Indicator Data Imputation'!BB18&lt;&gt;"",1,0))</f>
        <v>0</v>
      </c>
      <c r="BA15" s="58">
        <f>IF('Indicator Data'!BD27="No Data",1,IF('Indicator Data Imputation'!BC18&lt;&gt;"",1,0))</f>
        <v>0</v>
      </c>
      <c r="BB15" s="58">
        <f>IF('Indicator Data'!BE27="No Data",1,IF('Indicator Data Imputation'!BD18&lt;&gt;"",1,0))</f>
        <v>0</v>
      </c>
      <c r="BC15" s="58">
        <f>IF('Indicator Data'!BF27="No Data",1,IF('Indicator Data Imputation'!BE18&lt;&gt;"",1,0))</f>
        <v>0</v>
      </c>
      <c r="BD15" s="58">
        <f>IF('Indicator Data'!BG27="No Data",1,IF('Indicator Data Imputation'!BF18&lt;&gt;"",1,0))</f>
        <v>0</v>
      </c>
      <c r="BE15" s="58">
        <f>IF('Indicator Data'!BH27="No Data",1,IF('Indicator Data Imputation'!BG18&lt;&gt;"",1,0))</f>
        <v>0</v>
      </c>
      <c r="BF15" s="58">
        <f>IF('Indicator Data'!BI27="No Data",1,IF('Indicator Data Imputation'!BH18&lt;&gt;"",1,0))</f>
        <v>0</v>
      </c>
      <c r="BG15" s="58">
        <f>IF('Indicator Data'!BJ27="No Data",1,IF('Indicator Data Imputation'!BI18&lt;&gt;"",1,0))</f>
        <v>0</v>
      </c>
      <c r="BH15" s="58">
        <f>IF('Indicator Data'!BK27="No Data",1,IF('Indicator Data Imputation'!BJ18&lt;&gt;"",1,0))</f>
        <v>0</v>
      </c>
      <c r="BI15" s="58">
        <f>IF('Indicator Data'!BL27="No Data",1,IF('Indicator Data Imputation'!BK18&lt;&gt;"",1,0))</f>
        <v>0</v>
      </c>
      <c r="BJ15" s="58">
        <f>IF('Indicator Data'!BM27="No Data",1,IF('Indicator Data Imputation'!BL18&lt;&gt;"",1,0))</f>
        <v>0</v>
      </c>
      <c r="BK15" s="58">
        <f>IF('Indicator Data'!BN27="No Data",1,IF('Indicator Data Imputation'!BM18&lt;&gt;"",1,0))</f>
        <v>0</v>
      </c>
      <c r="BL15" s="58">
        <f>IF('Indicator Data'!BO27="No Data",1,IF('Indicator Data Imputation'!BN18&lt;&gt;"",1,0))</f>
        <v>0</v>
      </c>
      <c r="BM15" s="58">
        <f>IF('Indicator Data'!BP27="No Data",1,IF('Indicator Data Imputation'!BO18&lt;&gt;"",1,0))</f>
        <v>1</v>
      </c>
      <c r="BN15" s="58">
        <f>IF('Indicator Data'!BQ27="No Data",1,IF('Indicator Data Imputation'!BP18&lt;&gt;"",1,0))</f>
        <v>1</v>
      </c>
      <c r="BO15" s="58">
        <f>IF('Indicator Data'!BR27="No Data",1,IF('Indicator Data Imputation'!BQ18&lt;&gt;"",1,0))</f>
        <v>1</v>
      </c>
      <c r="BP15" s="58">
        <f>IF('Indicator Data'!BS27="No Data",1,IF('Indicator Data Imputation'!BR18&lt;&gt;"",1,0))</f>
        <v>1</v>
      </c>
      <c r="BQ15" s="58">
        <f>IF('Indicator Data'!BT27="No Data",1,IF('Indicator Data Imputation'!BS18&lt;&gt;"",1,0))</f>
        <v>0</v>
      </c>
      <c r="BR15" s="58">
        <f>IF('Indicator Data'!BU27="No Data",1,IF('Indicator Data Imputation'!BT18&lt;&gt;"",1,0))</f>
        <v>1</v>
      </c>
      <c r="BS15" s="58">
        <f>IF('Indicator Data'!BV27="No Data",1,IF('Indicator Data Imputation'!BU18&lt;&gt;"",1,0))</f>
        <v>0</v>
      </c>
      <c r="BT15" s="58">
        <f>IF('Indicator Data'!BW27="No Data",1,IF('Indicator Data Imputation'!BV18&lt;&gt;"",1,0))</f>
        <v>0</v>
      </c>
      <c r="BU15" s="58">
        <f>IF('Indicator Data'!BX27="No Data",1,IF('Indicator Data Imputation'!BW18&lt;&gt;"",1,0))</f>
        <v>0</v>
      </c>
      <c r="BV15" s="58">
        <f>IF('Indicator Data'!BY27="No Data",1,IF('Indicator Data Imputation'!BX18&lt;&gt;"",1,0))</f>
        <v>0</v>
      </c>
      <c r="BW15" s="58">
        <f>IF('Indicator Data'!BZ27="No Data",1,IF('Indicator Data Imputation'!BY18&lt;&gt;"",1,0))</f>
        <v>0</v>
      </c>
      <c r="BX15" s="58">
        <f>IF('Indicator Data'!CA27="No Data",1,IF('Indicator Data Imputation'!BZ18&lt;&gt;"",1,0))</f>
        <v>0</v>
      </c>
      <c r="BY15" s="58">
        <f>IF('Indicator Data'!CB27="No Data",1,IF('Indicator Data Imputation'!CA18&lt;&gt;"",1,0))</f>
        <v>0</v>
      </c>
      <c r="BZ15" s="58">
        <f>IF('Indicator Data'!CC27="No Data",1,IF('Indicator Data Imputation'!CB18&lt;&gt;"",1,0))</f>
        <v>0</v>
      </c>
      <c r="CA15" s="58">
        <f>IF('Indicator Data'!CD27="No Data",1,IF('Indicator Data Imputation'!CC18&lt;&gt;"",1,0))</f>
        <v>0</v>
      </c>
      <c r="CB15" s="58">
        <f>IF('Indicator Data'!CE27="No Data",1,IF('Indicator Data Imputation'!CD18&lt;&gt;"",1,0))</f>
        <v>0</v>
      </c>
      <c r="CC15" s="58">
        <f>IF('Indicator Data'!CF27="No Data",1,IF('Indicator Data Imputation'!CE18&lt;&gt;"",1,0))</f>
        <v>0</v>
      </c>
      <c r="CD15" s="58">
        <f>IF('Indicator Data'!CG27="No Data",1,IF('Indicator Data Imputation'!CF18&lt;&gt;"",1,0))</f>
        <v>0</v>
      </c>
      <c r="CE15" s="58">
        <f>IF('Indicator Data'!CH27="No Data",1,IF('Indicator Data Imputation'!CG18&lt;&gt;"",1,0))</f>
        <v>0</v>
      </c>
      <c r="CF15" s="58">
        <f>IF('Indicator Data'!CI27="No Data",1,IF('Indicator Data Imputation'!CH18&lt;&gt;"",1,0))</f>
        <v>0</v>
      </c>
      <c r="CG15" s="58">
        <f>IF('Indicator Data'!CJ27="No Data",1,IF('Indicator Data Imputation'!CI18&lt;&gt;"",1,0))</f>
        <v>0</v>
      </c>
      <c r="CH15" s="58">
        <f>IF('Indicator Data'!CK27="No Data",1,IF('Indicator Data Imputation'!CJ18&lt;&gt;"",1,0))</f>
        <v>0</v>
      </c>
      <c r="CI15" s="58">
        <f>IF('Indicator Data'!CL27="No Data",1,IF('Indicator Data Imputation'!CK18&lt;&gt;"",1,0))</f>
        <v>0</v>
      </c>
      <c r="CJ15" s="58">
        <f>IF('Indicator Data'!CM27="No Data",1,IF('Indicator Data Imputation'!CL18&lt;&gt;"",1,0))</f>
        <v>0</v>
      </c>
      <c r="CK15" s="58">
        <f>IF('Indicator Data'!CN27="No Data",1,IF('Indicator Data Imputation'!CM18&lt;&gt;"",1,0))</f>
        <v>0</v>
      </c>
      <c r="CL15" s="58">
        <f>IF('Indicator Data'!CO27="No Data",1,IF('Indicator Data Imputation'!CN18&lt;&gt;"",1,0))</f>
        <v>0</v>
      </c>
      <c r="CM15">
        <f t="shared" si="0"/>
        <v>12</v>
      </c>
      <c r="CN15" s="60">
        <f t="shared" si="1"/>
        <v>0.1348314606741573</v>
      </c>
    </row>
    <row r="16" spans="1:92" x14ac:dyDescent="0.25">
      <c r="A16" t="str">
        <f>'Indicator Data'!C28</f>
        <v>Lakshmipur</v>
      </c>
      <c r="B16" s="58">
        <f>IF('Indicator Data'!E28="No Data",1,IF('Indicator Data Imputation'!D19&lt;&gt;"",1,0))</f>
        <v>1</v>
      </c>
      <c r="C16" s="58">
        <f>IF('Indicator Data'!F28="No Data",1,IF('Indicator Data Imputation'!E19&lt;&gt;"",1,0))</f>
        <v>1</v>
      </c>
      <c r="D16" s="58">
        <f>IF('Indicator Data'!G28="No Data",1,IF('Indicator Data Imputation'!F19&lt;&gt;"",1,0))</f>
        <v>1</v>
      </c>
      <c r="E16" s="58">
        <f>IF('Indicator Data'!H28="No Data",1,IF('Indicator Data Imputation'!G19&lt;&gt;"",1,0))</f>
        <v>1</v>
      </c>
      <c r="F16" s="58">
        <f>IF('Indicator Data'!I28="No Data",1,IF('Indicator Data Imputation'!H19&lt;&gt;"",1,0))</f>
        <v>0</v>
      </c>
      <c r="G16" s="58">
        <f>IF('Indicator Data'!J28="No Data",1,IF('Indicator Data Imputation'!I19&lt;&gt;"",1,0))</f>
        <v>0</v>
      </c>
      <c r="H16" s="58">
        <f>IF('Indicator Data'!K28="No Data",1,IF('Indicator Data Imputation'!J19&lt;&gt;"",1,0))</f>
        <v>0</v>
      </c>
      <c r="I16" s="58">
        <f>IF('Indicator Data'!L28="No Data",1,IF('Indicator Data Imputation'!K19&lt;&gt;"",1,0))</f>
        <v>0</v>
      </c>
      <c r="J16" s="58">
        <f>IF('Indicator Data'!M28="No Data",1,IF('Indicator Data Imputation'!L19&lt;&gt;"",1,0))</f>
        <v>0</v>
      </c>
      <c r="K16" s="58">
        <f>IF('Indicator Data'!N28="No Data",1,IF('Indicator Data Imputation'!M19&lt;&gt;"",1,0))</f>
        <v>0</v>
      </c>
      <c r="L16" s="58">
        <f>IF('Indicator Data'!O28="No Data",1,IF('Indicator Data Imputation'!N19&lt;&gt;"",1,0))</f>
        <v>0</v>
      </c>
      <c r="M16" s="58">
        <f>IF('Indicator Data'!P28="No Data",1,IF('Indicator Data Imputation'!O19&lt;&gt;"",1,0))</f>
        <v>0</v>
      </c>
      <c r="N16" s="58">
        <f>IF('Indicator Data'!Q28="No Data",1,IF('Indicator Data Imputation'!P19&lt;&gt;"",1,0))</f>
        <v>0</v>
      </c>
      <c r="O16" s="58">
        <f>IF('Indicator Data'!R28="No Data",1,IF('Indicator Data Imputation'!Q19&lt;&gt;"",1,0))</f>
        <v>0</v>
      </c>
      <c r="P16" s="58">
        <f>IF('Indicator Data'!S28="No Data",1,IF('Indicator Data Imputation'!R19&lt;&gt;"",1,0))</f>
        <v>1</v>
      </c>
      <c r="Q16" s="58">
        <f>IF('Indicator Data'!T28="No Data",1,IF('Indicator Data Imputation'!S19&lt;&gt;"",1,0))</f>
        <v>0</v>
      </c>
      <c r="R16" s="58">
        <f>IF('Indicator Data'!U28="No Data",1,IF('Indicator Data Imputation'!T19&lt;&gt;"",1,0))</f>
        <v>0</v>
      </c>
      <c r="S16" s="58">
        <f>IF('Indicator Data'!V28="No Data",1,IF('Indicator Data Imputation'!U19&lt;&gt;"",1,0))</f>
        <v>0</v>
      </c>
      <c r="T16" s="58">
        <f>IF('Indicator Data'!W28="No Data",1,IF('Indicator Data Imputation'!V19&lt;&gt;"",1,0))</f>
        <v>0</v>
      </c>
      <c r="U16" s="58">
        <f>IF('Indicator Data'!X28="No Data",1,IF('Indicator Data Imputation'!W19&lt;&gt;"",1,0))</f>
        <v>0</v>
      </c>
      <c r="V16" s="58">
        <f>IF('Indicator Data'!Y28="No Data",1,IF('Indicator Data Imputation'!X19&lt;&gt;"",1,0))</f>
        <v>0</v>
      </c>
      <c r="W16" s="58">
        <f>IF('Indicator Data'!Z28="No Data",1,IF('Indicator Data Imputation'!Y19&lt;&gt;"",1,0))</f>
        <v>0</v>
      </c>
      <c r="X16" s="58">
        <f>IF('Indicator Data'!AA28="No Data",1,IF('Indicator Data Imputation'!Z19&lt;&gt;"",1,0))</f>
        <v>0</v>
      </c>
      <c r="Y16" s="58">
        <f>IF('Indicator Data'!AB28="No Data",1,IF('Indicator Data Imputation'!AA19&lt;&gt;"",1,0))</f>
        <v>0</v>
      </c>
      <c r="Z16" s="58">
        <f>IF('Indicator Data'!AC28="No Data",1,IF('Indicator Data Imputation'!AB19&lt;&gt;"",1,0))</f>
        <v>0</v>
      </c>
      <c r="AA16" s="58">
        <f>IF('Indicator Data'!AD28="No Data",1,IF('Indicator Data Imputation'!AC19&lt;&gt;"",1,0))</f>
        <v>0</v>
      </c>
      <c r="AB16" s="58">
        <f>IF('Indicator Data'!AE28="No Data",1,IF('Indicator Data Imputation'!AD19&lt;&gt;"",1,0))</f>
        <v>1</v>
      </c>
      <c r="AC16" s="58">
        <f>IF('Indicator Data'!AF28="No Data",1,IF('Indicator Data Imputation'!AE19&lt;&gt;"",1,0))</f>
        <v>1</v>
      </c>
      <c r="AD16" s="58">
        <f>IF('Indicator Data'!AG28="No Data",1,IF('Indicator Data Imputation'!AF19&lt;&gt;"",1,0))</f>
        <v>1</v>
      </c>
      <c r="AE16" s="58">
        <f>IF('Indicator Data'!AH28="No Data",1,IF('Indicator Data Imputation'!AG19&lt;&gt;"",1,0))</f>
        <v>1</v>
      </c>
      <c r="AF16" s="58">
        <f>IF('Indicator Data'!AI28="No Data",1,IF('Indicator Data Imputation'!AH19&lt;&gt;"",1,0))</f>
        <v>1</v>
      </c>
      <c r="AG16" s="58">
        <f>IF('Indicator Data'!AJ28="No Data",1,IF('Indicator Data Imputation'!AI19&lt;&gt;"",1,0))</f>
        <v>0</v>
      </c>
      <c r="AH16" s="58">
        <f>IF('Indicator Data'!AK28="No Data",1,IF('Indicator Data Imputation'!AJ19&lt;&gt;"",1,0))</f>
        <v>0</v>
      </c>
      <c r="AI16" s="58">
        <f>IF('Indicator Data'!AL28="No Data",1,IF('Indicator Data Imputation'!AK19&lt;&gt;"",1,0))</f>
        <v>0</v>
      </c>
      <c r="AJ16" s="58">
        <f>IF('Indicator Data'!AM28="No Data",1,IF('Indicator Data Imputation'!AL19&lt;&gt;"",1,0))</f>
        <v>0</v>
      </c>
      <c r="AK16" s="58">
        <f>IF('Indicator Data'!AN28="No Data",1,IF('Indicator Data Imputation'!AM19&lt;&gt;"",1,0))</f>
        <v>0</v>
      </c>
      <c r="AL16" s="58">
        <f>IF('Indicator Data'!AO28="No Data",1,IF('Indicator Data Imputation'!AN19&lt;&gt;"",1,0))</f>
        <v>0</v>
      </c>
      <c r="AM16" s="58">
        <f>IF('Indicator Data'!AP28="No Data",1,IF('Indicator Data Imputation'!AO19&lt;&gt;"",1,0))</f>
        <v>0</v>
      </c>
      <c r="AN16" s="58">
        <f>IF('Indicator Data'!AQ28="No Data",1,IF('Indicator Data Imputation'!AP19&lt;&gt;"",1,0))</f>
        <v>0</v>
      </c>
      <c r="AO16" s="58">
        <f>IF('Indicator Data'!AR28="No Data",1,IF('Indicator Data Imputation'!AQ19&lt;&gt;"",1,0))</f>
        <v>0</v>
      </c>
      <c r="AP16" s="58">
        <f>IF('Indicator Data'!AS28="No Data",1,IF('Indicator Data Imputation'!AR19&lt;&gt;"",1,0))</f>
        <v>0</v>
      </c>
      <c r="AQ16" s="58">
        <f>IF('Indicator Data'!AT28="No Data",1,IF('Indicator Data Imputation'!AS19&lt;&gt;"",1,0))</f>
        <v>1</v>
      </c>
      <c r="AR16" s="58">
        <f>IF('Indicator Data'!AU28="No Data",1,IF('Indicator Data Imputation'!AT19&lt;&gt;"",1,0))</f>
        <v>1</v>
      </c>
      <c r="AS16" s="58">
        <f>IF('Indicator Data'!AV28="No Data",1,IF('Indicator Data Imputation'!AU19&lt;&gt;"",1,0))</f>
        <v>1</v>
      </c>
      <c r="AT16" s="58">
        <f>IF('Indicator Data'!AW28="No Data",1,IF('Indicator Data Imputation'!AV19&lt;&gt;"",1,0))</f>
        <v>0</v>
      </c>
      <c r="AU16" s="58">
        <f>IF('Indicator Data'!AX28="No Data",1,IF('Indicator Data Imputation'!AW19&lt;&gt;"",1,0))</f>
        <v>0</v>
      </c>
      <c r="AV16" s="58">
        <f>IF('Indicator Data'!AY28="No Data",1,IF('Indicator Data Imputation'!AX19&lt;&gt;"",1,0))</f>
        <v>0</v>
      </c>
      <c r="AW16" s="58">
        <f>IF('Indicator Data'!AZ28="No Data",1,IF('Indicator Data Imputation'!AY19&lt;&gt;"",1,0))</f>
        <v>0</v>
      </c>
      <c r="AX16" s="58">
        <f>IF('Indicator Data'!BA28="No Data",1,IF('Indicator Data Imputation'!AZ19&lt;&gt;"",1,0))</f>
        <v>0</v>
      </c>
      <c r="AY16" s="58">
        <f>IF('Indicator Data'!BB28="No Data",1,IF('Indicator Data Imputation'!BA19&lt;&gt;"",1,0))</f>
        <v>0</v>
      </c>
      <c r="AZ16" s="58">
        <f>IF('Indicator Data'!BC28="No Data",1,IF('Indicator Data Imputation'!BB19&lt;&gt;"",1,0))</f>
        <v>0</v>
      </c>
      <c r="BA16" s="58">
        <f>IF('Indicator Data'!BD28="No Data",1,IF('Indicator Data Imputation'!BC19&lt;&gt;"",1,0))</f>
        <v>0</v>
      </c>
      <c r="BB16" s="58">
        <f>IF('Indicator Data'!BE28="No Data",1,IF('Indicator Data Imputation'!BD19&lt;&gt;"",1,0))</f>
        <v>0</v>
      </c>
      <c r="BC16" s="58">
        <f>IF('Indicator Data'!BF28="No Data",1,IF('Indicator Data Imputation'!BE19&lt;&gt;"",1,0))</f>
        <v>0</v>
      </c>
      <c r="BD16" s="58">
        <f>IF('Indicator Data'!BG28="No Data",1,IF('Indicator Data Imputation'!BF19&lt;&gt;"",1,0))</f>
        <v>0</v>
      </c>
      <c r="BE16" s="58">
        <f>IF('Indicator Data'!BH28="No Data",1,IF('Indicator Data Imputation'!BG19&lt;&gt;"",1,0))</f>
        <v>0</v>
      </c>
      <c r="BF16" s="58">
        <f>IF('Indicator Data'!BI28="No Data",1,IF('Indicator Data Imputation'!BH19&lt;&gt;"",1,0))</f>
        <v>0</v>
      </c>
      <c r="BG16" s="58">
        <f>IF('Indicator Data'!BJ28="No Data",1,IF('Indicator Data Imputation'!BI19&lt;&gt;"",1,0))</f>
        <v>0</v>
      </c>
      <c r="BH16" s="58">
        <f>IF('Indicator Data'!BK28="No Data",1,IF('Indicator Data Imputation'!BJ19&lt;&gt;"",1,0))</f>
        <v>0</v>
      </c>
      <c r="BI16" s="58">
        <f>IF('Indicator Data'!BL28="No Data",1,IF('Indicator Data Imputation'!BK19&lt;&gt;"",1,0))</f>
        <v>0</v>
      </c>
      <c r="BJ16" s="58">
        <f>IF('Indicator Data'!BM28="No Data",1,IF('Indicator Data Imputation'!BL19&lt;&gt;"",1,0))</f>
        <v>0</v>
      </c>
      <c r="BK16" s="58">
        <f>IF('Indicator Data'!BN28="No Data",1,IF('Indicator Data Imputation'!BM19&lt;&gt;"",1,0))</f>
        <v>0</v>
      </c>
      <c r="BL16" s="58">
        <f>IF('Indicator Data'!BO28="No Data",1,IF('Indicator Data Imputation'!BN19&lt;&gt;"",1,0))</f>
        <v>0</v>
      </c>
      <c r="BM16" s="58">
        <f>IF('Indicator Data'!BP28="No Data",1,IF('Indicator Data Imputation'!BO19&lt;&gt;"",1,0))</f>
        <v>1</v>
      </c>
      <c r="BN16" s="58">
        <f>IF('Indicator Data'!BQ28="No Data",1,IF('Indicator Data Imputation'!BP19&lt;&gt;"",1,0))</f>
        <v>1</v>
      </c>
      <c r="BO16" s="58">
        <f>IF('Indicator Data'!BR28="No Data",1,IF('Indicator Data Imputation'!BQ19&lt;&gt;"",1,0))</f>
        <v>1</v>
      </c>
      <c r="BP16" s="58">
        <f>IF('Indicator Data'!BS28="No Data",1,IF('Indicator Data Imputation'!BR19&lt;&gt;"",1,0))</f>
        <v>0</v>
      </c>
      <c r="BQ16" s="58">
        <f>IF('Indicator Data'!BT28="No Data",1,IF('Indicator Data Imputation'!BS19&lt;&gt;"",1,0))</f>
        <v>0</v>
      </c>
      <c r="BR16" s="58">
        <f>IF('Indicator Data'!BU28="No Data",1,IF('Indicator Data Imputation'!BT19&lt;&gt;"",1,0))</f>
        <v>1</v>
      </c>
      <c r="BS16" s="58">
        <f>IF('Indicator Data'!BV28="No Data",1,IF('Indicator Data Imputation'!BU19&lt;&gt;"",1,0))</f>
        <v>0</v>
      </c>
      <c r="BT16" s="58">
        <f>IF('Indicator Data'!BW28="No Data",1,IF('Indicator Data Imputation'!BV19&lt;&gt;"",1,0))</f>
        <v>0</v>
      </c>
      <c r="BU16" s="58">
        <f>IF('Indicator Data'!BX28="No Data",1,IF('Indicator Data Imputation'!BW19&lt;&gt;"",1,0))</f>
        <v>0</v>
      </c>
      <c r="BV16" s="58">
        <f>IF('Indicator Data'!BY28="No Data",1,IF('Indicator Data Imputation'!BX19&lt;&gt;"",1,0))</f>
        <v>0</v>
      </c>
      <c r="BW16" s="58">
        <f>IF('Indicator Data'!BZ28="No Data",1,IF('Indicator Data Imputation'!BY19&lt;&gt;"",1,0))</f>
        <v>0</v>
      </c>
      <c r="BX16" s="58">
        <f>IF('Indicator Data'!CA28="No Data",1,IF('Indicator Data Imputation'!BZ19&lt;&gt;"",1,0))</f>
        <v>0</v>
      </c>
      <c r="BY16" s="58">
        <f>IF('Indicator Data'!CB28="No Data",1,IF('Indicator Data Imputation'!CA19&lt;&gt;"",1,0))</f>
        <v>0</v>
      </c>
      <c r="BZ16" s="58">
        <f>IF('Indicator Data'!CC28="No Data",1,IF('Indicator Data Imputation'!CB19&lt;&gt;"",1,0))</f>
        <v>0</v>
      </c>
      <c r="CA16" s="58">
        <f>IF('Indicator Data'!CD28="No Data",1,IF('Indicator Data Imputation'!CC19&lt;&gt;"",1,0))</f>
        <v>0</v>
      </c>
      <c r="CB16" s="58">
        <f>IF('Indicator Data'!CE28="No Data",1,IF('Indicator Data Imputation'!CD19&lt;&gt;"",1,0))</f>
        <v>0</v>
      </c>
      <c r="CC16" s="58">
        <f>IF('Indicator Data'!CF28="No Data",1,IF('Indicator Data Imputation'!CE19&lt;&gt;"",1,0))</f>
        <v>0</v>
      </c>
      <c r="CD16" s="58">
        <f>IF('Indicator Data'!CG28="No Data",1,IF('Indicator Data Imputation'!CF19&lt;&gt;"",1,0))</f>
        <v>0</v>
      </c>
      <c r="CE16" s="58">
        <f>IF('Indicator Data'!CH28="No Data",1,IF('Indicator Data Imputation'!CG19&lt;&gt;"",1,0))</f>
        <v>0</v>
      </c>
      <c r="CF16" s="58">
        <f>IF('Indicator Data'!CI28="No Data",1,IF('Indicator Data Imputation'!CH19&lt;&gt;"",1,0))</f>
        <v>0</v>
      </c>
      <c r="CG16" s="58">
        <f>IF('Indicator Data'!CJ28="No Data",1,IF('Indicator Data Imputation'!CI19&lt;&gt;"",1,0))</f>
        <v>0</v>
      </c>
      <c r="CH16" s="58">
        <f>IF('Indicator Data'!CK28="No Data",1,IF('Indicator Data Imputation'!CJ19&lt;&gt;"",1,0))</f>
        <v>0</v>
      </c>
      <c r="CI16" s="58">
        <f>IF('Indicator Data'!CL28="No Data",1,IF('Indicator Data Imputation'!CK19&lt;&gt;"",1,0))</f>
        <v>0</v>
      </c>
      <c r="CJ16" s="58">
        <f>IF('Indicator Data'!CM28="No Data",1,IF('Indicator Data Imputation'!CL19&lt;&gt;"",1,0))</f>
        <v>0</v>
      </c>
      <c r="CK16" s="58">
        <f>IF('Indicator Data'!CN28="No Data",1,IF('Indicator Data Imputation'!CM19&lt;&gt;"",1,0))</f>
        <v>0</v>
      </c>
      <c r="CL16" s="58">
        <f>IF('Indicator Data'!CO28="No Data",1,IF('Indicator Data Imputation'!CN19&lt;&gt;"",1,0))</f>
        <v>0</v>
      </c>
      <c r="CM16">
        <f t="shared" si="0"/>
        <v>13</v>
      </c>
      <c r="CN16" s="60">
        <f t="shared" si="1"/>
        <v>0.14606741573033707</v>
      </c>
    </row>
    <row r="17" spans="1:92" x14ac:dyDescent="0.25">
      <c r="A17" t="str">
        <f>'Indicator Data'!C29</f>
        <v>Noakhali</v>
      </c>
      <c r="B17" s="58">
        <f>IF('Indicator Data'!E29="No Data",1,IF('Indicator Data Imputation'!D20&lt;&gt;"",1,0))</f>
        <v>1</v>
      </c>
      <c r="C17" s="58">
        <f>IF('Indicator Data'!F29="No Data",1,IF('Indicator Data Imputation'!E20&lt;&gt;"",1,0))</f>
        <v>1</v>
      </c>
      <c r="D17" s="58">
        <f>IF('Indicator Data'!G29="No Data",1,IF('Indicator Data Imputation'!F20&lt;&gt;"",1,0))</f>
        <v>1</v>
      </c>
      <c r="E17" s="58">
        <f>IF('Indicator Data'!H29="No Data",1,IF('Indicator Data Imputation'!G20&lt;&gt;"",1,0))</f>
        <v>1</v>
      </c>
      <c r="F17" s="58">
        <f>IF('Indicator Data'!I29="No Data",1,IF('Indicator Data Imputation'!H20&lt;&gt;"",1,0))</f>
        <v>0</v>
      </c>
      <c r="G17" s="58">
        <f>IF('Indicator Data'!J29="No Data",1,IF('Indicator Data Imputation'!I20&lt;&gt;"",1,0))</f>
        <v>0</v>
      </c>
      <c r="H17" s="58">
        <f>IF('Indicator Data'!K29="No Data",1,IF('Indicator Data Imputation'!J20&lt;&gt;"",1,0))</f>
        <v>0</v>
      </c>
      <c r="I17" s="58">
        <f>IF('Indicator Data'!L29="No Data",1,IF('Indicator Data Imputation'!K20&lt;&gt;"",1,0))</f>
        <v>0</v>
      </c>
      <c r="J17" s="58">
        <f>IF('Indicator Data'!M29="No Data",1,IF('Indicator Data Imputation'!L20&lt;&gt;"",1,0))</f>
        <v>0</v>
      </c>
      <c r="K17" s="58">
        <f>IF('Indicator Data'!N29="No Data",1,IF('Indicator Data Imputation'!M20&lt;&gt;"",1,0))</f>
        <v>0</v>
      </c>
      <c r="L17" s="58">
        <f>IF('Indicator Data'!O29="No Data",1,IF('Indicator Data Imputation'!N20&lt;&gt;"",1,0))</f>
        <v>0</v>
      </c>
      <c r="M17" s="58">
        <f>IF('Indicator Data'!P29="No Data",1,IF('Indicator Data Imputation'!O20&lt;&gt;"",1,0))</f>
        <v>0</v>
      </c>
      <c r="N17" s="58">
        <f>IF('Indicator Data'!Q29="No Data",1,IF('Indicator Data Imputation'!P20&lt;&gt;"",1,0))</f>
        <v>0</v>
      </c>
      <c r="O17" s="58">
        <f>IF('Indicator Data'!R29="No Data",1,IF('Indicator Data Imputation'!Q20&lt;&gt;"",1,0))</f>
        <v>0</v>
      </c>
      <c r="P17" s="58">
        <f>IF('Indicator Data'!S29="No Data",1,IF('Indicator Data Imputation'!R20&lt;&gt;"",1,0))</f>
        <v>1</v>
      </c>
      <c r="Q17" s="58">
        <f>IF('Indicator Data'!T29="No Data",1,IF('Indicator Data Imputation'!S20&lt;&gt;"",1,0))</f>
        <v>0</v>
      </c>
      <c r="R17" s="58">
        <f>IF('Indicator Data'!U29="No Data",1,IF('Indicator Data Imputation'!T20&lt;&gt;"",1,0))</f>
        <v>0</v>
      </c>
      <c r="S17" s="58">
        <f>IF('Indicator Data'!V29="No Data",1,IF('Indicator Data Imputation'!U20&lt;&gt;"",1,0))</f>
        <v>0</v>
      </c>
      <c r="T17" s="58">
        <f>IF('Indicator Data'!W29="No Data",1,IF('Indicator Data Imputation'!V20&lt;&gt;"",1,0))</f>
        <v>0</v>
      </c>
      <c r="U17" s="58">
        <f>IF('Indicator Data'!X29="No Data",1,IF('Indicator Data Imputation'!W20&lt;&gt;"",1,0))</f>
        <v>0</v>
      </c>
      <c r="V17" s="58">
        <f>IF('Indicator Data'!Y29="No Data",1,IF('Indicator Data Imputation'!X20&lt;&gt;"",1,0))</f>
        <v>0</v>
      </c>
      <c r="W17" s="58">
        <f>IF('Indicator Data'!Z29="No Data",1,IF('Indicator Data Imputation'!Y20&lt;&gt;"",1,0))</f>
        <v>0</v>
      </c>
      <c r="X17" s="58">
        <f>IF('Indicator Data'!AA29="No Data",1,IF('Indicator Data Imputation'!Z20&lt;&gt;"",1,0))</f>
        <v>0</v>
      </c>
      <c r="Y17" s="58">
        <f>IF('Indicator Data'!AB29="No Data",1,IF('Indicator Data Imputation'!AA20&lt;&gt;"",1,0))</f>
        <v>0</v>
      </c>
      <c r="Z17" s="58">
        <f>IF('Indicator Data'!AC29="No Data",1,IF('Indicator Data Imputation'!AB20&lt;&gt;"",1,0))</f>
        <v>0</v>
      </c>
      <c r="AA17" s="58">
        <f>IF('Indicator Data'!AD29="No Data",1,IF('Indicator Data Imputation'!AC20&lt;&gt;"",1,0))</f>
        <v>0</v>
      </c>
      <c r="AB17" s="58">
        <f>IF('Indicator Data'!AE29="No Data",1,IF('Indicator Data Imputation'!AD20&lt;&gt;"",1,0))</f>
        <v>1</v>
      </c>
      <c r="AC17" s="58">
        <f>IF('Indicator Data'!AF29="No Data",1,IF('Indicator Data Imputation'!AE20&lt;&gt;"",1,0))</f>
        <v>1</v>
      </c>
      <c r="AD17" s="58">
        <f>IF('Indicator Data'!AG29="No Data",1,IF('Indicator Data Imputation'!AF20&lt;&gt;"",1,0))</f>
        <v>1</v>
      </c>
      <c r="AE17" s="58">
        <f>IF('Indicator Data'!AH29="No Data",1,IF('Indicator Data Imputation'!AG20&lt;&gt;"",1,0))</f>
        <v>1</v>
      </c>
      <c r="AF17" s="58">
        <f>IF('Indicator Data'!AI29="No Data",1,IF('Indicator Data Imputation'!AH20&lt;&gt;"",1,0))</f>
        <v>1</v>
      </c>
      <c r="AG17" s="58">
        <f>IF('Indicator Data'!AJ29="No Data",1,IF('Indicator Data Imputation'!AI20&lt;&gt;"",1,0))</f>
        <v>0</v>
      </c>
      <c r="AH17" s="58">
        <f>IF('Indicator Data'!AK29="No Data",1,IF('Indicator Data Imputation'!AJ20&lt;&gt;"",1,0))</f>
        <v>0</v>
      </c>
      <c r="AI17" s="58">
        <f>IF('Indicator Data'!AL29="No Data",1,IF('Indicator Data Imputation'!AK20&lt;&gt;"",1,0))</f>
        <v>0</v>
      </c>
      <c r="AJ17" s="58">
        <f>IF('Indicator Data'!AM29="No Data",1,IF('Indicator Data Imputation'!AL20&lt;&gt;"",1,0))</f>
        <v>0</v>
      </c>
      <c r="AK17" s="58">
        <f>IF('Indicator Data'!AN29="No Data",1,IF('Indicator Data Imputation'!AM20&lt;&gt;"",1,0))</f>
        <v>0</v>
      </c>
      <c r="AL17" s="58">
        <f>IF('Indicator Data'!AO29="No Data",1,IF('Indicator Data Imputation'!AN20&lt;&gt;"",1,0))</f>
        <v>0</v>
      </c>
      <c r="AM17" s="58">
        <f>IF('Indicator Data'!AP29="No Data",1,IF('Indicator Data Imputation'!AO20&lt;&gt;"",1,0))</f>
        <v>0</v>
      </c>
      <c r="AN17" s="58">
        <f>IF('Indicator Data'!AQ29="No Data",1,IF('Indicator Data Imputation'!AP20&lt;&gt;"",1,0))</f>
        <v>0</v>
      </c>
      <c r="AO17" s="58">
        <f>IF('Indicator Data'!AR29="No Data",1,IF('Indicator Data Imputation'!AQ20&lt;&gt;"",1,0))</f>
        <v>0</v>
      </c>
      <c r="AP17" s="58">
        <f>IF('Indicator Data'!AS29="No Data",1,IF('Indicator Data Imputation'!AR20&lt;&gt;"",1,0))</f>
        <v>0</v>
      </c>
      <c r="AQ17" s="58">
        <f>IF('Indicator Data'!AT29="No Data",1,IF('Indicator Data Imputation'!AS20&lt;&gt;"",1,0))</f>
        <v>1</v>
      </c>
      <c r="AR17" s="58">
        <f>IF('Indicator Data'!AU29="No Data",1,IF('Indicator Data Imputation'!AT20&lt;&gt;"",1,0))</f>
        <v>1</v>
      </c>
      <c r="AS17" s="58">
        <f>IF('Indicator Data'!AV29="No Data",1,IF('Indicator Data Imputation'!AU20&lt;&gt;"",1,0))</f>
        <v>1</v>
      </c>
      <c r="AT17" s="58">
        <f>IF('Indicator Data'!AW29="No Data",1,IF('Indicator Data Imputation'!AV20&lt;&gt;"",1,0))</f>
        <v>0</v>
      </c>
      <c r="AU17" s="58">
        <f>IF('Indicator Data'!AX29="No Data",1,IF('Indicator Data Imputation'!AW20&lt;&gt;"",1,0))</f>
        <v>0</v>
      </c>
      <c r="AV17" s="58">
        <f>IF('Indicator Data'!AY29="No Data",1,IF('Indicator Data Imputation'!AX20&lt;&gt;"",1,0))</f>
        <v>0</v>
      </c>
      <c r="AW17" s="58">
        <f>IF('Indicator Data'!AZ29="No Data",1,IF('Indicator Data Imputation'!AY20&lt;&gt;"",1,0))</f>
        <v>0</v>
      </c>
      <c r="AX17" s="58">
        <f>IF('Indicator Data'!BA29="No Data",1,IF('Indicator Data Imputation'!AZ20&lt;&gt;"",1,0))</f>
        <v>0</v>
      </c>
      <c r="AY17" s="58">
        <f>IF('Indicator Data'!BB29="No Data",1,IF('Indicator Data Imputation'!BA20&lt;&gt;"",1,0))</f>
        <v>0</v>
      </c>
      <c r="AZ17" s="58">
        <f>IF('Indicator Data'!BC29="No Data",1,IF('Indicator Data Imputation'!BB20&lt;&gt;"",1,0))</f>
        <v>0</v>
      </c>
      <c r="BA17" s="58">
        <f>IF('Indicator Data'!BD29="No Data",1,IF('Indicator Data Imputation'!BC20&lt;&gt;"",1,0))</f>
        <v>0</v>
      </c>
      <c r="BB17" s="58">
        <f>IF('Indicator Data'!BE29="No Data",1,IF('Indicator Data Imputation'!BD20&lt;&gt;"",1,0))</f>
        <v>0</v>
      </c>
      <c r="BC17" s="58">
        <f>IF('Indicator Data'!BF29="No Data",1,IF('Indicator Data Imputation'!BE20&lt;&gt;"",1,0))</f>
        <v>0</v>
      </c>
      <c r="BD17" s="58">
        <f>IF('Indicator Data'!BG29="No Data",1,IF('Indicator Data Imputation'!BF20&lt;&gt;"",1,0))</f>
        <v>0</v>
      </c>
      <c r="BE17" s="58">
        <f>IF('Indicator Data'!BH29="No Data",1,IF('Indicator Data Imputation'!BG20&lt;&gt;"",1,0))</f>
        <v>0</v>
      </c>
      <c r="BF17" s="58">
        <f>IF('Indicator Data'!BI29="No Data",1,IF('Indicator Data Imputation'!BH20&lt;&gt;"",1,0))</f>
        <v>0</v>
      </c>
      <c r="BG17" s="58">
        <f>IF('Indicator Data'!BJ29="No Data",1,IF('Indicator Data Imputation'!BI20&lt;&gt;"",1,0))</f>
        <v>0</v>
      </c>
      <c r="BH17" s="58">
        <f>IF('Indicator Data'!BK29="No Data",1,IF('Indicator Data Imputation'!BJ20&lt;&gt;"",1,0))</f>
        <v>0</v>
      </c>
      <c r="BI17" s="58">
        <f>IF('Indicator Data'!BL29="No Data",1,IF('Indicator Data Imputation'!BK20&lt;&gt;"",1,0))</f>
        <v>0</v>
      </c>
      <c r="BJ17" s="58">
        <f>IF('Indicator Data'!BM29="No Data",1,IF('Indicator Data Imputation'!BL20&lt;&gt;"",1,0))</f>
        <v>0</v>
      </c>
      <c r="BK17" s="58">
        <f>IF('Indicator Data'!BN29="No Data",1,IF('Indicator Data Imputation'!BM20&lt;&gt;"",1,0))</f>
        <v>0</v>
      </c>
      <c r="BL17" s="58">
        <f>IF('Indicator Data'!BO29="No Data",1,IF('Indicator Data Imputation'!BN20&lt;&gt;"",1,0))</f>
        <v>0</v>
      </c>
      <c r="BM17" s="58">
        <f>IF('Indicator Data'!BP29="No Data",1,IF('Indicator Data Imputation'!BO20&lt;&gt;"",1,0))</f>
        <v>1</v>
      </c>
      <c r="BN17" s="58">
        <f>IF('Indicator Data'!BQ29="No Data",1,IF('Indicator Data Imputation'!BP20&lt;&gt;"",1,0))</f>
        <v>1</v>
      </c>
      <c r="BO17" s="58">
        <f>IF('Indicator Data'!BR29="No Data",1,IF('Indicator Data Imputation'!BQ20&lt;&gt;"",1,0))</f>
        <v>1</v>
      </c>
      <c r="BP17" s="58">
        <f>IF('Indicator Data'!BS29="No Data",1,IF('Indicator Data Imputation'!BR20&lt;&gt;"",1,0))</f>
        <v>0</v>
      </c>
      <c r="BQ17" s="58">
        <f>IF('Indicator Data'!BT29="No Data",1,IF('Indicator Data Imputation'!BS20&lt;&gt;"",1,0))</f>
        <v>0</v>
      </c>
      <c r="BR17" s="58">
        <f>IF('Indicator Data'!BU29="No Data",1,IF('Indicator Data Imputation'!BT20&lt;&gt;"",1,0))</f>
        <v>1</v>
      </c>
      <c r="BS17" s="58">
        <f>IF('Indicator Data'!BV29="No Data",1,IF('Indicator Data Imputation'!BU20&lt;&gt;"",1,0))</f>
        <v>0</v>
      </c>
      <c r="BT17" s="58">
        <f>IF('Indicator Data'!BW29="No Data",1,IF('Indicator Data Imputation'!BV20&lt;&gt;"",1,0))</f>
        <v>0</v>
      </c>
      <c r="BU17" s="58">
        <f>IF('Indicator Data'!BX29="No Data",1,IF('Indicator Data Imputation'!BW20&lt;&gt;"",1,0))</f>
        <v>0</v>
      </c>
      <c r="BV17" s="58">
        <f>IF('Indicator Data'!BY29="No Data",1,IF('Indicator Data Imputation'!BX20&lt;&gt;"",1,0))</f>
        <v>0</v>
      </c>
      <c r="BW17" s="58">
        <f>IF('Indicator Data'!BZ29="No Data",1,IF('Indicator Data Imputation'!BY20&lt;&gt;"",1,0))</f>
        <v>0</v>
      </c>
      <c r="BX17" s="58">
        <f>IF('Indicator Data'!CA29="No Data",1,IF('Indicator Data Imputation'!BZ20&lt;&gt;"",1,0))</f>
        <v>0</v>
      </c>
      <c r="BY17" s="58">
        <f>IF('Indicator Data'!CB29="No Data",1,IF('Indicator Data Imputation'!CA20&lt;&gt;"",1,0))</f>
        <v>0</v>
      </c>
      <c r="BZ17" s="58">
        <f>IF('Indicator Data'!CC29="No Data",1,IF('Indicator Data Imputation'!CB20&lt;&gt;"",1,0))</f>
        <v>0</v>
      </c>
      <c r="CA17" s="58">
        <f>IF('Indicator Data'!CD29="No Data",1,IF('Indicator Data Imputation'!CC20&lt;&gt;"",1,0))</f>
        <v>0</v>
      </c>
      <c r="CB17" s="58">
        <f>IF('Indicator Data'!CE29="No Data",1,IF('Indicator Data Imputation'!CD20&lt;&gt;"",1,0))</f>
        <v>0</v>
      </c>
      <c r="CC17" s="58">
        <f>IF('Indicator Data'!CF29="No Data",1,IF('Indicator Data Imputation'!CE20&lt;&gt;"",1,0))</f>
        <v>0</v>
      </c>
      <c r="CD17" s="58">
        <f>IF('Indicator Data'!CG29="No Data",1,IF('Indicator Data Imputation'!CF20&lt;&gt;"",1,0))</f>
        <v>0</v>
      </c>
      <c r="CE17" s="58">
        <f>IF('Indicator Data'!CH29="No Data",1,IF('Indicator Data Imputation'!CG20&lt;&gt;"",1,0))</f>
        <v>0</v>
      </c>
      <c r="CF17" s="58">
        <f>IF('Indicator Data'!CI29="No Data",1,IF('Indicator Data Imputation'!CH20&lt;&gt;"",1,0))</f>
        <v>0</v>
      </c>
      <c r="CG17" s="58">
        <f>IF('Indicator Data'!CJ29="No Data",1,IF('Indicator Data Imputation'!CI20&lt;&gt;"",1,0))</f>
        <v>0</v>
      </c>
      <c r="CH17" s="58">
        <f>IF('Indicator Data'!CK29="No Data",1,IF('Indicator Data Imputation'!CJ20&lt;&gt;"",1,0))</f>
        <v>0</v>
      </c>
      <c r="CI17" s="58">
        <f>IF('Indicator Data'!CL29="No Data",1,IF('Indicator Data Imputation'!CK20&lt;&gt;"",1,0))</f>
        <v>0</v>
      </c>
      <c r="CJ17" s="58">
        <f>IF('Indicator Data'!CM29="No Data",1,IF('Indicator Data Imputation'!CL20&lt;&gt;"",1,0))</f>
        <v>0</v>
      </c>
      <c r="CK17" s="58">
        <f>IF('Indicator Data'!CN29="No Data",1,IF('Indicator Data Imputation'!CM20&lt;&gt;"",1,0))</f>
        <v>0</v>
      </c>
      <c r="CL17" s="58">
        <f>IF('Indicator Data'!CO29="No Data",1,IF('Indicator Data Imputation'!CN20&lt;&gt;"",1,0))</f>
        <v>0</v>
      </c>
      <c r="CM17">
        <f t="shared" si="0"/>
        <v>13</v>
      </c>
      <c r="CN17" s="60">
        <f t="shared" si="1"/>
        <v>0.14606741573033707</v>
      </c>
    </row>
    <row r="18" spans="1:92" x14ac:dyDescent="0.25">
      <c r="A18" t="str">
        <f>'Indicator Data'!C30</f>
        <v>Rangamati</v>
      </c>
      <c r="B18" s="58">
        <f>IF('Indicator Data'!E30="No Data",1,IF('Indicator Data Imputation'!D21&lt;&gt;"",1,0))</f>
        <v>1</v>
      </c>
      <c r="C18" s="58">
        <f>IF('Indicator Data'!F30="No Data",1,IF('Indicator Data Imputation'!E21&lt;&gt;"",1,0))</f>
        <v>1</v>
      </c>
      <c r="D18" s="58">
        <f>IF('Indicator Data'!G30="No Data",1,IF('Indicator Data Imputation'!F21&lt;&gt;"",1,0))</f>
        <v>1</v>
      </c>
      <c r="E18" s="58">
        <f>IF('Indicator Data'!H30="No Data",1,IF('Indicator Data Imputation'!G21&lt;&gt;"",1,0))</f>
        <v>1</v>
      </c>
      <c r="F18" s="58">
        <f>IF('Indicator Data'!I30="No Data",1,IF('Indicator Data Imputation'!H21&lt;&gt;"",1,0))</f>
        <v>0</v>
      </c>
      <c r="G18" s="58">
        <f>IF('Indicator Data'!J30="No Data",1,IF('Indicator Data Imputation'!I21&lt;&gt;"",1,0))</f>
        <v>0</v>
      </c>
      <c r="H18" s="58">
        <f>IF('Indicator Data'!K30="No Data",1,IF('Indicator Data Imputation'!J21&lt;&gt;"",1,0))</f>
        <v>0</v>
      </c>
      <c r="I18" s="58">
        <f>IF('Indicator Data'!L30="No Data",1,IF('Indicator Data Imputation'!K21&lt;&gt;"",1,0))</f>
        <v>0</v>
      </c>
      <c r="J18" s="58">
        <f>IF('Indicator Data'!M30="No Data",1,IF('Indicator Data Imputation'!L21&lt;&gt;"",1,0))</f>
        <v>0</v>
      </c>
      <c r="K18" s="58">
        <f>IF('Indicator Data'!N30="No Data",1,IF('Indicator Data Imputation'!M21&lt;&gt;"",1,0))</f>
        <v>0</v>
      </c>
      <c r="L18" s="58">
        <f>IF('Indicator Data'!O30="No Data",1,IF('Indicator Data Imputation'!N21&lt;&gt;"",1,0))</f>
        <v>0</v>
      </c>
      <c r="M18" s="58">
        <f>IF('Indicator Data'!P30="No Data",1,IF('Indicator Data Imputation'!O21&lt;&gt;"",1,0))</f>
        <v>0</v>
      </c>
      <c r="N18" s="58">
        <f>IF('Indicator Data'!Q30="No Data",1,IF('Indicator Data Imputation'!P21&lt;&gt;"",1,0))</f>
        <v>0</v>
      </c>
      <c r="O18" s="58">
        <f>IF('Indicator Data'!R30="No Data",1,IF('Indicator Data Imputation'!Q21&lt;&gt;"",1,0))</f>
        <v>0</v>
      </c>
      <c r="P18" s="58">
        <f>IF('Indicator Data'!S30="No Data",1,IF('Indicator Data Imputation'!R21&lt;&gt;"",1,0))</f>
        <v>0</v>
      </c>
      <c r="Q18" s="58">
        <f>IF('Indicator Data'!T30="No Data",1,IF('Indicator Data Imputation'!S21&lt;&gt;"",1,0))</f>
        <v>0</v>
      </c>
      <c r="R18" s="58">
        <f>IF('Indicator Data'!U30="No Data",1,IF('Indicator Data Imputation'!T21&lt;&gt;"",1,0))</f>
        <v>0</v>
      </c>
      <c r="S18" s="58">
        <f>IF('Indicator Data'!V30="No Data",1,IF('Indicator Data Imputation'!U21&lt;&gt;"",1,0))</f>
        <v>0</v>
      </c>
      <c r="T18" s="58">
        <f>IF('Indicator Data'!W30="No Data",1,IF('Indicator Data Imputation'!V21&lt;&gt;"",1,0))</f>
        <v>0</v>
      </c>
      <c r="U18" s="58">
        <f>IF('Indicator Data'!X30="No Data",1,IF('Indicator Data Imputation'!W21&lt;&gt;"",1,0))</f>
        <v>0</v>
      </c>
      <c r="V18" s="58">
        <f>IF('Indicator Data'!Y30="No Data",1,IF('Indicator Data Imputation'!X21&lt;&gt;"",1,0))</f>
        <v>0</v>
      </c>
      <c r="W18" s="58">
        <f>IF('Indicator Data'!Z30="No Data",1,IF('Indicator Data Imputation'!Y21&lt;&gt;"",1,0))</f>
        <v>0</v>
      </c>
      <c r="X18" s="58">
        <f>IF('Indicator Data'!AA30="No Data",1,IF('Indicator Data Imputation'!Z21&lt;&gt;"",1,0))</f>
        <v>0</v>
      </c>
      <c r="Y18" s="58">
        <f>IF('Indicator Data'!AB30="No Data",1,IF('Indicator Data Imputation'!AA21&lt;&gt;"",1,0))</f>
        <v>0</v>
      </c>
      <c r="Z18" s="58">
        <f>IF('Indicator Data'!AC30="No Data",1,IF('Indicator Data Imputation'!AB21&lt;&gt;"",1,0))</f>
        <v>0</v>
      </c>
      <c r="AA18" s="58">
        <f>IF('Indicator Data'!AD30="No Data",1,IF('Indicator Data Imputation'!AC21&lt;&gt;"",1,0))</f>
        <v>0</v>
      </c>
      <c r="AB18" s="58">
        <f>IF('Indicator Data'!AE30="No Data",1,IF('Indicator Data Imputation'!AD21&lt;&gt;"",1,0))</f>
        <v>1</v>
      </c>
      <c r="AC18" s="58">
        <f>IF('Indicator Data'!AF30="No Data",1,IF('Indicator Data Imputation'!AE21&lt;&gt;"",1,0))</f>
        <v>1</v>
      </c>
      <c r="AD18" s="58">
        <f>IF('Indicator Data'!AG30="No Data",1,IF('Indicator Data Imputation'!AF21&lt;&gt;"",1,0))</f>
        <v>1</v>
      </c>
      <c r="AE18" s="58">
        <f>IF('Indicator Data'!AH30="No Data",1,IF('Indicator Data Imputation'!AG21&lt;&gt;"",1,0))</f>
        <v>1</v>
      </c>
      <c r="AF18" s="58">
        <f>IF('Indicator Data'!AI30="No Data",1,IF('Indicator Data Imputation'!AH21&lt;&gt;"",1,0))</f>
        <v>1</v>
      </c>
      <c r="AG18" s="58">
        <f>IF('Indicator Data'!AJ30="No Data",1,IF('Indicator Data Imputation'!AI21&lt;&gt;"",1,0))</f>
        <v>0</v>
      </c>
      <c r="AH18" s="58">
        <f>IF('Indicator Data'!AK30="No Data",1,IF('Indicator Data Imputation'!AJ21&lt;&gt;"",1,0))</f>
        <v>0</v>
      </c>
      <c r="AI18" s="58">
        <f>IF('Indicator Data'!AL30="No Data",1,IF('Indicator Data Imputation'!AK21&lt;&gt;"",1,0))</f>
        <v>0</v>
      </c>
      <c r="AJ18" s="58">
        <f>IF('Indicator Data'!AM30="No Data",1,IF('Indicator Data Imputation'!AL21&lt;&gt;"",1,0))</f>
        <v>0</v>
      </c>
      <c r="AK18" s="58">
        <f>IF('Indicator Data'!AN30="No Data",1,IF('Indicator Data Imputation'!AM21&lt;&gt;"",1,0))</f>
        <v>0</v>
      </c>
      <c r="AL18" s="58">
        <f>IF('Indicator Data'!AO30="No Data",1,IF('Indicator Data Imputation'!AN21&lt;&gt;"",1,0))</f>
        <v>0</v>
      </c>
      <c r="AM18" s="58">
        <f>IF('Indicator Data'!AP30="No Data",1,IF('Indicator Data Imputation'!AO21&lt;&gt;"",1,0))</f>
        <v>0</v>
      </c>
      <c r="AN18" s="58">
        <f>IF('Indicator Data'!AQ30="No Data",1,IF('Indicator Data Imputation'!AP21&lt;&gt;"",1,0))</f>
        <v>0</v>
      </c>
      <c r="AO18" s="58">
        <f>IF('Indicator Data'!AR30="No Data",1,IF('Indicator Data Imputation'!AQ21&lt;&gt;"",1,0))</f>
        <v>0</v>
      </c>
      <c r="AP18" s="58">
        <f>IF('Indicator Data'!AS30="No Data",1,IF('Indicator Data Imputation'!AR21&lt;&gt;"",1,0))</f>
        <v>0</v>
      </c>
      <c r="AQ18" s="58">
        <f>IF('Indicator Data'!AT30="No Data",1,IF('Indicator Data Imputation'!AS21&lt;&gt;"",1,0))</f>
        <v>1</v>
      </c>
      <c r="AR18" s="58">
        <f>IF('Indicator Data'!AU30="No Data",1,IF('Indicator Data Imputation'!AT21&lt;&gt;"",1,0))</f>
        <v>1</v>
      </c>
      <c r="AS18" s="58">
        <f>IF('Indicator Data'!AV30="No Data",1,IF('Indicator Data Imputation'!AU21&lt;&gt;"",1,0))</f>
        <v>1</v>
      </c>
      <c r="AT18" s="58">
        <f>IF('Indicator Data'!AW30="No Data",1,IF('Indicator Data Imputation'!AV21&lt;&gt;"",1,0))</f>
        <v>0</v>
      </c>
      <c r="AU18" s="58">
        <f>IF('Indicator Data'!AX30="No Data",1,IF('Indicator Data Imputation'!AW21&lt;&gt;"",1,0))</f>
        <v>0</v>
      </c>
      <c r="AV18" s="58">
        <f>IF('Indicator Data'!AY30="No Data",1,IF('Indicator Data Imputation'!AX21&lt;&gt;"",1,0))</f>
        <v>0</v>
      </c>
      <c r="AW18" s="58">
        <f>IF('Indicator Data'!AZ30="No Data",1,IF('Indicator Data Imputation'!AY21&lt;&gt;"",1,0))</f>
        <v>0</v>
      </c>
      <c r="AX18" s="58">
        <f>IF('Indicator Data'!BA30="No Data",1,IF('Indicator Data Imputation'!AZ21&lt;&gt;"",1,0))</f>
        <v>0</v>
      </c>
      <c r="AY18" s="58">
        <f>IF('Indicator Data'!BB30="No Data",1,IF('Indicator Data Imputation'!BA21&lt;&gt;"",1,0))</f>
        <v>0</v>
      </c>
      <c r="AZ18" s="58">
        <f>IF('Indicator Data'!BC30="No Data",1,IF('Indicator Data Imputation'!BB21&lt;&gt;"",1,0))</f>
        <v>0</v>
      </c>
      <c r="BA18" s="58">
        <f>IF('Indicator Data'!BD30="No Data",1,IF('Indicator Data Imputation'!BC21&lt;&gt;"",1,0))</f>
        <v>0</v>
      </c>
      <c r="BB18" s="58">
        <f>IF('Indicator Data'!BE30="No Data",1,IF('Indicator Data Imputation'!BD21&lt;&gt;"",1,0))</f>
        <v>0</v>
      </c>
      <c r="BC18" s="58">
        <f>IF('Indicator Data'!BF30="No Data",1,IF('Indicator Data Imputation'!BE21&lt;&gt;"",1,0))</f>
        <v>0</v>
      </c>
      <c r="BD18" s="58">
        <f>IF('Indicator Data'!BG30="No Data",1,IF('Indicator Data Imputation'!BF21&lt;&gt;"",1,0))</f>
        <v>0</v>
      </c>
      <c r="BE18" s="58">
        <f>IF('Indicator Data'!BH30="No Data",1,IF('Indicator Data Imputation'!BG21&lt;&gt;"",1,0))</f>
        <v>0</v>
      </c>
      <c r="BF18" s="58">
        <f>IF('Indicator Data'!BI30="No Data",1,IF('Indicator Data Imputation'!BH21&lt;&gt;"",1,0))</f>
        <v>0</v>
      </c>
      <c r="BG18" s="58">
        <f>IF('Indicator Data'!BJ30="No Data",1,IF('Indicator Data Imputation'!BI21&lt;&gt;"",1,0))</f>
        <v>0</v>
      </c>
      <c r="BH18" s="58">
        <f>IF('Indicator Data'!BK30="No Data",1,IF('Indicator Data Imputation'!BJ21&lt;&gt;"",1,0))</f>
        <v>0</v>
      </c>
      <c r="BI18" s="58">
        <f>IF('Indicator Data'!BL30="No Data",1,IF('Indicator Data Imputation'!BK21&lt;&gt;"",1,0))</f>
        <v>0</v>
      </c>
      <c r="BJ18" s="58">
        <f>IF('Indicator Data'!BM30="No Data",1,IF('Indicator Data Imputation'!BL21&lt;&gt;"",1,0))</f>
        <v>0</v>
      </c>
      <c r="BK18" s="58">
        <f>IF('Indicator Data'!BN30="No Data",1,IF('Indicator Data Imputation'!BM21&lt;&gt;"",1,0))</f>
        <v>0</v>
      </c>
      <c r="BL18" s="58">
        <f>IF('Indicator Data'!BO30="No Data",1,IF('Indicator Data Imputation'!BN21&lt;&gt;"",1,0))</f>
        <v>0</v>
      </c>
      <c r="BM18" s="58">
        <f>IF('Indicator Data'!BP30="No Data",1,IF('Indicator Data Imputation'!BO21&lt;&gt;"",1,0))</f>
        <v>1</v>
      </c>
      <c r="BN18" s="58">
        <f>IF('Indicator Data'!BQ30="No Data",1,IF('Indicator Data Imputation'!BP21&lt;&gt;"",1,0))</f>
        <v>1</v>
      </c>
      <c r="BO18" s="58">
        <f>IF('Indicator Data'!BR30="No Data",1,IF('Indicator Data Imputation'!BQ21&lt;&gt;"",1,0))</f>
        <v>1</v>
      </c>
      <c r="BP18" s="58">
        <f>IF('Indicator Data'!BS30="No Data",1,IF('Indicator Data Imputation'!BR21&lt;&gt;"",1,0))</f>
        <v>1</v>
      </c>
      <c r="BQ18" s="58">
        <f>IF('Indicator Data'!BT30="No Data",1,IF('Indicator Data Imputation'!BS21&lt;&gt;"",1,0))</f>
        <v>0</v>
      </c>
      <c r="BR18" s="58">
        <f>IF('Indicator Data'!BU30="No Data",1,IF('Indicator Data Imputation'!BT21&lt;&gt;"",1,0))</f>
        <v>1</v>
      </c>
      <c r="BS18" s="58">
        <f>IF('Indicator Data'!BV30="No Data",1,IF('Indicator Data Imputation'!BU21&lt;&gt;"",1,0))</f>
        <v>0</v>
      </c>
      <c r="BT18" s="58">
        <f>IF('Indicator Data'!BW30="No Data",1,IF('Indicator Data Imputation'!BV21&lt;&gt;"",1,0))</f>
        <v>0</v>
      </c>
      <c r="BU18" s="58">
        <f>IF('Indicator Data'!BX30="No Data",1,IF('Indicator Data Imputation'!BW21&lt;&gt;"",1,0))</f>
        <v>0</v>
      </c>
      <c r="BV18" s="58">
        <f>IF('Indicator Data'!BY30="No Data",1,IF('Indicator Data Imputation'!BX21&lt;&gt;"",1,0))</f>
        <v>0</v>
      </c>
      <c r="BW18" s="58">
        <f>IF('Indicator Data'!BZ30="No Data",1,IF('Indicator Data Imputation'!BY21&lt;&gt;"",1,0))</f>
        <v>0</v>
      </c>
      <c r="BX18" s="58">
        <f>IF('Indicator Data'!CA30="No Data",1,IF('Indicator Data Imputation'!BZ21&lt;&gt;"",1,0))</f>
        <v>0</v>
      </c>
      <c r="BY18" s="58">
        <f>IF('Indicator Data'!CB30="No Data",1,IF('Indicator Data Imputation'!CA21&lt;&gt;"",1,0))</f>
        <v>0</v>
      </c>
      <c r="BZ18" s="58">
        <f>IF('Indicator Data'!CC30="No Data",1,IF('Indicator Data Imputation'!CB21&lt;&gt;"",1,0))</f>
        <v>0</v>
      </c>
      <c r="CA18" s="58">
        <f>IF('Indicator Data'!CD30="No Data",1,IF('Indicator Data Imputation'!CC21&lt;&gt;"",1,0))</f>
        <v>0</v>
      </c>
      <c r="CB18" s="58">
        <f>IF('Indicator Data'!CE30="No Data",1,IF('Indicator Data Imputation'!CD21&lt;&gt;"",1,0))</f>
        <v>0</v>
      </c>
      <c r="CC18" s="58">
        <f>IF('Indicator Data'!CF30="No Data",1,IF('Indicator Data Imputation'!CE21&lt;&gt;"",1,0))</f>
        <v>0</v>
      </c>
      <c r="CD18" s="58">
        <f>IF('Indicator Data'!CG30="No Data",1,IF('Indicator Data Imputation'!CF21&lt;&gt;"",1,0))</f>
        <v>0</v>
      </c>
      <c r="CE18" s="58">
        <f>IF('Indicator Data'!CH30="No Data",1,IF('Indicator Data Imputation'!CG21&lt;&gt;"",1,0))</f>
        <v>0</v>
      </c>
      <c r="CF18" s="58">
        <f>IF('Indicator Data'!CI30="No Data",1,IF('Indicator Data Imputation'!CH21&lt;&gt;"",1,0))</f>
        <v>0</v>
      </c>
      <c r="CG18" s="58">
        <f>IF('Indicator Data'!CJ30="No Data",1,IF('Indicator Data Imputation'!CI21&lt;&gt;"",1,0))</f>
        <v>0</v>
      </c>
      <c r="CH18" s="58">
        <f>IF('Indicator Data'!CK30="No Data",1,IF('Indicator Data Imputation'!CJ21&lt;&gt;"",1,0))</f>
        <v>0</v>
      </c>
      <c r="CI18" s="58">
        <f>IF('Indicator Data'!CL30="No Data",1,IF('Indicator Data Imputation'!CK21&lt;&gt;"",1,0))</f>
        <v>0</v>
      </c>
      <c r="CJ18" s="58">
        <f>IF('Indicator Data'!CM30="No Data",1,IF('Indicator Data Imputation'!CL21&lt;&gt;"",1,0))</f>
        <v>0</v>
      </c>
      <c r="CK18" s="58">
        <f>IF('Indicator Data'!CN30="No Data",1,IF('Indicator Data Imputation'!CM21&lt;&gt;"",1,0))</f>
        <v>0</v>
      </c>
      <c r="CL18" s="58">
        <f>IF('Indicator Data'!CO30="No Data",1,IF('Indicator Data Imputation'!CN21&lt;&gt;"",1,0))</f>
        <v>0</v>
      </c>
      <c r="CM18">
        <f t="shared" si="0"/>
        <v>12</v>
      </c>
      <c r="CN18" s="60">
        <f t="shared" si="1"/>
        <v>0.1348314606741573</v>
      </c>
    </row>
    <row r="19" spans="1:92" x14ac:dyDescent="0.25">
      <c r="A19" t="str">
        <f>'Indicator Data'!C31</f>
        <v>Dhaka</v>
      </c>
      <c r="B19" s="58">
        <f>IF('Indicator Data'!E31="No Data",1,IF('Indicator Data Imputation'!D22&lt;&gt;"",1,0))</f>
        <v>1</v>
      </c>
      <c r="C19" s="58">
        <f>IF('Indicator Data'!F31="No Data",1,IF('Indicator Data Imputation'!E22&lt;&gt;"",1,0))</f>
        <v>1</v>
      </c>
      <c r="D19" s="58">
        <f>IF('Indicator Data'!G31="No Data",1,IF('Indicator Data Imputation'!F22&lt;&gt;"",1,0))</f>
        <v>1</v>
      </c>
      <c r="E19" s="58">
        <f>IF('Indicator Data'!H31="No Data",1,IF('Indicator Data Imputation'!G22&lt;&gt;"",1,0))</f>
        <v>1</v>
      </c>
      <c r="F19" s="58">
        <f>IF('Indicator Data'!I31="No Data",1,IF('Indicator Data Imputation'!H22&lt;&gt;"",1,0))</f>
        <v>0</v>
      </c>
      <c r="G19" s="58">
        <f>IF('Indicator Data'!J31="No Data",1,IF('Indicator Data Imputation'!I22&lt;&gt;"",1,0))</f>
        <v>0</v>
      </c>
      <c r="H19" s="58">
        <f>IF('Indicator Data'!K31="No Data",1,IF('Indicator Data Imputation'!J22&lt;&gt;"",1,0))</f>
        <v>0</v>
      </c>
      <c r="I19" s="58">
        <f>IF('Indicator Data'!L31="No Data",1,IF('Indicator Data Imputation'!K22&lt;&gt;"",1,0))</f>
        <v>0</v>
      </c>
      <c r="J19" s="58">
        <f>IF('Indicator Data'!M31="No Data",1,IF('Indicator Data Imputation'!L22&lt;&gt;"",1,0))</f>
        <v>0</v>
      </c>
      <c r="K19" s="58">
        <f>IF('Indicator Data'!N31="No Data",1,IF('Indicator Data Imputation'!M22&lt;&gt;"",1,0))</f>
        <v>0</v>
      </c>
      <c r="L19" s="58">
        <f>IF('Indicator Data'!O31="No Data",1,IF('Indicator Data Imputation'!N22&lt;&gt;"",1,0))</f>
        <v>0</v>
      </c>
      <c r="M19" s="58">
        <f>IF('Indicator Data'!P31="No Data",1,IF('Indicator Data Imputation'!O22&lt;&gt;"",1,0))</f>
        <v>0</v>
      </c>
      <c r="N19" s="58">
        <f>IF('Indicator Data'!Q31="No Data",1,IF('Indicator Data Imputation'!P22&lt;&gt;"",1,0))</f>
        <v>0</v>
      </c>
      <c r="O19" s="58">
        <f>IF('Indicator Data'!R31="No Data",1,IF('Indicator Data Imputation'!Q22&lt;&gt;"",1,0))</f>
        <v>0</v>
      </c>
      <c r="P19" s="58">
        <f>IF('Indicator Data'!S31="No Data",1,IF('Indicator Data Imputation'!R22&lt;&gt;"",1,0))</f>
        <v>0</v>
      </c>
      <c r="Q19" s="58">
        <f>IF('Indicator Data'!T31="No Data",1,IF('Indicator Data Imputation'!S22&lt;&gt;"",1,0))</f>
        <v>0</v>
      </c>
      <c r="R19" s="58">
        <f>IF('Indicator Data'!U31="No Data",1,IF('Indicator Data Imputation'!T22&lt;&gt;"",1,0))</f>
        <v>0</v>
      </c>
      <c r="S19" s="58">
        <f>IF('Indicator Data'!V31="No Data",1,IF('Indicator Data Imputation'!U22&lt;&gt;"",1,0))</f>
        <v>0</v>
      </c>
      <c r="T19" s="58">
        <f>IF('Indicator Data'!W31="No Data",1,IF('Indicator Data Imputation'!V22&lt;&gt;"",1,0))</f>
        <v>0</v>
      </c>
      <c r="U19" s="58">
        <f>IF('Indicator Data'!X31="No Data",1,IF('Indicator Data Imputation'!W22&lt;&gt;"",1,0))</f>
        <v>0</v>
      </c>
      <c r="V19" s="58">
        <f>IF('Indicator Data'!Y31="No Data",1,IF('Indicator Data Imputation'!X22&lt;&gt;"",1,0))</f>
        <v>0</v>
      </c>
      <c r="W19" s="58">
        <f>IF('Indicator Data'!Z31="No Data",1,IF('Indicator Data Imputation'!Y22&lt;&gt;"",1,0))</f>
        <v>0</v>
      </c>
      <c r="X19" s="58">
        <f>IF('Indicator Data'!AA31="No Data",1,IF('Indicator Data Imputation'!Z22&lt;&gt;"",1,0))</f>
        <v>0</v>
      </c>
      <c r="Y19" s="58">
        <f>IF('Indicator Data'!AB31="No Data",1,IF('Indicator Data Imputation'!AA22&lt;&gt;"",1,0))</f>
        <v>0</v>
      </c>
      <c r="Z19" s="58">
        <f>IF('Indicator Data'!AC31="No Data",1,IF('Indicator Data Imputation'!AB22&lt;&gt;"",1,0))</f>
        <v>0</v>
      </c>
      <c r="AA19" s="58">
        <f>IF('Indicator Data'!AD31="No Data",1,IF('Indicator Data Imputation'!AC22&lt;&gt;"",1,0))</f>
        <v>0</v>
      </c>
      <c r="AB19" s="58">
        <f>IF('Indicator Data'!AE31="No Data",1,IF('Indicator Data Imputation'!AD22&lt;&gt;"",1,0))</f>
        <v>1</v>
      </c>
      <c r="AC19" s="58">
        <f>IF('Indicator Data'!AF31="No Data",1,IF('Indicator Data Imputation'!AE22&lt;&gt;"",1,0))</f>
        <v>1</v>
      </c>
      <c r="AD19" s="58">
        <f>IF('Indicator Data'!AG31="No Data",1,IF('Indicator Data Imputation'!AF22&lt;&gt;"",1,0))</f>
        <v>1</v>
      </c>
      <c r="AE19" s="58">
        <f>IF('Indicator Data'!AH31="No Data",1,IF('Indicator Data Imputation'!AG22&lt;&gt;"",1,0))</f>
        <v>1</v>
      </c>
      <c r="AF19" s="58">
        <f>IF('Indicator Data'!AI31="No Data",1,IF('Indicator Data Imputation'!AH22&lt;&gt;"",1,0))</f>
        <v>1</v>
      </c>
      <c r="AG19" s="58">
        <f>IF('Indicator Data'!AJ31="No Data",1,IF('Indicator Data Imputation'!AI22&lt;&gt;"",1,0))</f>
        <v>0</v>
      </c>
      <c r="AH19" s="58">
        <f>IF('Indicator Data'!AK31="No Data",1,IF('Indicator Data Imputation'!AJ22&lt;&gt;"",1,0))</f>
        <v>0</v>
      </c>
      <c r="AI19" s="58">
        <f>IF('Indicator Data'!AL31="No Data",1,IF('Indicator Data Imputation'!AK22&lt;&gt;"",1,0))</f>
        <v>0</v>
      </c>
      <c r="AJ19" s="58">
        <f>IF('Indicator Data'!AM31="No Data",1,IF('Indicator Data Imputation'!AL22&lt;&gt;"",1,0))</f>
        <v>0</v>
      </c>
      <c r="AK19" s="58">
        <f>IF('Indicator Data'!AN31="No Data",1,IF('Indicator Data Imputation'!AM22&lt;&gt;"",1,0))</f>
        <v>0</v>
      </c>
      <c r="AL19" s="58">
        <f>IF('Indicator Data'!AO31="No Data",1,IF('Indicator Data Imputation'!AN22&lt;&gt;"",1,0))</f>
        <v>0</v>
      </c>
      <c r="AM19" s="58">
        <f>IF('Indicator Data'!AP31="No Data",1,IF('Indicator Data Imputation'!AO22&lt;&gt;"",1,0))</f>
        <v>0</v>
      </c>
      <c r="AN19" s="58">
        <f>IF('Indicator Data'!AQ31="No Data",1,IF('Indicator Data Imputation'!AP22&lt;&gt;"",1,0))</f>
        <v>0</v>
      </c>
      <c r="AO19" s="58">
        <f>IF('Indicator Data'!AR31="No Data",1,IF('Indicator Data Imputation'!AQ22&lt;&gt;"",1,0))</f>
        <v>0</v>
      </c>
      <c r="AP19" s="58">
        <f>IF('Indicator Data'!AS31="No Data",1,IF('Indicator Data Imputation'!AR22&lt;&gt;"",1,0))</f>
        <v>0</v>
      </c>
      <c r="AQ19" s="58">
        <f>IF('Indicator Data'!AT31="No Data",1,IF('Indicator Data Imputation'!AS22&lt;&gt;"",1,0))</f>
        <v>1</v>
      </c>
      <c r="AR19" s="58">
        <f>IF('Indicator Data'!AU31="No Data",1,IF('Indicator Data Imputation'!AT22&lt;&gt;"",1,0))</f>
        <v>1</v>
      </c>
      <c r="AS19" s="58">
        <f>IF('Indicator Data'!AV31="No Data",1,IF('Indicator Data Imputation'!AU22&lt;&gt;"",1,0))</f>
        <v>1</v>
      </c>
      <c r="AT19" s="58">
        <f>IF('Indicator Data'!AW31="No Data",1,IF('Indicator Data Imputation'!AV22&lt;&gt;"",1,0))</f>
        <v>0</v>
      </c>
      <c r="AU19" s="58">
        <f>IF('Indicator Data'!AX31="No Data",1,IF('Indicator Data Imputation'!AW22&lt;&gt;"",1,0))</f>
        <v>0</v>
      </c>
      <c r="AV19" s="58">
        <f>IF('Indicator Data'!AY31="No Data",1,IF('Indicator Data Imputation'!AX22&lt;&gt;"",1,0))</f>
        <v>0</v>
      </c>
      <c r="AW19" s="58">
        <f>IF('Indicator Data'!AZ31="No Data",1,IF('Indicator Data Imputation'!AY22&lt;&gt;"",1,0))</f>
        <v>0</v>
      </c>
      <c r="AX19" s="58">
        <f>IF('Indicator Data'!BA31="No Data",1,IF('Indicator Data Imputation'!AZ22&lt;&gt;"",1,0))</f>
        <v>0</v>
      </c>
      <c r="AY19" s="58">
        <f>IF('Indicator Data'!BB31="No Data",1,IF('Indicator Data Imputation'!BA22&lt;&gt;"",1,0))</f>
        <v>0</v>
      </c>
      <c r="AZ19" s="58">
        <f>IF('Indicator Data'!BC31="No Data",1,IF('Indicator Data Imputation'!BB22&lt;&gt;"",1,0))</f>
        <v>0</v>
      </c>
      <c r="BA19" s="58">
        <f>IF('Indicator Data'!BD31="No Data",1,IF('Indicator Data Imputation'!BC22&lt;&gt;"",1,0))</f>
        <v>0</v>
      </c>
      <c r="BB19" s="58">
        <f>IF('Indicator Data'!BE31="No Data",1,IF('Indicator Data Imputation'!BD22&lt;&gt;"",1,0))</f>
        <v>0</v>
      </c>
      <c r="BC19" s="58">
        <f>IF('Indicator Data'!BF31="No Data",1,IF('Indicator Data Imputation'!BE22&lt;&gt;"",1,0))</f>
        <v>0</v>
      </c>
      <c r="BD19" s="58">
        <f>IF('Indicator Data'!BG31="No Data",1,IF('Indicator Data Imputation'!BF22&lt;&gt;"",1,0))</f>
        <v>0</v>
      </c>
      <c r="BE19" s="58">
        <f>IF('Indicator Data'!BH31="No Data",1,IF('Indicator Data Imputation'!BG22&lt;&gt;"",1,0))</f>
        <v>0</v>
      </c>
      <c r="BF19" s="58">
        <f>IF('Indicator Data'!BI31="No Data",1,IF('Indicator Data Imputation'!BH22&lt;&gt;"",1,0))</f>
        <v>0</v>
      </c>
      <c r="BG19" s="58">
        <f>IF('Indicator Data'!BJ31="No Data",1,IF('Indicator Data Imputation'!BI22&lt;&gt;"",1,0))</f>
        <v>0</v>
      </c>
      <c r="BH19" s="58">
        <f>IF('Indicator Data'!BK31="No Data",1,IF('Indicator Data Imputation'!BJ22&lt;&gt;"",1,0))</f>
        <v>0</v>
      </c>
      <c r="BI19" s="58">
        <f>IF('Indicator Data'!BL31="No Data",1,IF('Indicator Data Imputation'!BK22&lt;&gt;"",1,0))</f>
        <v>0</v>
      </c>
      <c r="BJ19" s="58">
        <f>IF('Indicator Data'!BM31="No Data",1,IF('Indicator Data Imputation'!BL22&lt;&gt;"",1,0))</f>
        <v>0</v>
      </c>
      <c r="BK19" s="58">
        <f>IF('Indicator Data'!BN31="No Data",1,IF('Indicator Data Imputation'!BM22&lt;&gt;"",1,0))</f>
        <v>0</v>
      </c>
      <c r="BL19" s="58">
        <f>IF('Indicator Data'!BO31="No Data",1,IF('Indicator Data Imputation'!BN22&lt;&gt;"",1,0))</f>
        <v>0</v>
      </c>
      <c r="BM19" s="58">
        <f>IF('Indicator Data'!BP31="No Data",1,IF('Indicator Data Imputation'!BO22&lt;&gt;"",1,0))</f>
        <v>1</v>
      </c>
      <c r="BN19" s="58">
        <f>IF('Indicator Data'!BQ31="No Data",1,IF('Indicator Data Imputation'!BP22&lt;&gt;"",1,0))</f>
        <v>1</v>
      </c>
      <c r="BO19" s="58">
        <f>IF('Indicator Data'!BR31="No Data",1,IF('Indicator Data Imputation'!BQ22&lt;&gt;"",1,0))</f>
        <v>1</v>
      </c>
      <c r="BP19" s="58">
        <f>IF('Indicator Data'!BS31="No Data",1,IF('Indicator Data Imputation'!BR22&lt;&gt;"",1,0))</f>
        <v>1</v>
      </c>
      <c r="BQ19" s="58">
        <f>IF('Indicator Data'!BT31="No Data",1,IF('Indicator Data Imputation'!BS22&lt;&gt;"",1,0))</f>
        <v>0</v>
      </c>
      <c r="BR19" s="58">
        <f>IF('Indicator Data'!BU31="No Data",1,IF('Indicator Data Imputation'!BT22&lt;&gt;"",1,0))</f>
        <v>1</v>
      </c>
      <c r="BS19" s="58">
        <f>IF('Indicator Data'!BV31="No Data",1,IF('Indicator Data Imputation'!BU22&lt;&gt;"",1,0))</f>
        <v>0</v>
      </c>
      <c r="BT19" s="58">
        <f>IF('Indicator Data'!BW31="No Data",1,IF('Indicator Data Imputation'!BV22&lt;&gt;"",1,0))</f>
        <v>0</v>
      </c>
      <c r="BU19" s="58">
        <f>IF('Indicator Data'!BX31="No Data",1,IF('Indicator Data Imputation'!BW22&lt;&gt;"",1,0))</f>
        <v>0</v>
      </c>
      <c r="BV19" s="58">
        <f>IF('Indicator Data'!BY31="No Data",1,IF('Indicator Data Imputation'!BX22&lt;&gt;"",1,0))</f>
        <v>0</v>
      </c>
      <c r="BW19" s="58">
        <f>IF('Indicator Data'!BZ31="No Data",1,IF('Indicator Data Imputation'!BY22&lt;&gt;"",1,0))</f>
        <v>0</v>
      </c>
      <c r="BX19" s="58">
        <f>IF('Indicator Data'!CA31="No Data",1,IF('Indicator Data Imputation'!BZ22&lt;&gt;"",1,0))</f>
        <v>0</v>
      </c>
      <c r="BY19" s="58">
        <f>IF('Indicator Data'!CB31="No Data",1,IF('Indicator Data Imputation'!CA22&lt;&gt;"",1,0))</f>
        <v>0</v>
      </c>
      <c r="BZ19" s="58">
        <f>IF('Indicator Data'!CC31="No Data",1,IF('Indicator Data Imputation'!CB22&lt;&gt;"",1,0))</f>
        <v>0</v>
      </c>
      <c r="CA19" s="58">
        <f>IF('Indicator Data'!CD31="No Data",1,IF('Indicator Data Imputation'!CC22&lt;&gt;"",1,0))</f>
        <v>0</v>
      </c>
      <c r="CB19" s="58">
        <f>IF('Indicator Data'!CE31="No Data",1,IF('Indicator Data Imputation'!CD22&lt;&gt;"",1,0))</f>
        <v>0</v>
      </c>
      <c r="CC19" s="58">
        <f>IF('Indicator Data'!CF31="No Data",1,IF('Indicator Data Imputation'!CE22&lt;&gt;"",1,0))</f>
        <v>0</v>
      </c>
      <c r="CD19" s="58">
        <f>IF('Indicator Data'!CG31="No Data",1,IF('Indicator Data Imputation'!CF22&lt;&gt;"",1,0))</f>
        <v>0</v>
      </c>
      <c r="CE19" s="58">
        <f>IF('Indicator Data'!CH31="No Data",1,IF('Indicator Data Imputation'!CG22&lt;&gt;"",1,0))</f>
        <v>0</v>
      </c>
      <c r="CF19" s="58">
        <f>IF('Indicator Data'!CI31="No Data",1,IF('Indicator Data Imputation'!CH22&lt;&gt;"",1,0))</f>
        <v>0</v>
      </c>
      <c r="CG19" s="58">
        <f>IF('Indicator Data'!CJ31="No Data",1,IF('Indicator Data Imputation'!CI22&lt;&gt;"",1,0))</f>
        <v>0</v>
      </c>
      <c r="CH19" s="58">
        <f>IF('Indicator Data'!CK31="No Data",1,IF('Indicator Data Imputation'!CJ22&lt;&gt;"",1,0))</f>
        <v>0</v>
      </c>
      <c r="CI19" s="58">
        <f>IF('Indicator Data'!CL31="No Data",1,IF('Indicator Data Imputation'!CK22&lt;&gt;"",1,0))</f>
        <v>0</v>
      </c>
      <c r="CJ19" s="58">
        <f>IF('Indicator Data'!CM31="No Data",1,IF('Indicator Data Imputation'!CL22&lt;&gt;"",1,0))</f>
        <v>0</v>
      </c>
      <c r="CK19" s="58">
        <f>IF('Indicator Data'!CN31="No Data",1,IF('Indicator Data Imputation'!CM22&lt;&gt;"",1,0))</f>
        <v>0</v>
      </c>
      <c r="CL19" s="58">
        <f>IF('Indicator Data'!CO31="No Data",1,IF('Indicator Data Imputation'!CN22&lt;&gt;"",1,0))</f>
        <v>0</v>
      </c>
      <c r="CM19">
        <f t="shared" si="0"/>
        <v>12</v>
      </c>
      <c r="CN19" s="60">
        <f t="shared" si="1"/>
        <v>0.1348314606741573</v>
      </c>
    </row>
    <row r="20" spans="1:92" x14ac:dyDescent="0.25">
      <c r="A20" t="str">
        <f>'Indicator Data'!C32</f>
        <v>Faridpur</v>
      </c>
      <c r="B20" s="58">
        <f>IF('Indicator Data'!E32="No Data",1,IF('Indicator Data Imputation'!D23&lt;&gt;"",1,0))</f>
        <v>1</v>
      </c>
      <c r="C20" s="58">
        <f>IF('Indicator Data'!F32="No Data",1,IF('Indicator Data Imputation'!E23&lt;&gt;"",1,0))</f>
        <v>1</v>
      </c>
      <c r="D20" s="58">
        <f>IF('Indicator Data'!G32="No Data",1,IF('Indicator Data Imputation'!F23&lt;&gt;"",1,0))</f>
        <v>1</v>
      </c>
      <c r="E20" s="58">
        <f>IF('Indicator Data'!H32="No Data",1,IF('Indicator Data Imputation'!G23&lt;&gt;"",1,0))</f>
        <v>1</v>
      </c>
      <c r="F20" s="58">
        <f>IF('Indicator Data'!I32="No Data",1,IF('Indicator Data Imputation'!H23&lt;&gt;"",1,0))</f>
        <v>0</v>
      </c>
      <c r="G20" s="58">
        <f>IF('Indicator Data'!J32="No Data",1,IF('Indicator Data Imputation'!I23&lt;&gt;"",1,0))</f>
        <v>0</v>
      </c>
      <c r="H20" s="58">
        <f>IF('Indicator Data'!K32="No Data",1,IF('Indicator Data Imputation'!J23&lt;&gt;"",1,0))</f>
        <v>0</v>
      </c>
      <c r="I20" s="58">
        <f>IF('Indicator Data'!L32="No Data",1,IF('Indicator Data Imputation'!K23&lt;&gt;"",1,0))</f>
        <v>0</v>
      </c>
      <c r="J20" s="58">
        <f>IF('Indicator Data'!M32="No Data",1,IF('Indicator Data Imputation'!L23&lt;&gt;"",1,0))</f>
        <v>0</v>
      </c>
      <c r="K20" s="58">
        <f>IF('Indicator Data'!N32="No Data",1,IF('Indicator Data Imputation'!M23&lt;&gt;"",1,0))</f>
        <v>0</v>
      </c>
      <c r="L20" s="58">
        <f>IF('Indicator Data'!O32="No Data",1,IF('Indicator Data Imputation'!N23&lt;&gt;"",1,0))</f>
        <v>0</v>
      </c>
      <c r="M20" s="58">
        <f>IF('Indicator Data'!P32="No Data",1,IF('Indicator Data Imputation'!O23&lt;&gt;"",1,0))</f>
        <v>0</v>
      </c>
      <c r="N20" s="58">
        <f>IF('Indicator Data'!Q32="No Data",1,IF('Indicator Data Imputation'!P23&lt;&gt;"",1,0))</f>
        <v>0</v>
      </c>
      <c r="O20" s="58">
        <f>IF('Indicator Data'!R32="No Data",1,IF('Indicator Data Imputation'!Q23&lt;&gt;"",1,0))</f>
        <v>0</v>
      </c>
      <c r="P20" s="58">
        <f>IF('Indicator Data'!S32="No Data",1,IF('Indicator Data Imputation'!R23&lt;&gt;"",1,0))</f>
        <v>0</v>
      </c>
      <c r="Q20" s="58">
        <f>IF('Indicator Data'!T32="No Data",1,IF('Indicator Data Imputation'!S23&lt;&gt;"",1,0))</f>
        <v>0</v>
      </c>
      <c r="R20" s="58">
        <f>IF('Indicator Data'!U32="No Data",1,IF('Indicator Data Imputation'!T23&lt;&gt;"",1,0))</f>
        <v>0</v>
      </c>
      <c r="S20" s="58">
        <f>IF('Indicator Data'!V32="No Data",1,IF('Indicator Data Imputation'!U23&lt;&gt;"",1,0))</f>
        <v>0</v>
      </c>
      <c r="T20" s="58">
        <f>IF('Indicator Data'!W32="No Data",1,IF('Indicator Data Imputation'!V23&lt;&gt;"",1,0))</f>
        <v>0</v>
      </c>
      <c r="U20" s="58">
        <f>IF('Indicator Data'!X32="No Data",1,IF('Indicator Data Imputation'!W23&lt;&gt;"",1,0))</f>
        <v>0</v>
      </c>
      <c r="V20" s="58">
        <f>IF('Indicator Data'!Y32="No Data",1,IF('Indicator Data Imputation'!X23&lt;&gt;"",1,0))</f>
        <v>0</v>
      </c>
      <c r="W20" s="58">
        <f>IF('Indicator Data'!Z32="No Data",1,IF('Indicator Data Imputation'!Y23&lt;&gt;"",1,0))</f>
        <v>0</v>
      </c>
      <c r="X20" s="58">
        <f>IF('Indicator Data'!AA32="No Data",1,IF('Indicator Data Imputation'!Z23&lt;&gt;"",1,0))</f>
        <v>0</v>
      </c>
      <c r="Y20" s="58">
        <f>IF('Indicator Data'!AB32="No Data",1,IF('Indicator Data Imputation'!AA23&lt;&gt;"",1,0))</f>
        <v>0</v>
      </c>
      <c r="Z20" s="58">
        <f>IF('Indicator Data'!AC32="No Data",1,IF('Indicator Data Imputation'!AB23&lt;&gt;"",1,0))</f>
        <v>0</v>
      </c>
      <c r="AA20" s="58">
        <f>IF('Indicator Data'!AD32="No Data",1,IF('Indicator Data Imputation'!AC23&lt;&gt;"",1,0))</f>
        <v>0</v>
      </c>
      <c r="AB20" s="58">
        <f>IF('Indicator Data'!AE32="No Data",1,IF('Indicator Data Imputation'!AD23&lt;&gt;"",1,0))</f>
        <v>1</v>
      </c>
      <c r="AC20" s="58">
        <f>IF('Indicator Data'!AF32="No Data",1,IF('Indicator Data Imputation'!AE23&lt;&gt;"",1,0))</f>
        <v>1</v>
      </c>
      <c r="AD20" s="58">
        <f>IF('Indicator Data'!AG32="No Data",1,IF('Indicator Data Imputation'!AF23&lt;&gt;"",1,0))</f>
        <v>1</v>
      </c>
      <c r="AE20" s="58">
        <f>IF('Indicator Data'!AH32="No Data",1,IF('Indicator Data Imputation'!AG23&lt;&gt;"",1,0))</f>
        <v>1</v>
      </c>
      <c r="AF20" s="58">
        <f>IF('Indicator Data'!AI32="No Data",1,IF('Indicator Data Imputation'!AH23&lt;&gt;"",1,0))</f>
        <v>1</v>
      </c>
      <c r="AG20" s="58">
        <f>IF('Indicator Data'!AJ32="No Data",1,IF('Indicator Data Imputation'!AI23&lt;&gt;"",1,0))</f>
        <v>0</v>
      </c>
      <c r="AH20" s="58">
        <f>IF('Indicator Data'!AK32="No Data",1,IF('Indicator Data Imputation'!AJ23&lt;&gt;"",1,0))</f>
        <v>0</v>
      </c>
      <c r="AI20" s="58">
        <f>IF('Indicator Data'!AL32="No Data",1,IF('Indicator Data Imputation'!AK23&lt;&gt;"",1,0))</f>
        <v>0</v>
      </c>
      <c r="AJ20" s="58">
        <f>IF('Indicator Data'!AM32="No Data",1,IF('Indicator Data Imputation'!AL23&lt;&gt;"",1,0))</f>
        <v>0</v>
      </c>
      <c r="AK20" s="58">
        <f>IF('Indicator Data'!AN32="No Data",1,IF('Indicator Data Imputation'!AM23&lt;&gt;"",1,0))</f>
        <v>0</v>
      </c>
      <c r="AL20" s="58">
        <f>IF('Indicator Data'!AO32="No Data",1,IF('Indicator Data Imputation'!AN23&lt;&gt;"",1,0))</f>
        <v>0</v>
      </c>
      <c r="AM20" s="58">
        <f>IF('Indicator Data'!AP32="No Data",1,IF('Indicator Data Imputation'!AO23&lt;&gt;"",1,0))</f>
        <v>0</v>
      </c>
      <c r="AN20" s="58">
        <f>IF('Indicator Data'!AQ32="No Data",1,IF('Indicator Data Imputation'!AP23&lt;&gt;"",1,0))</f>
        <v>0</v>
      </c>
      <c r="AO20" s="58">
        <f>IF('Indicator Data'!AR32="No Data",1,IF('Indicator Data Imputation'!AQ23&lt;&gt;"",1,0))</f>
        <v>0</v>
      </c>
      <c r="AP20" s="58">
        <f>IF('Indicator Data'!AS32="No Data",1,IF('Indicator Data Imputation'!AR23&lt;&gt;"",1,0))</f>
        <v>0</v>
      </c>
      <c r="AQ20" s="58">
        <f>IF('Indicator Data'!AT32="No Data",1,IF('Indicator Data Imputation'!AS23&lt;&gt;"",1,0))</f>
        <v>1</v>
      </c>
      <c r="AR20" s="58">
        <f>IF('Indicator Data'!AU32="No Data",1,IF('Indicator Data Imputation'!AT23&lt;&gt;"",1,0))</f>
        <v>1</v>
      </c>
      <c r="AS20" s="58">
        <f>IF('Indicator Data'!AV32="No Data",1,IF('Indicator Data Imputation'!AU23&lt;&gt;"",1,0))</f>
        <v>1</v>
      </c>
      <c r="AT20" s="58">
        <f>IF('Indicator Data'!AW32="No Data",1,IF('Indicator Data Imputation'!AV23&lt;&gt;"",1,0))</f>
        <v>0</v>
      </c>
      <c r="AU20" s="58">
        <f>IF('Indicator Data'!AX32="No Data",1,IF('Indicator Data Imputation'!AW23&lt;&gt;"",1,0))</f>
        <v>0</v>
      </c>
      <c r="AV20" s="58">
        <f>IF('Indicator Data'!AY32="No Data",1,IF('Indicator Data Imputation'!AX23&lt;&gt;"",1,0))</f>
        <v>0</v>
      </c>
      <c r="AW20" s="58">
        <f>IF('Indicator Data'!AZ32="No Data",1,IF('Indicator Data Imputation'!AY23&lt;&gt;"",1,0))</f>
        <v>0</v>
      </c>
      <c r="AX20" s="58">
        <f>IF('Indicator Data'!BA32="No Data",1,IF('Indicator Data Imputation'!AZ23&lt;&gt;"",1,0))</f>
        <v>0</v>
      </c>
      <c r="AY20" s="58">
        <f>IF('Indicator Data'!BB32="No Data",1,IF('Indicator Data Imputation'!BA23&lt;&gt;"",1,0))</f>
        <v>0</v>
      </c>
      <c r="AZ20" s="58">
        <f>IF('Indicator Data'!BC32="No Data",1,IF('Indicator Data Imputation'!BB23&lt;&gt;"",1,0))</f>
        <v>0</v>
      </c>
      <c r="BA20" s="58">
        <f>IF('Indicator Data'!BD32="No Data",1,IF('Indicator Data Imputation'!BC23&lt;&gt;"",1,0))</f>
        <v>0</v>
      </c>
      <c r="BB20" s="58">
        <f>IF('Indicator Data'!BE32="No Data",1,IF('Indicator Data Imputation'!BD23&lt;&gt;"",1,0))</f>
        <v>0</v>
      </c>
      <c r="BC20" s="58">
        <f>IF('Indicator Data'!BF32="No Data",1,IF('Indicator Data Imputation'!BE23&lt;&gt;"",1,0))</f>
        <v>0</v>
      </c>
      <c r="BD20" s="58">
        <f>IF('Indicator Data'!BG32="No Data",1,IF('Indicator Data Imputation'!BF23&lt;&gt;"",1,0))</f>
        <v>0</v>
      </c>
      <c r="BE20" s="58">
        <f>IF('Indicator Data'!BH32="No Data",1,IF('Indicator Data Imputation'!BG23&lt;&gt;"",1,0))</f>
        <v>0</v>
      </c>
      <c r="BF20" s="58">
        <f>IF('Indicator Data'!BI32="No Data",1,IF('Indicator Data Imputation'!BH23&lt;&gt;"",1,0))</f>
        <v>0</v>
      </c>
      <c r="BG20" s="58">
        <f>IF('Indicator Data'!BJ32="No Data",1,IF('Indicator Data Imputation'!BI23&lt;&gt;"",1,0))</f>
        <v>0</v>
      </c>
      <c r="BH20" s="58">
        <f>IF('Indicator Data'!BK32="No Data",1,IF('Indicator Data Imputation'!BJ23&lt;&gt;"",1,0))</f>
        <v>0</v>
      </c>
      <c r="BI20" s="58">
        <f>IF('Indicator Data'!BL32="No Data",1,IF('Indicator Data Imputation'!BK23&lt;&gt;"",1,0))</f>
        <v>0</v>
      </c>
      <c r="BJ20" s="58">
        <f>IF('Indicator Data'!BM32="No Data",1,IF('Indicator Data Imputation'!BL23&lt;&gt;"",1,0))</f>
        <v>0</v>
      </c>
      <c r="BK20" s="58">
        <f>IF('Indicator Data'!BN32="No Data",1,IF('Indicator Data Imputation'!BM23&lt;&gt;"",1,0))</f>
        <v>0</v>
      </c>
      <c r="BL20" s="58">
        <f>IF('Indicator Data'!BO32="No Data",1,IF('Indicator Data Imputation'!BN23&lt;&gt;"",1,0))</f>
        <v>0</v>
      </c>
      <c r="BM20" s="58">
        <f>IF('Indicator Data'!BP32="No Data",1,IF('Indicator Data Imputation'!BO23&lt;&gt;"",1,0))</f>
        <v>1</v>
      </c>
      <c r="BN20" s="58">
        <f>IF('Indicator Data'!BQ32="No Data",1,IF('Indicator Data Imputation'!BP23&lt;&gt;"",1,0))</f>
        <v>1</v>
      </c>
      <c r="BO20" s="58">
        <f>IF('Indicator Data'!BR32="No Data",1,IF('Indicator Data Imputation'!BQ23&lt;&gt;"",1,0))</f>
        <v>1</v>
      </c>
      <c r="BP20" s="58">
        <f>IF('Indicator Data'!BS32="No Data",1,IF('Indicator Data Imputation'!BR23&lt;&gt;"",1,0))</f>
        <v>1</v>
      </c>
      <c r="BQ20" s="58">
        <f>IF('Indicator Data'!BT32="No Data",1,IF('Indicator Data Imputation'!BS23&lt;&gt;"",1,0))</f>
        <v>0</v>
      </c>
      <c r="BR20" s="58">
        <f>IF('Indicator Data'!BU32="No Data",1,IF('Indicator Data Imputation'!BT23&lt;&gt;"",1,0))</f>
        <v>1</v>
      </c>
      <c r="BS20" s="58">
        <f>IF('Indicator Data'!BV32="No Data",1,IF('Indicator Data Imputation'!BU23&lt;&gt;"",1,0))</f>
        <v>0</v>
      </c>
      <c r="BT20" s="58">
        <f>IF('Indicator Data'!BW32="No Data",1,IF('Indicator Data Imputation'!BV23&lt;&gt;"",1,0))</f>
        <v>0</v>
      </c>
      <c r="BU20" s="58">
        <f>IF('Indicator Data'!BX32="No Data",1,IF('Indicator Data Imputation'!BW23&lt;&gt;"",1,0))</f>
        <v>0</v>
      </c>
      <c r="BV20" s="58">
        <f>IF('Indicator Data'!BY32="No Data",1,IF('Indicator Data Imputation'!BX23&lt;&gt;"",1,0))</f>
        <v>0</v>
      </c>
      <c r="BW20" s="58">
        <f>IF('Indicator Data'!BZ32="No Data",1,IF('Indicator Data Imputation'!BY23&lt;&gt;"",1,0))</f>
        <v>0</v>
      </c>
      <c r="BX20" s="58">
        <f>IF('Indicator Data'!CA32="No Data",1,IF('Indicator Data Imputation'!BZ23&lt;&gt;"",1,0))</f>
        <v>0</v>
      </c>
      <c r="BY20" s="58">
        <f>IF('Indicator Data'!CB32="No Data",1,IF('Indicator Data Imputation'!CA23&lt;&gt;"",1,0))</f>
        <v>0</v>
      </c>
      <c r="BZ20" s="58">
        <f>IF('Indicator Data'!CC32="No Data",1,IF('Indicator Data Imputation'!CB23&lt;&gt;"",1,0))</f>
        <v>0</v>
      </c>
      <c r="CA20" s="58">
        <f>IF('Indicator Data'!CD32="No Data",1,IF('Indicator Data Imputation'!CC23&lt;&gt;"",1,0))</f>
        <v>0</v>
      </c>
      <c r="CB20" s="58">
        <f>IF('Indicator Data'!CE32="No Data",1,IF('Indicator Data Imputation'!CD23&lt;&gt;"",1,0))</f>
        <v>0</v>
      </c>
      <c r="CC20" s="58">
        <f>IF('Indicator Data'!CF32="No Data",1,IF('Indicator Data Imputation'!CE23&lt;&gt;"",1,0))</f>
        <v>0</v>
      </c>
      <c r="CD20" s="58">
        <f>IF('Indicator Data'!CG32="No Data",1,IF('Indicator Data Imputation'!CF23&lt;&gt;"",1,0))</f>
        <v>0</v>
      </c>
      <c r="CE20" s="58">
        <f>IF('Indicator Data'!CH32="No Data",1,IF('Indicator Data Imputation'!CG23&lt;&gt;"",1,0))</f>
        <v>0</v>
      </c>
      <c r="CF20" s="58">
        <f>IF('Indicator Data'!CI32="No Data",1,IF('Indicator Data Imputation'!CH23&lt;&gt;"",1,0))</f>
        <v>0</v>
      </c>
      <c r="CG20" s="58">
        <f>IF('Indicator Data'!CJ32="No Data",1,IF('Indicator Data Imputation'!CI23&lt;&gt;"",1,0))</f>
        <v>0</v>
      </c>
      <c r="CH20" s="58">
        <f>IF('Indicator Data'!CK32="No Data",1,IF('Indicator Data Imputation'!CJ23&lt;&gt;"",1,0))</f>
        <v>0</v>
      </c>
      <c r="CI20" s="58">
        <f>IF('Indicator Data'!CL32="No Data",1,IF('Indicator Data Imputation'!CK23&lt;&gt;"",1,0))</f>
        <v>0</v>
      </c>
      <c r="CJ20" s="58">
        <f>IF('Indicator Data'!CM32="No Data",1,IF('Indicator Data Imputation'!CL23&lt;&gt;"",1,0))</f>
        <v>0</v>
      </c>
      <c r="CK20" s="58">
        <f>IF('Indicator Data'!CN32="No Data",1,IF('Indicator Data Imputation'!CM23&lt;&gt;"",1,0))</f>
        <v>0</v>
      </c>
      <c r="CL20" s="58">
        <f>IF('Indicator Data'!CO32="No Data",1,IF('Indicator Data Imputation'!CN23&lt;&gt;"",1,0))</f>
        <v>0</v>
      </c>
      <c r="CM20">
        <f t="shared" si="0"/>
        <v>12</v>
      </c>
      <c r="CN20" s="60">
        <f t="shared" si="1"/>
        <v>0.1348314606741573</v>
      </c>
    </row>
    <row r="21" spans="1:92" ht="15.75" customHeight="1" x14ac:dyDescent="0.25">
      <c r="A21" t="str">
        <f>'Indicator Data'!C33</f>
        <v>Gazipur</v>
      </c>
      <c r="B21" s="58">
        <f>IF('Indicator Data'!E33="No Data",1,IF('Indicator Data Imputation'!D24&lt;&gt;"",1,0))</f>
        <v>1</v>
      </c>
      <c r="C21" s="58">
        <f>IF('Indicator Data'!F33="No Data",1,IF('Indicator Data Imputation'!E24&lt;&gt;"",1,0))</f>
        <v>1</v>
      </c>
      <c r="D21" s="58">
        <f>IF('Indicator Data'!G33="No Data",1,IF('Indicator Data Imputation'!F24&lt;&gt;"",1,0))</f>
        <v>1</v>
      </c>
      <c r="E21" s="58">
        <f>IF('Indicator Data'!H33="No Data",1,IF('Indicator Data Imputation'!G24&lt;&gt;"",1,0))</f>
        <v>1</v>
      </c>
      <c r="F21" s="58">
        <f>IF('Indicator Data'!I33="No Data",1,IF('Indicator Data Imputation'!H24&lt;&gt;"",1,0))</f>
        <v>0</v>
      </c>
      <c r="G21" s="58">
        <f>IF('Indicator Data'!J33="No Data",1,IF('Indicator Data Imputation'!I24&lt;&gt;"",1,0))</f>
        <v>0</v>
      </c>
      <c r="H21" s="58">
        <f>IF('Indicator Data'!K33="No Data",1,IF('Indicator Data Imputation'!J24&lt;&gt;"",1,0))</f>
        <v>0</v>
      </c>
      <c r="I21" s="58">
        <f>IF('Indicator Data'!L33="No Data",1,IF('Indicator Data Imputation'!K24&lt;&gt;"",1,0))</f>
        <v>0</v>
      </c>
      <c r="J21" s="58">
        <f>IF('Indicator Data'!M33="No Data",1,IF('Indicator Data Imputation'!L24&lt;&gt;"",1,0))</f>
        <v>0</v>
      </c>
      <c r="K21" s="58">
        <f>IF('Indicator Data'!N33="No Data",1,IF('Indicator Data Imputation'!M24&lt;&gt;"",1,0))</f>
        <v>0</v>
      </c>
      <c r="L21" s="58">
        <f>IF('Indicator Data'!O33="No Data",1,IF('Indicator Data Imputation'!N24&lt;&gt;"",1,0))</f>
        <v>0</v>
      </c>
      <c r="M21" s="58">
        <f>IF('Indicator Data'!P33="No Data",1,IF('Indicator Data Imputation'!O24&lt;&gt;"",1,0))</f>
        <v>0</v>
      </c>
      <c r="N21" s="58">
        <f>IF('Indicator Data'!Q33="No Data",1,IF('Indicator Data Imputation'!P24&lt;&gt;"",1,0))</f>
        <v>0</v>
      </c>
      <c r="O21" s="58">
        <f>IF('Indicator Data'!R33="No Data",1,IF('Indicator Data Imputation'!Q24&lt;&gt;"",1,0))</f>
        <v>0</v>
      </c>
      <c r="P21" s="58">
        <f>IF('Indicator Data'!S33="No Data",1,IF('Indicator Data Imputation'!R24&lt;&gt;"",1,0))</f>
        <v>0</v>
      </c>
      <c r="Q21" s="58">
        <f>IF('Indicator Data'!T33="No Data",1,IF('Indicator Data Imputation'!S24&lt;&gt;"",1,0))</f>
        <v>0</v>
      </c>
      <c r="R21" s="58">
        <f>IF('Indicator Data'!U33="No Data",1,IF('Indicator Data Imputation'!T24&lt;&gt;"",1,0))</f>
        <v>0</v>
      </c>
      <c r="S21" s="58">
        <f>IF('Indicator Data'!V33="No Data",1,IF('Indicator Data Imputation'!U24&lt;&gt;"",1,0))</f>
        <v>0</v>
      </c>
      <c r="T21" s="58">
        <f>IF('Indicator Data'!W33="No Data",1,IF('Indicator Data Imputation'!V24&lt;&gt;"",1,0))</f>
        <v>0</v>
      </c>
      <c r="U21" s="58">
        <f>IF('Indicator Data'!X33="No Data",1,IF('Indicator Data Imputation'!W24&lt;&gt;"",1,0))</f>
        <v>0</v>
      </c>
      <c r="V21" s="58">
        <f>IF('Indicator Data'!Y33="No Data",1,IF('Indicator Data Imputation'!X24&lt;&gt;"",1,0))</f>
        <v>0</v>
      </c>
      <c r="W21" s="58">
        <f>IF('Indicator Data'!Z33="No Data",1,IF('Indicator Data Imputation'!Y24&lt;&gt;"",1,0))</f>
        <v>0</v>
      </c>
      <c r="X21" s="58">
        <f>IF('Indicator Data'!AA33="No Data",1,IF('Indicator Data Imputation'!Z24&lt;&gt;"",1,0))</f>
        <v>0</v>
      </c>
      <c r="Y21" s="58">
        <f>IF('Indicator Data'!AB33="No Data",1,IF('Indicator Data Imputation'!AA24&lt;&gt;"",1,0))</f>
        <v>0</v>
      </c>
      <c r="Z21" s="58">
        <f>IF('Indicator Data'!AC33="No Data",1,IF('Indicator Data Imputation'!AB24&lt;&gt;"",1,0))</f>
        <v>0</v>
      </c>
      <c r="AA21" s="58">
        <f>IF('Indicator Data'!AD33="No Data",1,IF('Indicator Data Imputation'!AC24&lt;&gt;"",1,0))</f>
        <v>0</v>
      </c>
      <c r="AB21" s="58">
        <f>IF('Indicator Data'!AE33="No Data",1,IF('Indicator Data Imputation'!AD24&lt;&gt;"",1,0))</f>
        <v>1</v>
      </c>
      <c r="AC21" s="58">
        <f>IF('Indicator Data'!AF33="No Data",1,IF('Indicator Data Imputation'!AE24&lt;&gt;"",1,0))</f>
        <v>1</v>
      </c>
      <c r="AD21" s="58">
        <f>IF('Indicator Data'!AG33="No Data",1,IF('Indicator Data Imputation'!AF24&lt;&gt;"",1,0))</f>
        <v>1</v>
      </c>
      <c r="AE21" s="58">
        <f>IF('Indicator Data'!AH33="No Data",1,IF('Indicator Data Imputation'!AG24&lt;&gt;"",1,0))</f>
        <v>1</v>
      </c>
      <c r="AF21" s="58">
        <f>IF('Indicator Data'!AI33="No Data",1,IF('Indicator Data Imputation'!AH24&lt;&gt;"",1,0))</f>
        <v>1</v>
      </c>
      <c r="AG21" s="58">
        <f>IF('Indicator Data'!AJ33="No Data",1,IF('Indicator Data Imputation'!AI24&lt;&gt;"",1,0))</f>
        <v>0</v>
      </c>
      <c r="AH21" s="58">
        <f>IF('Indicator Data'!AK33="No Data",1,IF('Indicator Data Imputation'!AJ24&lt;&gt;"",1,0))</f>
        <v>0</v>
      </c>
      <c r="AI21" s="58">
        <f>IF('Indicator Data'!AL33="No Data",1,IF('Indicator Data Imputation'!AK24&lt;&gt;"",1,0))</f>
        <v>0</v>
      </c>
      <c r="AJ21" s="58">
        <f>IF('Indicator Data'!AM33="No Data",1,IF('Indicator Data Imputation'!AL24&lt;&gt;"",1,0))</f>
        <v>0</v>
      </c>
      <c r="AK21" s="58">
        <f>IF('Indicator Data'!AN33="No Data",1,IF('Indicator Data Imputation'!AM24&lt;&gt;"",1,0))</f>
        <v>0</v>
      </c>
      <c r="AL21" s="58">
        <f>IF('Indicator Data'!AO33="No Data",1,IF('Indicator Data Imputation'!AN24&lt;&gt;"",1,0))</f>
        <v>0</v>
      </c>
      <c r="AM21" s="58">
        <f>IF('Indicator Data'!AP33="No Data",1,IF('Indicator Data Imputation'!AO24&lt;&gt;"",1,0))</f>
        <v>0</v>
      </c>
      <c r="AN21" s="58">
        <f>IF('Indicator Data'!AQ33="No Data",1,IF('Indicator Data Imputation'!AP24&lt;&gt;"",1,0))</f>
        <v>0</v>
      </c>
      <c r="AO21" s="58">
        <f>IF('Indicator Data'!AR33="No Data",1,IF('Indicator Data Imputation'!AQ24&lt;&gt;"",1,0))</f>
        <v>0</v>
      </c>
      <c r="AP21" s="58">
        <f>IF('Indicator Data'!AS33="No Data",1,IF('Indicator Data Imputation'!AR24&lt;&gt;"",1,0))</f>
        <v>0</v>
      </c>
      <c r="AQ21" s="58">
        <f>IF('Indicator Data'!AT33="No Data",1,IF('Indicator Data Imputation'!AS24&lt;&gt;"",1,0))</f>
        <v>1</v>
      </c>
      <c r="AR21" s="58">
        <f>IF('Indicator Data'!AU33="No Data",1,IF('Indicator Data Imputation'!AT24&lt;&gt;"",1,0))</f>
        <v>1</v>
      </c>
      <c r="AS21" s="58">
        <f>IF('Indicator Data'!AV33="No Data",1,IF('Indicator Data Imputation'!AU24&lt;&gt;"",1,0))</f>
        <v>1</v>
      </c>
      <c r="AT21" s="58">
        <f>IF('Indicator Data'!AW33="No Data",1,IF('Indicator Data Imputation'!AV24&lt;&gt;"",1,0))</f>
        <v>0</v>
      </c>
      <c r="AU21" s="58">
        <f>IF('Indicator Data'!AX33="No Data",1,IF('Indicator Data Imputation'!AW24&lt;&gt;"",1,0))</f>
        <v>0</v>
      </c>
      <c r="AV21" s="58">
        <f>IF('Indicator Data'!AY33="No Data",1,IF('Indicator Data Imputation'!AX24&lt;&gt;"",1,0))</f>
        <v>0</v>
      </c>
      <c r="AW21" s="58">
        <f>IF('Indicator Data'!AZ33="No Data",1,IF('Indicator Data Imputation'!AY24&lt;&gt;"",1,0))</f>
        <v>0</v>
      </c>
      <c r="AX21" s="58">
        <f>IF('Indicator Data'!BA33="No Data",1,IF('Indicator Data Imputation'!AZ24&lt;&gt;"",1,0))</f>
        <v>0</v>
      </c>
      <c r="AY21" s="58">
        <f>IF('Indicator Data'!BB33="No Data",1,IF('Indicator Data Imputation'!BA24&lt;&gt;"",1,0))</f>
        <v>0</v>
      </c>
      <c r="AZ21" s="58">
        <f>IF('Indicator Data'!BC33="No Data",1,IF('Indicator Data Imputation'!BB24&lt;&gt;"",1,0))</f>
        <v>0</v>
      </c>
      <c r="BA21" s="58">
        <f>IF('Indicator Data'!BD33="No Data",1,IF('Indicator Data Imputation'!BC24&lt;&gt;"",1,0))</f>
        <v>0</v>
      </c>
      <c r="BB21" s="58">
        <f>IF('Indicator Data'!BE33="No Data",1,IF('Indicator Data Imputation'!BD24&lt;&gt;"",1,0))</f>
        <v>0</v>
      </c>
      <c r="BC21" s="58">
        <f>IF('Indicator Data'!BF33="No Data",1,IF('Indicator Data Imputation'!BE24&lt;&gt;"",1,0))</f>
        <v>0</v>
      </c>
      <c r="BD21" s="58">
        <f>IF('Indicator Data'!BG33="No Data",1,IF('Indicator Data Imputation'!BF24&lt;&gt;"",1,0))</f>
        <v>0</v>
      </c>
      <c r="BE21" s="58">
        <f>IF('Indicator Data'!BH33="No Data",1,IF('Indicator Data Imputation'!BG24&lt;&gt;"",1,0))</f>
        <v>0</v>
      </c>
      <c r="BF21" s="58">
        <f>IF('Indicator Data'!BI33="No Data",1,IF('Indicator Data Imputation'!BH24&lt;&gt;"",1,0))</f>
        <v>0</v>
      </c>
      <c r="BG21" s="58">
        <f>IF('Indicator Data'!BJ33="No Data",1,IF('Indicator Data Imputation'!BI24&lt;&gt;"",1,0))</f>
        <v>0</v>
      </c>
      <c r="BH21" s="58">
        <f>IF('Indicator Data'!BK33="No Data",1,IF('Indicator Data Imputation'!BJ24&lt;&gt;"",1,0))</f>
        <v>0</v>
      </c>
      <c r="BI21" s="58">
        <f>IF('Indicator Data'!BL33="No Data",1,IF('Indicator Data Imputation'!BK24&lt;&gt;"",1,0))</f>
        <v>0</v>
      </c>
      <c r="BJ21" s="58">
        <f>IF('Indicator Data'!BM33="No Data",1,IF('Indicator Data Imputation'!BL24&lt;&gt;"",1,0))</f>
        <v>0</v>
      </c>
      <c r="BK21" s="58">
        <f>IF('Indicator Data'!BN33="No Data",1,IF('Indicator Data Imputation'!BM24&lt;&gt;"",1,0))</f>
        <v>0</v>
      </c>
      <c r="BL21" s="58">
        <f>IF('Indicator Data'!BO33="No Data",1,IF('Indicator Data Imputation'!BN24&lt;&gt;"",1,0))</f>
        <v>0</v>
      </c>
      <c r="BM21" s="58">
        <f>IF('Indicator Data'!BP33="No Data",1,IF('Indicator Data Imputation'!BO24&lt;&gt;"",1,0))</f>
        <v>1</v>
      </c>
      <c r="BN21" s="58">
        <f>IF('Indicator Data'!BQ33="No Data",1,IF('Indicator Data Imputation'!BP24&lt;&gt;"",1,0))</f>
        <v>1</v>
      </c>
      <c r="BO21" s="58">
        <f>IF('Indicator Data'!BR33="No Data",1,IF('Indicator Data Imputation'!BQ24&lt;&gt;"",1,0))</f>
        <v>1</v>
      </c>
      <c r="BP21" s="58">
        <f>IF('Indicator Data'!BS33="No Data",1,IF('Indicator Data Imputation'!BR24&lt;&gt;"",1,0))</f>
        <v>1</v>
      </c>
      <c r="BQ21" s="58">
        <f>IF('Indicator Data'!BT33="No Data",1,IF('Indicator Data Imputation'!BS24&lt;&gt;"",1,0))</f>
        <v>0</v>
      </c>
      <c r="BR21" s="58">
        <f>IF('Indicator Data'!BU33="No Data",1,IF('Indicator Data Imputation'!BT24&lt;&gt;"",1,0))</f>
        <v>1</v>
      </c>
      <c r="BS21" s="58">
        <f>IF('Indicator Data'!BV33="No Data",1,IF('Indicator Data Imputation'!BU24&lt;&gt;"",1,0))</f>
        <v>0</v>
      </c>
      <c r="BT21" s="58">
        <f>IF('Indicator Data'!BW33="No Data",1,IF('Indicator Data Imputation'!BV24&lt;&gt;"",1,0))</f>
        <v>0</v>
      </c>
      <c r="BU21" s="58">
        <f>IF('Indicator Data'!BX33="No Data",1,IF('Indicator Data Imputation'!BW24&lt;&gt;"",1,0))</f>
        <v>0</v>
      </c>
      <c r="BV21" s="58">
        <f>IF('Indicator Data'!BY33="No Data",1,IF('Indicator Data Imputation'!BX24&lt;&gt;"",1,0))</f>
        <v>0</v>
      </c>
      <c r="BW21" s="58">
        <f>IF('Indicator Data'!BZ33="No Data",1,IF('Indicator Data Imputation'!BY24&lt;&gt;"",1,0))</f>
        <v>0</v>
      </c>
      <c r="BX21" s="58">
        <f>IF('Indicator Data'!CA33="No Data",1,IF('Indicator Data Imputation'!BZ24&lt;&gt;"",1,0))</f>
        <v>0</v>
      </c>
      <c r="BY21" s="58">
        <f>IF('Indicator Data'!CB33="No Data",1,IF('Indicator Data Imputation'!CA24&lt;&gt;"",1,0))</f>
        <v>0</v>
      </c>
      <c r="BZ21" s="58">
        <f>IF('Indicator Data'!CC33="No Data",1,IF('Indicator Data Imputation'!CB24&lt;&gt;"",1,0))</f>
        <v>0</v>
      </c>
      <c r="CA21" s="58">
        <f>IF('Indicator Data'!CD33="No Data",1,IF('Indicator Data Imputation'!CC24&lt;&gt;"",1,0))</f>
        <v>0</v>
      </c>
      <c r="CB21" s="58">
        <f>IF('Indicator Data'!CE33="No Data",1,IF('Indicator Data Imputation'!CD24&lt;&gt;"",1,0))</f>
        <v>0</v>
      </c>
      <c r="CC21" s="58">
        <f>IF('Indicator Data'!CF33="No Data",1,IF('Indicator Data Imputation'!CE24&lt;&gt;"",1,0))</f>
        <v>0</v>
      </c>
      <c r="CD21" s="58">
        <f>IF('Indicator Data'!CG33="No Data",1,IF('Indicator Data Imputation'!CF24&lt;&gt;"",1,0))</f>
        <v>0</v>
      </c>
      <c r="CE21" s="58">
        <f>IF('Indicator Data'!CH33="No Data",1,IF('Indicator Data Imputation'!CG24&lt;&gt;"",1,0))</f>
        <v>0</v>
      </c>
      <c r="CF21" s="58">
        <f>IF('Indicator Data'!CI33="No Data",1,IF('Indicator Data Imputation'!CH24&lt;&gt;"",1,0))</f>
        <v>0</v>
      </c>
      <c r="CG21" s="58">
        <f>IF('Indicator Data'!CJ33="No Data",1,IF('Indicator Data Imputation'!CI24&lt;&gt;"",1,0))</f>
        <v>0</v>
      </c>
      <c r="CH21" s="58">
        <f>IF('Indicator Data'!CK33="No Data",1,IF('Indicator Data Imputation'!CJ24&lt;&gt;"",1,0))</f>
        <v>0</v>
      </c>
      <c r="CI21" s="58">
        <f>IF('Indicator Data'!CL33="No Data",1,IF('Indicator Data Imputation'!CK24&lt;&gt;"",1,0))</f>
        <v>0</v>
      </c>
      <c r="CJ21" s="58">
        <f>IF('Indicator Data'!CM33="No Data",1,IF('Indicator Data Imputation'!CL24&lt;&gt;"",1,0))</f>
        <v>0</v>
      </c>
      <c r="CK21" s="58">
        <f>IF('Indicator Data'!CN33="No Data",1,IF('Indicator Data Imputation'!CM24&lt;&gt;"",1,0))</f>
        <v>0</v>
      </c>
      <c r="CL21" s="58">
        <f>IF('Indicator Data'!CO33="No Data",1,IF('Indicator Data Imputation'!CN24&lt;&gt;"",1,0))</f>
        <v>0</v>
      </c>
      <c r="CM21">
        <f t="shared" si="0"/>
        <v>12</v>
      </c>
      <c r="CN21" s="60">
        <f t="shared" si="1"/>
        <v>0.1348314606741573</v>
      </c>
    </row>
    <row r="22" spans="1:92" ht="15.75" customHeight="1" x14ac:dyDescent="0.25">
      <c r="A22" t="str">
        <f>'Indicator Data'!C34</f>
        <v>Gopalganj</v>
      </c>
      <c r="B22" s="58">
        <f>IF('Indicator Data'!E34="No Data",1,IF('Indicator Data Imputation'!D25&lt;&gt;"",1,0))</f>
        <v>1</v>
      </c>
      <c r="C22" s="58">
        <f>IF('Indicator Data'!F34="No Data",1,IF('Indicator Data Imputation'!E25&lt;&gt;"",1,0))</f>
        <v>1</v>
      </c>
      <c r="D22" s="58">
        <f>IF('Indicator Data'!G34="No Data",1,IF('Indicator Data Imputation'!F25&lt;&gt;"",1,0))</f>
        <v>1</v>
      </c>
      <c r="E22" s="58">
        <f>IF('Indicator Data'!H34="No Data",1,IF('Indicator Data Imputation'!G25&lt;&gt;"",1,0))</f>
        <v>1</v>
      </c>
      <c r="F22" s="58">
        <f>IF('Indicator Data'!I34="No Data",1,IF('Indicator Data Imputation'!H25&lt;&gt;"",1,0))</f>
        <v>0</v>
      </c>
      <c r="G22" s="58">
        <f>IF('Indicator Data'!J34="No Data",1,IF('Indicator Data Imputation'!I25&lt;&gt;"",1,0))</f>
        <v>0</v>
      </c>
      <c r="H22" s="58">
        <f>IF('Indicator Data'!K34="No Data",1,IF('Indicator Data Imputation'!J25&lt;&gt;"",1,0))</f>
        <v>0</v>
      </c>
      <c r="I22" s="58">
        <f>IF('Indicator Data'!L34="No Data",1,IF('Indicator Data Imputation'!K25&lt;&gt;"",1,0))</f>
        <v>0</v>
      </c>
      <c r="J22" s="58">
        <f>IF('Indicator Data'!M34="No Data",1,IF('Indicator Data Imputation'!L25&lt;&gt;"",1,0))</f>
        <v>0</v>
      </c>
      <c r="K22" s="58">
        <f>IF('Indicator Data'!N34="No Data",1,IF('Indicator Data Imputation'!M25&lt;&gt;"",1,0))</f>
        <v>0</v>
      </c>
      <c r="L22" s="58">
        <f>IF('Indicator Data'!O34="No Data",1,IF('Indicator Data Imputation'!N25&lt;&gt;"",1,0))</f>
        <v>0</v>
      </c>
      <c r="M22" s="58">
        <f>IF('Indicator Data'!P34="No Data",1,IF('Indicator Data Imputation'!O25&lt;&gt;"",1,0))</f>
        <v>0</v>
      </c>
      <c r="N22" s="58">
        <f>IF('Indicator Data'!Q34="No Data",1,IF('Indicator Data Imputation'!P25&lt;&gt;"",1,0))</f>
        <v>0</v>
      </c>
      <c r="O22" s="58">
        <f>IF('Indicator Data'!R34="No Data",1,IF('Indicator Data Imputation'!Q25&lt;&gt;"",1,0))</f>
        <v>0</v>
      </c>
      <c r="P22" s="58">
        <f>IF('Indicator Data'!S34="No Data",1,IF('Indicator Data Imputation'!R25&lt;&gt;"",1,0))</f>
        <v>1</v>
      </c>
      <c r="Q22" s="58">
        <f>IF('Indicator Data'!T34="No Data",1,IF('Indicator Data Imputation'!S25&lt;&gt;"",1,0))</f>
        <v>0</v>
      </c>
      <c r="R22" s="58">
        <f>IF('Indicator Data'!U34="No Data",1,IF('Indicator Data Imputation'!T25&lt;&gt;"",1,0))</f>
        <v>0</v>
      </c>
      <c r="S22" s="58">
        <f>IF('Indicator Data'!V34="No Data",1,IF('Indicator Data Imputation'!U25&lt;&gt;"",1,0))</f>
        <v>0</v>
      </c>
      <c r="T22" s="58">
        <f>IF('Indicator Data'!W34="No Data",1,IF('Indicator Data Imputation'!V25&lt;&gt;"",1,0))</f>
        <v>0</v>
      </c>
      <c r="U22" s="58">
        <f>IF('Indicator Data'!X34="No Data",1,IF('Indicator Data Imputation'!W25&lt;&gt;"",1,0))</f>
        <v>0</v>
      </c>
      <c r="V22" s="58">
        <f>IF('Indicator Data'!Y34="No Data",1,IF('Indicator Data Imputation'!X25&lt;&gt;"",1,0))</f>
        <v>0</v>
      </c>
      <c r="W22" s="58">
        <f>IF('Indicator Data'!Z34="No Data",1,IF('Indicator Data Imputation'!Y25&lt;&gt;"",1,0))</f>
        <v>0</v>
      </c>
      <c r="X22" s="58">
        <f>IF('Indicator Data'!AA34="No Data",1,IF('Indicator Data Imputation'!Z25&lt;&gt;"",1,0))</f>
        <v>0</v>
      </c>
      <c r="Y22" s="58">
        <f>IF('Indicator Data'!AB34="No Data",1,IF('Indicator Data Imputation'!AA25&lt;&gt;"",1,0))</f>
        <v>0</v>
      </c>
      <c r="Z22" s="58">
        <f>IF('Indicator Data'!AC34="No Data",1,IF('Indicator Data Imputation'!AB25&lt;&gt;"",1,0))</f>
        <v>0</v>
      </c>
      <c r="AA22" s="58">
        <f>IF('Indicator Data'!AD34="No Data",1,IF('Indicator Data Imputation'!AC25&lt;&gt;"",1,0))</f>
        <v>0</v>
      </c>
      <c r="AB22" s="58">
        <f>IF('Indicator Data'!AE34="No Data",1,IF('Indicator Data Imputation'!AD25&lt;&gt;"",1,0))</f>
        <v>1</v>
      </c>
      <c r="AC22" s="58">
        <f>IF('Indicator Data'!AF34="No Data",1,IF('Indicator Data Imputation'!AE25&lt;&gt;"",1,0))</f>
        <v>1</v>
      </c>
      <c r="AD22" s="58">
        <f>IF('Indicator Data'!AG34="No Data",1,IF('Indicator Data Imputation'!AF25&lt;&gt;"",1,0))</f>
        <v>1</v>
      </c>
      <c r="AE22" s="58">
        <f>IF('Indicator Data'!AH34="No Data",1,IF('Indicator Data Imputation'!AG25&lt;&gt;"",1,0))</f>
        <v>1</v>
      </c>
      <c r="AF22" s="58">
        <f>IF('Indicator Data'!AI34="No Data",1,IF('Indicator Data Imputation'!AH25&lt;&gt;"",1,0))</f>
        <v>1</v>
      </c>
      <c r="AG22" s="58">
        <f>IF('Indicator Data'!AJ34="No Data",1,IF('Indicator Data Imputation'!AI25&lt;&gt;"",1,0))</f>
        <v>0</v>
      </c>
      <c r="AH22" s="58">
        <f>IF('Indicator Data'!AK34="No Data",1,IF('Indicator Data Imputation'!AJ25&lt;&gt;"",1,0))</f>
        <v>0</v>
      </c>
      <c r="AI22" s="58">
        <f>IF('Indicator Data'!AL34="No Data",1,IF('Indicator Data Imputation'!AK25&lt;&gt;"",1,0))</f>
        <v>0</v>
      </c>
      <c r="AJ22" s="58">
        <f>IF('Indicator Data'!AM34="No Data",1,IF('Indicator Data Imputation'!AL25&lt;&gt;"",1,0))</f>
        <v>0</v>
      </c>
      <c r="AK22" s="58">
        <f>IF('Indicator Data'!AN34="No Data",1,IF('Indicator Data Imputation'!AM25&lt;&gt;"",1,0))</f>
        <v>0</v>
      </c>
      <c r="AL22" s="58">
        <f>IF('Indicator Data'!AO34="No Data",1,IF('Indicator Data Imputation'!AN25&lt;&gt;"",1,0))</f>
        <v>0</v>
      </c>
      <c r="AM22" s="58">
        <f>IF('Indicator Data'!AP34="No Data",1,IF('Indicator Data Imputation'!AO25&lt;&gt;"",1,0))</f>
        <v>0</v>
      </c>
      <c r="AN22" s="58">
        <f>IF('Indicator Data'!AQ34="No Data",1,IF('Indicator Data Imputation'!AP25&lt;&gt;"",1,0))</f>
        <v>0</v>
      </c>
      <c r="AO22" s="58">
        <f>IF('Indicator Data'!AR34="No Data",1,IF('Indicator Data Imputation'!AQ25&lt;&gt;"",1,0))</f>
        <v>0</v>
      </c>
      <c r="AP22" s="58">
        <f>IF('Indicator Data'!AS34="No Data",1,IF('Indicator Data Imputation'!AR25&lt;&gt;"",1,0))</f>
        <v>0</v>
      </c>
      <c r="AQ22" s="58">
        <f>IF('Indicator Data'!AT34="No Data",1,IF('Indicator Data Imputation'!AS25&lt;&gt;"",1,0))</f>
        <v>1</v>
      </c>
      <c r="AR22" s="58">
        <f>IF('Indicator Data'!AU34="No Data",1,IF('Indicator Data Imputation'!AT25&lt;&gt;"",1,0))</f>
        <v>1</v>
      </c>
      <c r="AS22" s="58">
        <f>IF('Indicator Data'!AV34="No Data",1,IF('Indicator Data Imputation'!AU25&lt;&gt;"",1,0))</f>
        <v>1</v>
      </c>
      <c r="AT22" s="58">
        <f>IF('Indicator Data'!AW34="No Data",1,IF('Indicator Data Imputation'!AV25&lt;&gt;"",1,0))</f>
        <v>0</v>
      </c>
      <c r="AU22" s="58">
        <f>IF('Indicator Data'!AX34="No Data",1,IF('Indicator Data Imputation'!AW25&lt;&gt;"",1,0))</f>
        <v>0</v>
      </c>
      <c r="AV22" s="58">
        <f>IF('Indicator Data'!AY34="No Data",1,IF('Indicator Data Imputation'!AX25&lt;&gt;"",1,0))</f>
        <v>0</v>
      </c>
      <c r="AW22" s="58">
        <f>IF('Indicator Data'!AZ34="No Data",1,IF('Indicator Data Imputation'!AY25&lt;&gt;"",1,0))</f>
        <v>0</v>
      </c>
      <c r="AX22" s="58">
        <f>IF('Indicator Data'!BA34="No Data",1,IF('Indicator Data Imputation'!AZ25&lt;&gt;"",1,0))</f>
        <v>0</v>
      </c>
      <c r="AY22" s="58">
        <f>IF('Indicator Data'!BB34="No Data",1,IF('Indicator Data Imputation'!BA25&lt;&gt;"",1,0))</f>
        <v>0</v>
      </c>
      <c r="AZ22" s="58">
        <f>IF('Indicator Data'!BC34="No Data",1,IF('Indicator Data Imputation'!BB25&lt;&gt;"",1,0))</f>
        <v>0</v>
      </c>
      <c r="BA22" s="58">
        <f>IF('Indicator Data'!BD34="No Data",1,IF('Indicator Data Imputation'!BC25&lt;&gt;"",1,0))</f>
        <v>0</v>
      </c>
      <c r="BB22" s="58">
        <f>IF('Indicator Data'!BE34="No Data",1,IF('Indicator Data Imputation'!BD25&lt;&gt;"",1,0))</f>
        <v>0</v>
      </c>
      <c r="BC22" s="58">
        <f>IF('Indicator Data'!BF34="No Data",1,IF('Indicator Data Imputation'!BE25&lt;&gt;"",1,0))</f>
        <v>0</v>
      </c>
      <c r="BD22" s="58">
        <f>IF('Indicator Data'!BG34="No Data",1,IF('Indicator Data Imputation'!BF25&lt;&gt;"",1,0))</f>
        <v>0</v>
      </c>
      <c r="BE22" s="58">
        <f>IF('Indicator Data'!BH34="No Data",1,IF('Indicator Data Imputation'!BG25&lt;&gt;"",1,0))</f>
        <v>0</v>
      </c>
      <c r="BF22" s="58">
        <f>IF('Indicator Data'!BI34="No Data",1,IF('Indicator Data Imputation'!BH25&lt;&gt;"",1,0))</f>
        <v>0</v>
      </c>
      <c r="BG22" s="58">
        <f>IF('Indicator Data'!BJ34="No Data",1,IF('Indicator Data Imputation'!BI25&lt;&gt;"",1,0))</f>
        <v>0</v>
      </c>
      <c r="BH22" s="58">
        <f>IF('Indicator Data'!BK34="No Data",1,IF('Indicator Data Imputation'!BJ25&lt;&gt;"",1,0))</f>
        <v>0</v>
      </c>
      <c r="BI22" s="58">
        <f>IF('Indicator Data'!BL34="No Data",1,IF('Indicator Data Imputation'!BK25&lt;&gt;"",1,0))</f>
        <v>0</v>
      </c>
      <c r="BJ22" s="58">
        <f>IF('Indicator Data'!BM34="No Data",1,IF('Indicator Data Imputation'!BL25&lt;&gt;"",1,0))</f>
        <v>0</v>
      </c>
      <c r="BK22" s="58">
        <f>IF('Indicator Data'!BN34="No Data",1,IF('Indicator Data Imputation'!BM25&lt;&gt;"",1,0))</f>
        <v>0</v>
      </c>
      <c r="BL22" s="58">
        <f>IF('Indicator Data'!BO34="No Data",1,IF('Indicator Data Imputation'!BN25&lt;&gt;"",1,0))</f>
        <v>0</v>
      </c>
      <c r="BM22" s="58">
        <f>IF('Indicator Data'!BP34="No Data",1,IF('Indicator Data Imputation'!BO25&lt;&gt;"",1,0))</f>
        <v>1</v>
      </c>
      <c r="BN22" s="58">
        <f>IF('Indicator Data'!BQ34="No Data",1,IF('Indicator Data Imputation'!BP25&lt;&gt;"",1,0))</f>
        <v>1</v>
      </c>
      <c r="BO22" s="58">
        <f>IF('Indicator Data'!BR34="No Data",1,IF('Indicator Data Imputation'!BQ25&lt;&gt;"",1,0))</f>
        <v>1</v>
      </c>
      <c r="BP22" s="58">
        <f>IF('Indicator Data'!BS34="No Data",1,IF('Indicator Data Imputation'!BR25&lt;&gt;"",1,0))</f>
        <v>0</v>
      </c>
      <c r="BQ22" s="58">
        <f>IF('Indicator Data'!BT34="No Data",1,IF('Indicator Data Imputation'!BS25&lt;&gt;"",1,0))</f>
        <v>0</v>
      </c>
      <c r="BR22" s="58">
        <f>IF('Indicator Data'!BU34="No Data",1,IF('Indicator Data Imputation'!BT25&lt;&gt;"",1,0))</f>
        <v>1</v>
      </c>
      <c r="BS22" s="58">
        <f>IF('Indicator Data'!BV34="No Data",1,IF('Indicator Data Imputation'!BU25&lt;&gt;"",1,0))</f>
        <v>0</v>
      </c>
      <c r="BT22" s="58">
        <f>IF('Indicator Data'!BW34="No Data",1,IF('Indicator Data Imputation'!BV25&lt;&gt;"",1,0))</f>
        <v>0</v>
      </c>
      <c r="BU22" s="58">
        <f>IF('Indicator Data'!BX34="No Data",1,IF('Indicator Data Imputation'!BW25&lt;&gt;"",1,0))</f>
        <v>0</v>
      </c>
      <c r="BV22" s="58">
        <f>IF('Indicator Data'!BY34="No Data",1,IF('Indicator Data Imputation'!BX25&lt;&gt;"",1,0))</f>
        <v>0</v>
      </c>
      <c r="BW22" s="58">
        <f>IF('Indicator Data'!BZ34="No Data",1,IF('Indicator Data Imputation'!BY25&lt;&gt;"",1,0))</f>
        <v>0</v>
      </c>
      <c r="BX22" s="58">
        <f>IF('Indicator Data'!CA34="No Data",1,IF('Indicator Data Imputation'!BZ25&lt;&gt;"",1,0))</f>
        <v>0</v>
      </c>
      <c r="BY22" s="58">
        <f>IF('Indicator Data'!CB34="No Data",1,IF('Indicator Data Imputation'!CA25&lt;&gt;"",1,0))</f>
        <v>0</v>
      </c>
      <c r="BZ22" s="58">
        <f>IF('Indicator Data'!CC34="No Data",1,IF('Indicator Data Imputation'!CB25&lt;&gt;"",1,0))</f>
        <v>0</v>
      </c>
      <c r="CA22" s="58">
        <f>IF('Indicator Data'!CD34="No Data",1,IF('Indicator Data Imputation'!CC25&lt;&gt;"",1,0))</f>
        <v>0</v>
      </c>
      <c r="CB22" s="58">
        <f>IF('Indicator Data'!CE34="No Data",1,IF('Indicator Data Imputation'!CD25&lt;&gt;"",1,0))</f>
        <v>0</v>
      </c>
      <c r="CC22" s="58">
        <f>IF('Indicator Data'!CF34="No Data",1,IF('Indicator Data Imputation'!CE25&lt;&gt;"",1,0))</f>
        <v>0</v>
      </c>
      <c r="CD22" s="58">
        <f>IF('Indicator Data'!CG34="No Data",1,IF('Indicator Data Imputation'!CF25&lt;&gt;"",1,0))</f>
        <v>0</v>
      </c>
      <c r="CE22" s="58">
        <f>IF('Indicator Data'!CH34="No Data",1,IF('Indicator Data Imputation'!CG25&lt;&gt;"",1,0))</f>
        <v>0</v>
      </c>
      <c r="CF22" s="58">
        <f>IF('Indicator Data'!CI34="No Data",1,IF('Indicator Data Imputation'!CH25&lt;&gt;"",1,0))</f>
        <v>0</v>
      </c>
      <c r="CG22" s="58">
        <f>IF('Indicator Data'!CJ34="No Data",1,IF('Indicator Data Imputation'!CI25&lt;&gt;"",1,0))</f>
        <v>0</v>
      </c>
      <c r="CH22" s="58">
        <f>IF('Indicator Data'!CK34="No Data",1,IF('Indicator Data Imputation'!CJ25&lt;&gt;"",1,0))</f>
        <v>0</v>
      </c>
      <c r="CI22" s="58">
        <f>IF('Indicator Data'!CL34="No Data",1,IF('Indicator Data Imputation'!CK25&lt;&gt;"",1,0))</f>
        <v>0</v>
      </c>
      <c r="CJ22" s="58">
        <f>IF('Indicator Data'!CM34="No Data",1,IF('Indicator Data Imputation'!CL25&lt;&gt;"",1,0))</f>
        <v>0</v>
      </c>
      <c r="CK22" s="58">
        <f>IF('Indicator Data'!CN34="No Data",1,IF('Indicator Data Imputation'!CM25&lt;&gt;"",1,0))</f>
        <v>0</v>
      </c>
      <c r="CL22" s="58">
        <f>IF('Indicator Data'!CO34="No Data",1,IF('Indicator Data Imputation'!CN25&lt;&gt;"",1,0))</f>
        <v>0</v>
      </c>
      <c r="CM22">
        <f t="shared" si="0"/>
        <v>13</v>
      </c>
      <c r="CN22" s="60">
        <f t="shared" si="1"/>
        <v>0.14606741573033707</v>
      </c>
    </row>
    <row r="23" spans="1:92" ht="15.75" customHeight="1" x14ac:dyDescent="0.25">
      <c r="A23" t="str">
        <f>'Indicator Data'!C35</f>
        <v>Kishoreganj</v>
      </c>
      <c r="B23" s="58">
        <f>IF('Indicator Data'!E35="No Data",1,IF('Indicator Data Imputation'!D26&lt;&gt;"",1,0))</f>
        <v>1</v>
      </c>
      <c r="C23" s="58">
        <f>IF('Indicator Data'!F35="No Data",1,IF('Indicator Data Imputation'!E26&lt;&gt;"",1,0))</f>
        <v>1</v>
      </c>
      <c r="D23" s="58">
        <f>IF('Indicator Data'!G35="No Data",1,IF('Indicator Data Imputation'!F26&lt;&gt;"",1,0))</f>
        <v>1</v>
      </c>
      <c r="E23" s="58">
        <f>IF('Indicator Data'!H35="No Data",1,IF('Indicator Data Imputation'!G26&lt;&gt;"",1,0))</f>
        <v>1</v>
      </c>
      <c r="F23" s="58">
        <f>IF('Indicator Data'!I35="No Data",1,IF('Indicator Data Imputation'!H26&lt;&gt;"",1,0))</f>
        <v>0</v>
      </c>
      <c r="G23" s="58">
        <f>IF('Indicator Data'!J35="No Data",1,IF('Indicator Data Imputation'!I26&lt;&gt;"",1,0))</f>
        <v>0</v>
      </c>
      <c r="H23" s="58">
        <f>IF('Indicator Data'!K35="No Data",1,IF('Indicator Data Imputation'!J26&lt;&gt;"",1,0))</f>
        <v>0</v>
      </c>
      <c r="I23" s="58">
        <f>IF('Indicator Data'!L35="No Data",1,IF('Indicator Data Imputation'!K26&lt;&gt;"",1,0))</f>
        <v>0</v>
      </c>
      <c r="J23" s="58">
        <f>IF('Indicator Data'!M35="No Data",1,IF('Indicator Data Imputation'!L26&lt;&gt;"",1,0))</f>
        <v>0</v>
      </c>
      <c r="K23" s="58">
        <f>IF('Indicator Data'!N35="No Data",1,IF('Indicator Data Imputation'!M26&lt;&gt;"",1,0))</f>
        <v>0</v>
      </c>
      <c r="L23" s="58">
        <f>IF('Indicator Data'!O35="No Data",1,IF('Indicator Data Imputation'!N26&lt;&gt;"",1,0))</f>
        <v>0</v>
      </c>
      <c r="M23" s="58">
        <f>IF('Indicator Data'!P35="No Data",1,IF('Indicator Data Imputation'!O26&lt;&gt;"",1,0))</f>
        <v>0</v>
      </c>
      <c r="N23" s="58">
        <f>IF('Indicator Data'!Q35="No Data",1,IF('Indicator Data Imputation'!P26&lt;&gt;"",1,0))</f>
        <v>0</v>
      </c>
      <c r="O23" s="58">
        <f>IF('Indicator Data'!R35="No Data",1,IF('Indicator Data Imputation'!Q26&lt;&gt;"",1,0))</f>
        <v>0</v>
      </c>
      <c r="P23" s="58">
        <f>IF('Indicator Data'!S35="No Data",1,IF('Indicator Data Imputation'!R26&lt;&gt;"",1,0))</f>
        <v>1</v>
      </c>
      <c r="Q23" s="58">
        <f>IF('Indicator Data'!T35="No Data",1,IF('Indicator Data Imputation'!S26&lt;&gt;"",1,0))</f>
        <v>0</v>
      </c>
      <c r="R23" s="58">
        <f>IF('Indicator Data'!U35="No Data",1,IF('Indicator Data Imputation'!T26&lt;&gt;"",1,0))</f>
        <v>0</v>
      </c>
      <c r="S23" s="58">
        <f>IF('Indicator Data'!V35="No Data",1,IF('Indicator Data Imputation'!U26&lt;&gt;"",1,0))</f>
        <v>0</v>
      </c>
      <c r="T23" s="58">
        <f>IF('Indicator Data'!W35="No Data",1,IF('Indicator Data Imputation'!V26&lt;&gt;"",1,0))</f>
        <v>0</v>
      </c>
      <c r="U23" s="58">
        <f>IF('Indicator Data'!X35="No Data",1,IF('Indicator Data Imputation'!W26&lt;&gt;"",1,0))</f>
        <v>0</v>
      </c>
      <c r="V23" s="58">
        <f>IF('Indicator Data'!Y35="No Data",1,IF('Indicator Data Imputation'!X26&lt;&gt;"",1,0))</f>
        <v>0</v>
      </c>
      <c r="W23" s="58">
        <f>IF('Indicator Data'!Z35="No Data",1,IF('Indicator Data Imputation'!Y26&lt;&gt;"",1,0))</f>
        <v>0</v>
      </c>
      <c r="X23" s="58">
        <f>IF('Indicator Data'!AA35="No Data",1,IF('Indicator Data Imputation'!Z26&lt;&gt;"",1,0))</f>
        <v>0</v>
      </c>
      <c r="Y23" s="58">
        <f>IF('Indicator Data'!AB35="No Data",1,IF('Indicator Data Imputation'!AA26&lt;&gt;"",1,0))</f>
        <v>0</v>
      </c>
      <c r="Z23" s="58">
        <f>IF('Indicator Data'!AC35="No Data",1,IF('Indicator Data Imputation'!AB26&lt;&gt;"",1,0))</f>
        <v>0</v>
      </c>
      <c r="AA23" s="58">
        <f>IF('Indicator Data'!AD35="No Data",1,IF('Indicator Data Imputation'!AC26&lt;&gt;"",1,0))</f>
        <v>0</v>
      </c>
      <c r="AB23" s="58">
        <f>IF('Indicator Data'!AE35="No Data",1,IF('Indicator Data Imputation'!AD26&lt;&gt;"",1,0))</f>
        <v>1</v>
      </c>
      <c r="AC23" s="58">
        <f>IF('Indicator Data'!AF35="No Data",1,IF('Indicator Data Imputation'!AE26&lt;&gt;"",1,0))</f>
        <v>1</v>
      </c>
      <c r="AD23" s="58">
        <f>IF('Indicator Data'!AG35="No Data",1,IF('Indicator Data Imputation'!AF26&lt;&gt;"",1,0))</f>
        <v>1</v>
      </c>
      <c r="AE23" s="58">
        <f>IF('Indicator Data'!AH35="No Data",1,IF('Indicator Data Imputation'!AG26&lt;&gt;"",1,0))</f>
        <v>1</v>
      </c>
      <c r="AF23" s="58">
        <f>IF('Indicator Data'!AI35="No Data",1,IF('Indicator Data Imputation'!AH26&lt;&gt;"",1,0))</f>
        <v>1</v>
      </c>
      <c r="AG23" s="58">
        <f>IF('Indicator Data'!AJ35="No Data",1,IF('Indicator Data Imputation'!AI26&lt;&gt;"",1,0))</f>
        <v>0</v>
      </c>
      <c r="AH23" s="58">
        <f>IF('Indicator Data'!AK35="No Data",1,IF('Indicator Data Imputation'!AJ26&lt;&gt;"",1,0))</f>
        <v>0</v>
      </c>
      <c r="AI23" s="58">
        <f>IF('Indicator Data'!AL35="No Data",1,IF('Indicator Data Imputation'!AK26&lt;&gt;"",1,0))</f>
        <v>0</v>
      </c>
      <c r="AJ23" s="58">
        <f>IF('Indicator Data'!AM35="No Data",1,IF('Indicator Data Imputation'!AL26&lt;&gt;"",1,0))</f>
        <v>0</v>
      </c>
      <c r="AK23" s="58">
        <f>IF('Indicator Data'!AN35="No Data",1,IF('Indicator Data Imputation'!AM26&lt;&gt;"",1,0))</f>
        <v>0</v>
      </c>
      <c r="AL23" s="58">
        <f>IF('Indicator Data'!AO35="No Data",1,IF('Indicator Data Imputation'!AN26&lt;&gt;"",1,0))</f>
        <v>0</v>
      </c>
      <c r="AM23" s="58">
        <f>IF('Indicator Data'!AP35="No Data",1,IF('Indicator Data Imputation'!AO26&lt;&gt;"",1,0))</f>
        <v>0</v>
      </c>
      <c r="AN23" s="58">
        <f>IF('Indicator Data'!AQ35="No Data",1,IF('Indicator Data Imputation'!AP26&lt;&gt;"",1,0))</f>
        <v>0</v>
      </c>
      <c r="AO23" s="58">
        <f>IF('Indicator Data'!AR35="No Data",1,IF('Indicator Data Imputation'!AQ26&lt;&gt;"",1,0))</f>
        <v>0</v>
      </c>
      <c r="AP23" s="58">
        <f>IF('Indicator Data'!AS35="No Data",1,IF('Indicator Data Imputation'!AR26&lt;&gt;"",1,0))</f>
        <v>0</v>
      </c>
      <c r="AQ23" s="58">
        <f>IF('Indicator Data'!AT35="No Data",1,IF('Indicator Data Imputation'!AS26&lt;&gt;"",1,0))</f>
        <v>1</v>
      </c>
      <c r="AR23" s="58">
        <f>IF('Indicator Data'!AU35="No Data",1,IF('Indicator Data Imputation'!AT26&lt;&gt;"",1,0))</f>
        <v>1</v>
      </c>
      <c r="AS23" s="58">
        <f>IF('Indicator Data'!AV35="No Data",1,IF('Indicator Data Imputation'!AU26&lt;&gt;"",1,0))</f>
        <v>1</v>
      </c>
      <c r="AT23" s="58">
        <f>IF('Indicator Data'!AW35="No Data",1,IF('Indicator Data Imputation'!AV26&lt;&gt;"",1,0))</f>
        <v>0</v>
      </c>
      <c r="AU23" s="58">
        <f>IF('Indicator Data'!AX35="No Data",1,IF('Indicator Data Imputation'!AW26&lt;&gt;"",1,0))</f>
        <v>0</v>
      </c>
      <c r="AV23" s="58">
        <f>IF('Indicator Data'!AY35="No Data",1,IF('Indicator Data Imputation'!AX26&lt;&gt;"",1,0))</f>
        <v>0</v>
      </c>
      <c r="AW23" s="58">
        <f>IF('Indicator Data'!AZ35="No Data",1,IF('Indicator Data Imputation'!AY26&lt;&gt;"",1,0))</f>
        <v>0</v>
      </c>
      <c r="AX23" s="58">
        <f>IF('Indicator Data'!BA35="No Data",1,IF('Indicator Data Imputation'!AZ26&lt;&gt;"",1,0))</f>
        <v>0</v>
      </c>
      <c r="AY23" s="58">
        <f>IF('Indicator Data'!BB35="No Data",1,IF('Indicator Data Imputation'!BA26&lt;&gt;"",1,0))</f>
        <v>0</v>
      </c>
      <c r="AZ23" s="58">
        <f>IF('Indicator Data'!BC35="No Data",1,IF('Indicator Data Imputation'!BB26&lt;&gt;"",1,0))</f>
        <v>0</v>
      </c>
      <c r="BA23" s="58">
        <f>IF('Indicator Data'!BD35="No Data",1,IF('Indicator Data Imputation'!BC26&lt;&gt;"",1,0))</f>
        <v>0</v>
      </c>
      <c r="BB23" s="58">
        <f>IF('Indicator Data'!BE35="No Data",1,IF('Indicator Data Imputation'!BD26&lt;&gt;"",1,0))</f>
        <v>0</v>
      </c>
      <c r="BC23" s="58">
        <f>IF('Indicator Data'!BF35="No Data",1,IF('Indicator Data Imputation'!BE26&lt;&gt;"",1,0))</f>
        <v>0</v>
      </c>
      <c r="BD23" s="58">
        <f>IF('Indicator Data'!BG35="No Data",1,IF('Indicator Data Imputation'!BF26&lt;&gt;"",1,0))</f>
        <v>0</v>
      </c>
      <c r="BE23" s="58">
        <f>IF('Indicator Data'!BH35="No Data",1,IF('Indicator Data Imputation'!BG26&lt;&gt;"",1,0))</f>
        <v>0</v>
      </c>
      <c r="BF23" s="58">
        <f>IF('Indicator Data'!BI35="No Data",1,IF('Indicator Data Imputation'!BH26&lt;&gt;"",1,0))</f>
        <v>0</v>
      </c>
      <c r="BG23" s="58">
        <f>IF('Indicator Data'!BJ35="No Data",1,IF('Indicator Data Imputation'!BI26&lt;&gt;"",1,0))</f>
        <v>0</v>
      </c>
      <c r="BH23" s="58">
        <f>IF('Indicator Data'!BK35="No Data",1,IF('Indicator Data Imputation'!BJ26&lt;&gt;"",1,0))</f>
        <v>0</v>
      </c>
      <c r="BI23" s="58">
        <f>IF('Indicator Data'!BL35="No Data",1,IF('Indicator Data Imputation'!BK26&lt;&gt;"",1,0))</f>
        <v>0</v>
      </c>
      <c r="BJ23" s="58">
        <f>IF('Indicator Data'!BM35="No Data",1,IF('Indicator Data Imputation'!BL26&lt;&gt;"",1,0))</f>
        <v>0</v>
      </c>
      <c r="BK23" s="58">
        <f>IF('Indicator Data'!BN35="No Data",1,IF('Indicator Data Imputation'!BM26&lt;&gt;"",1,0))</f>
        <v>0</v>
      </c>
      <c r="BL23" s="58">
        <f>IF('Indicator Data'!BO35="No Data",1,IF('Indicator Data Imputation'!BN26&lt;&gt;"",1,0))</f>
        <v>0</v>
      </c>
      <c r="BM23" s="58">
        <f>IF('Indicator Data'!BP35="No Data",1,IF('Indicator Data Imputation'!BO26&lt;&gt;"",1,0))</f>
        <v>1</v>
      </c>
      <c r="BN23" s="58">
        <f>IF('Indicator Data'!BQ35="No Data",1,IF('Indicator Data Imputation'!BP26&lt;&gt;"",1,0))</f>
        <v>1</v>
      </c>
      <c r="BO23" s="58">
        <f>IF('Indicator Data'!BR35="No Data",1,IF('Indicator Data Imputation'!BQ26&lt;&gt;"",1,0))</f>
        <v>1</v>
      </c>
      <c r="BP23" s="58">
        <f>IF('Indicator Data'!BS35="No Data",1,IF('Indicator Data Imputation'!BR26&lt;&gt;"",1,0))</f>
        <v>1</v>
      </c>
      <c r="BQ23" s="58">
        <f>IF('Indicator Data'!BT35="No Data",1,IF('Indicator Data Imputation'!BS26&lt;&gt;"",1,0))</f>
        <v>0</v>
      </c>
      <c r="BR23" s="58">
        <f>IF('Indicator Data'!BU35="No Data",1,IF('Indicator Data Imputation'!BT26&lt;&gt;"",1,0))</f>
        <v>1</v>
      </c>
      <c r="BS23" s="58">
        <f>IF('Indicator Data'!BV35="No Data",1,IF('Indicator Data Imputation'!BU26&lt;&gt;"",1,0))</f>
        <v>0</v>
      </c>
      <c r="BT23" s="58">
        <f>IF('Indicator Data'!BW35="No Data",1,IF('Indicator Data Imputation'!BV26&lt;&gt;"",1,0))</f>
        <v>0</v>
      </c>
      <c r="BU23" s="58">
        <f>IF('Indicator Data'!BX35="No Data",1,IF('Indicator Data Imputation'!BW26&lt;&gt;"",1,0))</f>
        <v>0</v>
      </c>
      <c r="BV23" s="58">
        <f>IF('Indicator Data'!BY35="No Data",1,IF('Indicator Data Imputation'!BX26&lt;&gt;"",1,0))</f>
        <v>0</v>
      </c>
      <c r="BW23" s="58">
        <f>IF('Indicator Data'!BZ35="No Data",1,IF('Indicator Data Imputation'!BY26&lt;&gt;"",1,0))</f>
        <v>0</v>
      </c>
      <c r="BX23" s="58">
        <f>IF('Indicator Data'!CA35="No Data",1,IF('Indicator Data Imputation'!BZ26&lt;&gt;"",1,0))</f>
        <v>0</v>
      </c>
      <c r="BY23" s="58">
        <f>IF('Indicator Data'!CB35="No Data",1,IF('Indicator Data Imputation'!CA26&lt;&gt;"",1,0))</f>
        <v>0</v>
      </c>
      <c r="BZ23" s="58">
        <f>IF('Indicator Data'!CC35="No Data",1,IF('Indicator Data Imputation'!CB26&lt;&gt;"",1,0))</f>
        <v>0</v>
      </c>
      <c r="CA23" s="58">
        <f>IF('Indicator Data'!CD35="No Data",1,IF('Indicator Data Imputation'!CC26&lt;&gt;"",1,0))</f>
        <v>0</v>
      </c>
      <c r="CB23" s="58">
        <f>IF('Indicator Data'!CE35="No Data",1,IF('Indicator Data Imputation'!CD26&lt;&gt;"",1,0))</f>
        <v>0</v>
      </c>
      <c r="CC23" s="58">
        <f>IF('Indicator Data'!CF35="No Data",1,IF('Indicator Data Imputation'!CE26&lt;&gt;"",1,0))</f>
        <v>0</v>
      </c>
      <c r="CD23" s="58">
        <f>IF('Indicator Data'!CG35="No Data",1,IF('Indicator Data Imputation'!CF26&lt;&gt;"",1,0))</f>
        <v>0</v>
      </c>
      <c r="CE23" s="58">
        <f>IF('Indicator Data'!CH35="No Data",1,IF('Indicator Data Imputation'!CG26&lt;&gt;"",1,0))</f>
        <v>0</v>
      </c>
      <c r="CF23" s="58">
        <f>IF('Indicator Data'!CI35="No Data",1,IF('Indicator Data Imputation'!CH26&lt;&gt;"",1,0))</f>
        <v>0</v>
      </c>
      <c r="CG23" s="58">
        <f>IF('Indicator Data'!CJ35="No Data",1,IF('Indicator Data Imputation'!CI26&lt;&gt;"",1,0))</f>
        <v>0</v>
      </c>
      <c r="CH23" s="58">
        <f>IF('Indicator Data'!CK35="No Data",1,IF('Indicator Data Imputation'!CJ26&lt;&gt;"",1,0))</f>
        <v>0</v>
      </c>
      <c r="CI23" s="58">
        <f>IF('Indicator Data'!CL35="No Data",1,IF('Indicator Data Imputation'!CK26&lt;&gt;"",1,0))</f>
        <v>0</v>
      </c>
      <c r="CJ23" s="58">
        <f>IF('Indicator Data'!CM35="No Data",1,IF('Indicator Data Imputation'!CL26&lt;&gt;"",1,0))</f>
        <v>0</v>
      </c>
      <c r="CK23" s="58">
        <f>IF('Indicator Data'!CN35="No Data",1,IF('Indicator Data Imputation'!CM26&lt;&gt;"",1,0))</f>
        <v>0</v>
      </c>
      <c r="CL23" s="58">
        <f>IF('Indicator Data'!CO35="No Data",1,IF('Indicator Data Imputation'!CN26&lt;&gt;"",1,0))</f>
        <v>0</v>
      </c>
      <c r="CM23">
        <f t="shared" si="0"/>
        <v>13</v>
      </c>
      <c r="CN23" s="60">
        <f t="shared" si="1"/>
        <v>0.14606741573033707</v>
      </c>
    </row>
    <row r="24" spans="1:92" ht="15.75" customHeight="1" x14ac:dyDescent="0.25">
      <c r="A24" t="str">
        <f>'Indicator Data'!C36</f>
        <v>Madaripur</v>
      </c>
      <c r="B24" s="58">
        <f>IF('Indicator Data'!E36="No Data",1,IF('Indicator Data Imputation'!D27&lt;&gt;"",1,0))</f>
        <v>1</v>
      </c>
      <c r="C24" s="58">
        <f>IF('Indicator Data'!F36="No Data",1,IF('Indicator Data Imputation'!E27&lt;&gt;"",1,0))</f>
        <v>1</v>
      </c>
      <c r="D24" s="58">
        <f>IF('Indicator Data'!G36="No Data",1,IF('Indicator Data Imputation'!F27&lt;&gt;"",1,0))</f>
        <v>1</v>
      </c>
      <c r="E24" s="58">
        <f>IF('Indicator Data'!H36="No Data",1,IF('Indicator Data Imputation'!G27&lt;&gt;"",1,0))</f>
        <v>1</v>
      </c>
      <c r="F24" s="58">
        <f>IF('Indicator Data'!I36="No Data",1,IF('Indicator Data Imputation'!H27&lt;&gt;"",1,0))</f>
        <v>0</v>
      </c>
      <c r="G24" s="58">
        <f>IF('Indicator Data'!J36="No Data",1,IF('Indicator Data Imputation'!I27&lt;&gt;"",1,0))</f>
        <v>0</v>
      </c>
      <c r="H24" s="58">
        <f>IF('Indicator Data'!K36="No Data",1,IF('Indicator Data Imputation'!J27&lt;&gt;"",1,0))</f>
        <v>0</v>
      </c>
      <c r="I24" s="58">
        <f>IF('Indicator Data'!L36="No Data",1,IF('Indicator Data Imputation'!K27&lt;&gt;"",1,0))</f>
        <v>0</v>
      </c>
      <c r="J24" s="58">
        <f>IF('Indicator Data'!M36="No Data",1,IF('Indicator Data Imputation'!L27&lt;&gt;"",1,0))</f>
        <v>0</v>
      </c>
      <c r="K24" s="58">
        <f>IF('Indicator Data'!N36="No Data",1,IF('Indicator Data Imputation'!M27&lt;&gt;"",1,0))</f>
        <v>0</v>
      </c>
      <c r="L24" s="58">
        <f>IF('Indicator Data'!O36="No Data",1,IF('Indicator Data Imputation'!N27&lt;&gt;"",1,0))</f>
        <v>0</v>
      </c>
      <c r="M24" s="58">
        <f>IF('Indicator Data'!P36="No Data",1,IF('Indicator Data Imputation'!O27&lt;&gt;"",1,0))</f>
        <v>0</v>
      </c>
      <c r="N24" s="58">
        <f>IF('Indicator Data'!Q36="No Data",1,IF('Indicator Data Imputation'!P27&lt;&gt;"",1,0))</f>
        <v>0</v>
      </c>
      <c r="O24" s="58">
        <f>IF('Indicator Data'!R36="No Data",1,IF('Indicator Data Imputation'!Q27&lt;&gt;"",1,0))</f>
        <v>0</v>
      </c>
      <c r="P24" s="58">
        <f>IF('Indicator Data'!S36="No Data",1,IF('Indicator Data Imputation'!R27&lt;&gt;"",1,0))</f>
        <v>0</v>
      </c>
      <c r="Q24" s="58">
        <f>IF('Indicator Data'!T36="No Data",1,IF('Indicator Data Imputation'!S27&lt;&gt;"",1,0))</f>
        <v>0</v>
      </c>
      <c r="R24" s="58">
        <f>IF('Indicator Data'!U36="No Data",1,IF('Indicator Data Imputation'!T27&lt;&gt;"",1,0))</f>
        <v>0</v>
      </c>
      <c r="S24" s="58">
        <f>IF('Indicator Data'!V36="No Data",1,IF('Indicator Data Imputation'!U27&lt;&gt;"",1,0))</f>
        <v>0</v>
      </c>
      <c r="T24" s="58">
        <f>IF('Indicator Data'!W36="No Data",1,IF('Indicator Data Imputation'!V27&lt;&gt;"",1,0))</f>
        <v>0</v>
      </c>
      <c r="U24" s="58">
        <f>IF('Indicator Data'!X36="No Data",1,IF('Indicator Data Imputation'!W27&lt;&gt;"",1,0))</f>
        <v>0</v>
      </c>
      <c r="V24" s="58">
        <f>IF('Indicator Data'!Y36="No Data",1,IF('Indicator Data Imputation'!X27&lt;&gt;"",1,0))</f>
        <v>0</v>
      </c>
      <c r="W24" s="58">
        <f>IF('Indicator Data'!Z36="No Data",1,IF('Indicator Data Imputation'!Y27&lt;&gt;"",1,0))</f>
        <v>0</v>
      </c>
      <c r="X24" s="58">
        <f>IF('Indicator Data'!AA36="No Data",1,IF('Indicator Data Imputation'!Z27&lt;&gt;"",1,0))</f>
        <v>0</v>
      </c>
      <c r="Y24" s="58">
        <f>IF('Indicator Data'!AB36="No Data",1,IF('Indicator Data Imputation'!AA27&lt;&gt;"",1,0))</f>
        <v>0</v>
      </c>
      <c r="Z24" s="58">
        <f>IF('Indicator Data'!AC36="No Data",1,IF('Indicator Data Imputation'!AB27&lt;&gt;"",1,0))</f>
        <v>0</v>
      </c>
      <c r="AA24" s="58">
        <f>IF('Indicator Data'!AD36="No Data",1,IF('Indicator Data Imputation'!AC27&lt;&gt;"",1,0))</f>
        <v>0</v>
      </c>
      <c r="AB24" s="58">
        <f>IF('Indicator Data'!AE36="No Data",1,IF('Indicator Data Imputation'!AD27&lt;&gt;"",1,0))</f>
        <v>1</v>
      </c>
      <c r="AC24" s="58">
        <f>IF('Indicator Data'!AF36="No Data",1,IF('Indicator Data Imputation'!AE27&lt;&gt;"",1,0))</f>
        <v>1</v>
      </c>
      <c r="AD24" s="58">
        <f>IF('Indicator Data'!AG36="No Data",1,IF('Indicator Data Imputation'!AF27&lt;&gt;"",1,0))</f>
        <v>1</v>
      </c>
      <c r="AE24" s="58">
        <f>IF('Indicator Data'!AH36="No Data",1,IF('Indicator Data Imputation'!AG27&lt;&gt;"",1,0))</f>
        <v>1</v>
      </c>
      <c r="AF24" s="58">
        <f>IF('Indicator Data'!AI36="No Data",1,IF('Indicator Data Imputation'!AH27&lt;&gt;"",1,0))</f>
        <v>1</v>
      </c>
      <c r="AG24" s="58">
        <f>IF('Indicator Data'!AJ36="No Data",1,IF('Indicator Data Imputation'!AI27&lt;&gt;"",1,0))</f>
        <v>0</v>
      </c>
      <c r="AH24" s="58">
        <f>IF('Indicator Data'!AK36="No Data",1,IF('Indicator Data Imputation'!AJ27&lt;&gt;"",1,0))</f>
        <v>0</v>
      </c>
      <c r="AI24" s="58">
        <f>IF('Indicator Data'!AL36="No Data",1,IF('Indicator Data Imputation'!AK27&lt;&gt;"",1,0))</f>
        <v>0</v>
      </c>
      <c r="AJ24" s="58">
        <f>IF('Indicator Data'!AM36="No Data",1,IF('Indicator Data Imputation'!AL27&lt;&gt;"",1,0))</f>
        <v>0</v>
      </c>
      <c r="AK24" s="58">
        <f>IF('Indicator Data'!AN36="No Data",1,IF('Indicator Data Imputation'!AM27&lt;&gt;"",1,0))</f>
        <v>0</v>
      </c>
      <c r="AL24" s="58">
        <f>IF('Indicator Data'!AO36="No Data",1,IF('Indicator Data Imputation'!AN27&lt;&gt;"",1,0))</f>
        <v>0</v>
      </c>
      <c r="AM24" s="58">
        <f>IF('Indicator Data'!AP36="No Data",1,IF('Indicator Data Imputation'!AO27&lt;&gt;"",1,0))</f>
        <v>0</v>
      </c>
      <c r="AN24" s="58">
        <f>IF('Indicator Data'!AQ36="No Data",1,IF('Indicator Data Imputation'!AP27&lt;&gt;"",1,0))</f>
        <v>0</v>
      </c>
      <c r="AO24" s="58">
        <f>IF('Indicator Data'!AR36="No Data",1,IF('Indicator Data Imputation'!AQ27&lt;&gt;"",1,0))</f>
        <v>0</v>
      </c>
      <c r="AP24" s="58">
        <f>IF('Indicator Data'!AS36="No Data",1,IF('Indicator Data Imputation'!AR27&lt;&gt;"",1,0))</f>
        <v>0</v>
      </c>
      <c r="AQ24" s="58">
        <f>IF('Indicator Data'!AT36="No Data",1,IF('Indicator Data Imputation'!AS27&lt;&gt;"",1,0))</f>
        <v>1</v>
      </c>
      <c r="AR24" s="58">
        <f>IF('Indicator Data'!AU36="No Data",1,IF('Indicator Data Imputation'!AT27&lt;&gt;"",1,0))</f>
        <v>1</v>
      </c>
      <c r="AS24" s="58">
        <f>IF('Indicator Data'!AV36="No Data",1,IF('Indicator Data Imputation'!AU27&lt;&gt;"",1,0))</f>
        <v>1</v>
      </c>
      <c r="AT24" s="58">
        <f>IF('Indicator Data'!AW36="No Data",1,IF('Indicator Data Imputation'!AV27&lt;&gt;"",1,0))</f>
        <v>0</v>
      </c>
      <c r="AU24" s="58">
        <f>IF('Indicator Data'!AX36="No Data",1,IF('Indicator Data Imputation'!AW27&lt;&gt;"",1,0))</f>
        <v>0</v>
      </c>
      <c r="AV24" s="58">
        <f>IF('Indicator Data'!AY36="No Data",1,IF('Indicator Data Imputation'!AX27&lt;&gt;"",1,0))</f>
        <v>0</v>
      </c>
      <c r="AW24" s="58">
        <f>IF('Indicator Data'!AZ36="No Data",1,IF('Indicator Data Imputation'!AY27&lt;&gt;"",1,0))</f>
        <v>0</v>
      </c>
      <c r="AX24" s="58">
        <f>IF('Indicator Data'!BA36="No Data",1,IF('Indicator Data Imputation'!AZ27&lt;&gt;"",1,0))</f>
        <v>0</v>
      </c>
      <c r="AY24" s="58">
        <f>IF('Indicator Data'!BB36="No Data",1,IF('Indicator Data Imputation'!BA27&lt;&gt;"",1,0))</f>
        <v>0</v>
      </c>
      <c r="AZ24" s="58">
        <f>IF('Indicator Data'!BC36="No Data",1,IF('Indicator Data Imputation'!BB27&lt;&gt;"",1,0))</f>
        <v>0</v>
      </c>
      <c r="BA24" s="58">
        <f>IF('Indicator Data'!BD36="No Data",1,IF('Indicator Data Imputation'!BC27&lt;&gt;"",1,0))</f>
        <v>0</v>
      </c>
      <c r="BB24" s="58">
        <f>IF('Indicator Data'!BE36="No Data",1,IF('Indicator Data Imputation'!BD27&lt;&gt;"",1,0))</f>
        <v>0</v>
      </c>
      <c r="BC24" s="58">
        <f>IF('Indicator Data'!BF36="No Data",1,IF('Indicator Data Imputation'!BE27&lt;&gt;"",1,0))</f>
        <v>0</v>
      </c>
      <c r="BD24" s="58">
        <f>IF('Indicator Data'!BG36="No Data",1,IF('Indicator Data Imputation'!BF27&lt;&gt;"",1,0))</f>
        <v>0</v>
      </c>
      <c r="BE24" s="58">
        <f>IF('Indicator Data'!BH36="No Data",1,IF('Indicator Data Imputation'!BG27&lt;&gt;"",1,0))</f>
        <v>0</v>
      </c>
      <c r="BF24" s="58">
        <f>IF('Indicator Data'!BI36="No Data",1,IF('Indicator Data Imputation'!BH27&lt;&gt;"",1,0))</f>
        <v>0</v>
      </c>
      <c r="BG24" s="58">
        <f>IF('Indicator Data'!BJ36="No Data",1,IF('Indicator Data Imputation'!BI27&lt;&gt;"",1,0))</f>
        <v>0</v>
      </c>
      <c r="BH24" s="58">
        <f>IF('Indicator Data'!BK36="No Data",1,IF('Indicator Data Imputation'!BJ27&lt;&gt;"",1,0))</f>
        <v>0</v>
      </c>
      <c r="BI24" s="58">
        <f>IF('Indicator Data'!BL36="No Data",1,IF('Indicator Data Imputation'!BK27&lt;&gt;"",1,0))</f>
        <v>0</v>
      </c>
      <c r="BJ24" s="58">
        <f>IF('Indicator Data'!BM36="No Data",1,IF('Indicator Data Imputation'!BL27&lt;&gt;"",1,0))</f>
        <v>0</v>
      </c>
      <c r="BK24" s="58">
        <f>IF('Indicator Data'!BN36="No Data",1,IF('Indicator Data Imputation'!BM27&lt;&gt;"",1,0))</f>
        <v>0</v>
      </c>
      <c r="BL24" s="58">
        <f>IF('Indicator Data'!BO36="No Data",1,IF('Indicator Data Imputation'!BN27&lt;&gt;"",1,0))</f>
        <v>0</v>
      </c>
      <c r="BM24" s="58">
        <f>IF('Indicator Data'!BP36="No Data",1,IF('Indicator Data Imputation'!BO27&lt;&gt;"",1,0))</f>
        <v>1</v>
      </c>
      <c r="BN24" s="58">
        <f>IF('Indicator Data'!BQ36="No Data",1,IF('Indicator Data Imputation'!BP27&lt;&gt;"",1,0))</f>
        <v>1</v>
      </c>
      <c r="BO24" s="58">
        <f>IF('Indicator Data'!BR36="No Data",1,IF('Indicator Data Imputation'!BQ27&lt;&gt;"",1,0))</f>
        <v>1</v>
      </c>
      <c r="BP24" s="58">
        <f>IF('Indicator Data'!BS36="No Data",1,IF('Indicator Data Imputation'!BR27&lt;&gt;"",1,0))</f>
        <v>0</v>
      </c>
      <c r="BQ24" s="58">
        <f>IF('Indicator Data'!BT36="No Data",1,IF('Indicator Data Imputation'!BS27&lt;&gt;"",1,0))</f>
        <v>0</v>
      </c>
      <c r="BR24" s="58">
        <f>IF('Indicator Data'!BU36="No Data",1,IF('Indicator Data Imputation'!BT27&lt;&gt;"",1,0))</f>
        <v>1</v>
      </c>
      <c r="BS24" s="58">
        <f>IF('Indicator Data'!BV36="No Data",1,IF('Indicator Data Imputation'!BU27&lt;&gt;"",1,0))</f>
        <v>0</v>
      </c>
      <c r="BT24" s="58">
        <f>IF('Indicator Data'!BW36="No Data",1,IF('Indicator Data Imputation'!BV27&lt;&gt;"",1,0))</f>
        <v>0</v>
      </c>
      <c r="BU24" s="58">
        <f>IF('Indicator Data'!BX36="No Data",1,IF('Indicator Data Imputation'!BW27&lt;&gt;"",1,0))</f>
        <v>0</v>
      </c>
      <c r="BV24" s="58">
        <f>IF('Indicator Data'!BY36="No Data",1,IF('Indicator Data Imputation'!BX27&lt;&gt;"",1,0))</f>
        <v>0</v>
      </c>
      <c r="BW24" s="58">
        <f>IF('Indicator Data'!BZ36="No Data",1,IF('Indicator Data Imputation'!BY27&lt;&gt;"",1,0))</f>
        <v>0</v>
      </c>
      <c r="BX24" s="58">
        <f>IF('Indicator Data'!CA36="No Data",1,IF('Indicator Data Imputation'!BZ27&lt;&gt;"",1,0))</f>
        <v>0</v>
      </c>
      <c r="BY24" s="58">
        <f>IF('Indicator Data'!CB36="No Data",1,IF('Indicator Data Imputation'!CA27&lt;&gt;"",1,0))</f>
        <v>0</v>
      </c>
      <c r="BZ24" s="58">
        <f>IF('Indicator Data'!CC36="No Data",1,IF('Indicator Data Imputation'!CB27&lt;&gt;"",1,0))</f>
        <v>0</v>
      </c>
      <c r="CA24" s="58">
        <f>IF('Indicator Data'!CD36="No Data",1,IF('Indicator Data Imputation'!CC27&lt;&gt;"",1,0))</f>
        <v>0</v>
      </c>
      <c r="CB24" s="58">
        <f>IF('Indicator Data'!CE36="No Data",1,IF('Indicator Data Imputation'!CD27&lt;&gt;"",1,0))</f>
        <v>0</v>
      </c>
      <c r="CC24" s="58">
        <f>IF('Indicator Data'!CF36="No Data",1,IF('Indicator Data Imputation'!CE27&lt;&gt;"",1,0))</f>
        <v>0</v>
      </c>
      <c r="CD24" s="58">
        <f>IF('Indicator Data'!CG36="No Data",1,IF('Indicator Data Imputation'!CF27&lt;&gt;"",1,0))</f>
        <v>0</v>
      </c>
      <c r="CE24" s="58">
        <f>IF('Indicator Data'!CH36="No Data",1,IF('Indicator Data Imputation'!CG27&lt;&gt;"",1,0))</f>
        <v>0</v>
      </c>
      <c r="CF24" s="58">
        <f>IF('Indicator Data'!CI36="No Data",1,IF('Indicator Data Imputation'!CH27&lt;&gt;"",1,0))</f>
        <v>0</v>
      </c>
      <c r="CG24" s="58">
        <f>IF('Indicator Data'!CJ36="No Data",1,IF('Indicator Data Imputation'!CI27&lt;&gt;"",1,0))</f>
        <v>0</v>
      </c>
      <c r="CH24" s="58">
        <f>IF('Indicator Data'!CK36="No Data",1,IF('Indicator Data Imputation'!CJ27&lt;&gt;"",1,0))</f>
        <v>0</v>
      </c>
      <c r="CI24" s="58">
        <f>IF('Indicator Data'!CL36="No Data",1,IF('Indicator Data Imputation'!CK27&lt;&gt;"",1,0))</f>
        <v>0</v>
      </c>
      <c r="CJ24" s="58">
        <f>IF('Indicator Data'!CM36="No Data",1,IF('Indicator Data Imputation'!CL27&lt;&gt;"",1,0))</f>
        <v>0</v>
      </c>
      <c r="CK24" s="58">
        <f>IF('Indicator Data'!CN36="No Data",1,IF('Indicator Data Imputation'!CM27&lt;&gt;"",1,0))</f>
        <v>0</v>
      </c>
      <c r="CL24" s="58">
        <f>IF('Indicator Data'!CO36="No Data",1,IF('Indicator Data Imputation'!CN27&lt;&gt;"",1,0))</f>
        <v>0</v>
      </c>
      <c r="CM24">
        <f t="shared" si="0"/>
        <v>12</v>
      </c>
      <c r="CN24" s="60">
        <f t="shared" si="1"/>
        <v>0.1348314606741573</v>
      </c>
    </row>
    <row r="25" spans="1:92" ht="15.75" customHeight="1" x14ac:dyDescent="0.25">
      <c r="A25" t="str">
        <f>'Indicator Data'!C37</f>
        <v>Manikganj</v>
      </c>
      <c r="B25" s="58">
        <f>IF('Indicator Data'!E37="No Data",1,IF('Indicator Data Imputation'!D28&lt;&gt;"",1,0))</f>
        <v>1</v>
      </c>
      <c r="C25" s="58">
        <f>IF('Indicator Data'!F37="No Data",1,IF('Indicator Data Imputation'!E28&lt;&gt;"",1,0))</f>
        <v>1</v>
      </c>
      <c r="D25" s="58">
        <f>IF('Indicator Data'!G37="No Data",1,IF('Indicator Data Imputation'!F28&lt;&gt;"",1,0))</f>
        <v>1</v>
      </c>
      <c r="E25" s="58">
        <f>IF('Indicator Data'!H37="No Data",1,IF('Indicator Data Imputation'!G28&lt;&gt;"",1,0))</f>
        <v>1</v>
      </c>
      <c r="F25" s="58">
        <f>IF('Indicator Data'!I37="No Data",1,IF('Indicator Data Imputation'!H28&lt;&gt;"",1,0))</f>
        <v>0</v>
      </c>
      <c r="G25" s="58">
        <f>IF('Indicator Data'!J37="No Data",1,IF('Indicator Data Imputation'!I28&lt;&gt;"",1,0))</f>
        <v>0</v>
      </c>
      <c r="H25" s="58">
        <f>IF('Indicator Data'!K37="No Data",1,IF('Indicator Data Imputation'!J28&lt;&gt;"",1,0))</f>
        <v>0</v>
      </c>
      <c r="I25" s="58">
        <f>IF('Indicator Data'!L37="No Data",1,IF('Indicator Data Imputation'!K28&lt;&gt;"",1,0))</f>
        <v>0</v>
      </c>
      <c r="J25" s="58">
        <f>IF('Indicator Data'!M37="No Data",1,IF('Indicator Data Imputation'!L28&lt;&gt;"",1,0))</f>
        <v>0</v>
      </c>
      <c r="K25" s="58">
        <f>IF('Indicator Data'!N37="No Data",1,IF('Indicator Data Imputation'!M28&lt;&gt;"",1,0))</f>
        <v>0</v>
      </c>
      <c r="L25" s="58">
        <f>IF('Indicator Data'!O37="No Data",1,IF('Indicator Data Imputation'!N28&lt;&gt;"",1,0))</f>
        <v>0</v>
      </c>
      <c r="M25" s="58">
        <f>IF('Indicator Data'!P37="No Data",1,IF('Indicator Data Imputation'!O28&lt;&gt;"",1,0))</f>
        <v>0</v>
      </c>
      <c r="N25" s="58">
        <f>IF('Indicator Data'!Q37="No Data",1,IF('Indicator Data Imputation'!P28&lt;&gt;"",1,0))</f>
        <v>0</v>
      </c>
      <c r="O25" s="58">
        <f>IF('Indicator Data'!R37="No Data",1,IF('Indicator Data Imputation'!Q28&lt;&gt;"",1,0))</f>
        <v>0</v>
      </c>
      <c r="P25" s="58">
        <f>IF('Indicator Data'!S37="No Data",1,IF('Indicator Data Imputation'!R28&lt;&gt;"",1,0))</f>
        <v>0</v>
      </c>
      <c r="Q25" s="58">
        <f>IF('Indicator Data'!T37="No Data",1,IF('Indicator Data Imputation'!S28&lt;&gt;"",1,0))</f>
        <v>0</v>
      </c>
      <c r="R25" s="58">
        <f>IF('Indicator Data'!U37="No Data",1,IF('Indicator Data Imputation'!T28&lt;&gt;"",1,0))</f>
        <v>0</v>
      </c>
      <c r="S25" s="58">
        <f>IF('Indicator Data'!V37="No Data",1,IF('Indicator Data Imputation'!U28&lt;&gt;"",1,0))</f>
        <v>0</v>
      </c>
      <c r="T25" s="58">
        <f>IF('Indicator Data'!W37="No Data",1,IF('Indicator Data Imputation'!V28&lt;&gt;"",1,0))</f>
        <v>0</v>
      </c>
      <c r="U25" s="58">
        <f>IF('Indicator Data'!X37="No Data",1,IF('Indicator Data Imputation'!W28&lt;&gt;"",1,0))</f>
        <v>0</v>
      </c>
      <c r="V25" s="58">
        <f>IF('Indicator Data'!Y37="No Data",1,IF('Indicator Data Imputation'!X28&lt;&gt;"",1,0))</f>
        <v>0</v>
      </c>
      <c r="W25" s="58">
        <f>IF('Indicator Data'!Z37="No Data",1,IF('Indicator Data Imputation'!Y28&lt;&gt;"",1,0))</f>
        <v>0</v>
      </c>
      <c r="X25" s="58">
        <f>IF('Indicator Data'!AA37="No Data",1,IF('Indicator Data Imputation'!Z28&lt;&gt;"",1,0))</f>
        <v>0</v>
      </c>
      <c r="Y25" s="58">
        <f>IF('Indicator Data'!AB37="No Data",1,IF('Indicator Data Imputation'!AA28&lt;&gt;"",1,0))</f>
        <v>0</v>
      </c>
      <c r="Z25" s="58">
        <f>IF('Indicator Data'!AC37="No Data",1,IF('Indicator Data Imputation'!AB28&lt;&gt;"",1,0))</f>
        <v>0</v>
      </c>
      <c r="AA25" s="58">
        <f>IF('Indicator Data'!AD37="No Data",1,IF('Indicator Data Imputation'!AC28&lt;&gt;"",1,0))</f>
        <v>0</v>
      </c>
      <c r="AB25" s="58">
        <f>IF('Indicator Data'!AE37="No Data",1,IF('Indicator Data Imputation'!AD28&lt;&gt;"",1,0))</f>
        <v>1</v>
      </c>
      <c r="AC25" s="58">
        <f>IF('Indicator Data'!AF37="No Data",1,IF('Indicator Data Imputation'!AE28&lt;&gt;"",1,0))</f>
        <v>1</v>
      </c>
      <c r="AD25" s="58">
        <f>IF('Indicator Data'!AG37="No Data",1,IF('Indicator Data Imputation'!AF28&lt;&gt;"",1,0))</f>
        <v>1</v>
      </c>
      <c r="AE25" s="58">
        <f>IF('Indicator Data'!AH37="No Data",1,IF('Indicator Data Imputation'!AG28&lt;&gt;"",1,0))</f>
        <v>1</v>
      </c>
      <c r="AF25" s="58">
        <f>IF('Indicator Data'!AI37="No Data",1,IF('Indicator Data Imputation'!AH28&lt;&gt;"",1,0))</f>
        <v>1</v>
      </c>
      <c r="AG25" s="58">
        <f>IF('Indicator Data'!AJ37="No Data",1,IF('Indicator Data Imputation'!AI28&lt;&gt;"",1,0))</f>
        <v>0</v>
      </c>
      <c r="AH25" s="58">
        <f>IF('Indicator Data'!AK37="No Data",1,IF('Indicator Data Imputation'!AJ28&lt;&gt;"",1,0))</f>
        <v>0</v>
      </c>
      <c r="AI25" s="58">
        <f>IF('Indicator Data'!AL37="No Data",1,IF('Indicator Data Imputation'!AK28&lt;&gt;"",1,0))</f>
        <v>0</v>
      </c>
      <c r="AJ25" s="58">
        <f>IF('Indicator Data'!AM37="No Data",1,IF('Indicator Data Imputation'!AL28&lt;&gt;"",1,0))</f>
        <v>0</v>
      </c>
      <c r="AK25" s="58">
        <f>IF('Indicator Data'!AN37="No Data",1,IF('Indicator Data Imputation'!AM28&lt;&gt;"",1,0))</f>
        <v>0</v>
      </c>
      <c r="AL25" s="58">
        <f>IF('Indicator Data'!AO37="No Data",1,IF('Indicator Data Imputation'!AN28&lt;&gt;"",1,0))</f>
        <v>0</v>
      </c>
      <c r="AM25" s="58">
        <f>IF('Indicator Data'!AP37="No Data",1,IF('Indicator Data Imputation'!AO28&lt;&gt;"",1,0))</f>
        <v>0</v>
      </c>
      <c r="AN25" s="58">
        <f>IF('Indicator Data'!AQ37="No Data",1,IF('Indicator Data Imputation'!AP28&lt;&gt;"",1,0))</f>
        <v>0</v>
      </c>
      <c r="AO25" s="58">
        <f>IF('Indicator Data'!AR37="No Data",1,IF('Indicator Data Imputation'!AQ28&lt;&gt;"",1,0))</f>
        <v>0</v>
      </c>
      <c r="AP25" s="58">
        <f>IF('Indicator Data'!AS37="No Data",1,IF('Indicator Data Imputation'!AR28&lt;&gt;"",1,0))</f>
        <v>0</v>
      </c>
      <c r="AQ25" s="58">
        <f>IF('Indicator Data'!AT37="No Data",1,IF('Indicator Data Imputation'!AS28&lt;&gt;"",1,0))</f>
        <v>1</v>
      </c>
      <c r="AR25" s="58">
        <f>IF('Indicator Data'!AU37="No Data",1,IF('Indicator Data Imputation'!AT28&lt;&gt;"",1,0))</f>
        <v>1</v>
      </c>
      <c r="AS25" s="58">
        <f>IF('Indicator Data'!AV37="No Data",1,IF('Indicator Data Imputation'!AU28&lt;&gt;"",1,0))</f>
        <v>1</v>
      </c>
      <c r="AT25" s="58">
        <f>IF('Indicator Data'!AW37="No Data",1,IF('Indicator Data Imputation'!AV28&lt;&gt;"",1,0))</f>
        <v>0</v>
      </c>
      <c r="AU25" s="58">
        <f>IF('Indicator Data'!AX37="No Data",1,IF('Indicator Data Imputation'!AW28&lt;&gt;"",1,0))</f>
        <v>0</v>
      </c>
      <c r="AV25" s="58">
        <f>IF('Indicator Data'!AY37="No Data",1,IF('Indicator Data Imputation'!AX28&lt;&gt;"",1,0))</f>
        <v>0</v>
      </c>
      <c r="AW25" s="58">
        <f>IF('Indicator Data'!AZ37="No Data",1,IF('Indicator Data Imputation'!AY28&lt;&gt;"",1,0))</f>
        <v>0</v>
      </c>
      <c r="AX25" s="58">
        <f>IF('Indicator Data'!BA37="No Data",1,IF('Indicator Data Imputation'!AZ28&lt;&gt;"",1,0))</f>
        <v>0</v>
      </c>
      <c r="AY25" s="58">
        <f>IF('Indicator Data'!BB37="No Data",1,IF('Indicator Data Imputation'!BA28&lt;&gt;"",1,0))</f>
        <v>0</v>
      </c>
      <c r="AZ25" s="58">
        <f>IF('Indicator Data'!BC37="No Data",1,IF('Indicator Data Imputation'!BB28&lt;&gt;"",1,0))</f>
        <v>0</v>
      </c>
      <c r="BA25" s="58">
        <f>IF('Indicator Data'!BD37="No Data",1,IF('Indicator Data Imputation'!BC28&lt;&gt;"",1,0))</f>
        <v>0</v>
      </c>
      <c r="BB25" s="58">
        <f>IF('Indicator Data'!BE37="No Data",1,IF('Indicator Data Imputation'!BD28&lt;&gt;"",1,0))</f>
        <v>0</v>
      </c>
      <c r="BC25" s="58">
        <f>IF('Indicator Data'!BF37="No Data",1,IF('Indicator Data Imputation'!BE28&lt;&gt;"",1,0))</f>
        <v>0</v>
      </c>
      <c r="BD25" s="58">
        <f>IF('Indicator Data'!BG37="No Data",1,IF('Indicator Data Imputation'!BF28&lt;&gt;"",1,0))</f>
        <v>0</v>
      </c>
      <c r="BE25" s="58">
        <f>IF('Indicator Data'!BH37="No Data",1,IF('Indicator Data Imputation'!BG28&lt;&gt;"",1,0))</f>
        <v>0</v>
      </c>
      <c r="BF25" s="58">
        <f>IF('Indicator Data'!BI37="No Data",1,IF('Indicator Data Imputation'!BH28&lt;&gt;"",1,0))</f>
        <v>0</v>
      </c>
      <c r="BG25" s="58">
        <f>IF('Indicator Data'!BJ37="No Data",1,IF('Indicator Data Imputation'!BI28&lt;&gt;"",1,0))</f>
        <v>0</v>
      </c>
      <c r="BH25" s="58">
        <f>IF('Indicator Data'!BK37="No Data",1,IF('Indicator Data Imputation'!BJ28&lt;&gt;"",1,0))</f>
        <v>0</v>
      </c>
      <c r="BI25" s="58">
        <f>IF('Indicator Data'!BL37="No Data",1,IF('Indicator Data Imputation'!BK28&lt;&gt;"",1,0))</f>
        <v>0</v>
      </c>
      <c r="BJ25" s="58">
        <f>IF('Indicator Data'!BM37="No Data",1,IF('Indicator Data Imputation'!BL28&lt;&gt;"",1,0))</f>
        <v>0</v>
      </c>
      <c r="BK25" s="58">
        <f>IF('Indicator Data'!BN37="No Data",1,IF('Indicator Data Imputation'!BM28&lt;&gt;"",1,0))</f>
        <v>0</v>
      </c>
      <c r="BL25" s="58">
        <f>IF('Indicator Data'!BO37="No Data",1,IF('Indicator Data Imputation'!BN28&lt;&gt;"",1,0))</f>
        <v>0</v>
      </c>
      <c r="BM25" s="58">
        <f>IF('Indicator Data'!BP37="No Data",1,IF('Indicator Data Imputation'!BO28&lt;&gt;"",1,0))</f>
        <v>1</v>
      </c>
      <c r="BN25" s="58">
        <f>IF('Indicator Data'!BQ37="No Data",1,IF('Indicator Data Imputation'!BP28&lt;&gt;"",1,0))</f>
        <v>1</v>
      </c>
      <c r="BO25" s="58">
        <f>IF('Indicator Data'!BR37="No Data",1,IF('Indicator Data Imputation'!BQ28&lt;&gt;"",1,0))</f>
        <v>1</v>
      </c>
      <c r="BP25" s="58">
        <f>IF('Indicator Data'!BS37="No Data",1,IF('Indicator Data Imputation'!BR28&lt;&gt;"",1,0))</f>
        <v>1</v>
      </c>
      <c r="BQ25" s="58">
        <f>IF('Indicator Data'!BT37="No Data",1,IF('Indicator Data Imputation'!BS28&lt;&gt;"",1,0))</f>
        <v>0</v>
      </c>
      <c r="BR25" s="58">
        <f>IF('Indicator Data'!BU37="No Data",1,IF('Indicator Data Imputation'!BT28&lt;&gt;"",1,0))</f>
        <v>1</v>
      </c>
      <c r="BS25" s="58">
        <f>IF('Indicator Data'!BV37="No Data",1,IF('Indicator Data Imputation'!BU28&lt;&gt;"",1,0))</f>
        <v>0</v>
      </c>
      <c r="BT25" s="58">
        <f>IF('Indicator Data'!BW37="No Data",1,IF('Indicator Data Imputation'!BV28&lt;&gt;"",1,0))</f>
        <v>0</v>
      </c>
      <c r="BU25" s="58">
        <f>IF('Indicator Data'!BX37="No Data",1,IF('Indicator Data Imputation'!BW28&lt;&gt;"",1,0))</f>
        <v>0</v>
      </c>
      <c r="BV25" s="58">
        <f>IF('Indicator Data'!BY37="No Data",1,IF('Indicator Data Imputation'!BX28&lt;&gt;"",1,0))</f>
        <v>0</v>
      </c>
      <c r="BW25" s="58">
        <f>IF('Indicator Data'!BZ37="No Data",1,IF('Indicator Data Imputation'!BY28&lt;&gt;"",1,0))</f>
        <v>0</v>
      </c>
      <c r="BX25" s="58">
        <f>IF('Indicator Data'!CA37="No Data",1,IF('Indicator Data Imputation'!BZ28&lt;&gt;"",1,0))</f>
        <v>0</v>
      </c>
      <c r="BY25" s="58">
        <f>IF('Indicator Data'!CB37="No Data",1,IF('Indicator Data Imputation'!CA28&lt;&gt;"",1,0))</f>
        <v>0</v>
      </c>
      <c r="BZ25" s="58">
        <f>IF('Indicator Data'!CC37="No Data",1,IF('Indicator Data Imputation'!CB28&lt;&gt;"",1,0))</f>
        <v>0</v>
      </c>
      <c r="CA25" s="58">
        <f>IF('Indicator Data'!CD37="No Data",1,IF('Indicator Data Imputation'!CC28&lt;&gt;"",1,0))</f>
        <v>0</v>
      </c>
      <c r="CB25" s="58">
        <f>IF('Indicator Data'!CE37="No Data",1,IF('Indicator Data Imputation'!CD28&lt;&gt;"",1,0))</f>
        <v>0</v>
      </c>
      <c r="CC25" s="58">
        <f>IF('Indicator Data'!CF37="No Data",1,IF('Indicator Data Imputation'!CE28&lt;&gt;"",1,0))</f>
        <v>0</v>
      </c>
      <c r="CD25" s="58">
        <f>IF('Indicator Data'!CG37="No Data",1,IF('Indicator Data Imputation'!CF28&lt;&gt;"",1,0))</f>
        <v>0</v>
      </c>
      <c r="CE25" s="58">
        <f>IF('Indicator Data'!CH37="No Data",1,IF('Indicator Data Imputation'!CG28&lt;&gt;"",1,0))</f>
        <v>0</v>
      </c>
      <c r="CF25" s="58">
        <f>IF('Indicator Data'!CI37="No Data",1,IF('Indicator Data Imputation'!CH28&lt;&gt;"",1,0))</f>
        <v>0</v>
      </c>
      <c r="CG25" s="58">
        <f>IF('Indicator Data'!CJ37="No Data",1,IF('Indicator Data Imputation'!CI28&lt;&gt;"",1,0))</f>
        <v>0</v>
      </c>
      <c r="CH25" s="58">
        <f>IF('Indicator Data'!CK37="No Data",1,IF('Indicator Data Imputation'!CJ28&lt;&gt;"",1,0))</f>
        <v>0</v>
      </c>
      <c r="CI25" s="58">
        <f>IF('Indicator Data'!CL37="No Data",1,IF('Indicator Data Imputation'!CK28&lt;&gt;"",1,0))</f>
        <v>0</v>
      </c>
      <c r="CJ25" s="58">
        <f>IF('Indicator Data'!CM37="No Data",1,IF('Indicator Data Imputation'!CL28&lt;&gt;"",1,0))</f>
        <v>0</v>
      </c>
      <c r="CK25" s="58">
        <f>IF('Indicator Data'!CN37="No Data",1,IF('Indicator Data Imputation'!CM28&lt;&gt;"",1,0))</f>
        <v>0</v>
      </c>
      <c r="CL25" s="58">
        <f>IF('Indicator Data'!CO37="No Data",1,IF('Indicator Data Imputation'!CN28&lt;&gt;"",1,0))</f>
        <v>0</v>
      </c>
      <c r="CM25">
        <f t="shared" si="0"/>
        <v>12</v>
      </c>
      <c r="CN25" s="60">
        <f t="shared" si="1"/>
        <v>0.1348314606741573</v>
      </c>
    </row>
    <row r="26" spans="1:92" ht="15.75" customHeight="1" x14ac:dyDescent="0.25">
      <c r="A26" t="str">
        <f>'Indicator Data'!C38</f>
        <v>Munshiganj</v>
      </c>
      <c r="B26" s="58">
        <f>IF('Indicator Data'!E38="No Data",1,IF('Indicator Data Imputation'!D29&lt;&gt;"",1,0))</f>
        <v>1</v>
      </c>
      <c r="C26" s="58">
        <f>IF('Indicator Data'!F38="No Data",1,IF('Indicator Data Imputation'!E29&lt;&gt;"",1,0))</f>
        <v>1</v>
      </c>
      <c r="D26" s="58">
        <f>IF('Indicator Data'!G38="No Data",1,IF('Indicator Data Imputation'!F29&lt;&gt;"",1,0))</f>
        <v>1</v>
      </c>
      <c r="E26" s="58">
        <f>IF('Indicator Data'!H38="No Data",1,IF('Indicator Data Imputation'!G29&lt;&gt;"",1,0))</f>
        <v>1</v>
      </c>
      <c r="F26" s="58">
        <f>IF('Indicator Data'!I38="No Data",1,IF('Indicator Data Imputation'!H29&lt;&gt;"",1,0))</f>
        <v>0</v>
      </c>
      <c r="G26" s="58">
        <f>IF('Indicator Data'!J38="No Data",1,IF('Indicator Data Imputation'!I29&lt;&gt;"",1,0))</f>
        <v>0</v>
      </c>
      <c r="H26" s="58">
        <f>IF('Indicator Data'!K38="No Data",1,IF('Indicator Data Imputation'!J29&lt;&gt;"",1,0))</f>
        <v>0</v>
      </c>
      <c r="I26" s="58">
        <f>IF('Indicator Data'!L38="No Data",1,IF('Indicator Data Imputation'!K29&lt;&gt;"",1,0))</f>
        <v>0</v>
      </c>
      <c r="J26" s="58">
        <f>IF('Indicator Data'!M38="No Data",1,IF('Indicator Data Imputation'!L29&lt;&gt;"",1,0))</f>
        <v>0</v>
      </c>
      <c r="K26" s="58">
        <f>IF('Indicator Data'!N38="No Data",1,IF('Indicator Data Imputation'!M29&lt;&gt;"",1,0))</f>
        <v>0</v>
      </c>
      <c r="L26" s="58">
        <f>IF('Indicator Data'!O38="No Data",1,IF('Indicator Data Imputation'!N29&lt;&gt;"",1,0))</f>
        <v>0</v>
      </c>
      <c r="M26" s="58">
        <f>IF('Indicator Data'!P38="No Data",1,IF('Indicator Data Imputation'!O29&lt;&gt;"",1,0))</f>
        <v>0</v>
      </c>
      <c r="N26" s="58">
        <f>IF('Indicator Data'!Q38="No Data",1,IF('Indicator Data Imputation'!P29&lt;&gt;"",1,0))</f>
        <v>0</v>
      </c>
      <c r="O26" s="58">
        <f>IF('Indicator Data'!R38="No Data",1,IF('Indicator Data Imputation'!Q29&lt;&gt;"",1,0))</f>
        <v>0</v>
      </c>
      <c r="P26" s="58">
        <f>IF('Indicator Data'!S38="No Data",1,IF('Indicator Data Imputation'!R29&lt;&gt;"",1,0))</f>
        <v>0</v>
      </c>
      <c r="Q26" s="58">
        <f>IF('Indicator Data'!T38="No Data",1,IF('Indicator Data Imputation'!S29&lt;&gt;"",1,0))</f>
        <v>0</v>
      </c>
      <c r="R26" s="58">
        <f>IF('Indicator Data'!U38="No Data",1,IF('Indicator Data Imputation'!T29&lt;&gt;"",1,0))</f>
        <v>0</v>
      </c>
      <c r="S26" s="58">
        <f>IF('Indicator Data'!V38="No Data",1,IF('Indicator Data Imputation'!U29&lt;&gt;"",1,0))</f>
        <v>0</v>
      </c>
      <c r="T26" s="58">
        <f>IF('Indicator Data'!W38="No Data",1,IF('Indicator Data Imputation'!V29&lt;&gt;"",1,0))</f>
        <v>0</v>
      </c>
      <c r="U26" s="58">
        <f>IF('Indicator Data'!X38="No Data",1,IF('Indicator Data Imputation'!W29&lt;&gt;"",1,0))</f>
        <v>0</v>
      </c>
      <c r="V26" s="58">
        <f>IF('Indicator Data'!Y38="No Data",1,IF('Indicator Data Imputation'!X29&lt;&gt;"",1,0))</f>
        <v>0</v>
      </c>
      <c r="W26" s="58">
        <f>IF('Indicator Data'!Z38="No Data",1,IF('Indicator Data Imputation'!Y29&lt;&gt;"",1,0))</f>
        <v>0</v>
      </c>
      <c r="X26" s="58">
        <f>IF('Indicator Data'!AA38="No Data",1,IF('Indicator Data Imputation'!Z29&lt;&gt;"",1,0))</f>
        <v>0</v>
      </c>
      <c r="Y26" s="58">
        <f>IF('Indicator Data'!AB38="No Data",1,IF('Indicator Data Imputation'!AA29&lt;&gt;"",1,0))</f>
        <v>0</v>
      </c>
      <c r="Z26" s="58">
        <f>IF('Indicator Data'!AC38="No Data",1,IF('Indicator Data Imputation'!AB29&lt;&gt;"",1,0))</f>
        <v>0</v>
      </c>
      <c r="AA26" s="58">
        <f>IF('Indicator Data'!AD38="No Data",1,IF('Indicator Data Imputation'!AC29&lt;&gt;"",1,0))</f>
        <v>0</v>
      </c>
      <c r="AB26" s="58">
        <f>IF('Indicator Data'!AE38="No Data",1,IF('Indicator Data Imputation'!AD29&lt;&gt;"",1,0))</f>
        <v>1</v>
      </c>
      <c r="AC26" s="58">
        <f>IF('Indicator Data'!AF38="No Data",1,IF('Indicator Data Imputation'!AE29&lt;&gt;"",1,0))</f>
        <v>1</v>
      </c>
      <c r="AD26" s="58">
        <f>IF('Indicator Data'!AG38="No Data",1,IF('Indicator Data Imputation'!AF29&lt;&gt;"",1,0))</f>
        <v>1</v>
      </c>
      <c r="AE26" s="58">
        <f>IF('Indicator Data'!AH38="No Data",1,IF('Indicator Data Imputation'!AG29&lt;&gt;"",1,0))</f>
        <v>1</v>
      </c>
      <c r="AF26" s="58">
        <f>IF('Indicator Data'!AI38="No Data",1,IF('Indicator Data Imputation'!AH29&lt;&gt;"",1,0))</f>
        <v>1</v>
      </c>
      <c r="AG26" s="58">
        <f>IF('Indicator Data'!AJ38="No Data",1,IF('Indicator Data Imputation'!AI29&lt;&gt;"",1,0))</f>
        <v>0</v>
      </c>
      <c r="AH26" s="58">
        <f>IF('Indicator Data'!AK38="No Data",1,IF('Indicator Data Imputation'!AJ29&lt;&gt;"",1,0))</f>
        <v>0</v>
      </c>
      <c r="AI26" s="58">
        <f>IF('Indicator Data'!AL38="No Data",1,IF('Indicator Data Imputation'!AK29&lt;&gt;"",1,0))</f>
        <v>0</v>
      </c>
      <c r="AJ26" s="58">
        <f>IF('Indicator Data'!AM38="No Data",1,IF('Indicator Data Imputation'!AL29&lt;&gt;"",1,0))</f>
        <v>0</v>
      </c>
      <c r="AK26" s="58">
        <f>IF('Indicator Data'!AN38="No Data",1,IF('Indicator Data Imputation'!AM29&lt;&gt;"",1,0))</f>
        <v>0</v>
      </c>
      <c r="AL26" s="58">
        <f>IF('Indicator Data'!AO38="No Data",1,IF('Indicator Data Imputation'!AN29&lt;&gt;"",1,0))</f>
        <v>0</v>
      </c>
      <c r="AM26" s="58">
        <f>IF('Indicator Data'!AP38="No Data",1,IF('Indicator Data Imputation'!AO29&lt;&gt;"",1,0))</f>
        <v>0</v>
      </c>
      <c r="AN26" s="58">
        <f>IF('Indicator Data'!AQ38="No Data",1,IF('Indicator Data Imputation'!AP29&lt;&gt;"",1,0))</f>
        <v>0</v>
      </c>
      <c r="AO26" s="58">
        <f>IF('Indicator Data'!AR38="No Data",1,IF('Indicator Data Imputation'!AQ29&lt;&gt;"",1,0))</f>
        <v>0</v>
      </c>
      <c r="AP26" s="58">
        <f>IF('Indicator Data'!AS38="No Data",1,IF('Indicator Data Imputation'!AR29&lt;&gt;"",1,0))</f>
        <v>0</v>
      </c>
      <c r="AQ26" s="58">
        <f>IF('Indicator Data'!AT38="No Data",1,IF('Indicator Data Imputation'!AS29&lt;&gt;"",1,0))</f>
        <v>1</v>
      </c>
      <c r="AR26" s="58">
        <f>IF('Indicator Data'!AU38="No Data",1,IF('Indicator Data Imputation'!AT29&lt;&gt;"",1,0))</f>
        <v>1</v>
      </c>
      <c r="AS26" s="58">
        <f>IF('Indicator Data'!AV38="No Data",1,IF('Indicator Data Imputation'!AU29&lt;&gt;"",1,0))</f>
        <v>1</v>
      </c>
      <c r="AT26" s="58">
        <f>IF('Indicator Data'!AW38="No Data",1,IF('Indicator Data Imputation'!AV29&lt;&gt;"",1,0))</f>
        <v>0</v>
      </c>
      <c r="AU26" s="58">
        <f>IF('Indicator Data'!AX38="No Data",1,IF('Indicator Data Imputation'!AW29&lt;&gt;"",1,0))</f>
        <v>0</v>
      </c>
      <c r="AV26" s="58">
        <f>IF('Indicator Data'!AY38="No Data",1,IF('Indicator Data Imputation'!AX29&lt;&gt;"",1,0))</f>
        <v>0</v>
      </c>
      <c r="AW26" s="58">
        <f>IF('Indicator Data'!AZ38="No Data",1,IF('Indicator Data Imputation'!AY29&lt;&gt;"",1,0))</f>
        <v>0</v>
      </c>
      <c r="AX26" s="58">
        <f>IF('Indicator Data'!BA38="No Data",1,IF('Indicator Data Imputation'!AZ29&lt;&gt;"",1,0))</f>
        <v>0</v>
      </c>
      <c r="AY26" s="58">
        <f>IF('Indicator Data'!BB38="No Data",1,IF('Indicator Data Imputation'!BA29&lt;&gt;"",1,0))</f>
        <v>0</v>
      </c>
      <c r="AZ26" s="58">
        <f>IF('Indicator Data'!BC38="No Data",1,IF('Indicator Data Imputation'!BB29&lt;&gt;"",1,0))</f>
        <v>0</v>
      </c>
      <c r="BA26" s="58">
        <f>IF('Indicator Data'!BD38="No Data",1,IF('Indicator Data Imputation'!BC29&lt;&gt;"",1,0))</f>
        <v>0</v>
      </c>
      <c r="BB26" s="58">
        <f>IF('Indicator Data'!BE38="No Data",1,IF('Indicator Data Imputation'!BD29&lt;&gt;"",1,0))</f>
        <v>0</v>
      </c>
      <c r="BC26" s="58">
        <f>IF('Indicator Data'!BF38="No Data",1,IF('Indicator Data Imputation'!BE29&lt;&gt;"",1,0))</f>
        <v>0</v>
      </c>
      <c r="BD26" s="58">
        <f>IF('Indicator Data'!BG38="No Data",1,IF('Indicator Data Imputation'!BF29&lt;&gt;"",1,0))</f>
        <v>0</v>
      </c>
      <c r="BE26" s="58">
        <f>IF('Indicator Data'!BH38="No Data",1,IF('Indicator Data Imputation'!BG29&lt;&gt;"",1,0))</f>
        <v>0</v>
      </c>
      <c r="BF26" s="58">
        <f>IF('Indicator Data'!BI38="No Data",1,IF('Indicator Data Imputation'!BH29&lt;&gt;"",1,0))</f>
        <v>0</v>
      </c>
      <c r="BG26" s="58">
        <f>IF('Indicator Data'!BJ38="No Data",1,IF('Indicator Data Imputation'!BI29&lt;&gt;"",1,0))</f>
        <v>0</v>
      </c>
      <c r="BH26" s="58">
        <f>IF('Indicator Data'!BK38="No Data",1,IF('Indicator Data Imputation'!BJ29&lt;&gt;"",1,0))</f>
        <v>0</v>
      </c>
      <c r="BI26" s="58">
        <f>IF('Indicator Data'!BL38="No Data",1,IF('Indicator Data Imputation'!BK29&lt;&gt;"",1,0))</f>
        <v>0</v>
      </c>
      <c r="BJ26" s="58">
        <f>IF('Indicator Data'!BM38="No Data",1,IF('Indicator Data Imputation'!BL29&lt;&gt;"",1,0))</f>
        <v>0</v>
      </c>
      <c r="BK26" s="58">
        <f>IF('Indicator Data'!BN38="No Data",1,IF('Indicator Data Imputation'!BM29&lt;&gt;"",1,0))</f>
        <v>0</v>
      </c>
      <c r="BL26" s="58">
        <f>IF('Indicator Data'!BO38="No Data",1,IF('Indicator Data Imputation'!BN29&lt;&gt;"",1,0))</f>
        <v>0</v>
      </c>
      <c r="BM26" s="58">
        <f>IF('Indicator Data'!BP38="No Data",1,IF('Indicator Data Imputation'!BO29&lt;&gt;"",1,0))</f>
        <v>1</v>
      </c>
      <c r="BN26" s="58">
        <f>IF('Indicator Data'!BQ38="No Data",1,IF('Indicator Data Imputation'!BP29&lt;&gt;"",1,0))</f>
        <v>1</v>
      </c>
      <c r="BO26" s="58">
        <f>IF('Indicator Data'!BR38="No Data",1,IF('Indicator Data Imputation'!BQ29&lt;&gt;"",1,0))</f>
        <v>1</v>
      </c>
      <c r="BP26" s="58">
        <f>IF('Indicator Data'!BS38="No Data",1,IF('Indicator Data Imputation'!BR29&lt;&gt;"",1,0))</f>
        <v>1</v>
      </c>
      <c r="BQ26" s="58">
        <f>IF('Indicator Data'!BT38="No Data",1,IF('Indicator Data Imputation'!BS29&lt;&gt;"",1,0))</f>
        <v>0</v>
      </c>
      <c r="BR26" s="58">
        <f>IF('Indicator Data'!BU38="No Data",1,IF('Indicator Data Imputation'!BT29&lt;&gt;"",1,0))</f>
        <v>1</v>
      </c>
      <c r="BS26" s="58">
        <f>IF('Indicator Data'!BV38="No Data",1,IF('Indicator Data Imputation'!BU29&lt;&gt;"",1,0))</f>
        <v>0</v>
      </c>
      <c r="BT26" s="58">
        <f>IF('Indicator Data'!BW38="No Data",1,IF('Indicator Data Imputation'!BV29&lt;&gt;"",1,0))</f>
        <v>0</v>
      </c>
      <c r="BU26" s="58">
        <f>IF('Indicator Data'!BX38="No Data",1,IF('Indicator Data Imputation'!BW29&lt;&gt;"",1,0))</f>
        <v>0</v>
      </c>
      <c r="BV26" s="58">
        <f>IF('Indicator Data'!BY38="No Data",1,IF('Indicator Data Imputation'!BX29&lt;&gt;"",1,0))</f>
        <v>0</v>
      </c>
      <c r="BW26" s="58">
        <f>IF('Indicator Data'!BZ38="No Data",1,IF('Indicator Data Imputation'!BY29&lt;&gt;"",1,0))</f>
        <v>0</v>
      </c>
      <c r="BX26" s="58">
        <f>IF('Indicator Data'!CA38="No Data",1,IF('Indicator Data Imputation'!BZ29&lt;&gt;"",1,0))</f>
        <v>0</v>
      </c>
      <c r="BY26" s="58">
        <f>IF('Indicator Data'!CB38="No Data",1,IF('Indicator Data Imputation'!CA29&lt;&gt;"",1,0))</f>
        <v>0</v>
      </c>
      <c r="BZ26" s="58">
        <f>IF('Indicator Data'!CC38="No Data",1,IF('Indicator Data Imputation'!CB29&lt;&gt;"",1,0))</f>
        <v>0</v>
      </c>
      <c r="CA26" s="58">
        <f>IF('Indicator Data'!CD38="No Data",1,IF('Indicator Data Imputation'!CC29&lt;&gt;"",1,0))</f>
        <v>0</v>
      </c>
      <c r="CB26" s="58">
        <f>IF('Indicator Data'!CE38="No Data",1,IF('Indicator Data Imputation'!CD29&lt;&gt;"",1,0))</f>
        <v>0</v>
      </c>
      <c r="CC26" s="58">
        <f>IF('Indicator Data'!CF38="No Data",1,IF('Indicator Data Imputation'!CE29&lt;&gt;"",1,0))</f>
        <v>0</v>
      </c>
      <c r="CD26" s="58">
        <f>IF('Indicator Data'!CG38="No Data",1,IF('Indicator Data Imputation'!CF29&lt;&gt;"",1,0))</f>
        <v>0</v>
      </c>
      <c r="CE26" s="58">
        <f>IF('Indicator Data'!CH38="No Data",1,IF('Indicator Data Imputation'!CG29&lt;&gt;"",1,0))</f>
        <v>0</v>
      </c>
      <c r="CF26" s="58">
        <f>IF('Indicator Data'!CI38="No Data",1,IF('Indicator Data Imputation'!CH29&lt;&gt;"",1,0))</f>
        <v>0</v>
      </c>
      <c r="CG26" s="58">
        <f>IF('Indicator Data'!CJ38="No Data",1,IF('Indicator Data Imputation'!CI29&lt;&gt;"",1,0))</f>
        <v>0</v>
      </c>
      <c r="CH26" s="58">
        <f>IF('Indicator Data'!CK38="No Data",1,IF('Indicator Data Imputation'!CJ29&lt;&gt;"",1,0))</f>
        <v>0</v>
      </c>
      <c r="CI26" s="58">
        <f>IF('Indicator Data'!CL38="No Data",1,IF('Indicator Data Imputation'!CK29&lt;&gt;"",1,0))</f>
        <v>0</v>
      </c>
      <c r="CJ26" s="58">
        <f>IF('Indicator Data'!CM38="No Data",1,IF('Indicator Data Imputation'!CL29&lt;&gt;"",1,0))</f>
        <v>0</v>
      </c>
      <c r="CK26" s="58">
        <f>IF('Indicator Data'!CN38="No Data",1,IF('Indicator Data Imputation'!CM29&lt;&gt;"",1,0))</f>
        <v>0</v>
      </c>
      <c r="CL26" s="58">
        <f>IF('Indicator Data'!CO38="No Data",1,IF('Indicator Data Imputation'!CN29&lt;&gt;"",1,0))</f>
        <v>0</v>
      </c>
      <c r="CM26">
        <f t="shared" si="0"/>
        <v>12</v>
      </c>
      <c r="CN26" s="60">
        <f t="shared" si="1"/>
        <v>0.1348314606741573</v>
      </c>
    </row>
    <row r="27" spans="1:92" ht="15.75" customHeight="1" x14ac:dyDescent="0.25">
      <c r="A27" t="str">
        <f>'Indicator Data'!C39</f>
        <v>Narayanganj</v>
      </c>
      <c r="B27" s="58">
        <f>IF('Indicator Data'!E39="No Data",1,IF('Indicator Data Imputation'!D30&lt;&gt;"",1,0))</f>
        <v>1</v>
      </c>
      <c r="C27" s="58">
        <f>IF('Indicator Data'!F39="No Data",1,IF('Indicator Data Imputation'!E30&lt;&gt;"",1,0))</f>
        <v>1</v>
      </c>
      <c r="D27" s="58">
        <f>IF('Indicator Data'!G39="No Data",1,IF('Indicator Data Imputation'!F30&lt;&gt;"",1,0))</f>
        <v>1</v>
      </c>
      <c r="E27" s="58">
        <f>IF('Indicator Data'!H39="No Data",1,IF('Indicator Data Imputation'!G30&lt;&gt;"",1,0))</f>
        <v>1</v>
      </c>
      <c r="F27" s="58">
        <f>IF('Indicator Data'!I39="No Data",1,IF('Indicator Data Imputation'!H30&lt;&gt;"",1,0))</f>
        <v>0</v>
      </c>
      <c r="G27" s="58">
        <f>IF('Indicator Data'!J39="No Data",1,IF('Indicator Data Imputation'!I30&lt;&gt;"",1,0))</f>
        <v>0</v>
      </c>
      <c r="H27" s="58">
        <f>IF('Indicator Data'!K39="No Data",1,IF('Indicator Data Imputation'!J30&lt;&gt;"",1,0))</f>
        <v>0</v>
      </c>
      <c r="I27" s="58">
        <f>IF('Indicator Data'!L39="No Data",1,IF('Indicator Data Imputation'!K30&lt;&gt;"",1,0))</f>
        <v>0</v>
      </c>
      <c r="J27" s="58">
        <f>IF('Indicator Data'!M39="No Data",1,IF('Indicator Data Imputation'!L30&lt;&gt;"",1,0))</f>
        <v>0</v>
      </c>
      <c r="K27" s="58">
        <f>IF('Indicator Data'!N39="No Data",1,IF('Indicator Data Imputation'!M30&lt;&gt;"",1,0))</f>
        <v>0</v>
      </c>
      <c r="L27" s="58">
        <f>IF('Indicator Data'!O39="No Data",1,IF('Indicator Data Imputation'!N30&lt;&gt;"",1,0))</f>
        <v>0</v>
      </c>
      <c r="M27" s="58">
        <f>IF('Indicator Data'!P39="No Data",1,IF('Indicator Data Imputation'!O30&lt;&gt;"",1,0))</f>
        <v>0</v>
      </c>
      <c r="N27" s="58">
        <f>IF('Indicator Data'!Q39="No Data",1,IF('Indicator Data Imputation'!P30&lt;&gt;"",1,0))</f>
        <v>0</v>
      </c>
      <c r="O27" s="58">
        <f>IF('Indicator Data'!R39="No Data",1,IF('Indicator Data Imputation'!Q30&lt;&gt;"",1,0))</f>
        <v>0</v>
      </c>
      <c r="P27" s="58">
        <f>IF('Indicator Data'!S39="No Data",1,IF('Indicator Data Imputation'!R30&lt;&gt;"",1,0))</f>
        <v>0</v>
      </c>
      <c r="Q27" s="58">
        <f>IF('Indicator Data'!T39="No Data",1,IF('Indicator Data Imputation'!S30&lt;&gt;"",1,0))</f>
        <v>0</v>
      </c>
      <c r="R27" s="58">
        <f>IF('Indicator Data'!U39="No Data",1,IF('Indicator Data Imputation'!T30&lt;&gt;"",1,0))</f>
        <v>0</v>
      </c>
      <c r="S27" s="58">
        <f>IF('Indicator Data'!V39="No Data",1,IF('Indicator Data Imputation'!U30&lt;&gt;"",1,0))</f>
        <v>0</v>
      </c>
      <c r="T27" s="58">
        <f>IF('Indicator Data'!W39="No Data",1,IF('Indicator Data Imputation'!V30&lt;&gt;"",1,0))</f>
        <v>0</v>
      </c>
      <c r="U27" s="58">
        <f>IF('Indicator Data'!X39="No Data",1,IF('Indicator Data Imputation'!W30&lt;&gt;"",1,0))</f>
        <v>0</v>
      </c>
      <c r="V27" s="58">
        <f>IF('Indicator Data'!Y39="No Data",1,IF('Indicator Data Imputation'!X30&lt;&gt;"",1,0))</f>
        <v>0</v>
      </c>
      <c r="W27" s="58">
        <f>IF('Indicator Data'!Z39="No Data",1,IF('Indicator Data Imputation'!Y30&lt;&gt;"",1,0))</f>
        <v>0</v>
      </c>
      <c r="X27" s="58">
        <f>IF('Indicator Data'!AA39="No Data",1,IF('Indicator Data Imputation'!Z30&lt;&gt;"",1,0))</f>
        <v>0</v>
      </c>
      <c r="Y27" s="58">
        <f>IF('Indicator Data'!AB39="No Data",1,IF('Indicator Data Imputation'!AA30&lt;&gt;"",1,0))</f>
        <v>0</v>
      </c>
      <c r="Z27" s="58">
        <f>IF('Indicator Data'!AC39="No Data",1,IF('Indicator Data Imputation'!AB30&lt;&gt;"",1,0))</f>
        <v>0</v>
      </c>
      <c r="AA27" s="58">
        <f>IF('Indicator Data'!AD39="No Data",1,IF('Indicator Data Imputation'!AC30&lt;&gt;"",1,0))</f>
        <v>0</v>
      </c>
      <c r="AB27" s="58">
        <f>IF('Indicator Data'!AE39="No Data",1,IF('Indicator Data Imputation'!AD30&lt;&gt;"",1,0))</f>
        <v>1</v>
      </c>
      <c r="AC27" s="58">
        <f>IF('Indicator Data'!AF39="No Data",1,IF('Indicator Data Imputation'!AE30&lt;&gt;"",1,0))</f>
        <v>1</v>
      </c>
      <c r="AD27" s="58">
        <f>IF('Indicator Data'!AG39="No Data",1,IF('Indicator Data Imputation'!AF30&lt;&gt;"",1,0))</f>
        <v>1</v>
      </c>
      <c r="AE27" s="58">
        <f>IF('Indicator Data'!AH39="No Data",1,IF('Indicator Data Imputation'!AG30&lt;&gt;"",1,0))</f>
        <v>1</v>
      </c>
      <c r="AF27" s="58">
        <f>IF('Indicator Data'!AI39="No Data",1,IF('Indicator Data Imputation'!AH30&lt;&gt;"",1,0))</f>
        <v>1</v>
      </c>
      <c r="AG27" s="58">
        <f>IF('Indicator Data'!AJ39="No Data",1,IF('Indicator Data Imputation'!AI30&lt;&gt;"",1,0))</f>
        <v>0</v>
      </c>
      <c r="AH27" s="58">
        <f>IF('Indicator Data'!AK39="No Data",1,IF('Indicator Data Imputation'!AJ30&lt;&gt;"",1,0))</f>
        <v>0</v>
      </c>
      <c r="AI27" s="58">
        <f>IF('Indicator Data'!AL39="No Data",1,IF('Indicator Data Imputation'!AK30&lt;&gt;"",1,0))</f>
        <v>0</v>
      </c>
      <c r="AJ27" s="58">
        <f>IF('Indicator Data'!AM39="No Data",1,IF('Indicator Data Imputation'!AL30&lt;&gt;"",1,0))</f>
        <v>0</v>
      </c>
      <c r="AK27" s="58">
        <f>IF('Indicator Data'!AN39="No Data",1,IF('Indicator Data Imputation'!AM30&lt;&gt;"",1,0))</f>
        <v>0</v>
      </c>
      <c r="AL27" s="58">
        <f>IF('Indicator Data'!AO39="No Data",1,IF('Indicator Data Imputation'!AN30&lt;&gt;"",1,0))</f>
        <v>0</v>
      </c>
      <c r="AM27" s="58">
        <f>IF('Indicator Data'!AP39="No Data",1,IF('Indicator Data Imputation'!AO30&lt;&gt;"",1,0))</f>
        <v>0</v>
      </c>
      <c r="AN27" s="58">
        <f>IF('Indicator Data'!AQ39="No Data",1,IF('Indicator Data Imputation'!AP30&lt;&gt;"",1,0))</f>
        <v>0</v>
      </c>
      <c r="AO27" s="58">
        <f>IF('Indicator Data'!AR39="No Data",1,IF('Indicator Data Imputation'!AQ30&lt;&gt;"",1,0))</f>
        <v>0</v>
      </c>
      <c r="AP27" s="58">
        <f>IF('Indicator Data'!AS39="No Data",1,IF('Indicator Data Imputation'!AR30&lt;&gt;"",1,0))</f>
        <v>0</v>
      </c>
      <c r="AQ27" s="58">
        <f>IF('Indicator Data'!AT39="No Data",1,IF('Indicator Data Imputation'!AS30&lt;&gt;"",1,0))</f>
        <v>1</v>
      </c>
      <c r="AR27" s="58">
        <f>IF('Indicator Data'!AU39="No Data",1,IF('Indicator Data Imputation'!AT30&lt;&gt;"",1,0))</f>
        <v>1</v>
      </c>
      <c r="AS27" s="58">
        <f>IF('Indicator Data'!AV39="No Data",1,IF('Indicator Data Imputation'!AU30&lt;&gt;"",1,0))</f>
        <v>1</v>
      </c>
      <c r="AT27" s="58">
        <f>IF('Indicator Data'!AW39="No Data",1,IF('Indicator Data Imputation'!AV30&lt;&gt;"",1,0))</f>
        <v>0</v>
      </c>
      <c r="AU27" s="58">
        <f>IF('Indicator Data'!AX39="No Data",1,IF('Indicator Data Imputation'!AW30&lt;&gt;"",1,0))</f>
        <v>0</v>
      </c>
      <c r="AV27" s="58">
        <f>IF('Indicator Data'!AY39="No Data",1,IF('Indicator Data Imputation'!AX30&lt;&gt;"",1,0))</f>
        <v>0</v>
      </c>
      <c r="AW27" s="58">
        <f>IF('Indicator Data'!AZ39="No Data",1,IF('Indicator Data Imputation'!AY30&lt;&gt;"",1,0))</f>
        <v>0</v>
      </c>
      <c r="AX27" s="58">
        <f>IF('Indicator Data'!BA39="No Data",1,IF('Indicator Data Imputation'!AZ30&lt;&gt;"",1,0))</f>
        <v>0</v>
      </c>
      <c r="AY27" s="58">
        <f>IF('Indicator Data'!BB39="No Data",1,IF('Indicator Data Imputation'!BA30&lt;&gt;"",1,0))</f>
        <v>0</v>
      </c>
      <c r="AZ27" s="58">
        <f>IF('Indicator Data'!BC39="No Data",1,IF('Indicator Data Imputation'!BB30&lt;&gt;"",1,0))</f>
        <v>0</v>
      </c>
      <c r="BA27" s="58">
        <f>IF('Indicator Data'!BD39="No Data",1,IF('Indicator Data Imputation'!BC30&lt;&gt;"",1,0))</f>
        <v>0</v>
      </c>
      <c r="BB27" s="58">
        <f>IF('Indicator Data'!BE39="No Data",1,IF('Indicator Data Imputation'!BD30&lt;&gt;"",1,0))</f>
        <v>0</v>
      </c>
      <c r="BC27" s="58">
        <f>IF('Indicator Data'!BF39="No Data",1,IF('Indicator Data Imputation'!BE30&lt;&gt;"",1,0))</f>
        <v>0</v>
      </c>
      <c r="BD27" s="58">
        <f>IF('Indicator Data'!BG39="No Data",1,IF('Indicator Data Imputation'!BF30&lt;&gt;"",1,0))</f>
        <v>0</v>
      </c>
      <c r="BE27" s="58">
        <f>IF('Indicator Data'!BH39="No Data",1,IF('Indicator Data Imputation'!BG30&lt;&gt;"",1,0))</f>
        <v>0</v>
      </c>
      <c r="BF27" s="58">
        <f>IF('Indicator Data'!BI39="No Data",1,IF('Indicator Data Imputation'!BH30&lt;&gt;"",1,0))</f>
        <v>0</v>
      </c>
      <c r="BG27" s="58">
        <f>IF('Indicator Data'!BJ39="No Data",1,IF('Indicator Data Imputation'!BI30&lt;&gt;"",1,0))</f>
        <v>0</v>
      </c>
      <c r="BH27" s="58">
        <f>IF('Indicator Data'!BK39="No Data",1,IF('Indicator Data Imputation'!BJ30&lt;&gt;"",1,0))</f>
        <v>0</v>
      </c>
      <c r="BI27" s="58">
        <f>IF('Indicator Data'!BL39="No Data",1,IF('Indicator Data Imputation'!BK30&lt;&gt;"",1,0))</f>
        <v>0</v>
      </c>
      <c r="BJ27" s="58">
        <f>IF('Indicator Data'!BM39="No Data",1,IF('Indicator Data Imputation'!BL30&lt;&gt;"",1,0))</f>
        <v>0</v>
      </c>
      <c r="BK27" s="58">
        <f>IF('Indicator Data'!BN39="No Data",1,IF('Indicator Data Imputation'!BM30&lt;&gt;"",1,0))</f>
        <v>0</v>
      </c>
      <c r="BL27" s="58">
        <f>IF('Indicator Data'!BO39="No Data",1,IF('Indicator Data Imputation'!BN30&lt;&gt;"",1,0))</f>
        <v>0</v>
      </c>
      <c r="BM27" s="58">
        <f>IF('Indicator Data'!BP39="No Data",1,IF('Indicator Data Imputation'!BO30&lt;&gt;"",1,0))</f>
        <v>1</v>
      </c>
      <c r="BN27" s="58">
        <f>IF('Indicator Data'!BQ39="No Data",1,IF('Indicator Data Imputation'!BP30&lt;&gt;"",1,0))</f>
        <v>1</v>
      </c>
      <c r="BO27" s="58">
        <f>IF('Indicator Data'!BR39="No Data",1,IF('Indicator Data Imputation'!BQ30&lt;&gt;"",1,0))</f>
        <v>1</v>
      </c>
      <c r="BP27" s="58">
        <f>IF('Indicator Data'!BS39="No Data",1,IF('Indicator Data Imputation'!BR30&lt;&gt;"",1,0))</f>
        <v>1</v>
      </c>
      <c r="BQ27" s="58">
        <f>IF('Indicator Data'!BT39="No Data",1,IF('Indicator Data Imputation'!BS30&lt;&gt;"",1,0))</f>
        <v>0</v>
      </c>
      <c r="BR27" s="58">
        <f>IF('Indicator Data'!BU39="No Data",1,IF('Indicator Data Imputation'!BT30&lt;&gt;"",1,0))</f>
        <v>1</v>
      </c>
      <c r="BS27" s="58">
        <f>IF('Indicator Data'!BV39="No Data",1,IF('Indicator Data Imputation'!BU30&lt;&gt;"",1,0))</f>
        <v>0</v>
      </c>
      <c r="BT27" s="58">
        <f>IF('Indicator Data'!BW39="No Data",1,IF('Indicator Data Imputation'!BV30&lt;&gt;"",1,0))</f>
        <v>0</v>
      </c>
      <c r="BU27" s="58">
        <f>IF('Indicator Data'!BX39="No Data",1,IF('Indicator Data Imputation'!BW30&lt;&gt;"",1,0))</f>
        <v>0</v>
      </c>
      <c r="BV27" s="58">
        <f>IF('Indicator Data'!BY39="No Data",1,IF('Indicator Data Imputation'!BX30&lt;&gt;"",1,0))</f>
        <v>0</v>
      </c>
      <c r="BW27" s="58">
        <f>IF('Indicator Data'!BZ39="No Data",1,IF('Indicator Data Imputation'!BY30&lt;&gt;"",1,0))</f>
        <v>0</v>
      </c>
      <c r="BX27" s="58">
        <f>IF('Indicator Data'!CA39="No Data",1,IF('Indicator Data Imputation'!BZ30&lt;&gt;"",1,0))</f>
        <v>0</v>
      </c>
      <c r="BY27" s="58">
        <f>IF('Indicator Data'!CB39="No Data",1,IF('Indicator Data Imputation'!CA30&lt;&gt;"",1,0))</f>
        <v>0</v>
      </c>
      <c r="BZ27" s="58">
        <f>IF('Indicator Data'!CC39="No Data",1,IF('Indicator Data Imputation'!CB30&lt;&gt;"",1,0))</f>
        <v>0</v>
      </c>
      <c r="CA27" s="58">
        <f>IF('Indicator Data'!CD39="No Data",1,IF('Indicator Data Imputation'!CC30&lt;&gt;"",1,0))</f>
        <v>0</v>
      </c>
      <c r="CB27" s="58">
        <f>IF('Indicator Data'!CE39="No Data",1,IF('Indicator Data Imputation'!CD30&lt;&gt;"",1,0))</f>
        <v>0</v>
      </c>
      <c r="CC27" s="58">
        <f>IF('Indicator Data'!CF39="No Data",1,IF('Indicator Data Imputation'!CE30&lt;&gt;"",1,0))</f>
        <v>0</v>
      </c>
      <c r="CD27" s="58">
        <f>IF('Indicator Data'!CG39="No Data",1,IF('Indicator Data Imputation'!CF30&lt;&gt;"",1,0))</f>
        <v>0</v>
      </c>
      <c r="CE27" s="58">
        <f>IF('Indicator Data'!CH39="No Data",1,IF('Indicator Data Imputation'!CG30&lt;&gt;"",1,0))</f>
        <v>0</v>
      </c>
      <c r="CF27" s="58">
        <f>IF('Indicator Data'!CI39="No Data",1,IF('Indicator Data Imputation'!CH30&lt;&gt;"",1,0))</f>
        <v>0</v>
      </c>
      <c r="CG27" s="58">
        <f>IF('Indicator Data'!CJ39="No Data",1,IF('Indicator Data Imputation'!CI30&lt;&gt;"",1,0))</f>
        <v>0</v>
      </c>
      <c r="CH27" s="58">
        <f>IF('Indicator Data'!CK39="No Data",1,IF('Indicator Data Imputation'!CJ30&lt;&gt;"",1,0))</f>
        <v>0</v>
      </c>
      <c r="CI27" s="58">
        <f>IF('Indicator Data'!CL39="No Data",1,IF('Indicator Data Imputation'!CK30&lt;&gt;"",1,0))</f>
        <v>0</v>
      </c>
      <c r="CJ27" s="58">
        <f>IF('Indicator Data'!CM39="No Data",1,IF('Indicator Data Imputation'!CL30&lt;&gt;"",1,0))</f>
        <v>0</v>
      </c>
      <c r="CK27" s="58">
        <f>IF('Indicator Data'!CN39="No Data",1,IF('Indicator Data Imputation'!CM30&lt;&gt;"",1,0))</f>
        <v>0</v>
      </c>
      <c r="CL27" s="58">
        <f>IF('Indicator Data'!CO39="No Data",1,IF('Indicator Data Imputation'!CN30&lt;&gt;"",1,0))</f>
        <v>0</v>
      </c>
      <c r="CM27">
        <f t="shared" si="0"/>
        <v>12</v>
      </c>
      <c r="CN27" s="60">
        <f t="shared" si="1"/>
        <v>0.1348314606741573</v>
      </c>
    </row>
    <row r="28" spans="1:92" ht="15.75" customHeight="1" x14ac:dyDescent="0.25">
      <c r="A28" t="str">
        <f>'Indicator Data'!C40</f>
        <v>Narsingdi</v>
      </c>
      <c r="B28" s="58">
        <f>IF('Indicator Data'!E40="No Data",1,IF('Indicator Data Imputation'!D31&lt;&gt;"",1,0))</f>
        <v>1</v>
      </c>
      <c r="C28" s="58">
        <f>IF('Indicator Data'!F40="No Data",1,IF('Indicator Data Imputation'!E31&lt;&gt;"",1,0))</f>
        <v>1</v>
      </c>
      <c r="D28" s="58">
        <f>IF('Indicator Data'!G40="No Data",1,IF('Indicator Data Imputation'!F31&lt;&gt;"",1,0))</f>
        <v>1</v>
      </c>
      <c r="E28" s="58">
        <f>IF('Indicator Data'!H40="No Data",1,IF('Indicator Data Imputation'!G31&lt;&gt;"",1,0))</f>
        <v>1</v>
      </c>
      <c r="F28" s="58">
        <f>IF('Indicator Data'!I40="No Data",1,IF('Indicator Data Imputation'!H31&lt;&gt;"",1,0))</f>
        <v>0</v>
      </c>
      <c r="G28" s="58">
        <f>IF('Indicator Data'!J40="No Data",1,IF('Indicator Data Imputation'!I31&lt;&gt;"",1,0))</f>
        <v>0</v>
      </c>
      <c r="H28" s="58">
        <f>IF('Indicator Data'!K40="No Data",1,IF('Indicator Data Imputation'!J31&lt;&gt;"",1,0))</f>
        <v>0</v>
      </c>
      <c r="I28" s="58">
        <f>IF('Indicator Data'!L40="No Data",1,IF('Indicator Data Imputation'!K31&lt;&gt;"",1,0))</f>
        <v>0</v>
      </c>
      <c r="J28" s="58">
        <f>IF('Indicator Data'!M40="No Data",1,IF('Indicator Data Imputation'!L31&lt;&gt;"",1,0))</f>
        <v>0</v>
      </c>
      <c r="K28" s="58">
        <f>IF('Indicator Data'!N40="No Data",1,IF('Indicator Data Imputation'!M31&lt;&gt;"",1,0))</f>
        <v>0</v>
      </c>
      <c r="L28" s="58">
        <f>IF('Indicator Data'!O40="No Data",1,IF('Indicator Data Imputation'!N31&lt;&gt;"",1,0))</f>
        <v>0</v>
      </c>
      <c r="M28" s="58">
        <f>IF('Indicator Data'!P40="No Data",1,IF('Indicator Data Imputation'!O31&lt;&gt;"",1,0))</f>
        <v>0</v>
      </c>
      <c r="N28" s="58">
        <f>IF('Indicator Data'!Q40="No Data",1,IF('Indicator Data Imputation'!P31&lt;&gt;"",1,0))</f>
        <v>0</v>
      </c>
      <c r="O28" s="58">
        <f>IF('Indicator Data'!R40="No Data",1,IF('Indicator Data Imputation'!Q31&lt;&gt;"",1,0))</f>
        <v>0</v>
      </c>
      <c r="P28" s="58">
        <f>IF('Indicator Data'!S40="No Data",1,IF('Indicator Data Imputation'!R31&lt;&gt;"",1,0))</f>
        <v>0</v>
      </c>
      <c r="Q28" s="58">
        <f>IF('Indicator Data'!T40="No Data",1,IF('Indicator Data Imputation'!S31&lt;&gt;"",1,0))</f>
        <v>0</v>
      </c>
      <c r="R28" s="58">
        <f>IF('Indicator Data'!U40="No Data",1,IF('Indicator Data Imputation'!T31&lt;&gt;"",1,0))</f>
        <v>0</v>
      </c>
      <c r="S28" s="58">
        <f>IF('Indicator Data'!V40="No Data",1,IF('Indicator Data Imputation'!U31&lt;&gt;"",1,0))</f>
        <v>0</v>
      </c>
      <c r="T28" s="58">
        <f>IF('Indicator Data'!W40="No Data",1,IF('Indicator Data Imputation'!V31&lt;&gt;"",1,0))</f>
        <v>0</v>
      </c>
      <c r="U28" s="58">
        <f>IF('Indicator Data'!X40="No Data",1,IF('Indicator Data Imputation'!W31&lt;&gt;"",1,0))</f>
        <v>0</v>
      </c>
      <c r="V28" s="58">
        <f>IF('Indicator Data'!Y40="No Data",1,IF('Indicator Data Imputation'!X31&lt;&gt;"",1,0))</f>
        <v>0</v>
      </c>
      <c r="W28" s="58">
        <f>IF('Indicator Data'!Z40="No Data",1,IF('Indicator Data Imputation'!Y31&lt;&gt;"",1,0))</f>
        <v>0</v>
      </c>
      <c r="X28" s="58">
        <f>IF('Indicator Data'!AA40="No Data",1,IF('Indicator Data Imputation'!Z31&lt;&gt;"",1,0))</f>
        <v>0</v>
      </c>
      <c r="Y28" s="58">
        <f>IF('Indicator Data'!AB40="No Data",1,IF('Indicator Data Imputation'!AA31&lt;&gt;"",1,0))</f>
        <v>0</v>
      </c>
      <c r="Z28" s="58">
        <f>IF('Indicator Data'!AC40="No Data",1,IF('Indicator Data Imputation'!AB31&lt;&gt;"",1,0))</f>
        <v>0</v>
      </c>
      <c r="AA28" s="58">
        <f>IF('Indicator Data'!AD40="No Data",1,IF('Indicator Data Imputation'!AC31&lt;&gt;"",1,0))</f>
        <v>0</v>
      </c>
      <c r="AB28" s="58">
        <f>IF('Indicator Data'!AE40="No Data",1,IF('Indicator Data Imputation'!AD31&lt;&gt;"",1,0))</f>
        <v>1</v>
      </c>
      <c r="AC28" s="58">
        <f>IF('Indicator Data'!AF40="No Data",1,IF('Indicator Data Imputation'!AE31&lt;&gt;"",1,0))</f>
        <v>1</v>
      </c>
      <c r="AD28" s="58">
        <f>IF('Indicator Data'!AG40="No Data",1,IF('Indicator Data Imputation'!AF31&lt;&gt;"",1,0))</f>
        <v>1</v>
      </c>
      <c r="AE28" s="58">
        <f>IF('Indicator Data'!AH40="No Data",1,IF('Indicator Data Imputation'!AG31&lt;&gt;"",1,0))</f>
        <v>1</v>
      </c>
      <c r="AF28" s="58">
        <f>IF('Indicator Data'!AI40="No Data",1,IF('Indicator Data Imputation'!AH31&lt;&gt;"",1,0))</f>
        <v>1</v>
      </c>
      <c r="AG28" s="58">
        <f>IF('Indicator Data'!AJ40="No Data",1,IF('Indicator Data Imputation'!AI31&lt;&gt;"",1,0))</f>
        <v>0</v>
      </c>
      <c r="AH28" s="58">
        <f>IF('Indicator Data'!AK40="No Data",1,IF('Indicator Data Imputation'!AJ31&lt;&gt;"",1,0))</f>
        <v>0</v>
      </c>
      <c r="AI28" s="58">
        <f>IF('Indicator Data'!AL40="No Data",1,IF('Indicator Data Imputation'!AK31&lt;&gt;"",1,0))</f>
        <v>0</v>
      </c>
      <c r="AJ28" s="58">
        <f>IF('Indicator Data'!AM40="No Data",1,IF('Indicator Data Imputation'!AL31&lt;&gt;"",1,0))</f>
        <v>0</v>
      </c>
      <c r="AK28" s="58">
        <f>IF('Indicator Data'!AN40="No Data",1,IF('Indicator Data Imputation'!AM31&lt;&gt;"",1,0))</f>
        <v>0</v>
      </c>
      <c r="AL28" s="58">
        <f>IF('Indicator Data'!AO40="No Data",1,IF('Indicator Data Imputation'!AN31&lt;&gt;"",1,0))</f>
        <v>0</v>
      </c>
      <c r="AM28" s="58">
        <f>IF('Indicator Data'!AP40="No Data",1,IF('Indicator Data Imputation'!AO31&lt;&gt;"",1,0))</f>
        <v>0</v>
      </c>
      <c r="AN28" s="58">
        <f>IF('Indicator Data'!AQ40="No Data",1,IF('Indicator Data Imputation'!AP31&lt;&gt;"",1,0))</f>
        <v>0</v>
      </c>
      <c r="AO28" s="58">
        <f>IF('Indicator Data'!AR40="No Data",1,IF('Indicator Data Imputation'!AQ31&lt;&gt;"",1,0))</f>
        <v>0</v>
      </c>
      <c r="AP28" s="58">
        <f>IF('Indicator Data'!AS40="No Data",1,IF('Indicator Data Imputation'!AR31&lt;&gt;"",1,0))</f>
        <v>0</v>
      </c>
      <c r="AQ28" s="58">
        <f>IF('Indicator Data'!AT40="No Data",1,IF('Indicator Data Imputation'!AS31&lt;&gt;"",1,0))</f>
        <v>1</v>
      </c>
      <c r="AR28" s="58">
        <f>IF('Indicator Data'!AU40="No Data",1,IF('Indicator Data Imputation'!AT31&lt;&gt;"",1,0))</f>
        <v>1</v>
      </c>
      <c r="AS28" s="58">
        <f>IF('Indicator Data'!AV40="No Data",1,IF('Indicator Data Imputation'!AU31&lt;&gt;"",1,0))</f>
        <v>1</v>
      </c>
      <c r="AT28" s="58">
        <f>IF('Indicator Data'!AW40="No Data",1,IF('Indicator Data Imputation'!AV31&lt;&gt;"",1,0))</f>
        <v>0</v>
      </c>
      <c r="AU28" s="58">
        <f>IF('Indicator Data'!AX40="No Data",1,IF('Indicator Data Imputation'!AW31&lt;&gt;"",1,0))</f>
        <v>0</v>
      </c>
      <c r="AV28" s="58">
        <f>IF('Indicator Data'!AY40="No Data",1,IF('Indicator Data Imputation'!AX31&lt;&gt;"",1,0))</f>
        <v>0</v>
      </c>
      <c r="AW28" s="58">
        <f>IF('Indicator Data'!AZ40="No Data",1,IF('Indicator Data Imputation'!AY31&lt;&gt;"",1,0))</f>
        <v>0</v>
      </c>
      <c r="AX28" s="58">
        <f>IF('Indicator Data'!BA40="No Data",1,IF('Indicator Data Imputation'!AZ31&lt;&gt;"",1,0))</f>
        <v>0</v>
      </c>
      <c r="AY28" s="58">
        <f>IF('Indicator Data'!BB40="No Data",1,IF('Indicator Data Imputation'!BA31&lt;&gt;"",1,0))</f>
        <v>0</v>
      </c>
      <c r="AZ28" s="58">
        <f>IF('Indicator Data'!BC40="No Data",1,IF('Indicator Data Imputation'!BB31&lt;&gt;"",1,0))</f>
        <v>0</v>
      </c>
      <c r="BA28" s="58">
        <f>IF('Indicator Data'!BD40="No Data",1,IF('Indicator Data Imputation'!BC31&lt;&gt;"",1,0))</f>
        <v>0</v>
      </c>
      <c r="BB28" s="58">
        <f>IF('Indicator Data'!BE40="No Data",1,IF('Indicator Data Imputation'!BD31&lt;&gt;"",1,0))</f>
        <v>0</v>
      </c>
      <c r="BC28" s="58">
        <f>IF('Indicator Data'!BF40="No Data",1,IF('Indicator Data Imputation'!BE31&lt;&gt;"",1,0))</f>
        <v>0</v>
      </c>
      <c r="BD28" s="58">
        <f>IF('Indicator Data'!BG40="No Data",1,IF('Indicator Data Imputation'!BF31&lt;&gt;"",1,0))</f>
        <v>0</v>
      </c>
      <c r="BE28" s="58">
        <f>IF('Indicator Data'!BH40="No Data",1,IF('Indicator Data Imputation'!BG31&lt;&gt;"",1,0))</f>
        <v>0</v>
      </c>
      <c r="BF28" s="58">
        <f>IF('Indicator Data'!BI40="No Data",1,IF('Indicator Data Imputation'!BH31&lt;&gt;"",1,0))</f>
        <v>0</v>
      </c>
      <c r="BG28" s="58">
        <f>IF('Indicator Data'!BJ40="No Data",1,IF('Indicator Data Imputation'!BI31&lt;&gt;"",1,0))</f>
        <v>0</v>
      </c>
      <c r="BH28" s="58">
        <f>IF('Indicator Data'!BK40="No Data",1,IF('Indicator Data Imputation'!BJ31&lt;&gt;"",1,0))</f>
        <v>0</v>
      </c>
      <c r="BI28" s="58">
        <f>IF('Indicator Data'!BL40="No Data",1,IF('Indicator Data Imputation'!BK31&lt;&gt;"",1,0))</f>
        <v>0</v>
      </c>
      <c r="BJ28" s="58">
        <f>IF('Indicator Data'!BM40="No Data",1,IF('Indicator Data Imputation'!BL31&lt;&gt;"",1,0))</f>
        <v>0</v>
      </c>
      <c r="BK28" s="58">
        <f>IF('Indicator Data'!BN40="No Data",1,IF('Indicator Data Imputation'!BM31&lt;&gt;"",1,0))</f>
        <v>0</v>
      </c>
      <c r="BL28" s="58">
        <f>IF('Indicator Data'!BO40="No Data",1,IF('Indicator Data Imputation'!BN31&lt;&gt;"",1,0))</f>
        <v>0</v>
      </c>
      <c r="BM28" s="58">
        <f>IF('Indicator Data'!BP40="No Data",1,IF('Indicator Data Imputation'!BO31&lt;&gt;"",1,0))</f>
        <v>1</v>
      </c>
      <c r="BN28" s="58">
        <f>IF('Indicator Data'!BQ40="No Data",1,IF('Indicator Data Imputation'!BP31&lt;&gt;"",1,0))</f>
        <v>1</v>
      </c>
      <c r="BO28" s="58">
        <f>IF('Indicator Data'!BR40="No Data",1,IF('Indicator Data Imputation'!BQ31&lt;&gt;"",1,0))</f>
        <v>1</v>
      </c>
      <c r="BP28" s="58">
        <f>IF('Indicator Data'!BS40="No Data",1,IF('Indicator Data Imputation'!BR31&lt;&gt;"",1,0))</f>
        <v>1</v>
      </c>
      <c r="BQ28" s="58">
        <f>IF('Indicator Data'!BT40="No Data",1,IF('Indicator Data Imputation'!BS31&lt;&gt;"",1,0))</f>
        <v>0</v>
      </c>
      <c r="BR28" s="58">
        <f>IF('Indicator Data'!BU40="No Data",1,IF('Indicator Data Imputation'!BT31&lt;&gt;"",1,0))</f>
        <v>1</v>
      </c>
      <c r="BS28" s="58">
        <f>IF('Indicator Data'!BV40="No Data",1,IF('Indicator Data Imputation'!BU31&lt;&gt;"",1,0))</f>
        <v>0</v>
      </c>
      <c r="BT28" s="58">
        <f>IF('Indicator Data'!BW40="No Data",1,IF('Indicator Data Imputation'!BV31&lt;&gt;"",1,0))</f>
        <v>0</v>
      </c>
      <c r="BU28" s="58">
        <f>IF('Indicator Data'!BX40="No Data",1,IF('Indicator Data Imputation'!BW31&lt;&gt;"",1,0))</f>
        <v>0</v>
      </c>
      <c r="BV28" s="58">
        <f>IF('Indicator Data'!BY40="No Data",1,IF('Indicator Data Imputation'!BX31&lt;&gt;"",1,0))</f>
        <v>0</v>
      </c>
      <c r="BW28" s="58">
        <f>IF('Indicator Data'!BZ40="No Data",1,IF('Indicator Data Imputation'!BY31&lt;&gt;"",1,0))</f>
        <v>0</v>
      </c>
      <c r="BX28" s="58">
        <f>IF('Indicator Data'!CA40="No Data",1,IF('Indicator Data Imputation'!BZ31&lt;&gt;"",1,0))</f>
        <v>0</v>
      </c>
      <c r="BY28" s="58">
        <f>IF('Indicator Data'!CB40="No Data",1,IF('Indicator Data Imputation'!CA31&lt;&gt;"",1,0))</f>
        <v>0</v>
      </c>
      <c r="BZ28" s="58">
        <f>IF('Indicator Data'!CC40="No Data",1,IF('Indicator Data Imputation'!CB31&lt;&gt;"",1,0))</f>
        <v>0</v>
      </c>
      <c r="CA28" s="58">
        <f>IF('Indicator Data'!CD40="No Data",1,IF('Indicator Data Imputation'!CC31&lt;&gt;"",1,0))</f>
        <v>0</v>
      </c>
      <c r="CB28" s="58">
        <f>IF('Indicator Data'!CE40="No Data",1,IF('Indicator Data Imputation'!CD31&lt;&gt;"",1,0))</f>
        <v>0</v>
      </c>
      <c r="CC28" s="58">
        <f>IF('Indicator Data'!CF40="No Data",1,IF('Indicator Data Imputation'!CE31&lt;&gt;"",1,0))</f>
        <v>0</v>
      </c>
      <c r="CD28" s="58">
        <f>IF('Indicator Data'!CG40="No Data",1,IF('Indicator Data Imputation'!CF31&lt;&gt;"",1,0))</f>
        <v>0</v>
      </c>
      <c r="CE28" s="58">
        <f>IF('Indicator Data'!CH40="No Data",1,IF('Indicator Data Imputation'!CG31&lt;&gt;"",1,0))</f>
        <v>0</v>
      </c>
      <c r="CF28" s="58">
        <f>IF('Indicator Data'!CI40="No Data",1,IF('Indicator Data Imputation'!CH31&lt;&gt;"",1,0))</f>
        <v>0</v>
      </c>
      <c r="CG28" s="58">
        <f>IF('Indicator Data'!CJ40="No Data",1,IF('Indicator Data Imputation'!CI31&lt;&gt;"",1,0))</f>
        <v>0</v>
      </c>
      <c r="CH28" s="58">
        <f>IF('Indicator Data'!CK40="No Data",1,IF('Indicator Data Imputation'!CJ31&lt;&gt;"",1,0))</f>
        <v>0</v>
      </c>
      <c r="CI28" s="58">
        <f>IF('Indicator Data'!CL40="No Data",1,IF('Indicator Data Imputation'!CK31&lt;&gt;"",1,0))</f>
        <v>0</v>
      </c>
      <c r="CJ28" s="58">
        <f>IF('Indicator Data'!CM40="No Data",1,IF('Indicator Data Imputation'!CL31&lt;&gt;"",1,0))</f>
        <v>0</v>
      </c>
      <c r="CK28" s="58">
        <f>IF('Indicator Data'!CN40="No Data",1,IF('Indicator Data Imputation'!CM31&lt;&gt;"",1,0))</f>
        <v>0</v>
      </c>
      <c r="CL28" s="58">
        <f>IF('Indicator Data'!CO40="No Data",1,IF('Indicator Data Imputation'!CN31&lt;&gt;"",1,0))</f>
        <v>0</v>
      </c>
      <c r="CM28">
        <f t="shared" si="0"/>
        <v>12</v>
      </c>
      <c r="CN28" s="60">
        <f t="shared" si="1"/>
        <v>0.1348314606741573</v>
      </c>
    </row>
    <row r="29" spans="1:92" ht="15.75" customHeight="1" x14ac:dyDescent="0.25">
      <c r="A29" t="str">
        <f>'Indicator Data'!C41</f>
        <v>Rajbari</v>
      </c>
      <c r="B29" s="58">
        <f>IF('Indicator Data'!E41="No Data",1,IF('Indicator Data Imputation'!D32&lt;&gt;"",1,0))</f>
        <v>1</v>
      </c>
      <c r="C29" s="58">
        <f>IF('Indicator Data'!F41="No Data",1,IF('Indicator Data Imputation'!E32&lt;&gt;"",1,0))</f>
        <v>1</v>
      </c>
      <c r="D29" s="58">
        <f>IF('Indicator Data'!G41="No Data",1,IF('Indicator Data Imputation'!F32&lt;&gt;"",1,0))</f>
        <v>1</v>
      </c>
      <c r="E29" s="58">
        <f>IF('Indicator Data'!H41="No Data",1,IF('Indicator Data Imputation'!G32&lt;&gt;"",1,0))</f>
        <v>1</v>
      </c>
      <c r="F29" s="58">
        <f>IF('Indicator Data'!I41="No Data",1,IF('Indicator Data Imputation'!H32&lt;&gt;"",1,0))</f>
        <v>0</v>
      </c>
      <c r="G29" s="58">
        <f>IF('Indicator Data'!J41="No Data",1,IF('Indicator Data Imputation'!I32&lt;&gt;"",1,0))</f>
        <v>0</v>
      </c>
      <c r="H29" s="58">
        <f>IF('Indicator Data'!K41="No Data",1,IF('Indicator Data Imputation'!J32&lt;&gt;"",1,0))</f>
        <v>0</v>
      </c>
      <c r="I29" s="58">
        <f>IF('Indicator Data'!L41="No Data",1,IF('Indicator Data Imputation'!K32&lt;&gt;"",1,0))</f>
        <v>0</v>
      </c>
      <c r="J29" s="58">
        <f>IF('Indicator Data'!M41="No Data",1,IF('Indicator Data Imputation'!L32&lt;&gt;"",1,0))</f>
        <v>0</v>
      </c>
      <c r="K29" s="58">
        <f>IF('Indicator Data'!N41="No Data",1,IF('Indicator Data Imputation'!M32&lt;&gt;"",1,0))</f>
        <v>0</v>
      </c>
      <c r="L29" s="58">
        <f>IF('Indicator Data'!O41="No Data",1,IF('Indicator Data Imputation'!N32&lt;&gt;"",1,0))</f>
        <v>0</v>
      </c>
      <c r="M29" s="58">
        <f>IF('Indicator Data'!P41="No Data",1,IF('Indicator Data Imputation'!O32&lt;&gt;"",1,0))</f>
        <v>0</v>
      </c>
      <c r="N29" s="58">
        <f>IF('Indicator Data'!Q41="No Data",1,IF('Indicator Data Imputation'!P32&lt;&gt;"",1,0))</f>
        <v>0</v>
      </c>
      <c r="O29" s="58">
        <f>IF('Indicator Data'!R41="No Data",1,IF('Indicator Data Imputation'!Q32&lt;&gt;"",1,0))</f>
        <v>0</v>
      </c>
      <c r="P29" s="58">
        <f>IF('Indicator Data'!S41="No Data",1,IF('Indicator Data Imputation'!R32&lt;&gt;"",1,0))</f>
        <v>0</v>
      </c>
      <c r="Q29" s="58">
        <f>IF('Indicator Data'!T41="No Data",1,IF('Indicator Data Imputation'!S32&lt;&gt;"",1,0))</f>
        <v>0</v>
      </c>
      <c r="R29" s="58">
        <f>IF('Indicator Data'!U41="No Data",1,IF('Indicator Data Imputation'!T32&lt;&gt;"",1,0))</f>
        <v>0</v>
      </c>
      <c r="S29" s="58">
        <f>IF('Indicator Data'!V41="No Data",1,IF('Indicator Data Imputation'!U32&lt;&gt;"",1,0))</f>
        <v>0</v>
      </c>
      <c r="T29" s="58">
        <f>IF('Indicator Data'!W41="No Data",1,IF('Indicator Data Imputation'!V32&lt;&gt;"",1,0))</f>
        <v>0</v>
      </c>
      <c r="U29" s="58">
        <f>IF('Indicator Data'!X41="No Data",1,IF('Indicator Data Imputation'!W32&lt;&gt;"",1,0))</f>
        <v>0</v>
      </c>
      <c r="V29" s="58">
        <f>IF('Indicator Data'!Y41="No Data",1,IF('Indicator Data Imputation'!X32&lt;&gt;"",1,0))</f>
        <v>0</v>
      </c>
      <c r="W29" s="58">
        <f>IF('Indicator Data'!Z41="No Data",1,IF('Indicator Data Imputation'!Y32&lt;&gt;"",1,0))</f>
        <v>0</v>
      </c>
      <c r="X29" s="58">
        <f>IF('Indicator Data'!AA41="No Data",1,IF('Indicator Data Imputation'!Z32&lt;&gt;"",1,0))</f>
        <v>0</v>
      </c>
      <c r="Y29" s="58">
        <f>IF('Indicator Data'!AB41="No Data",1,IF('Indicator Data Imputation'!AA32&lt;&gt;"",1,0))</f>
        <v>0</v>
      </c>
      <c r="Z29" s="58">
        <f>IF('Indicator Data'!AC41="No Data",1,IF('Indicator Data Imputation'!AB32&lt;&gt;"",1,0))</f>
        <v>0</v>
      </c>
      <c r="AA29" s="58">
        <f>IF('Indicator Data'!AD41="No Data",1,IF('Indicator Data Imputation'!AC32&lt;&gt;"",1,0))</f>
        <v>0</v>
      </c>
      <c r="AB29" s="58">
        <f>IF('Indicator Data'!AE41="No Data",1,IF('Indicator Data Imputation'!AD32&lt;&gt;"",1,0))</f>
        <v>1</v>
      </c>
      <c r="AC29" s="58">
        <f>IF('Indicator Data'!AF41="No Data",1,IF('Indicator Data Imputation'!AE32&lt;&gt;"",1,0))</f>
        <v>1</v>
      </c>
      <c r="AD29" s="58">
        <f>IF('Indicator Data'!AG41="No Data",1,IF('Indicator Data Imputation'!AF32&lt;&gt;"",1,0))</f>
        <v>1</v>
      </c>
      <c r="AE29" s="58">
        <f>IF('Indicator Data'!AH41="No Data",1,IF('Indicator Data Imputation'!AG32&lt;&gt;"",1,0))</f>
        <v>1</v>
      </c>
      <c r="AF29" s="58">
        <f>IF('Indicator Data'!AI41="No Data",1,IF('Indicator Data Imputation'!AH32&lt;&gt;"",1,0))</f>
        <v>1</v>
      </c>
      <c r="AG29" s="58">
        <f>IF('Indicator Data'!AJ41="No Data",1,IF('Indicator Data Imputation'!AI32&lt;&gt;"",1,0))</f>
        <v>0</v>
      </c>
      <c r="AH29" s="58">
        <f>IF('Indicator Data'!AK41="No Data",1,IF('Indicator Data Imputation'!AJ32&lt;&gt;"",1,0))</f>
        <v>0</v>
      </c>
      <c r="AI29" s="58">
        <f>IF('Indicator Data'!AL41="No Data",1,IF('Indicator Data Imputation'!AK32&lt;&gt;"",1,0))</f>
        <v>0</v>
      </c>
      <c r="AJ29" s="58">
        <f>IF('Indicator Data'!AM41="No Data",1,IF('Indicator Data Imputation'!AL32&lt;&gt;"",1,0))</f>
        <v>0</v>
      </c>
      <c r="AK29" s="58">
        <f>IF('Indicator Data'!AN41="No Data",1,IF('Indicator Data Imputation'!AM32&lt;&gt;"",1,0))</f>
        <v>0</v>
      </c>
      <c r="AL29" s="58">
        <f>IF('Indicator Data'!AO41="No Data",1,IF('Indicator Data Imputation'!AN32&lt;&gt;"",1,0))</f>
        <v>0</v>
      </c>
      <c r="AM29" s="58">
        <f>IF('Indicator Data'!AP41="No Data",1,IF('Indicator Data Imputation'!AO32&lt;&gt;"",1,0))</f>
        <v>0</v>
      </c>
      <c r="AN29" s="58">
        <f>IF('Indicator Data'!AQ41="No Data",1,IF('Indicator Data Imputation'!AP32&lt;&gt;"",1,0))</f>
        <v>0</v>
      </c>
      <c r="AO29" s="58">
        <f>IF('Indicator Data'!AR41="No Data",1,IF('Indicator Data Imputation'!AQ32&lt;&gt;"",1,0))</f>
        <v>0</v>
      </c>
      <c r="AP29" s="58">
        <f>IF('Indicator Data'!AS41="No Data",1,IF('Indicator Data Imputation'!AR32&lt;&gt;"",1,0))</f>
        <v>0</v>
      </c>
      <c r="AQ29" s="58">
        <f>IF('Indicator Data'!AT41="No Data",1,IF('Indicator Data Imputation'!AS32&lt;&gt;"",1,0))</f>
        <v>1</v>
      </c>
      <c r="AR29" s="58">
        <f>IF('Indicator Data'!AU41="No Data",1,IF('Indicator Data Imputation'!AT32&lt;&gt;"",1,0))</f>
        <v>1</v>
      </c>
      <c r="AS29" s="58">
        <f>IF('Indicator Data'!AV41="No Data",1,IF('Indicator Data Imputation'!AU32&lt;&gt;"",1,0))</f>
        <v>1</v>
      </c>
      <c r="AT29" s="58">
        <f>IF('Indicator Data'!AW41="No Data",1,IF('Indicator Data Imputation'!AV32&lt;&gt;"",1,0))</f>
        <v>0</v>
      </c>
      <c r="AU29" s="58">
        <f>IF('Indicator Data'!AX41="No Data",1,IF('Indicator Data Imputation'!AW32&lt;&gt;"",1,0))</f>
        <v>0</v>
      </c>
      <c r="AV29" s="58">
        <f>IF('Indicator Data'!AY41="No Data",1,IF('Indicator Data Imputation'!AX32&lt;&gt;"",1,0))</f>
        <v>0</v>
      </c>
      <c r="AW29" s="58">
        <f>IF('Indicator Data'!AZ41="No Data",1,IF('Indicator Data Imputation'!AY32&lt;&gt;"",1,0))</f>
        <v>0</v>
      </c>
      <c r="AX29" s="58">
        <f>IF('Indicator Data'!BA41="No Data",1,IF('Indicator Data Imputation'!AZ32&lt;&gt;"",1,0))</f>
        <v>0</v>
      </c>
      <c r="AY29" s="58">
        <f>IF('Indicator Data'!BB41="No Data",1,IF('Indicator Data Imputation'!BA32&lt;&gt;"",1,0))</f>
        <v>0</v>
      </c>
      <c r="AZ29" s="58">
        <f>IF('Indicator Data'!BC41="No Data",1,IF('Indicator Data Imputation'!BB32&lt;&gt;"",1,0))</f>
        <v>0</v>
      </c>
      <c r="BA29" s="58">
        <f>IF('Indicator Data'!BD41="No Data",1,IF('Indicator Data Imputation'!BC32&lt;&gt;"",1,0))</f>
        <v>0</v>
      </c>
      <c r="BB29" s="58">
        <f>IF('Indicator Data'!BE41="No Data",1,IF('Indicator Data Imputation'!BD32&lt;&gt;"",1,0))</f>
        <v>0</v>
      </c>
      <c r="BC29" s="58">
        <f>IF('Indicator Data'!BF41="No Data",1,IF('Indicator Data Imputation'!BE32&lt;&gt;"",1,0))</f>
        <v>0</v>
      </c>
      <c r="BD29" s="58">
        <f>IF('Indicator Data'!BG41="No Data",1,IF('Indicator Data Imputation'!BF32&lt;&gt;"",1,0))</f>
        <v>0</v>
      </c>
      <c r="BE29" s="58">
        <f>IF('Indicator Data'!BH41="No Data",1,IF('Indicator Data Imputation'!BG32&lt;&gt;"",1,0))</f>
        <v>0</v>
      </c>
      <c r="BF29" s="58">
        <f>IF('Indicator Data'!BI41="No Data",1,IF('Indicator Data Imputation'!BH32&lt;&gt;"",1,0))</f>
        <v>0</v>
      </c>
      <c r="BG29" s="58">
        <f>IF('Indicator Data'!BJ41="No Data",1,IF('Indicator Data Imputation'!BI32&lt;&gt;"",1,0))</f>
        <v>0</v>
      </c>
      <c r="BH29" s="58">
        <f>IF('Indicator Data'!BK41="No Data",1,IF('Indicator Data Imputation'!BJ32&lt;&gt;"",1,0))</f>
        <v>0</v>
      </c>
      <c r="BI29" s="58">
        <f>IF('Indicator Data'!BL41="No Data",1,IF('Indicator Data Imputation'!BK32&lt;&gt;"",1,0))</f>
        <v>0</v>
      </c>
      <c r="BJ29" s="58">
        <f>IF('Indicator Data'!BM41="No Data",1,IF('Indicator Data Imputation'!BL32&lt;&gt;"",1,0))</f>
        <v>0</v>
      </c>
      <c r="BK29" s="58">
        <f>IF('Indicator Data'!BN41="No Data",1,IF('Indicator Data Imputation'!BM32&lt;&gt;"",1,0))</f>
        <v>0</v>
      </c>
      <c r="BL29" s="58">
        <f>IF('Indicator Data'!BO41="No Data",1,IF('Indicator Data Imputation'!BN32&lt;&gt;"",1,0))</f>
        <v>0</v>
      </c>
      <c r="BM29" s="58">
        <f>IF('Indicator Data'!BP41="No Data",1,IF('Indicator Data Imputation'!BO32&lt;&gt;"",1,0))</f>
        <v>1</v>
      </c>
      <c r="BN29" s="58">
        <f>IF('Indicator Data'!BQ41="No Data",1,IF('Indicator Data Imputation'!BP32&lt;&gt;"",1,0))</f>
        <v>1</v>
      </c>
      <c r="BO29" s="58">
        <f>IF('Indicator Data'!BR41="No Data",1,IF('Indicator Data Imputation'!BQ32&lt;&gt;"",1,0))</f>
        <v>1</v>
      </c>
      <c r="BP29" s="58">
        <f>IF('Indicator Data'!BS41="No Data",1,IF('Indicator Data Imputation'!BR32&lt;&gt;"",1,0))</f>
        <v>1</v>
      </c>
      <c r="BQ29" s="58">
        <f>IF('Indicator Data'!BT41="No Data",1,IF('Indicator Data Imputation'!BS32&lt;&gt;"",1,0))</f>
        <v>0</v>
      </c>
      <c r="BR29" s="58">
        <f>IF('Indicator Data'!BU41="No Data",1,IF('Indicator Data Imputation'!BT32&lt;&gt;"",1,0))</f>
        <v>1</v>
      </c>
      <c r="BS29" s="58">
        <f>IF('Indicator Data'!BV41="No Data",1,IF('Indicator Data Imputation'!BU32&lt;&gt;"",1,0))</f>
        <v>0</v>
      </c>
      <c r="BT29" s="58">
        <f>IF('Indicator Data'!BW41="No Data",1,IF('Indicator Data Imputation'!BV32&lt;&gt;"",1,0))</f>
        <v>0</v>
      </c>
      <c r="BU29" s="58">
        <f>IF('Indicator Data'!BX41="No Data",1,IF('Indicator Data Imputation'!BW32&lt;&gt;"",1,0))</f>
        <v>0</v>
      </c>
      <c r="BV29" s="58">
        <f>IF('Indicator Data'!BY41="No Data",1,IF('Indicator Data Imputation'!BX32&lt;&gt;"",1,0))</f>
        <v>0</v>
      </c>
      <c r="BW29" s="58">
        <f>IF('Indicator Data'!BZ41="No Data",1,IF('Indicator Data Imputation'!BY32&lt;&gt;"",1,0))</f>
        <v>0</v>
      </c>
      <c r="BX29" s="58">
        <f>IF('Indicator Data'!CA41="No Data",1,IF('Indicator Data Imputation'!BZ32&lt;&gt;"",1,0))</f>
        <v>0</v>
      </c>
      <c r="BY29" s="58">
        <f>IF('Indicator Data'!CB41="No Data",1,IF('Indicator Data Imputation'!CA32&lt;&gt;"",1,0))</f>
        <v>0</v>
      </c>
      <c r="BZ29" s="58">
        <f>IF('Indicator Data'!CC41="No Data",1,IF('Indicator Data Imputation'!CB32&lt;&gt;"",1,0))</f>
        <v>0</v>
      </c>
      <c r="CA29" s="58">
        <f>IF('Indicator Data'!CD41="No Data",1,IF('Indicator Data Imputation'!CC32&lt;&gt;"",1,0))</f>
        <v>0</v>
      </c>
      <c r="CB29" s="58">
        <f>IF('Indicator Data'!CE41="No Data",1,IF('Indicator Data Imputation'!CD32&lt;&gt;"",1,0))</f>
        <v>0</v>
      </c>
      <c r="CC29" s="58">
        <f>IF('Indicator Data'!CF41="No Data",1,IF('Indicator Data Imputation'!CE32&lt;&gt;"",1,0))</f>
        <v>0</v>
      </c>
      <c r="CD29" s="58">
        <f>IF('Indicator Data'!CG41="No Data",1,IF('Indicator Data Imputation'!CF32&lt;&gt;"",1,0))</f>
        <v>0</v>
      </c>
      <c r="CE29" s="58">
        <f>IF('Indicator Data'!CH41="No Data",1,IF('Indicator Data Imputation'!CG32&lt;&gt;"",1,0))</f>
        <v>0</v>
      </c>
      <c r="CF29" s="58">
        <f>IF('Indicator Data'!CI41="No Data",1,IF('Indicator Data Imputation'!CH32&lt;&gt;"",1,0))</f>
        <v>0</v>
      </c>
      <c r="CG29" s="58">
        <f>IF('Indicator Data'!CJ41="No Data",1,IF('Indicator Data Imputation'!CI32&lt;&gt;"",1,0))</f>
        <v>0</v>
      </c>
      <c r="CH29" s="58">
        <f>IF('Indicator Data'!CK41="No Data",1,IF('Indicator Data Imputation'!CJ32&lt;&gt;"",1,0))</f>
        <v>0</v>
      </c>
      <c r="CI29" s="58">
        <f>IF('Indicator Data'!CL41="No Data",1,IF('Indicator Data Imputation'!CK32&lt;&gt;"",1,0))</f>
        <v>0</v>
      </c>
      <c r="CJ29" s="58">
        <f>IF('Indicator Data'!CM41="No Data",1,IF('Indicator Data Imputation'!CL32&lt;&gt;"",1,0))</f>
        <v>0</v>
      </c>
      <c r="CK29" s="58">
        <f>IF('Indicator Data'!CN41="No Data",1,IF('Indicator Data Imputation'!CM32&lt;&gt;"",1,0))</f>
        <v>0</v>
      </c>
      <c r="CL29" s="58">
        <f>IF('Indicator Data'!CO41="No Data",1,IF('Indicator Data Imputation'!CN32&lt;&gt;"",1,0))</f>
        <v>0</v>
      </c>
      <c r="CM29">
        <f t="shared" si="0"/>
        <v>12</v>
      </c>
      <c r="CN29" s="60">
        <f t="shared" si="1"/>
        <v>0.1348314606741573</v>
      </c>
    </row>
    <row r="30" spans="1:92" ht="15.75" customHeight="1" x14ac:dyDescent="0.25">
      <c r="A30" t="str">
        <f>'Indicator Data'!C42</f>
        <v>Shariatpur</v>
      </c>
      <c r="B30" s="58">
        <f>IF('Indicator Data'!E42="No Data",1,IF('Indicator Data Imputation'!D33&lt;&gt;"",1,0))</f>
        <v>1</v>
      </c>
      <c r="C30" s="58">
        <f>IF('Indicator Data'!F42="No Data",1,IF('Indicator Data Imputation'!E33&lt;&gt;"",1,0))</f>
        <v>1</v>
      </c>
      <c r="D30" s="58">
        <f>IF('Indicator Data'!G42="No Data",1,IF('Indicator Data Imputation'!F33&lt;&gt;"",1,0))</f>
        <v>1</v>
      </c>
      <c r="E30" s="58">
        <f>IF('Indicator Data'!H42="No Data",1,IF('Indicator Data Imputation'!G33&lt;&gt;"",1,0))</f>
        <v>1</v>
      </c>
      <c r="F30" s="58">
        <f>IF('Indicator Data'!I42="No Data",1,IF('Indicator Data Imputation'!H33&lt;&gt;"",1,0))</f>
        <v>0</v>
      </c>
      <c r="G30" s="58">
        <f>IF('Indicator Data'!J42="No Data",1,IF('Indicator Data Imputation'!I33&lt;&gt;"",1,0))</f>
        <v>0</v>
      </c>
      <c r="H30" s="58">
        <f>IF('Indicator Data'!K42="No Data",1,IF('Indicator Data Imputation'!J33&lt;&gt;"",1,0))</f>
        <v>0</v>
      </c>
      <c r="I30" s="58">
        <f>IF('Indicator Data'!L42="No Data",1,IF('Indicator Data Imputation'!K33&lt;&gt;"",1,0))</f>
        <v>0</v>
      </c>
      <c r="J30" s="58">
        <f>IF('Indicator Data'!M42="No Data",1,IF('Indicator Data Imputation'!L33&lt;&gt;"",1,0))</f>
        <v>0</v>
      </c>
      <c r="K30" s="58">
        <f>IF('Indicator Data'!N42="No Data",1,IF('Indicator Data Imputation'!M33&lt;&gt;"",1,0))</f>
        <v>0</v>
      </c>
      <c r="L30" s="58">
        <f>IF('Indicator Data'!O42="No Data",1,IF('Indicator Data Imputation'!N33&lt;&gt;"",1,0))</f>
        <v>0</v>
      </c>
      <c r="M30" s="58">
        <f>IF('Indicator Data'!P42="No Data",1,IF('Indicator Data Imputation'!O33&lt;&gt;"",1,0))</f>
        <v>0</v>
      </c>
      <c r="N30" s="58">
        <f>IF('Indicator Data'!Q42="No Data",1,IF('Indicator Data Imputation'!P33&lt;&gt;"",1,0))</f>
        <v>0</v>
      </c>
      <c r="O30" s="58">
        <f>IF('Indicator Data'!R42="No Data",1,IF('Indicator Data Imputation'!Q33&lt;&gt;"",1,0))</f>
        <v>0</v>
      </c>
      <c r="P30" s="58">
        <f>IF('Indicator Data'!S42="No Data",1,IF('Indicator Data Imputation'!R33&lt;&gt;"",1,0))</f>
        <v>0</v>
      </c>
      <c r="Q30" s="58">
        <f>IF('Indicator Data'!T42="No Data",1,IF('Indicator Data Imputation'!S33&lt;&gt;"",1,0))</f>
        <v>0</v>
      </c>
      <c r="R30" s="58">
        <f>IF('Indicator Data'!U42="No Data",1,IF('Indicator Data Imputation'!T33&lt;&gt;"",1,0))</f>
        <v>0</v>
      </c>
      <c r="S30" s="58">
        <f>IF('Indicator Data'!V42="No Data",1,IF('Indicator Data Imputation'!U33&lt;&gt;"",1,0))</f>
        <v>0</v>
      </c>
      <c r="T30" s="58">
        <f>IF('Indicator Data'!W42="No Data",1,IF('Indicator Data Imputation'!V33&lt;&gt;"",1,0))</f>
        <v>0</v>
      </c>
      <c r="U30" s="58">
        <f>IF('Indicator Data'!X42="No Data",1,IF('Indicator Data Imputation'!W33&lt;&gt;"",1,0))</f>
        <v>0</v>
      </c>
      <c r="V30" s="58">
        <f>IF('Indicator Data'!Y42="No Data",1,IF('Indicator Data Imputation'!X33&lt;&gt;"",1,0))</f>
        <v>0</v>
      </c>
      <c r="W30" s="58">
        <f>IF('Indicator Data'!Z42="No Data",1,IF('Indicator Data Imputation'!Y33&lt;&gt;"",1,0))</f>
        <v>0</v>
      </c>
      <c r="X30" s="58">
        <f>IF('Indicator Data'!AA42="No Data",1,IF('Indicator Data Imputation'!Z33&lt;&gt;"",1,0))</f>
        <v>0</v>
      </c>
      <c r="Y30" s="58">
        <f>IF('Indicator Data'!AB42="No Data",1,IF('Indicator Data Imputation'!AA33&lt;&gt;"",1,0))</f>
        <v>0</v>
      </c>
      <c r="Z30" s="58">
        <f>IF('Indicator Data'!AC42="No Data",1,IF('Indicator Data Imputation'!AB33&lt;&gt;"",1,0))</f>
        <v>0</v>
      </c>
      <c r="AA30" s="58">
        <f>IF('Indicator Data'!AD42="No Data",1,IF('Indicator Data Imputation'!AC33&lt;&gt;"",1,0))</f>
        <v>0</v>
      </c>
      <c r="AB30" s="58">
        <f>IF('Indicator Data'!AE42="No Data",1,IF('Indicator Data Imputation'!AD33&lt;&gt;"",1,0))</f>
        <v>1</v>
      </c>
      <c r="AC30" s="58">
        <f>IF('Indicator Data'!AF42="No Data",1,IF('Indicator Data Imputation'!AE33&lt;&gt;"",1,0))</f>
        <v>1</v>
      </c>
      <c r="AD30" s="58">
        <f>IF('Indicator Data'!AG42="No Data",1,IF('Indicator Data Imputation'!AF33&lt;&gt;"",1,0))</f>
        <v>1</v>
      </c>
      <c r="AE30" s="58">
        <f>IF('Indicator Data'!AH42="No Data",1,IF('Indicator Data Imputation'!AG33&lt;&gt;"",1,0))</f>
        <v>1</v>
      </c>
      <c r="AF30" s="58">
        <f>IF('Indicator Data'!AI42="No Data",1,IF('Indicator Data Imputation'!AH33&lt;&gt;"",1,0))</f>
        <v>1</v>
      </c>
      <c r="AG30" s="58">
        <f>IF('Indicator Data'!AJ42="No Data",1,IF('Indicator Data Imputation'!AI33&lt;&gt;"",1,0))</f>
        <v>0</v>
      </c>
      <c r="AH30" s="58">
        <f>IF('Indicator Data'!AK42="No Data",1,IF('Indicator Data Imputation'!AJ33&lt;&gt;"",1,0))</f>
        <v>0</v>
      </c>
      <c r="AI30" s="58">
        <f>IF('Indicator Data'!AL42="No Data",1,IF('Indicator Data Imputation'!AK33&lt;&gt;"",1,0))</f>
        <v>0</v>
      </c>
      <c r="AJ30" s="58">
        <f>IF('Indicator Data'!AM42="No Data",1,IF('Indicator Data Imputation'!AL33&lt;&gt;"",1,0))</f>
        <v>0</v>
      </c>
      <c r="AK30" s="58">
        <f>IF('Indicator Data'!AN42="No Data",1,IF('Indicator Data Imputation'!AM33&lt;&gt;"",1,0))</f>
        <v>0</v>
      </c>
      <c r="AL30" s="58">
        <f>IF('Indicator Data'!AO42="No Data",1,IF('Indicator Data Imputation'!AN33&lt;&gt;"",1,0))</f>
        <v>0</v>
      </c>
      <c r="AM30" s="58">
        <f>IF('Indicator Data'!AP42="No Data",1,IF('Indicator Data Imputation'!AO33&lt;&gt;"",1,0))</f>
        <v>0</v>
      </c>
      <c r="AN30" s="58">
        <f>IF('Indicator Data'!AQ42="No Data",1,IF('Indicator Data Imputation'!AP33&lt;&gt;"",1,0))</f>
        <v>0</v>
      </c>
      <c r="AO30" s="58">
        <f>IF('Indicator Data'!AR42="No Data",1,IF('Indicator Data Imputation'!AQ33&lt;&gt;"",1,0))</f>
        <v>0</v>
      </c>
      <c r="AP30" s="58">
        <f>IF('Indicator Data'!AS42="No Data",1,IF('Indicator Data Imputation'!AR33&lt;&gt;"",1,0))</f>
        <v>0</v>
      </c>
      <c r="AQ30" s="58">
        <f>IF('Indicator Data'!AT42="No Data",1,IF('Indicator Data Imputation'!AS33&lt;&gt;"",1,0))</f>
        <v>1</v>
      </c>
      <c r="AR30" s="58">
        <f>IF('Indicator Data'!AU42="No Data",1,IF('Indicator Data Imputation'!AT33&lt;&gt;"",1,0))</f>
        <v>1</v>
      </c>
      <c r="AS30" s="58">
        <f>IF('Indicator Data'!AV42="No Data",1,IF('Indicator Data Imputation'!AU33&lt;&gt;"",1,0))</f>
        <v>1</v>
      </c>
      <c r="AT30" s="58">
        <f>IF('Indicator Data'!AW42="No Data",1,IF('Indicator Data Imputation'!AV33&lt;&gt;"",1,0))</f>
        <v>0</v>
      </c>
      <c r="AU30" s="58">
        <f>IF('Indicator Data'!AX42="No Data",1,IF('Indicator Data Imputation'!AW33&lt;&gt;"",1,0))</f>
        <v>0</v>
      </c>
      <c r="AV30" s="58">
        <f>IF('Indicator Data'!AY42="No Data",1,IF('Indicator Data Imputation'!AX33&lt;&gt;"",1,0))</f>
        <v>0</v>
      </c>
      <c r="AW30" s="58">
        <f>IF('Indicator Data'!AZ42="No Data",1,IF('Indicator Data Imputation'!AY33&lt;&gt;"",1,0))</f>
        <v>0</v>
      </c>
      <c r="AX30" s="58">
        <f>IF('Indicator Data'!BA42="No Data",1,IF('Indicator Data Imputation'!AZ33&lt;&gt;"",1,0))</f>
        <v>0</v>
      </c>
      <c r="AY30" s="58">
        <f>IF('Indicator Data'!BB42="No Data",1,IF('Indicator Data Imputation'!BA33&lt;&gt;"",1,0))</f>
        <v>0</v>
      </c>
      <c r="AZ30" s="58">
        <f>IF('Indicator Data'!BC42="No Data",1,IF('Indicator Data Imputation'!BB33&lt;&gt;"",1,0))</f>
        <v>0</v>
      </c>
      <c r="BA30" s="58">
        <f>IF('Indicator Data'!BD42="No Data",1,IF('Indicator Data Imputation'!BC33&lt;&gt;"",1,0))</f>
        <v>0</v>
      </c>
      <c r="BB30" s="58">
        <f>IF('Indicator Data'!BE42="No Data",1,IF('Indicator Data Imputation'!BD33&lt;&gt;"",1,0))</f>
        <v>0</v>
      </c>
      <c r="BC30" s="58">
        <f>IF('Indicator Data'!BF42="No Data",1,IF('Indicator Data Imputation'!BE33&lt;&gt;"",1,0))</f>
        <v>0</v>
      </c>
      <c r="BD30" s="58">
        <f>IF('Indicator Data'!BG42="No Data",1,IF('Indicator Data Imputation'!BF33&lt;&gt;"",1,0))</f>
        <v>0</v>
      </c>
      <c r="BE30" s="58">
        <f>IF('Indicator Data'!BH42="No Data",1,IF('Indicator Data Imputation'!BG33&lt;&gt;"",1,0))</f>
        <v>0</v>
      </c>
      <c r="BF30" s="58">
        <f>IF('Indicator Data'!BI42="No Data",1,IF('Indicator Data Imputation'!BH33&lt;&gt;"",1,0))</f>
        <v>0</v>
      </c>
      <c r="BG30" s="58">
        <f>IF('Indicator Data'!BJ42="No Data",1,IF('Indicator Data Imputation'!BI33&lt;&gt;"",1,0))</f>
        <v>0</v>
      </c>
      <c r="BH30" s="58">
        <f>IF('Indicator Data'!BK42="No Data",1,IF('Indicator Data Imputation'!BJ33&lt;&gt;"",1,0))</f>
        <v>0</v>
      </c>
      <c r="BI30" s="58">
        <f>IF('Indicator Data'!BL42="No Data",1,IF('Indicator Data Imputation'!BK33&lt;&gt;"",1,0))</f>
        <v>0</v>
      </c>
      <c r="BJ30" s="58">
        <f>IF('Indicator Data'!BM42="No Data",1,IF('Indicator Data Imputation'!BL33&lt;&gt;"",1,0))</f>
        <v>0</v>
      </c>
      <c r="BK30" s="58">
        <f>IF('Indicator Data'!BN42="No Data",1,IF('Indicator Data Imputation'!BM33&lt;&gt;"",1,0))</f>
        <v>0</v>
      </c>
      <c r="BL30" s="58">
        <f>IF('Indicator Data'!BO42="No Data",1,IF('Indicator Data Imputation'!BN33&lt;&gt;"",1,0))</f>
        <v>0</v>
      </c>
      <c r="BM30" s="58">
        <f>IF('Indicator Data'!BP42="No Data",1,IF('Indicator Data Imputation'!BO33&lt;&gt;"",1,0))</f>
        <v>1</v>
      </c>
      <c r="BN30" s="58">
        <f>IF('Indicator Data'!BQ42="No Data",1,IF('Indicator Data Imputation'!BP33&lt;&gt;"",1,0))</f>
        <v>1</v>
      </c>
      <c r="BO30" s="58">
        <f>IF('Indicator Data'!BR42="No Data",1,IF('Indicator Data Imputation'!BQ33&lt;&gt;"",1,0))</f>
        <v>1</v>
      </c>
      <c r="BP30" s="58">
        <f>IF('Indicator Data'!BS42="No Data",1,IF('Indicator Data Imputation'!BR33&lt;&gt;"",1,0))</f>
        <v>0</v>
      </c>
      <c r="BQ30" s="58">
        <f>IF('Indicator Data'!BT42="No Data",1,IF('Indicator Data Imputation'!BS33&lt;&gt;"",1,0))</f>
        <v>0</v>
      </c>
      <c r="BR30" s="58">
        <f>IF('Indicator Data'!BU42="No Data",1,IF('Indicator Data Imputation'!BT33&lt;&gt;"",1,0))</f>
        <v>1</v>
      </c>
      <c r="BS30" s="58">
        <f>IF('Indicator Data'!BV42="No Data",1,IF('Indicator Data Imputation'!BU33&lt;&gt;"",1,0))</f>
        <v>0</v>
      </c>
      <c r="BT30" s="58">
        <f>IF('Indicator Data'!BW42="No Data",1,IF('Indicator Data Imputation'!BV33&lt;&gt;"",1,0))</f>
        <v>0</v>
      </c>
      <c r="BU30" s="58">
        <f>IF('Indicator Data'!BX42="No Data",1,IF('Indicator Data Imputation'!BW33&lt;&gt;"",1,0))</f>
        <v>0</v>
      </c>
      <c r="BV30" s="58">
        <f>IF('Indicator Data'!BY42="No Data",1,IF('Indicator Data Imputation'!BX33&lt;&gt;"",1,0))</f>
        <v>0</v>
      </c>
      <c r="BW30" s="58">
        <f>IF('Indicator Data'!BZ42="No Data",1,IF('Indicator Data Imputation'!BY33&lt;&gt;"",1,0))</f>
        <v>0</v>
      </c>
      <c r="BX30" s="58">
        <f>IF('Indicator Data'!CA42="No Data",1,IF('Indicator Data Imputation'!BZ33&lt;&gt;"",1,0))</f>
        <v>0</v>
      </c>
      <c r="BY30" s="58">
        <f>IF('Indicator Data'!CB42="No Data",1,IF('Indicator Data Imputation'!CA33&lt;&gt;"",1,0))</f>
        <v>0</v>
      </c>
      <c r="BZ30" s="58">
        <f>IF('Indicator Data'!CC42="No Data",1,IF('Indicator Data Imputation'!CB33&lt;&gt;"",1,0))</f>
        <v>0</v>
      </c>
      <c r="CA30" s="58">
        <f>IF('Indicator Data'!CD42="No Data",1,IF('Indicator Data Imputation'!CC33&lt;&gt;"",1,0))</f>
        <v>0</v>
      </c>
      <c r="CB30" s="58">
        <f>IF('Indicator Data'!CE42="No Data",1,IF('Indicator Data Imputation'!CD33&lt;&gt;"",1,0))</f>
        <v>0</v>
      </c>
      <c r="CC30" s="58">
        <f>IF('Indicator Data'!CF42="No Data",1,IF('Indicator Data Imputation'!CE33&lt;&gt;"",1,0))</f>
        <v>0</v>
      </c>
      <c r="CD30" s="58">
        <f>IF('Indicator Data'!CG42="No Data",1,IF('Indicator Data Imputation'!CF33&lt;&gt;"",1,0))</f>
        <v>0</v>
      </c>
      <c r="CE30" s="58">
        <f>IF('Indicator Data'!CH42="No Data",1,IF('Indicator Data Imputation'!CG33&lt;&gt;"",1,0))</f>
        <v>0</v>
      </c>
      <c r="CF30" s="58">
        <f>IF('Indicator Data'!CI42="No Data",1,IF('Indicator Data Imputation'!CH33&lt;&gt;"",1,0))</f>
        <v>0</v>
      </c>
      <c r="CG30" s="58">
        <f>IF('Indicator Data'!CJ42="No Data",1,IF('Indicator Data Imputation'!CI33&lt;&gt;"",1,0))</f>
        <v>0</v>
      </c>
      <c r="CH30" s="58">
        <f>IF('Indicator Data'!CK42="No Data",1,IF('Indicator Data Imputation'!CJ33&lt;&gt;"",1,0))</f>
        <v>0</v>
      </c>
      <c r="CI30" s="58">
        <f>IF('Indicator Data'!CL42="No Data",1,IF('Indicator Data Imputation'!CK33&lt;&gt;"",1,0))</f>
        <v>0</v>
      </c>
      <c r="CJ30" s="58">
        <f>IF('Indicator Data'!CM42="No Data",1,IF('Indicator Data Imputation'!CL33&lt;&gt;"",1,0))</f>
        <v>0</v>
      </c>
      <c r="CK30" s="58">
        <f>IF('Indicator Data'!CN42="No Data",1,IF('Indicator Data Imputation'!CM33&lt;&gt;"",1,0))</f>
        <v>0</v>
      </c>
      <c r="CL30" s="58">
        <f>IF('Indicator Data'!CO42="No Data",1,IF('Indicator Data Imputation'!CN33&lt;&gt;"",1,0))</f>
        <v>0</v>
      </c>
      <c r="CM30">
        <f t="shared" si="0"/>
        <v>12</v>
      </c>
      <c r="CN30" s="60">
        <f t="shared" si="1"/>
        <v>0.1348314606741573</v>
      </c>
    </row>
    <row r="31" spans="1:92" ht="15.75" customHeight="1" x14ac:dyDescent="0.25">
      <c r="A31" t="str">
        <f>'Indicator Data'!C43</f>
        <v>Tangail</v>
      </c>
      <c r="B31" s="58">
        <f>IF('Indicator Data'!E43="No Data",1,IF('Indicator Data Imputation'!D34&lt;&gt;"",1,0))</f>
        <v>1</v>
      </c>
      <c r="C31" s="58">
        <f>IF('Indicator Data'!F43="No Data",1,IF('Indicator Data Imputation'!E34&lt;&gt;"",1,0))</f>
        <v>1</v>
      </c>
      <c r="D31" s="58">
        <f>IF('Indicator Data'!G43="No Data",1,IF('Indicator Data Imputation'!F34&lt;&gt;"",1,0))</f>
        <v>1</v>
      </c>
      <c r="E31" s="58">
        <f>IF('Indicator Data'!H43="No Data",1,IF('Indicator Data Imputation'!G34&lt;&gt;"",1,0))</f>
        <v>1</v>
      </c>
      <c r="F31" s="58">
        <f>IF('Indicator Data'!I43="No Data",1,IF('Indicator Data Imputation'!H34&lt;&gt;"",1,0))</f>
        <v>0</v>
      </c>
      <c r="G31" s="58">
        <f>IF('Indicator Data'!J43="No Data",1,IF('Indicator Data Imputation'!I34&lt;&gt;"",1,0))</f>
        <v>0</v>
      </c>
      <c r="H31" s="58">
        <f>IF('Indicator Data'!K43="No Data",1,IF('Indicator Data Imputation'!J34&lt;&gt;"",1,0))</f>
        <v>0</v>
      </c>
      <c r="I31" s="58">
        <f>IF('Indicator Data'!L43="No Data",1,IF('Indicator Data Imputation'!K34&lt;&gt;"",1,0))</f>
        <v>0</v>
      </c>
      <c r="J31" s="58">
        <f>IF('Indicator Data'!M43="No Data",1,IF('Indicator Data Imputation'!L34&lt;&gt;"",1,0))</f>
        <v>0</v>
      </c>
      <c r="K31" s="58">
        <f>IF('Indicator Data'!N43="No Data",1,IF('Indicator Data Imputation'!M34&lt;&gt;"",1,0))</f>
        <v>0</v>
      </c>
      <c r="L31" s="58">
        <f>IF('Indicator Data'!O43="No Data",1,IF('Indicator Data Imputation'!N34&lt;&gt;"",1,0))</f>
        <v>0</v>
      </c>
      <c r="M31" s="58">
        <f>IF('Indicator Data'!P43="No Data",1,IF('Indicator Data Imputation'!O34&lt;&gt;"",1,0))</f>
        <v>0</v>
      </c>
      <c r="N31" s="58">
        <f>IF('Indicator Data'!Q43="No Data",1,IF('Indicator Data Imputation'!P34&lt;&gt;"",1,0))</f>
        <v>0</v>
      </c>
      <c r="O31" s="58">
        <f>IF('Indicator Data'!R43="No Data",1,IF('Indicator Data Imputation'!Q34&lt;&gt;"",1,0))</f>
        <v>0</v>
      </c>
      <c r="P31" s="58">
        <f>IF('Indicator Data'!S43="No Data",1,IF('Indicator Data Imputation'!R34&lt;&gt;"",1,0))</f>
        <v>0</v>
      </c>
      <c r="Q31" s="58">
        <f>IF('Indicator Data'!T43="No Data",1,IF('Indicator Data Imputation'!S34&lt;&gt;"",1,0))</f>
        <v>0</v>
      </c>
      <c r="R31" s="58">
        <f>IF('Indicator Data'!U43="No Data",1,IF('Indicator Data Imputation'!T34&lt;&gt;"",1,0))</f>
        <v>0</v>
      </c>
      <c r="S31" s="58">
        <f>IF('Indicator Data'!V43="No Data",1,IF('Indicator Data Imputation'!U34&lt;&gt;"",1,0))</f>
        <v>0</v>
      </c>
      <c r="T31" s="58">
        <f>IF('Indicator Data'!W43="No Data",1,IF('Indicator Data Imputation'!V34&lt;&gt;"",1,0))</f>
        <v>0</v>
      </c>
      <c r="U31" s="58">
        <f>IF('Indicator Data'!X43="No Data",1,IF('Indicator Data Imputation'!W34&lt;&gt;"",1,0))</f>
        <v>0</v>
      </c>
      <c r="V31" s="58">
        <f>IF('Indicator Data'!Y43="No Data",1,IF('Indicator Data Imputation'!X34&lt;&gt;"",1,0))</f>
        <v>0</v>
      </c>
      <c r="W31" s="58">
        <f>IF('Indicator Data'!Z43="No Data",1,IF('Indicator Data Imputation'!Y34&lt;&gt;"",1,0))</f>
        <v>0</v>
      </c>
      <c r="X31" s="58">
        <f>IF('Indicator Data'!AA43="No Data",1,IF('Indicator Data Imputation'!Z34&lt;&gt;"",1,0))</f>
        <v>0</v>
      </c>
      <c r="Y31" s="58">
        <f>IF('Indicator Data'!AB43="No Data",1,IF('Indicator Data Imputation'!AA34&lt;&gt;"",1,0))</f>
        <v>0</v>
      </c>
      <c r="Z31" s="58">
        <f>IF('Indicator Data'!AC43="No Data",1,IF('Indicator Data Imputation'!AB34&lt;&gt;"",1,0))</f>
        <v>0</v>
      </c>
      <c r="AA31" s="58">
        <f>IF('Indicator Data'!AD43="No Data",1,IF('Indicator Data Imputation'!AC34&lt;&gt;"",1,0))</f>
        <v>0</v>
      </c>
      <c r="AB31" s="58">
        <f>IF('Indicator Data'!AE43="No Data",1,IF('Indicator Data Imputation'!AD34&lt;&gt;"",1,0))</f>
        <v>1</v>
      </c>
      <c r="AC31" s="58">
        <f>IF('Indicator Data'!AF43="No Data",1,IF('Indicator Data Imputation'!AE34&lt;&gt;"",1,0))</f>
        <v>1</v>
      </c>
      <c r="AD31" s="58">
        <f>IF('Indicator Data'!AG43="No Data",1,IF('Indicator Data Imputation'!AF34&lt;&gt;"",1,0))</f>
        <v>1</v>
      </c>
      <c r="AE31" s="58">
        <f>IF('Indicator Data'!AH43="No Data",1,IF('Indicator Data Imputation'!AG34&lt;&gt;"",1,0))</f>
        <v>1</v>
      </c>
      <c r="AF31" s="58">
        <f>IF('Indicator Data'!AI43="No Data",1,IF('Indicator Data Imputation'!AH34&lt;&gt;"",1,0))</f>
        <v>1</v>
      </c>
      <c r="AG31" s="58">
        <f>IF('Indicator Data'!AJ43="No Data",1,IF('Indicator Data Imputation'!AI34&lt;&gt;"",1,0))</f>
        <v>0</v>
      </c>
      <c r="AH31" s="58">
        <f>IF('Indicator Data'!AK43="No Data",1,IF('Indicator Data Imputation'!AJ34&lt;&gt;"",1,0))</f>
        <v>0</v>
      </c>
      <c r="AI31" s="58">
        <f>IF('Indicator Data'!AL43="No Data",1,IF('Indicator Data Imputation'!AK34&lt;&gt;"",1,0))</f>
        <v>0</v>
      </c>
      <c r="AJ31" s="58">
        <f>IF('Indicator Data'!AM43="No Data",1,IF('Indicator Data Imputation'!AL34&lt;&gt;"",1,0))</f>
        <v>0</v>
      </c>
      <c r="AK31" s="58">
        <f>IF('Indicator Data'!AN43="No Data",1,IF('Indicator Data Imputation'!AM34&lt;&gt;"",1,0))</f>
        <v>0</v>
      </c>
      <c r="AL31" s="58">
        <f>IF('Indicator Data'!AO43="No Data",1,IF('Indicator Data Imputation'!AN34&lt;&gt;"",1,0))</f>
        <v>0</v>
      </c>
      <c r="AM31" s="58">
        <f>IF('Indicator Data'!AP43="No Data",1,IF('Indicator Data Imputation'!AO34&lt;&gt;"",1,0))</f>
        <v>0</v>
      </c>
      <c r="AN31" s="58">
        <f>IF('Indicator Data'!AQ43="No Data",1,IF('Indicator Data Imputation'!AP34&lt;&gt;"",1,0))</f>
        <v>0</v>
      </c>
      <c r="AO31" s="58">
        <f>IF('Indicator Data'!AR43="No Data",1,IF('Indicator Data Imputation'!AQ34&lt;&gt;"",1,0))</f>
        <v>0</v>
      </c>
      <c r="AP31" s="58">
        <f>IF('Indicator Data'!AS43="No Data",1,IF('Indicator Data Imputation'!AR34&lt;&gt;"",1,0))</f>
        <v>0</v>
      </c>
      <c r="AQ31" s="58">
        <f>IF('Indicator Data'!AT43="No Data",1,IF('Indicator Data Imputation'!AS34&lt;&gt;"",1,0))</f>
        <v>1</v>
      </c>
      <c r="AR31" s="58">
        <f>IF('Indicator Data'!AU43="No Data",1,IF('Indicator Data Imputation'!AT34&lt;&gt;"",1,0))</f>
        <v>1</v>
      </c>
      <c r="AS31" s="58">
        <f>IF('Indicator Data'!AV43="No Data",1,IF('Indicator Data Imputation'!AU34&lt;&gt;"",1,0))</f>
        <v>1</v>
      </c>
      <c r="AT31" s="58">
        <f>IF('Indicator Data'!AW43="No Data",1,IF('Indicator Data Imputation'!AV34&lt;&gt;"",1,0))</f>
        <v>0</v>
      </c>
      <c r="AU31" s="58">
        <f>IF('Indicator Data'!AX43="No Data",1,IF('Indicator Data Imputation'!AW34&lt;&gt;"",1,0))</f>
        <v>0</v>
      </c>
      <c r="AV31" s="58">
        <f>IF('Indicator Data'!AY43="No Data",1,IF('Indicator Data Imputation'!AX34&lt;&gt;"",1,0))</f>
        <v>0</v>
      </c>
      <c r="AW31" s="58">
        <f>IF('Indicator Data'!AZ43="No Data",1,IF('Indicator Data Imputation'!AY34&lt;&gt;"",1,0))</f>
        <v>0</v>
      </c>
      <c r="AX31" s="58">
        <f>IF('Indicator Data'!BA43="No Data",1,IF('Indicator Data Imputation'!AZ34&lt;&gt;"",1,0))</f>
        <v>0</v>
      </c>
      <c r="AY31" s="58">
        <f>IF('Indicator Data'!BB43="No Data",1,IF('Indicator Data Imputation'!BA34&lt;&gt;"",1,0))</f>
        <v>0</v>
      </c>
      <c r="AZ31" s="58">
        <f>IF('Indicator Data'!BC43="No Data",1,IF('Indicator Data Imputation'!BB34&lt;&gt;"",1,0))</f>
        <v>0</v>
      </c>
      <c r="BA31" s="58">
        <f>IF('Indicator Data'!BD43="No Data",1,IF('Indicator Data Imputation'!BC34&lt;&gt;"",1,0))</f>
        <v>0</v>
      </c>
      <c r="BB31" s="58">
        <f>IF('Indicator Data'!BE43="No Data",1,IF('Indicator Data Imputation'!BD34&lt;&gt;"",1,0))</f>
        <v>0</v>
      </c>
      <c r="BC31" s="58">
        <f>IF('Indicator Data'!BF43="No Data",1,IF('Indicator Data Imputation'!BE34&lt;&gt;"",1,0))</f>
        <v>0</v>
      </c>
      <c r="BD31" s="58">
        <f>IF('Indicator Data'!BG43="No Data",1,IF('Indicator Data Imputation'!BF34&lt;&gt;"",1,0))</f>
        <v>0</v>
      </c>
      <c r="BE31" s="58">
        <f>IF('Indicator Data'!BH43="No Data",1,IF('Indicator Data Imputation'!BG34&lt;&gt;"",1,0))</f>
        <v>0</v>
      </c>
      <c r="BF31" s="58">
        <f>IF('Indicator Data'!BI43="No Data",1,IF('Indicator Data Imputation'!BH34&lt;&gt;"",1,0))</f>
        <v>0</v>
      </c>
      <c r="BG31" s="58">
        <f>IF('Indicator Data'!BJ43="No Data",1,IF('Indicator Data Imputation'!BI34&lt;&gt;"",1,0))</f>
        <v>0</v>
      </c>
      <c r="BH31" s="58">
        <f>IF('Indicator Data'!BK43="No Data",1,IF('Indicator Data Imputation'!BJ34&lt;&gt;"",1,0))</f>
        <v>0</v>
      </c>
      <c r="BI31" s="58">
        <f>IF('Indicator Data'!BL43="No Data",1,IF('Indicator Data Imputation'!BK34&lt;&gt;"",1,0))</f>
        <v>0</v>
      </c>
      <c r="BJ31" s="58">
        <f>IF('Indicator Data'!BM43="No Data",1,IF('Indicator Data Imputation'!BL34&lt;&gt;"",1,0))</f>
        <v>0</v>
      </c>
      <c r="BK31" s="58">
        <f>IF('Indicator Data'!BN43="No Data",1,IF('Indicator Data Imputation'!BM34&lt;&gt;"",1,0))</f>
        <v>0</v>
      </c>
      <c r="BL31" s="58">
        <f>IF('Indicator Data'!BO43="No Data",1,IF('Indicator Data Imputation'!BN34&lt;&gt;"",1,0))</f>
        <v>0</v>
      </c>
      <c r="BM31" s="58">
        <f>IF('Indicator Data'!BP43="No Data",1,IF('Indicator Data Imputation'!BO34&lt;&gt;"",1,0))</f>
        <v>1</v>
      </c>
      <c r="BN31" s="58">
        <f>IF('Indicator Data'!BQ43="No Data",1,IF('Indicator Data Imputation'!BP34&lt;&gt;"",1,0))</f>
        <v>1</v>
      </c>
      <c r="BO31" s="58">
        <f>IF('Indicator Data'!BR43="No Data",1,IF('Indicator Data Imputation'!BQ34&lt;&gt;"",1,0))</f>
        <v>1</v>
      </c>
      <c r="BP31" s="58">
        <f>IF('Indicator Data'!BS43="No Data",1,IF('Indicator Data Imputation'!BR34&lt;&gt;"",1,0))</f>
        <v>1</v>
      </c>
      <c r="BQ31" s="58">
        <f>IF('Indicator Data'!BT43="No Data",1,IF('Indicator Data Imputation'!BS34&lt;&gt;"",1,0))</f>
        <v>0</v>
      </c>
      <c r="BR31" s="58">
        <f>IF('Indicator Data'!BU43="No Data",1,IF('Indicator Data Imputation'!BT34&lt;&gt;"",1,0))</f>
        <v>1</v>
      </c>
      <c r="BS31" s="58">
        <f>IF('Indicator Data'!BV43="No Data",1,IF('Indicator Data Imputation'!BU34&lt;&gt;"",1,0))</f>
        <v>0</v>
      </c>
      <c r="BT31" s="58">
        <f>IF('Indicator Data'!BW43="No Data",1,IF('Indicator Data Imputation'!BV34&lt;&gt;"",1,0))</f>
        <v>0</v>
      </c>
      <c r="BU31" s="58">
        <f>IF('Indicator Data'!BX43="No Data",1,IF('Indicator Data Imputation'!BW34&lt;&gt;"",1,0))</f>
        <v>0</v>
      </c>
      <c r="BV31" s="58">
        <f>IF('Indicator Data'!BY43="No Data",1,IF('Indicator Data Imputation'!BX34&lt;&gt;"",1,0))</f>
        <v>0</v>
      </c>
      <c r="BW31" s="58">
        <f>IF('Indicator Data'!BZ43="No Data",1,IF('Indicator Data Imputation'!BY34&lt;&gt;"",1,0))</f>
        <v>0</v>
      </c>
      <c r="BX31" s="58">
        <f>IF('Indicator Data'!CA43="No Data",1,IF('Indicator Data Imputation'!BZ34&lt;&gt;"",1,0))</f>
        <v>0</v>
      </c>
      <c r="BY31" s="58">
        <f>IF('Indicator Data'!CB43="No Data",1,IF('Indicator Data Imputation'!CA34&lt;&gt;"",1,0))</f>
        <v>0</v>
      </c>
      <c r="BZ31" s="58">
        <f>IF('Indicator Data'!CC43="No Data",1,IF('Indicator Data Imputation'!CB34&lt;&gt;"",1,0))</f>
        <v>0</v>
      </c>
      <c r="CA31" s="58">
        <f>IF('Indicator Data'!CD43="No Data",1,IF('Indicator Data Imputation'!CC34&lt;&gt;"",1,0))</f>
        <v>0</v>
      </c>
      <c r="CB31" s="58">
        <f>IF('Indicator Data'!CE43="No Data",1,IF('Indicator Data Imputation'!CD34&lt;&gt;"",1,0))</f>
        <v>0</v>
      </c>
      <c r="CC31" s="58">
        <f>IF('Indicator Data'!CF43="No Data",1,IF('Indicator Data Imputation'!CE34&lt;&gt;"",1,0))</f>
        <v>0</v>
      </c>
      <c r="CD31" s="58">
        <f>IF('Indicator Data'!CG43="No Data",1,IF('Indicator Data Imputation'!CF34&lt;&gt;"",1,0))</f>
        <v>0</v>
      </c>
      <c r="CE31" s="58">
        <f>IF('Indicator Data'!CH43="No Data",1,IF('Indicator Data Imputation'!CG34&lt;&gt;"",1,0))</f>
        <v>0</v>
      </c>
      <c r="CF31" s="58">
        <f>IF('Indicator Data'!CI43="No Data",1,IF('Indicator Data Imputation'!CH34&lt;&gt;"",1,0))</f>
        <v>0</v>
      </c>
      <c r="CG31" s="58">
        <f>IF('Indicator Data'!CJ43="No Data",1,IF('Indicator Data Imputation'!CI34&lt;&gt;"",1,0))</f>
        <v>0</v>
      </c>
      <c r="CH31" s="58">
        <f>IF('Indicator Data'!CK43="No Data",1,IF('Indicator Data Imputation'!CJ34&lt;&gt;"",1,0))</f>
        <v>0</v>
      </c>
      <c r="CI31" s="58">
        <f>IF('Indicator Data'!CL43="No Data",1,IF('Indicator Data Imputation'!CK34&lt;&gt;"",1,0))</f>
        <v>0</v>
      </c>
      <c r="CJ31" s="58">
        <f>IF('Indicator Data'!CM43="No Data",1,IF('Indicator Data Imputation'!CL34&lt;&gt;"",1,0))</f>
        <v>0</v>
      </c>
      <c r="CK31" s="58">
        <f>IF('Indicator Data'!CN43="No Data",1,IF('Indicator Data Imputation'!CM34&lt;&gt;"",1,0))</f>
        <v>0</v>
      </c>
      <c r="CL31" s="58">
        <f>IF('Indicator Data'!CO43="No Data",1,IF('Indicator Data Imputation'!CN34&lt;&gt;"",1,0))</f>
        <v>0</v>
      </c>
      <c r="CM31">
        <f t="shared" si="0"/>
        <v>12</v>
      </c>
      <c r="CN31" s="60">
        <f t="shared" si="1"/>
        <v>0.1348314606741573</v>
      </c>
    </row>
    <row r="32" spans="1:92" ht="15.75" customHeight="1" x14ac:dyDescent="0.25">
      <c r="A32" t="str">
        <f>'Indicator Data'!C44</f>
        <v>Bagerhat</v>
      </c>
      <c r="B32" s="58">
        <f>IF('Indicator Data'!E44="No Data",1,IF('Indicator Data Imputation'!D35&lt;&gt;"",1,0))</f>
        <v>1</v>
      </c>
      <c r="C32" s="58">
        <f>IF('Indicator Data'!F44="No Data",1,IF('Indicator Data Imputation'!E35&lt;&gt;"",1,0))</f>
        <v>1</v>
      </c>
      <c r="D32" s="58">
        <f>IF('Indicator Data'!G44="No Data",1,IF('Indicator Data Imputation'!F35&lt;&gt;"",1,0))</f>
        <v>1</v>
      </c>
      <c r="E32" s="58">
        <f>IF('Indicator Data'!H44="No Data",1,IF('Indicator Data Imputation'!G35&lt;&gt;"",1,0))</f>
        <v>1</v>
      </c>
      <c r="F32" s="58">
        <f>IF('Indicator Data'!I44="No Data",1,IF('Indicator Data Imputation'!H35&lt;&gt;"",1,0))</f>
        <v>0</v>
      </c>
      <c r="G32" s="58">
        <f>IF('Indicator Data'!J44="No Data",1,IF('Indicator Data Imputation'!I35&lt;&gt;"",1,0))</f>
        <v>0</v>
      </c>
      <c r="H32" s="58">
        <f>IF('Indicator Data'!K44="No Data",1,IF('Indicator Data Imputation'!J35&lt;&gt;"",1,0))</f>
        <v>0</v>
      </c>
      <c r="I32" s="58">
        <f>IF('Indicator Data'!L44="No Data",1,IF('Indicator Data Imputation'!K35&lt;&gt;"",1,0))</f>
        <v>0</v>
      </c>
      <c r="J32" s="58">
        <f>IF('Indicator Data'!M44="No Data",1,IF('Indicator Data Imputation'!L35&lt;&gt;"",1,0))</f>
        <v>0</v>
      </c>
      <c r="K32" s="58">
        <f>IF('Indicator Data'!N44="No Data",1,IF('Indicator Data Imputation'!M35&lt;&gt;"",1,0))</f>
        <v>0</v>
      </c>
      <c r="L32" s="58">
        <f>IF('Indicator Data'!O44="No Data",1,IF('Indicator Data Imputation'!N35&lt;&gt;"",1,0))</f>
        <v>0</v>
      </c>
      <c r="M32" s="58">
        <f>IF('Indicator Data'!P44="No Data",1,IF('Indicator Data Imputation'!O35&lt;&gt;"",1,0))</f>
        <v>0</v>
      </c>
      <c r="N32" s="58">
        <f>IF('Indicator Data'!Q44="No Data",1,IF('Indicator Data Imputation'!P35&lt;&gt;"",1,0))</f>
        <v>0</v>
      </c>
      <c r="O32" s="58">
        <f>IF('Indicator Data'!R44="No Data",1,IF('Indicator Data Imputation'!Q35&lt;&gt;"",1,0))</f>
        <v>0</v>
      </c>
      <c r="P32" s="58">
        <f>IF('Indicator Data'!S44="No Data",1,IF('Indicator Data Imputation'!R35&lt;&gt;"",1,0))</f>
        <v>1</v>
      </c>
      <c r="Q32" s="58">
        <f>IF('Indicator Data'!T44="No Data",1,IF('Indicator Data Imputation'!S35&lt;&gt;"",1,0))</f>
        <v>0</v>
      </c>
      <c r="R32" s="58">
        <f>IF('Indicator Data'!U44="No Data",1,IF('Indicator Data Imputation'!T35&lt;&gt;"",1,0))</f>
        <v>0</v>
      </c>
      <c r="S32" s="58">
        <f>IF('Indicator Data'!V44="No Data",1,IF('Indicator Data Imputation'!U35&lt;&gt;"",1,0))</f>
        <v>0</v>
      </c>
      <c r="T32" s="58">
        <f>IF('Indicator Data'!W44="No Data",1,IF('Indicator Data Imputation'!V35&lt;&gt;"",1,0))</f>
        <v>0</v>
      </c>
      <c r="U32" s="58">
        <f>IF('Indicator Data'!X44="No Data",1,IF('Indicator Data Imputation'!W35&lt;&gt;"",1,0))</f>
        <v>0</v>
      </c>
      <c r="V32" s="58">
        <f>IF('Indicator Data'!Y44="No Data",1,IF('Indicator Data Imputation'!X35&lt;&gt;"",1,0))</f>
        <v>0</v>
      </c>
      <c r="W32" s="58">
        <f>IF('Indicator Data'!Z44="No Data",1,IF('Indicator Data Imputation'!Y35&lt;&gt;"",1,0))</f>
        <v>0</v>
      </c>
      <c r="X32" s="58">
        <f>IF('Indicator Data'!AA44="No Data",1,IF('Indicator Data Imputation'!Z35&lt;&gt;"",1,0))</f>
        <v>0</v>
      </c>
      <c r="Y32" s="58">
        <f>IF('Indicator Data'!AB44="No Data",1,IF('Indicator Data Imputation'!AA35&lt;&gt;"",1,0))</f>
        <v>0</v>
      </c>
      <c r="Z32" s="58">
        <f>IF('Indicator Data'!AC44="No Data",1,IF('Indicator Data Imputation'!AB35&lt;&gt;"",1,0))</f>
        <v>0</v>
      </c>
      <c r="AA32" s="58">
        <f>IF('Indicator Data'!AD44="No Data",1,IF('Indicator Data Imputation'!AC35&lt;&gt;"",1,0))</f>
        <v>0</v>
      </c>
      <c r="AB32" s="58">
        <f>IF('Indicator Data'!AE44="No Data",1,IF('Indicator Data Imputation'!AD35&lt;&gt;"",1,0))</f>
        <v>1</v>
      </c>
      <c r="AC32" s="58">
        <f>IF('Indicator Data'!AF44="No Data",1,IF('Indicator Data Imputation'!AE35&lt;&gt;"",1,0))</f>
        <v>1</v>
      </c>
      <c r="AD32" s="58">
        <f>IF('Indicator Data'!AG44="No Data",1,IF('Indicator Data Imputation'!AF35&lt;&gt;"",1,0))</f>
        <v>1</v>
      </c>
      <c r="AE32" s="58">
        <f>IF('Indicator Data'!AH44="No Data",1,IF('Indicator Data Imputation'!AG35&lt;&gt;"",1,0))</f>
        <v>1</v>
      </c>
      <c r="AF32" s="58">
        <f>IF('Indicator Data'!AI44="No Data",1,IF('Indicator Data Imputation'!AH35&lt;&gt;"",1,0))</f>
        <v>1</v>
      </c>
      <c r="AG32" s="58">
        <f>IF('Indicator Data'!AJ44="No Data",1,IF('Indicator Data Imputation'!AI35&lt;&gt;"",1,0))</f>
        <v>0</v>
      </c>
      <c r="AH32" s="58">
        <f>IF('Indicator Data'!AK44="No Data",1,IF('Indicator Data Imputation'!AJ35&lt;&gt;"",1,0))</f>
        <v>0</v>
      </c>
      <c r="AI32" s="58">
        <f>IF('Indicator Data'!AL44="No Data",1,IF('Indicator Data Imputation'!AK35&lt;&gt;"",1,0))</f>
        <v>0</v>
      </c>
      <c r="AJ32" s="58">
        <f>IF('Indicator Data'!AM44="No Data",1,IF('Indicator Data Imputation'!AL35&lt;&gt;"",1,0))</f>
        <v>0</v>
      </c>
      <c r="AK32" s="58">
        <f>IF('Indicator Data'!AN44="No Data",1,IF('Indicator Data Imputation'!AM35&lt;&gt;"",1,0))</f>
        <v>0</v>
      </c>
      <c r="AL32" s="58">
        <f>IF('Indicator Data'!AO44="No Data",1,IF('Indicator Data Imputation'!AN35&lt;&gt;"",1,0))</f>
        <v>0</v>
      </c>
      <c r="AM32" s="58">
        <f>IF('Indicator Data'!AP44="No Data",1,IF('Indicator Data Imputation'!AO35&lt;&gt;"",1,0))</f>
        <v>0</v>
      </c>
      <c r="AN32" s="58">
        <f>IF('Indicator Data'!AQ44="No Data",1,IF('Indicator Data Imputation'!AP35&lt;&gt;"",1,0))</f>
        <v>0</v>
      </c>
      <c r="AO32" s="58">
        <f>IF('Indicator Data'!AR44="No Data",1,IF('Indicator Data Imputation'!AQ35&lt;&gt;"",1,0))</f>
        <v>0</v>
      </c>
      <c r="AP32" s="58">
        <f>IF('Indicator Data'!AS44="No Data",1,IF('Indicator Data Imputation'!AR35&lt;&gt;"",1,0))</f>
        <v>0</v>
      </c>
      <c r="AQ32" s="58">
        <f>IF('Indicator Data'!AT44="No Data",1,IF('Indicator Data Imputation'!AS35&lt;&gt;"",1,0))</f>
        <v>1</v>
      </c>
      <c r="AR32" s="58">
        <f>IF('Indicator Data'!AU44="No Data",1,IF('Indicator Data Imputation'!AT35&lt;&gt;"",1,0))</f>
        <v>1</v>
      </c>
      <c r="AS32" s="58">
        <f>IF('Indicator Data'!AV44="No Data",1,IF('Indicator Data Imputation'!AU35&lt;&gt;"",1,0))</f>
        <v>1</v>
      </c>
      <c r="AT32" s="58">
        <f>IF('Indicator Data'!AW44="No Data",1,IF('Indicator Data Imputation'!AV35&lt;&gt;"",1,0))</f>
        <v>0</v>
      </c>
      <c r="AU32" s="58">
        <f>IF('Indicator Data'!AX44="No Data",1,IF('Indicator Data Imputation'!AW35&lt;&gt;"",1,0))</f>
        <v>0</v>
      </c>
      <c r="AV32" s="58">
        <f>IF('Indicator Data'!AY44="No Data",1,IF('Indicator Data Imputation'!AX35&lt;&gt;"",1,0))</f>
        <v>0</v>
      </c>
      <c r="AW32" s="58">
        <f>IF('Indicator Data'!AZ44="No Data",1,IF('Indicator Data Imputation'!AY35&lt;&gt;"",1,0))</f>
        <v>0</v>
      </c>
      <c r="AX32" s="58">
        <f>IF('Indicator Data'!BA44="No Data",1,IF('Indicator Data Imputation'!AZ35&lt;&gt;"",1,0))</f>
        <v>0</v>
      </c>
      <c r="AY32" s="58">
        <f>IF('Indicator Data'!BB44="No Data",1,IF('Indicator Data Imputation'!BA35&lt;&gt;"",1,0))</f>
        <v>0</v>
      </c>
      <c r="AZ32" s="58">
        <f>IF('Indicator Data'!BC44="No Data",1,IF('Indicator Data Imputation'!BB35&lt;&gt;"",1,0))</f>
        <v>0</v>
      </c>
      <c r="BA32" s="58">
        <f>IF('Indicator Data'!BD44="No Data",1,IF('Indicator Data Imputation'!BC35&lt;&gt;"",1,0))</f>
        <v>0</v>
      </c>
      <c r="BB32" s="58">
        <f>IF('Indicator Data'!BE44="No Data",1,IF('Indicator Data Imputation'!BD35&lt;&gt;"",1,0))</f>
        <v>0</v>
      </c>
      <c r="BC32" s="58">
        <f>IF('Indicator Data'!BF44="No Data",1,IF('Indicator Data Imputation'!BE35&lt;&gt;"",1,0))</f>
        <v>0</v>
      </c>
      <c r="BD32" s="58">
        <f>IF('Indicator Data'!BG44="No Data",1,IF('Indicator Data Imputation'!BF35&lt;&gt;"",1,0))</f>
        <v>0</v>
      </c>
      <c r="BE32" s="58">
        <f>IF('Indicator Data'!BH44="No Data",1,IF('Indicator Data Imputation'!BG35&lt;&gt;"",1,0))</f>
        <v>0</v>
      </c>
      <c r="BF32" s="58">
        <f>IF('Indicator Data'!BI44="No Data",1,IF('Indicator Data Imputation'!BH35&lt;&gt;"",1,0))</f>
        <v>0</v>
      </c>
      <c r="BG32" s="58">
        <f>IF('Indicator Data'!BJ44="No Data",1,IF('Indicator Data Imputation'!BI35&lt;&gt;"",1,0))</f>
        <v>0</v>
      </c>
      <c r="BH32" s="58">
        <f>IF('Indicator Data'!BK44="No Data",1,IF('Indicator Data Imputation'!BJ35&lt;&gt;"",1,0))</f>
        <v>0</v>
      </c>
      <c r="BI32" s="58">
        <f>IF('Indicator Data'!BL44="No Data",1,IF('Indicator Data Imputation'!BK35&lt;&gt;"",1,0))</f>
        <v>0</v>
      </c>
      <c r="BJ32" s="58">
        <f>IF('Indicator Data'!BM44="No Data",1,IF('Indicator Data Imputation'!BL35&lt;&gt;"",1,0))</f>
        <v>0</v>
      </c>
      <c r="BK32" s="58">
        <f>IF('Indicator Data'!BN44="No Data",1,IF('Indicator Data Imputation'!BM35&lt;&gt;"",1,0))</f>
        <v>0</v>
      </c>
      <c r="BL32" s="58">
        <f>IF('Indicator Data'!BO44="No Data",1,IF('Indicator Data Imputation'!BN35&lt;&gt;"",1,0))</f>
        <v>0</v>
      </c>
      <c r="BM32" s="58">
        <f>IF('Indicator Data'!BP44="No Data",1,IF('Indicator Data Imputation'!BO35&lt;&gt;"",1,0))</f>
        <v>1</v>
      </c>
      <c r="BN32" s="58">
        <f>IF('Indicator Data'!BQ44="No Data",1,IF('Indicator Data Imputation'!BP35&lt;&gt;"",1,0))</f>
        <v>1</v>
      </c>
      <c r="BO32" s="58">
        <f>IF('Indicator Data'!BR44="No Data",1,IF('Indicator Data Imputation'!BQ35&lt;&gt;"",1,0))</f>
        <v>1</v>
      </c>
      <c r="BP32" s="58">
        <f>IF('Indicator Data'!BS44="No Data",1,IF('Indicator Data Imputation'!BR35&lt;&gt;"",1,0))</f>
        <v>0</v>
      </c>
      <c r="BQ32" s="58">
        <f>IF('Indicator Data'!BT44="No Data",1,IF('Indicator Data Imputation'!BS35&lt;&gt;"",1,0))</f>
        <v>0</v>
      </c>
      <c r="BR32" s="58">
        <f>IF('Indicator Data'!BU44="No Data",1,IF('Indicator Data Imputation'!BT35&lt;&gt;"",1,0))</f>
        <v>1</v>
      </c>
      <c r="BS32" s="58">
        <f>IF('Indicator Data'!BV44="No Data",1,IF('Indicator Data Imputation'!BU35&lt;&gt;"",1,0))</f>
        <v>0</v>
      </c>
      <c r="BT32" s="58">
        <f>IF('Indicator Data'!BW44="No Data",1,IF('Indicator Data Imputation'!BV35&lt;&gt;"",1,0))</f>
        <v>0</v>
      </c>
      <c r="BU32" s="58">
        <f>IF('Indicator Data'!BX44="No Data",1,IF('Indicator Data Imputation'!BW35&lt;&gt;"",1,0))</f>
        <v>0</v>
      </c>
      <c r="BV32" s="58">
        <f>IF('Indicator Data'!BY44="No Data",1,IF('Indicator Data Imputation'!BX35&lt;&gt;"",1,0))</f>
        <v>0</v>
      </c>
      <c r="BW32" s="58">
        <f>IF('Indicator Data'!BZ44="No Data",1,IF('Indicator Data Imputation'!BY35&lt;&gt;"",1,0))</f>
        <v>0</v>
      </c>
      <c r="BX32" s="58">
        <f>IF('Indicator Data'!CA44="No Data",1,IF('Indicator Data Imputation'!BZ35&lt;&gt;"",1,0))</f>
        <v>0</v>
      </c>
      <c r="BY32" s="58">
        <f>IF('Indicator Data'!CB44="No Data",1,IF('Indicator Data Imputation'!CA35&lt;&gt;"",1,0))</f>
        <v>0</v>
      </c>
      <c r="BZ32" s="58">
        <f>IF('Indicator Data'!CC44="No Data",1,IF('Indicator Data Imputation'!CB35&lt;&gt;"",1,0))</f>
        <v>0</v>
      </c>
      <c r="CA32" s="58">
        <f>IF('Indicator Data'!CD44="No Data",1,IF('Indicator Data Imputation'!CC35&lt;&gt;"",1,0))</f>
        <v>0</v>
      </c>
      <c r="CB32" s="58">
        <f>IF('Indicator Data'!CE44="No Data",1,IF('Indicator Data Imputation'!CD35&lt;&gt;"",1,0))</f>
        <v>0</v>
      </c>
      <c r="CC32" s="58">
        <f>IF('Indicator Data'!CF44="No Data",1,IF('Indicator Data Imputation'!CE35&lt;&gt;"",1,0))</f>
        <v>0</v>
      </c>
      <c r="CD32" s="58">
        <f>IF('Indicator Data'!CG44="No Data",1,IF('Indicator Data Imputation'!CF35&lt;&gt;"",1,0))</f>
        <v>0</v>
      </c>
      <c r="CE32" s="58">
        <f>IF('Indicator Data'!CH44="No Data",1,IF('Indicator Data Imputation'!CG35&lt;&gt;"",1,0))</f>
        <v>0</v>
      </c>
      <c r="CF32" s="58">
        <f>IF('Indicator Data'!CI44="No Data",1,IF('Indicator Data Imputation'!CH35&lt;&gt;"",1,0))</f>
        <v>0</v>
      </c>
      <c r="CG32" s="58">
        <f>IF('Indicator Data'!CJ44="No Data",1,IF('Indicator Data Imputation'!CI35&lt;&gt;"",1,0))</f>
        <v>0</v>
      </c>
      <c r="CH32" s="58">
        <f>IF('Indicator Data'!CK44="No Data",1,IF('Indicator Data Imputation'!CJ35&lt;&gt;"",1,0))</f>
        <v>0</v>
      </c>
      <c r="CI32" s="58">
        <f>IF('Indicator Data'!CL44="No Data",1,IF('Indicator Data Imputation'!CK35&lt;&gt;"",1,0))</f>
        <v>0</v>
      </c>
      <c r="CJ32" s="58">
        <f>IF('Indicator Data'!CM44="No Data",1,IF('Indicator Data Imputation'!CL35&lt;&gt;"",1,0))</f>
        <v>0</v>
      </c>
      <c r="CK32" s="58">
        <f>IF('Indicator Data'!CN44="No Data",1,IF('Indicator Data Imputation'!CM35&lt;&gt;"",1,0))</f>
        <v>0</v>
      </c>
      <c r="CL32" s="58">
        <f>IF('Indicator Data'!CO44="No Data",1,IF('Indicator Data Imputation'!CN35&lt;&gt;"",1,0))</f>
        <v>0</v>
      </c>
      <c r="CM32">
        <f t="shared" si="0"/>
        <v>13</v>
      </c>
      <c r="CN32" s="60">
        <f t="shared" si="1"/>
        <v>0.14606741573033707</v>
      </c>
    </row>
    <row r="33" spans="1:92" ht="15.75" customHeight="1" x14ac:dyDescent="0.25">
      <c r="A33" t="str">
        <f>'Indicator Data'!C45</f>
        <v>Chuadanga</v>
      </c>
      <c r="B33" s="58">
        <f>IF('Indicator Data'!E45="No Data",1,IF('Indicator Data Imputation'!D36&lt;&gt;"",1,0))</f>
        <v>1</v>
      </c>
      <c r="C33" s="58">
        <f>IF('Indicator Data'!F45="No Data",1,IF('Indicator Data Imputation'!E36&lt;&gt;"",1,0))</f>
        <v>1</v>
      </c>
      <c r="D33" s="58">
        <f>IF('Indicator Data'!G45="No Data",1,IF('Indicator Data Imputation'!F36&lt;&gt;"",1,0))</f>
        <v>1</v>
      </c>
      <c r="E33" s="58">
        <f>IF('Indicator Data'!H45="No Data",1,IF('Indicator Data Imputation'!G36&lt;&gt;"",1,0))</f>
        <v>1</v>
      </c>
      <c r="F33" s="58">
        <f>IF('Indicator Data'!I45="No Data",1,IF('Indicator Data Imputation'!H36&lt;&gt;"",1,0))</f>
        <v>0</v>
      </c>
      <c r="G33" s="58">
        <f>IF('Indicator Data'!J45="No Data",1,IF('Indicator Data Imputation'!I36&lt;&gt;"",1,0))</f>
        <v>0</v>
      </c>
      <c r="H33" s="58">
        <f>IF('Indicator Data'!K45="No Data",1,IF('Indicator Data Imputation'!J36&lt;&gt;"",1,0))</f>
        <v>0</v>
      </c>
      <c r="I33" s="58">
        <f>IF('Indicator Data'!L45="No Data",1,IF('Indicator Data Imputation'!K36&lt;&gt;"",1,0))</f>
        <v>0</v>
      </c>
      <c r="J33" s="58">
        <f>IF('Indicator Data'!M45="No Data",1,IF('Indicator Data Imputation'!L36&lt;&gt;"",1,0))</f>
        <v>0</v>
      </c>
      <c r="K33" s="58">
        <f>IF('Indicator Data'!N45="No Data",1,IF('Indicator Data Imputation'!M36&lt;&gt;"",1,0))</f>
        <v>0</v>
      </c>
      <c r="L33" s="58">
        <f>IF('Indicator Data'!O45="No Data",1,IF('Indicator Data Imputation'!N36&lt;&gt;"",1,0))</f>
        <v>0</v>
      </c>
      <c r="M33" s="58">
        <f>IF('Indicator Data'!P45="No Data",1,IF('Indicator Data Imputation'!O36&lt;&gt;"",1,0))</f>
        <v>0</v>
      </c>
      <c r="N33" s="58">
        <f>IF('Indicator Data'!Q45="No Data",1,IF('Indicator Data Imputation'!P36&lt;&gt;"",1,0))</f>
        <v>0</v>
      </c>
      <c r="O33" s="58">
        <f>IF('Indicator Data'!R45="No Data",1,IF('Indicator Data Imputation'!Q36&lt;&gt;"",1,0))</f>
        <v>0</v>
      </c>
      <c r="P33" s="58">
        <f>IF('Indicator Data'!S45="No Data",1,IF('Indicator Data Imputation'!R36&lt;&gt;"",1,0))</f>
        <v>0</v>
      </c>
      <c r="Q33" s="58">
        <f>IF('Indicator Data'!T45="No Data",1,IF('Indicator Data Imputation'!S36&lt;&gt;"",1,0))</f>
        <v>0</v>
      </c>
      <c r="R33" s="58">
        <f>IF('Indicator Data'!U45="No Data",1,IF('Indicator Data Imputation'!T36&lt;&gt;"",1,0))</f>
        <v>0</v>
      </c>
      <c r="S33" s="58">
        <f>IF('Indicator Data'!V45="No Data",1,IF('Indicator Data Imputation'!U36&lt;&gt;"",1,0))</f>
        <v>0</v>
      </c>
      <c r="T33" s="58">
        <f>IF('Indicator Data'!W45="No Data",1,IF('Indicator Data Imputation'!V36&lt;&gt;"",1,0))</f>
        <v>0</v>
      </c>
      <c r="U33" s="58">
        <f>IF('Indicator Data'!X45="No Data",1,IF('Indicator Data Imputation'!W36&lt;&gt;"",1,0))</f>
        <v>0</v>
      </c>
      <c r="V33" s="58">
        <f>IF('Indicator Data'!Y45="No Data",1,IF('Indicator Data Imputation'!X36&lt;&gt;"",1,0))</f>
        <v>0</v>
      </c>
      <c r="W33" s="58">
        <f>IF('Indicator Data'!Z45="No Data",1,IF('Indicator Data Imputation'!Y36&lt;&gt;"",1,0))</f>
        <v>0</v>
      </c>
      <c r="X33" s="58">
        <f>IF('Indicator Data'!AA45="No Data",1,IF('Indicator Data Imputation'!Z36&lt;&gt;"",1,0))</f>
        <v>0</v>
      </c>
      <c r="Y33" s="58">
        <f>IF('Indicator Data'!AB45="No Data",1,IF('Indicator Data Imputation'!AA36&lt;&gt;"",1,0))</f>
        <v>0</v>
      </c>
      <c r="Z33" s="58">
        <f>IF('Indicator Data'!AC45="No Data",1,IF('Indicator Data Imputation'!AB36&lt;&gt;"",1,0))</f>
        <v>0</v>
      </c>
      <c r="AA33" s="58">
        <f>IF('Indicator Data'!AD45="No Data",1,IF('Indicator Data Imputation'!AC36&lt;&gt;"",1,0))</f>
        <v>0</v>
      </c>
      <c r="AB33" s="58">
        <f>IF('Indicator Data'!AE45="No Data",1,IF('Indicator Data Imputation'!AD36&lt;&gt;"",1,0))</f>
        <v>1</v>
      </c>
      <c r="AC33" s="58">
        <f>IF('Indicator Data'!AF45="No Data",1,IF('Indicator Data Imputation'!AE36&lt;&gt;"",1,0))</f>
        <v>1</v>
      </c>
      <c r="AD33" s="58">
        <f>IF('Indicator Data'!AG45="No Data",1,IF('Indicator Data Imputation'!AF36&lt;&gt;"",1,0))</f>
        <v>1</v>
      </c>
      <c r="AE33" s="58">
        <f>IF('Indicator Data'!AH45="No Data",1,IF('Indicator Data Imputation'!AG36&lt;&gt;"",1,0))</f>
        <v>1</v>
      </c>
      <c r="AF33" s="58">
        <f>IF('Indicator Data'!AI45="No Data",1,IF('Indicator Data Imputation'!AH36&lt;&gt;"",1,0))</f>
        <v>1</v>
      </c>
      <c r="AG33" s="58">
        <f>IF('Indicator Data'!AJ45="No Data",1,IF('Indicator Data Imputation'!AI36&lt;&gt;"",1,0))</f>
        <v>0</v>
      </c>
      <c r="AH33" s="58">
        <f>IF('Indicator Data'!AK45="No Data",1,IF('Indicator Data Imputation'!AJ36&lt;&gt;"",1,0))</f>
        <v>0</v>
      </c>
      <c r="AI33" s="58">
        <f>IF('Indicator Data'!AL45="No Data",1,IF('Indicator Data Imputation'!AK36&lt;&gt;"",1,0))</f>
        <v>0</v>
      </c>
      <c r="AJ33" s="58">
        <f>IF('Indicator Data'!AM45="No Data",1,IF('Indicator Data Imputation'!AL36&lt;&gt;"",1,0))</f>
        <v>0</v>
      </c>
      <c r="AK33" s="58">
        <f>IF('Indicator Data'!AN45="No Data",1,IF('Indicator Data Imputation'!AM36&lt;&gt;"",1,0))</f>
        <v>0</v>
      </c>
      <c r="AL33" s="58">
        <f>IF('Indicator Data'!AO45="No Data",1,IF('Indicator Data Imputation'!AN36&lt;&gt;"",1,0))</f>
        <v>0</v>
      </c>
      <c r="AM33" s="58">
        <f>IF('Indicator Data'!AP45="No Data",1,IF('Indicator Data Imputation'!AO36&lt;&gt;"",1,0))</f>
        <v>0</v>
      </c>
      <c r="AN33" s="58">
        <f>IF('Indicator Data'!AQ45="No Data",1,IF('Indicator Data Imputation'!AP36&lt;&gt;"",1,0))</f>
        <v>0</v>
      </c>
      <c r="AO33" s="58">
        <f>IF('Indicator Data'!AR45="No Data",1,IF('Indicator Data Imputation'!AQ36&lt;&gt;"",1,0))</f>
        <v>0</v>
      </c>
      <c r="AP33" s="58">
        <f>IF('Indicator Data'!AS45="No Data",1,IF('Indicator Data Imputation'!AR36&lt;&gt;"",1,0))</f>
        <v>0</v>
      </c>
      <c r="AQ33" s="58">
        <f>IF('Indicator Data'!AT45="No Data",1,IF('Indicator Data Imputation'!AS36&lt;&gt;"",1,0))</f>
        <v>1</v>
      </c>
      <c r="AR33" s="58">
        <f>IF('Indicator Data'!AU45="No Data",1,IF('Indicator Data Imputation'!AT36&lt;&gt;"",1,0))</f>
        <v>1</v>
      </c>
      <c r="AS33" s="58">
        <f>IF('Indicator Data'!AV45="No Data",1,IF('Indicator Data Imputation'!AU36&lt;&gt;"",1,0))</f>
        <v>1</v>
      </c>
      <c r="AT33" s="58">
        <f>IF('Indicator Data'!AW45="No Data",1,IF('Indicator Data Imputation'!AV36&lt;&gt;"",1,0))</f>
        <v>0</v>
      </c>
      <c r="AU33" s="58">
        <f>IF('Indicator Data'!AX45="No Data",1,IF('Indicator Data Imputation'!AW36&lt;&gt;"",1,0))</f>
        <v>0</v>
      </c>
      <c r="AV33" s="58">
        <f>IF('Indicator Data'!AY45="No Data",1,IF('Indicator Data Imputation'!AX36&lt;&gt;"",1,0))</f>
        <v>0</v>
      </c>
      <c r="AW33" s="58">
        <f>IF('Indicator Data'!AZ45="No Data",1,IF('Indicator Data Imputation'!AY36&lt;&gt;"",1,0))</f>
        <v>0</v>
      </c>
      <c r="AX33" s="58">
        <f>IF('Indicator Data'!BA45="No Data",1,IF('Indicator Data Imputation'!AZ36&lt;&gt;"",1,0))</f>
        <v>0</v>
      </c>
      <c r="AY33" s="58">
        <f>IF('Indicator Data'!BB45="No Data",1,IF('Indicator Data Imputation'!BA36&lt;&gt;"",1,0))</f>
        <v>0</v>
      </c>
      <c r="AZ33" s="58">
        <f>IF('Indicator Data'!BC45="No Data",1,IF('Indicator Data Imputation'!BB36&lt;&gt;"",1,0))</f>
        <v>0</v>
      </c>
      <c r="BA33" s="58">
        <f>IF('Indicator Data'!BD45="No Data",1,IF('Indicator Data Imputation'!BC36&lt;&gt;"",1,0))</f>
        <v>0</v>
      </c>
      <c r="BB33" s="58">
        <f>IF('Indicator Data'!BE45="No Data",1,IF('Indicator Data Imputation'!BD36&lt;&gt;"",1,0))</f>
        <v>0</v>
      </c>
      <c r="BC33" s="58">
        <f>IF('Indicator Data'!BF45="No Data",1,IF('Indicator Data Imputation'!BE36&lt;&gt;"",1,0))</f>
        <v>0</v>
      </c>
      <c r="BD33" s="58">
        <f>IF('Indicator Data'!BG45="No Data",1,IF('Indicator Data Imputation'!BF36&lt;&gt;"",1,0))</f>
        <v>0</v>
      </c>
      <c r="BE33" s="58">
        <f>IF('Indicator Data'!BH45="No Data",1,IF('Indicator Data Imputation'!BG36&lt;&gt;"",1,0))</f>
        <v>0</v>
      </c>
      <c r="BF33" s="58">
        <f>IF('Indicator Data'!BI45="No Data",1,IF('Indicator Data Imputation'!BH36&lt;&gt;"",1,0))</f>
        <v>0</v>
      </c>
      <c r="BG33" s="58">
        <f>IF('Indicator Data'!BJ45="No Data",1,IF('Indicator Data Imputation'!BI36&lt;&gt;"",1,0))</f>
        <v>0</v>
      </c>
      <c r="BH33" s="58">
        <f>IF('Indicator Data'!BK45="No Data",1,IF('Indicator Data Imputation'!BJ36&lt;&gt;"",1,0))</f>
        <v>0</v>
      </c>
      <c r="BI33" s="58">
        <f>IF('Indicator Data'!BL45="No Data",1,IF('Indicator Data Imputation'!BK36&lt;&gt;"",1,0))</f>
        <v>0</v>
      </c>
      <c r="BJ33" s="58">
        <f>IF('Indicator Data'!BM45="No Data",1,IF('Indicator Data Imputation'!BL36&lt;&gt;"",1,0))</f>
        <v>0</v>
      </c>
      <c r="BK33" s="58">
        <f>IF('Indicator Data'!BN45="No Data",1,IF('Indicator Data Imputation'!BM36&lt;&gt;"",1,0))</f>
        <v>0</v>
      </c>
      <c r="BL33" s="58">
        <f>IF('Indicator Data'!BO45="No Data",1,IF('Indicator Data Imputation'!BN36&lt;&gt;"",1,0))</f>
        <v>0</v>
      </c>
      <c r="BM33" s="58">
        <f>IF('Indicator Data'!BP45="No Data",1,IF('Indicator Data Imputation'!BO36&lt;&gt;"",1,0))</f>
        <v>1</v>
      </c>
      <c r="BN33" s="58">
        <f>IF('Indicator Data'!BQ45="No Data",1,IF('Indicator Data Imputation'!BP36&lt;&gt;"",1,0))</f>
        <v>1</v>
      </c>
      <c r="BO33" s="58">
        <f>IF('Indicator Data'!BR45="No Data",1,IF('Indicator Data Imputation'!BQ36&lt;&gt;"",1,0))</f>
        <v>1</v>
      </c>
      <c r="BP33" s="58">
        <f>IF('Indicator Data'!BS45="No Data",1,IF('Indicator Data Imputation'!BR36&lt;&gt;"",1,0))</f>
        <v>1</v>
      </c>
      <c r="BQ33" s="58">
        <f>IF('Indicator Data'!BT45="No Data",1,IF('Indicator Data Imputation'!BS36&lt;&gt;"",1,0))</f>
        <v>0</v>
      </c>
      <c r="BR33" s="58">
        <f>IF('Indicator Data'!BU45="No Data",1,IF('Indicator Data Imputation'!BT36&lt;&gt;"",1,0))</f>
        <v>1</v>
      </c>
      <c r="BS33" s="58">
        <f>IF('Indicator Data'!BV45="No Data",1,IF('Indicator Data Imputation'!BU36&lt;&gt;"",1,0))</f>
        <v>0</v>
      </c>
      <c r="BT33" s="58">
        <f>IF('Indicator Data'!BW45="No Data",1,IF('Indicator Data Imputation'!BV36&lt;&gt;"",1,0))</f>
        <v>0</v>
      </c>
      <c r="BU33" s="58">
        <f>IF('Indicator Data'!BX45="No Data",1,IF('Indicator Data Imputation'!BW36&lt;&gt;"",1,0))</f>
        <v>0</v>
      </c>
      <c r="BV33" s="58">
        <f>IF('Indicator Data'!BY45="No Data",1,IF('Indicator Data Imputation'!BX36&lt;&gt;"",1,0))</f>
        <v>0</v>
      </c>
      <c r="BW33" s="58">
        <f>IF('Indicator Data'!BZ45="No Data",1,IF('Indicator Data Imputation'!BY36&lt;&gt;"",1,0))</f>
        <v>0</v>
      </c>
      <c r="BX33" s="58">
        <f>IF('Indicator Data'!CA45="No Data",1,IF('Indicator Data Imputation'!BZ36&lt;&gt;"",1,0))</f>
        <v>0</v>
      </c>
      <c r="BY33" s="58">
        <f>IF('Indicator Data'!CB45="No Data",1,IF('Indicator Data Imputation'!CA36&lt;&gt;"",1,0))</f>
        <v>0</v>
      </c>
      <c r="BZ33" s="58">
        <f>IF('Indicator Data'!CC45="No Data",1,IF('Indicator Data Imputation'!CB36&lt;&gt;"",1,0))</f>
        <v>0</v>
      </c>
      <c r="CA33" s="58">
        <f>IF('Indicator Data'!CD45="No Data",1,IF('Indicator Data Imputation'!CC36&lt;&gt;"",1,0))</f>
        <v>0</v>
      </c>
      <c r="CB33" s="58">
        <f>IF('Indicator Data'!CE45="No Data",1,IF('Indicator Data Imputation'!CD36&lt;&gt;"",1,0))</f>
        <v>0</v>
      </c>
      <c r="CC33" s="58">
        <f>IF('Indicator Data'!CF45="No Data",1,IF('Indicator Data Imputation'!CE36&lt;&gt;"",1,0))</f>
        <v>0</v>
      </c>
      <c r="CD33" s="58">
        <f>IF('Indicator Data'!CG45="No Data",1,IF('Indicator Data Imputation'!CF36&lt;&gt;"",1,0))</f>
        <v>0</v>
      </c>
      <c r="CE33" s="58">
        <f>IF('Indicator Data'!CH45="No Data",1,IF('Indicator Data Imputation'!CG36&lt;&gt;"",1,0))</f>
        <v>0</v>
      </c>
      <c r="CF33" s="58">
        <f>IF('Indicator Data'!CI45="No Data",1,IF('Indicator Data Imputation'!CH36&lt;&gt;"",1,0))</f>
        <v>0</v>
      </c>
      <c r="CG33" s="58">
        <f>IF('Indicator Data'!CJ45="No Data",1,IF('Indicator Data Imputation'!CI36&lt;&gt;"",1,0))</f>
        <v>0</v>
      </c>
      <c r="CH33" s="58">
        <f>IF('Indicator Data'!CK45="No Data",1,IF('Indicator Data Imputation'!CJ36&lt;&gt;"",1,0))</f>
        <v>0</v>
      </c>
      <c r="CI33" s="58">
        <f>IF('Indicator Data'!CL45="No Data",1,IF('Indicator Data Imputation'!CK36&lt;&gt;"",1,0))</f>
        <v>0</v>
      </c>
      <c r="CJ33" s="58">
        <f>IF('Indicator Data'!CM45="No Data",1,IF('Indicator Data Imputation'!CL36&lt;&gt;"",1,0))</f>
        <v>0</v>
      </c>
      <c r="CK33" s="58">
        <f>IF('Indicator Data'!CN45="No Data",1,IF('Indicator Data Imputation'!CM36&lt;&gt;"",1,0))</f>
        <v>0</v>
      </c>
      <c r="CL33" s="58">
        <f>IF('Indicator Data'!CO45="No Data",1,IF('Indicator Data Imputation'!CN36&lt;&gt;"",1,0))</f>
        <v>0</v>
      </c>
      <c r="CM33">
        <f t="shared" si="0"/>
        <v>12</v>
      </c>
      <c r="CN33" s="60">
        <f t="shared" si="1"/>
        <v>0.1348314606741573</v>
      </c>
    </row>
    <row r="34" spans="1:92" ht="15.75" customHeight="1" x14ac:dyDescent="0.25">
      <c r="A34" t="str">
        <f>'Indicator Data'!C46</f>
        <v>Jashore</v>
      </c>
      <c r="B34" s="58">
        <f>IF('Indicator Data'!E46="No Data",1,IF('Indicator Data Imputation'!D37&lt;&gt;"",1,0))</f>
        <v>1</v>
      </c>
      <c r="C34" s="58">
        <f>IF('Indicator Data'!F46="No Data",1,IF('Indicator Data Imputation'!E37&lt;&gt;"",1,0))</f>
        <v>1</v>
      </c>
      <c r="D34" s="58">
        <f>IF('Indicator Data'!G46="No Data",1,IF('Indicator Data Imputation'!F37&lt;&gt;"",1,0))</f>
        <v>1</v>
      </c>
      <c r="E34" s="58">
        <f>IF('Indicator Data'!H46="No Data",1,IF('Indicator Data Imputation'!G37&lt;&gt;"",1,0))</f>
        <v>1</v>
      </c>
      <c r="F34" s="58">
        <f>IF('Indicator Data'!I46="No Data",1,IF('Indicator Data Imputation'!H37&lt;&gt;"",1,0))</f>
        <v>0</v>
      </c>
      <c r="G34" s="58">
        <f>IF('Indicator Data'!J46="No Data",1,IF('Indicator Data Imputation'!I37&lt;&gt;"",1,0))</f>
        <v>0</v>
      </c>
      <c r="H34" s="58">
        <f>IF('Indicator Data'!K46="No Data",1,IF('Indicator Data Imputation'!J37&lt;&gt;"",1,0))</f>
        <v>0</v>
      </c>
      <c r="I34" s="58">
        <f>IF('Indicator Data'!L46="No Data",1,IF('Indicator Data Imputation'!K37&lt;&gt;"",1,0))</f>
        <v>0</v>
      </c>
      <c r="J34" s="58">
        <f>IF('Indicator Data'!M46="No Data",1,IF('Indicator Data Imputation'!L37&lt;&gt;"",1,0))</f>
        <v>0</v>
      </c>
      <c r="K34" s="58">
        <f>IF('Indicator Data'!N46="No Data",1,IF('Indicator Data Imputation'!M37&lt;&gt;"",1,0))</f>
        <v>0</v>
      </c>
      <c r="L34" s="58">
        <f>IF('Indicator Data'!O46="No Data",1,IF('Indicator Data Imputation'!N37&lt;&gt;"",1,0))</f>
        <v>0</v>
      </c>
      <c r="M34" s="58">
        <f>IF('Indicator Data'!P46="No Data",1,IF('Indicator Data Imputation'!O37&lt;&gt;"",1,0))</f>
        <v>0</v>
      </c>
      <c r="N34" s="58">
        <f>IF('Indicator Data'!Q46="No Data",1,IF('Indicator Data Imputation'!P37&lt;&gt;"",1,0))</f>
        <v>0</v>
      </c>
      <c r="O34" s="58">
        <f>IF('Indicator Data'!R46="No Data",1,IF('Indicator Data Imputation'!Q37&lt;&gt;"",1,0))</f>
        <v>0</v>
      </c>
      <c r="P34" s="58">
        <f>IF('Indicator Data'!S46="No Data",1,IF('Indicator Data Imputation'!R37&lt;&gt;"",1,0))</f>
        <v>0</v>
      </c>
      <c r="Q34" s="58">
        <f>IF('Indicator Data'!T46="No Data",1,IF('Indicator Data Imputation'!S37&lt;&gt;"",1,0))</f>
        <v>0</v>
      </c>
      <c r="R34" s="58">
        <f>IF('Indicator Data'!U46="No Data",1,IF('Indicator Data Imputation'!T37&lt;&gt;"",1,0))</f>
        <v>0</v>
      </c>
      <c r="S34" s="58">
        <f>IF('Indicator Data'!V46="No Data",1,IF('Indicator Data Imputation'!U37&lt;&gt;"",1,0))</f>
        <v>0</v>
      </c>
      <c r="T34" s="58">
        <f>IF('Indicator Data'!W46="No Data",1,IF('Indicator Data Imputation'!V37&lt;&gt;"",1,0))</f>
        <v>0</v>
      </c>
      <c r="U34" s="58">
        <f>IF('Indicator Data'!X46="No Data",1,IF('Indicator Data Imputation'!W37&lt;&gt;"",1,0))</f>
        <v>0</v>
      </c>
      <c r="V34" s="58">
        <f>IF('Indicator Data'!Y46="No Data",1,IF('Indicator Data Imputation'!X37&lt;&gt;"",1,0))</f>
        <v>0</v>
      </c>
      <c r="W34" s="58">
        <f>IF('Indicator Data'!Z46="No Data",1,IF('Indicator Data Imputation'!Y37&lt;&gt;"",1,0))</f>
        <v>0</v>
      </c>
      <c r="X34" s="58">
        <f>IF('Indicator Data'!AA46="No Data",1,IF('Indicator Data Imputation'!Z37&lt;&gt;"",1,0))</f>
        <v>0</v>
      </c>
      <c r="Y34" s="58">
        <f>IF('Indicator Data'!AB46="No Data",1,IF('Indicator Data Imputation'!AA37&lt;&gt;"",1,0))</f>
        <v>0</v>
      </c>
      <c r="Z34" s="58">
        <f>IF('Indicator Data'!AC46="No Data",1,IF('Indicator Data Imputation'!AB37&lt;&gt;"",1,0))</f>
        <v>0</v>
      </c>
      <c r="AA34" s="58">
        <f>IF('Indicator Data'!AD46="No Data",1,IF('Indicator Data Imputation'!AC37&lt;&gt;"",1,0))</f>
        <v>0</v>
      </c>
      <c r="AB34" s="58">
        <f>IF('Indicator Data'!AE46="No Data",1,IF('Indicator Data Imputation'!AD37&lt;&gt;"",1,0))</f>
        <v>1</v>
      </c>
      <c r="AC34" s="58">
        <f>IF('Indicator Data'!AF46="No Data",1,IF('Indicator Data Imputation'!AE37&lt;&gt;"",1,0))</f>
        <v>1</v>
      </c>
      <c r="AD34" s="58">
        <f>IF('Indicator Data'!AG46="No Data",1,IF('Indicator Data Imputation'!AF37&lt;&gt;"",1,0))</f>
        <v>1</v>
      </c>
      <c r="AE34" s="58">
        <f>IF('Indicator Data'!AH46="No Data",1,IF('Indicator Data Imputation'!AG37&lt;&gt;"",1,0))</f>
        <v>1</v>
      </c>
      <c r="AF34" s="58">
        <f>IF('Indicator Data'!AI46="No Data",1,IF('Indicator Data Imputation'!AH37&lt;&gt;"",1,0))</f>
        <v>1</v>
      </c>
      <c r="AG34" s="58">
        <f>IF('Indicator Data'!AJ46="No Data",1,IF('Indicator Data Imputation'!AI37&lt;&gt;"",1,0))</f>
        <v>0</v>
      </c>
      <c r="AH34" s="58">
        <f>IF('Indicator Data'!AK46="No Data",1,IF('Indicator Data Imputation'!AJ37&lt;&gt;"",1,0))</f>
        <v>0</v>
      </c>
      <c r="AI34" s="58">
        <f>IF('Indicator Data'!AL46="No Data",1,IF('Indicator Data Imputation'!AK37&lt;&gt;"",1,0))</f>
        <v>0</v>
      </c>
      <c r="AJ34" s="58">
        <f>IF('Indicator Data'!AM46="No Data",1,IF('Indicator Data Imputation'!AL37&lt;&gt;"",1,0))</f>
        <v>0</v>
      </c>
      <c r="AK34" s="58">
        <f>IF('Indicator Data'!AN46="No Data",1,IF('Indicator Data Imputation'!AM37&lt;&gt;"",1,0))</f>
        <v>0</v>
      </c>
      <c r="AL34" s="58">
        <f>IF('Indicator Data'!AO46="No Data",1,IF('Indicator Data Imputation'!AN37&lt;&gt;"",1,0))</f>
        <v>0</v>
      </c>
      <c r="AM34" s="58">
        <f>IF('Indicator Data'!AP46="No Data",1,IF('Indicator Data Imputation'!AO37&lt;&gt;"",1,0))</f>
        <v>0</v>
      </c>
      <c r="AN34" s="58">
        <f>IF('Indicator Data'!AQ46="No Data",1,IF('Indicator Data Imputation'!AP37&lt;&gt;"",1,0))</f>
        <v>0</v>
      </c>
      <c r="AO34" s="58">
        <f>IF('Indicator Data'!AR46="No Data",1,IF('Indicator Data Imputation'!AQ37&lt;&gt;"",1,0))</f>
        <v>0</v>
      </c>
      <c r="AP34" s="58">
        <f>IF('Indicator Data'!AS46="No Data",1,IF('Indicator Data Imputation'!AR37&lt;&gt;"",1,0))</f>
        <v>0</v>
      </c>
      <c r="AQ34" s="58">
        <f>IF('Indicator Data'!AT46="No Data",1,IF('Indicator Data Imputation'!AS37&lt;&gt;"",1,0))</f>
        <v>1</v>
      </c>
      <c r="AR34" s="58">
        <f>IF('Indicator Data'!AU46="No Data",1,IF('Indicator Data Imputation'!AT37&lt;&gt;"",1,0))</f>
        <v>1</v>
      </c>
      <c r="AS34" s="58">
        <f>IF('Indicator Data'!AV46="No Data",1,IF('Indicator Data Imputation'!AU37&lt;&gt;"",1,0))</f>
        <v>1</v>
      </c>
      <c r="AT34" s="58">
        <f>IF('Indicator Data'!AW46="No Data",1,IF('Indicator Data Imputation'!AV37&lt;&gt;"",1,0))</f>
        <v>0</v>
      </c>
      <c r="AU34" s="58">
        <f>IF('Indicator Data'!AX46="No Data",1,IF('Indicator Data Imputation'!AW37&lt;&gt;"",1,0))</f>
        <v>0</v>
      </c>
      <c r="AV34" s="58">
        <f>IF('Indicator Data'!AY46="No Data",1,IF('Indicator Data Imputation'!AX37&lt;&gt;"",1,0))</f>
        <v>0</v>
      </c>
      <c r="AW34" s="58">
        <f>IF('Indicator Data'!AZ46="No Data",1,IF('Indicator Data Imputation'!AY37&lt;&gt;"",1,0))</f>
        <v>0</v>
      </c>
      <c r="AX34" s="58">
        <f>IF('Indicator Data'!BA46="No Data",1,IF('Indicator Data Imputation'!AZ37&lt;&gt;"",1,0))</f>
        <v>0</v>
      </c>
      <c r="AY34" s="58">
        <f>IF('Indicator Data'!BB46="No Data",1,IF('Indicator Data Imputation'!BA37&lt;&gt;"",1,0))</f>
        <v>0</v>
      </c>
      <c r="AZ34" s="58">
        <f>IF('Indicator Data'!BC46="No Data",1,IF('Indicator Data Imputation'!BB37&lt;&gt;"",1,0))</f>
        <v>0</v>
      </c>
      <c r="BA34" s="58">
        <f>IF('Indicator Data'!BD46="No Data",1,IF('Indicator Data Imputation'!BC37&lt;&gt;"",1,0))</f>
        <v>0</v>
      </c>
      <c r="BB34" s="58">
        <f>IF('Indicator Data'!BE46="No Data",1,IF('Indicator Data Imputation'!BD37&lt;&gt;"",1,0))</f>
        <v>0</v>
      </c>
      <c r="BC34" s="58">
        <f>IF('Indicator Data'!BF46="No Data",1,IF('Indicator Data Imputation'!BE37&lt;&gt;"",1,0))</f>
        <v>0</v>
      </c>
      <c r="BD34" s="58">
        <f>IF('Indicator Data'!BG46="No Data",1,IF('Indicator Data Imputation'!BF37&lt;&gt;"",1,0))</f>
        <v>0</v>
      </c>
      <c r="BE34" s="58">
        <f>IF('Indicator Data'!BH46="No Data",1,IF('Indicator Data Imputation'!BG37&lt;&gt;"",1,0))</f>
        <v>0</v>
      </c>
      <c r="BF34" s="58">
        <f>IF('Indicator Data'!BI46="No Data",1,IF('Indicator Data Imputation'!BH37&lt;&gt;"",1,0))</f>
        <v>0</v>
      </c>
      <c r="BG34" s="58">
        <f>IF('Indicator Data'!BJ46="No Data",1,IF('Indicator Data Imputation'!BI37&lt;&gt;"",1,0))</f>
        <v>0</v>
      </c>
      <c r="BH34" s="58">
        <f>IF('Indicator Data'!BK46="No Data",1,IF('Indicator Data Imputation'!BJ37&lt;&gt;"",1,0))</f>
        <v>0</v>
      </c>
      <c r="BI34" s="58">
        <f>IF('Indicator Data'!BL46="No Data",1,IF('Indicator Data Imputation'!BK37&lt;&gt;"",1,0))</f>
        <v>0</v>
      </c>
      <c r="BJ34" s="58">
        <f>IF('Indicator Data'!BM46="No Data",1,IF('Indicator Data Imputation'!BL37&lt;&gt;"",1,0))</f>
        <v>0</v>
      </c>
      <c r="BK34" s="58">
        <f>IF('Indicator Data'!BN46="No Data",1,IF('Indicator Data Imputation'!BM37&lt;&gt;"",1,0))</f>
        <v>0</v>
      </c>
      <c r="BL34" s="58">
        <f>IF('Indicator Data'!BO46="No Data",1,IF('Indicator Data Imputation'!BN37&lt;&gt;"",1,0))</f>
        <v>0</v>
      </c>
      <c r="BM34" s="58">
        <f>IF('Indicator Data'!BP46="No Data",1,IF('Indicator Data Imputation'!BO37&lt;&gt;"",1,0))</f>
        <v>1</v>
      </c>
      <c r="BN34" s="58">
        <f>IF('Indicator Data'!BQ46="No Data",1,IF('Indicator Data Imputation'!BP37&lt;&gt;"",1,0))</f>
        <v>1</v>
      </c>
      <c r="BO34" s="58">
        <f>IF('Indicator Data'!BR46="No Data",1,IF('Indicator Data Imputation'!BQ37&lt;&gt;"",1,0))</f>
        <v>1</v>
      </c>
      <c r="BP34" s="58">
        <f>IF('Indicator Data'!BS46="No Data",1,IF('Indicator Data Imputation'!BR37&lt;&gt;"",1,0))</f>
        <v>1</v>
      </c>
      <c r="BQ34" s="58">
        <f>IF('Indicator Data'!BT46="No Data",1,IF('Indicator Data Imputation'!BS37&lt;&gt;"",1,0))</f>
        <v>0</v>
      </c>
      <c r="BR34" s="58">
        <f>IF('Indicator Data'!BU46="No Data",1,IF('Indicator Data Imputation'!BT37&lt;&gt;"",1,0))</f>
        <v>1</v>
      </c>
      <c r="BS34" s="58">
        <f>IF('Indicator Data'!BV46="No Data",1,IF('Indicator Data Imputation'!BU37&lt;&gt;"",1,0))</f>
        <v>0</v>
      </c>
      <c r="BT34" s="58">
        <f>IF('Indicator Data'!BW46="No Data",1,IF('Indicator Data Imputation'!BV37&lt;&gt;"",1,0))</f>
        <v>0</v>
      </c>
      <c r="BU34" s="58">
        <f>IF('Indicator Data'!BX46="No Data",1,IF('Indicator Data Imputation'!BW37&lt;&gt;"",1,0))</f>
        <v>0</v>
      </c>
      <c r="BV34" s="58">
        <f>IF('Indicator Data'!BY46="No Data",1,IF('Indicator Data Imputation'!BX37&lt;&gt;"",1,0))</f>
        <v>0</v>
      </c>
      <c r="BW34" s="58">
        <f>IF('Indicator Data'!BZ46="No Data",1,IF('Indicator Data Imputation'!BY37&lt;&gt;"",1,0))</f>
        <v>0</v>
      </c>
      <c r="BX34" s="58">
        <f>IF('Indicator Data'!CA46="No Data",1,IF('Indicator Data Imputation'!BZ37&lt;&gt;"",1,0))</f>
        <v>0</v>
      </c>
      <c r="BY34" s="58">
        <f>IF('Indicator Data'!CB46="No Data",1,IF('Indicator Data Imputation'!CA37&lt;&gt;"",1,0))</f>
        <v>0</v>
      </c>
      <c r="BZ34" s="58">
        <f>IF('Indicator Data'!CC46="No Data",1,IF('Indicator Data Imputation'!CB37&lt;&gt;"",1,0))</f>
        <v>0</v>
      </c>
      <c r="CA34" s="58">
        <f>IF('Indicator Data'!CD46="No Data",1,IF('Indicator Data Imputation'!CC37&lt;&gt;"",1,0))</f>
        <v>0</v>
      </c>
      <c r="CB34" s="58">
        <f>IF('Indicator Data'!CE46="No Data",1,IF('Indicator Data Imputation'!CD37&lt;&gt;"",1,0))</f>
        <v>0</v>
      </c>
      <c r="CC34" s="58">
        <f>IF('Indicator Data'!CF46="No Data",1,IF('Indicator Data Imputation'!CE37&lt;&gt;"",1,0))</f>
        <v>0</v>
      </c>
      <c r="CD34" s="58">
        <f>IF('Indicator Data'!CG46="No Data",1,IF('Indicator Data Imputation'!CF37&lt;&gt;"",1,0))</f>
        <v>0</v>
      </c>
      <c r="CE34" s="58">
        <f>IF('Indicator Data'!CH46="No Data",1,IF('Indicator Data Imputation'!CG37&lt;&gt;"",1,0))</f>
        <v>0</v>
      </c>
      <c r="CF34" s="58">
        <f>IF('Indicator Data'!CI46="No Data",1,IF('Indicator Data Imputation'!CH37&lt;&gt;"",1,0))</f>
        <v>0</v>
      </c>
      <c r="CG34" s="58">
        <f>IF('Indicator Data'!CJ46="No Data",1,IF('Indicator Data Imputation'!CI37&lt;&gt;"",1,0))</f>
        <v>0</v>
      </c>
      <c r="CH34" s="58">
        <f>IF('Indicator Data'!CK46="No Data",1,IF('Indicator Data Imputation'!CJ37&lt;&gt;"",1,0))</f>
        <v>0</v>
      </c>
      <c r="CI34" s="58">
        <f>IF('Indicator Data'!CL46="No Data",1,IF('Indicator Data Imputation'!CK37&lt;&gt;"",1,0))</f>
        <v>0</v>
      </c>
      <c r="CJ34" s="58">
        <f>IF('Indicator Data'!CM46="No Data",1,IF('Indicator Data Imputation'!CL37&lt;&gt;"",1,0))</f>
        <v>0</v>
      </c>
      <c r="CK34" s="58">
        <f>IF('Indicator Data'!CN46="No Data",1,IF('Indicator Data Imputation'!CM37&lt;&gt;"",1,0))</f>
        <v>0</v>
      </c>
      <c r="CL34" s="58">
        <f>IF('Indicator Data'!CO46="No Data",1,IF('Indicator Data Imputation'!CN37&lt;&gt;"",1,0))</f>
        <v>0</v>
      </c>
      <c r="CM34">
        <f t="shared" ref="CM34:CM65" si="2">SUM(B34:AZ34)</f>
        <v>12</v>
      </c>
      <c r="CN34" s="60">
        <f t="shared" si="1"/>
        <v>0.1348314606741573</v>
      </c>
    </row>
    <row r="35" spans="1:92" ht="15.75" customHeight="1" x14ac:dyDescent="0.25">
      <c r="A35" t="str">
        <f>'Indicator Data'!C47</f>
        <v>Jhenaidah</v>
      </c>
      <c r="B35" s="58">
        <f>IF('Indicator Data'!E47="No Data",1,IF('Indicator Data Imputation'!D38&lt;&gt;"",1,0))</f>
        <v>1</v>
      </c>
      <c r="C35" s="58">
        <f>IF('Indicator Data'!F47="No Data",1,IF('Indicator Data Imputation'!E38&lt;&gt;"",1,0))</f>
        <v>1</v>
      </c>
      <c r="D35" s="58">
        <f>IF('Indicator Data'!G47="No Data",1,IF('Indicator Data Imputation'!F38&lt;&gt;"",1,0))</f>
        <v>1</v>
      </c>
      <c r="E35" s="58">
        <f>IF('Indicator Data'!H47="No Data",1,IF('Indicator Data Imputation'!G38&lt;&gt;"",1,0))</f>
        <v>1</v>
      </c>
      <c r="F35" s="58">
        <f>IF('Indicator Data'!I47="No Data",1,IF('Indicator Data Imputation'!H38&lt;&gt;"",1,0))</f>
        <v>0</v>
      </c>
      <c r="G35" s="58">
        <f>IF('Indicator Data'!J47="No Data",1,IF('Indicator Data Imputation'!I38&lt;&gt;"",1,0))</f>
        <v>0</v>
      </c>
      <c r="H35" s="58">
        <f>IF('Indicator Data'!K47="No Data",1,IF('Indicator Data Imputation'!J38&lt;&gt;"",1,0))</f>
        <v>0</v>
      </c>
      <c r="I35" s="58">
        <f>IF('Indicator Data'!L47="No Data",1,IF('Indicator Data Imputation'!K38&lt;&gt;"",1,0))</f>
        <v>0</v>
      </c>
      <c r="J35" s="58">
        <f>IF('Indicator Data'!M47="No Data",1,IF('Indicator Data Imputation'!L38&lt;&gt;"",1,0))</f>
        <v>0</v>
      </c>
      <c r="K35" s="58">
        <f>IF('Indicator Data'!N47="No Data",1,IF('Indicator Data Imputation'!M38&lt;&gt;"",1,0))</f>
        <v>0</v>
      </c>
      <c r="L35" s="58">
        <f>IF('Indicator Data'!O47="No Data",1,IF('Indicator Data Imputation'!N38&lt;&gt;"",1,0))</f>
        <v>0</v>
      </c>
      <c r="M35" s="58">
        <f>IF('Indicator Data'!P47="No Data",1,IF('Indicator Data Imputation'!O38&lt;&gt;"",1,0))</f>
        <v>0</v>
      </c>
      <c r="N35" s="58">
        <f>IF('Indicator Data'!Q47="No Data",1,IF('Indicator Data Imputation'!P38&lt;&gt;"",1,0))</f>
        <v>0</v>
      </c>
      <c r="O35" s="58">
        <f>IF('Indicator Data'!R47="No Data",1,IF('Indicator Data Imputation'!Q38&lt;&gt;"",1,0))</f>
        <v>0</v>
      </c>
      <c r="P35" s="58">
        <f>IF('Indicator Data'!S47="No Data",1,IF('Indicator Data Imputation'!R38&lt;&gt;"",1,0))</f>
        <v>0</v>
      </c>
      <c r="Q35" s="58">
        <f>IF('Indicator Data'!T47="No Data",1,IF('Indicator Data Imputation'!S38&lt;&gt;"",1,0))</f>
        <v>0</v>
      </c>
      <c r="R35" s="58">
        <f>IF('Indicator Data'!U47="No Data",1,IF('Indicator Data Imputation'!T38&lt;&gt;"",1,0))</f>
        <v>0</v>
      </c>
      <c r="S35" s="58">
        <f>IF('Indicator Data'!V47="No Data",1,IF('Indicator Data Imputation'!U38&lt;&gt;"",1,0))</f>
        <v>0</v>
      </c>
      <c r="T35" s="58">
        <f>IF('Indicator Data'!W47="No Data",1,IF('Indicator Data Imputation'!V38&lt;&gt;"",1,0))</f>
        <v>0</v>
      </c>
      <c r="U35" s="58">
        <f>IF('Indicator Data'!X47="No Data",1,IF('Indicator Data Imputation'!W38&lt;&gt;"",1,0))</f>
        <v>0</v>
      </c>
      <c r="V35" s="58">
        <f>IF('Indicator Data'!Y47="No Data",1,IF('Indicator Data Imputation'!X38&lt;&gt;"",1,0))</f>
        <v>0</v>
      </c>
      <c r="W35" s="58">
        <f>IF('Indicator Data'!Z47="No Data",1,IF('Indicator Data Imputation'!Y38&lt;&gt;"",1,0))</f>
        <v>0</v>
      </c>
      <c r="X35" s="58">
        <f>IF('Indicator Data'!AA47="No Data",1,IF('Indicator Data Imputation'!Z38&lt;&gt;"",1,0))</f>
        <v>0</v>
      </c>
      <c r="Y35" s="58">
        <f>IF('Indicator Data'!AB47="No Data",1,IF('Indicator Data Imputation'!AA38&lt;&gt;"",1,0))</f>
        <v>0</v>
      </c>
      <c r="Z35" s="58">
        <f>IF('Indicator Data'!AC47="No Data",1,IF('Indicator Data Imputation'!AB38&lt;&gt;"",1,0))</f>
        <v>0</v>
      </c>
      <c r="AA35" s="58">
        <f>IF('Indicator Data'!AD47="No Data",1,IF('Indicator Data Imputation'!AC38&lt;&gt;"",1,0))</f>
        <v>0</v>
      </c>
      <c r="AB35" s="58">
        <f>IF('Indicator Data'!AE47="No Data",1,IF('Indicator Data Imputation'!AD38&lt;&gt;"",1,0))</f>
        <v>1</v>
      </c>
      <c r="AC35" s="58">
        <f>IF('Indicator Data'!AF47="No Data",1,IF('Indicator Data Imputation'!AE38&lt;&gt;"",1,0))</f>
        <v>1</v>
      </c>
      <c r="AD35" s="58">
        <f>IF('Indicator Data'!AG47="No Data",1,IF('Indicator Data Imputation'!AF38&lt;&gt;"",1,0))</f>
        <v>1</v>
      </c>
      <c r="AE35" s="58">
        <f>IF('Indicator Data'!AH47="No Data",1,IF('Indicator Data Imputation'!AG38&lt;&gt;"",1,0))</f>
        <v>1</v>
      </c>
      <c r="AF35" s="58">
        <f>IF('Indicator Data'!AI47="No Data",1,IF('Indicator Data Imputation'!AH38&lt;&gt;"",1,0))</f>
        <v>1</v>
      </c>
      <c r="AG35" s="58">
        <f>IF('Indicator Data'!AJ47="No Data",1,IF('Indicator Data Imputation'!AI38&lt;&gt;"",1,0))</f>
        <v>0</v>
      </c>
      <c r="AH35" s="58">
        <f>IF('Indicator Data'!AK47="No Data",1,IF('Indicator Data Imputation'!AJ38&lt;&gt;"",1,0))</f>
        <v>0</v>
      </c>
      <c r="AI35" s="58">
        <f>IF('Indicator Data'!AL47="No Data",1,IF('Indicator Data Imputation'!AK38&lt;&gt;"",1,0))</f>
        <v>0</v>
      </c>
      <c r="AJ35" s="58">
        <f>IF('Indicator Data'!AM47="No Data",1,IF('Indicator Data Imputation'!AL38&lt;&gt;"",1,0))</f>
        <v>0</v>
      </c>
      <c r="AK35" s="58">
        <f>IF('Indicator Data'!AN47="No Data",1,IF('Indicator Data Imputation'!AM38&lt;&gt;"",1,0))</f>
        <v>0</v>
      </c>
      <c r="AL35" s="58">
        <f>IF('Indicator Data'!AO47="No Data",1,IF('Indicator Data Imputation'!AN38&lt;&gt;"",1,0))</f>
        <v>0</v>
      </c>
      <c r="AM35" s="58">
        <f>IF('Indicator Data'!AP47="No Data",1,IF('Indicator Data Imputation'!AO38&lt;&gt;"",1,0))</f>
        <v>0</v>
      </c>
      <c r="AN35" s="58">
        <f>IF('Indicator Data'!AQ47="No Data",1,IF('Indicator Data Imputation'!AP38&lt;&gt;"",1,0))</f>
        <v>0</v>
      </c>
      <c r="AO35" s="58">
        <f>IF('Indicator Data'!AR47="No Data",1,IF('Indicator Data Imputation'!AQ38&lt;&gt;"",1,0))</f>
        <v>0</v>
      </c>
      <c r="AP35" s="58">
        <f>IF('Indicator Data'!AS47="No Data",1,IF('Indicator Data Imputation'!AR38&lt;&gt;"",1,0))</f>
        <v>0</v>
      </c>
      <c r="AQ35" s="58">
        <f>IF('Indicator Data'!AT47="No Data",1,IF('Indicator Data Imputation'!AS38&lt;&gt;"",1,0))</f>
        <v>1</v>
      </c>
      <c r="AR35" s="58">
        <f>IF('Indicator Data'!AU47="No Data",1,IF('Indicator Data Imputation'!AT38&lt;&gt;"",1,0))</f>
        <v>1</v>
      </c>
      <c r="AS35" s="58">
        <f>IF('Indicator Data'!AV47="No Data",1,IF('Indicator Data Imputation'!AU38&lt;&gt;"",1,0))</f>
        <v>1</v>
      </c>
      <c r="AT35" s="58">
        <f>IF('Indicator Data'!AW47="No Data",1,IF('Indicator Data Imputation'!AV38&lt;&gt;"",1,0))</f>
        <v>0</v>
      </c>
      <c r="AU35" s="58">
        <f>IF('Indicator Data'!AX47="No Data",1,IF('Indicator Data Imputation'!AW38&lt;&gt;"",1,0))</f>
        <v>0</v>
      </c>
      <c r="AV35" s="58">
        <f>IF('Indicator Data'!AY47="No Data",1,IF('Indicator Data Imputation'!AX38&lt;&gt;"",1,0))</f>
        <v>0</v>
      </c>
      <c r="AW35" s="58">
        <f>IF('Indicator Data'!AZ47="No Data",1,IF('Indicator Data Imputation'!AY38&lt;&gt;"",1,0))</f>
        <v>0</v>
      </c>
      <c r="AX35" s="58">
        <f>IF('Indicator Data'!BA47="No Data",1,IF('Indicator Data Imputation'!AZ38&lt;&gt;"",1,0))</f>
        <v>0</v>
      </c>
      <c r="AY35" s="58">
        <f>IF('Indicator Data'!BB47="No Data",1,IF('Indicator Data Imputation'!BA38&lt;&gt;"",1,0))</f>
        <v>0</v>
      </c>
      <c r="AZ35" s="58">
        <f>IF('Indicator Data'!BC47="No Data",1,IF('Indicator Data Imputation'!BB38&lt;&gt;"",1,0))</f>
        <v>0</v>
      </c>
      <c r="BA35" s="58">
        <f>IF('Indicator Data'!BD47="No Data",1,IF('Indicator Data Imputation'!BC38&lt;&gt;"",1,0))</f>
        <v>0</v>
      </c>
      <c r="BB35" s="58">
        <f>IF('Indicator Data'!BE47="No Data",1,IF('Indicator Data Imputation'!BD38&lt;&gt;"",1,0))</f>
        <v>0</v>
      </c>
      <c r="BC35" s="58">
        <f>IF('Indicator Data'!BF47="No Data",1,IF('Indicator Data Imputation'!BE38&lt;&gt;"",1,0))</f>
        <v>0</v>
      </c>
      <c r="BD35" s="58">
        <f>IF('Indicator Data'!BG47="No Data",1,IF('Indicator Data Imputation'!BF38&lt;&gt;"",1,0))</f>
        <v>0</v>
      </c>
      <c r="BE35" s="58">
        <f>IF('Indicator Data'!BH47="No Data",1,IF('Indicator Data Imputation'!BG38&lt;&gt;"",1,0))</f>
        <v>0</v>
      </c>
      <c r="BF35" s="58">
        <f>IF('Indicator Data'!BI47="No Data",1,IF('Indicator Data Imputation'!BH38&lt;&gt;"",1,0))</f>
        <v>0</v>
      </c>
      <c r="BG35" s="58">
        <f>IF('Indicator Data'!BJ47="No Data",1,IF('Indicator Data Imputation'!BI38&lt;&gt;"",1,0))</f>
        <v>0</v>
      </c>
      <c r="BH35" s="58">
        <f>IF('Indicator Data'!BK47="No Data",1,IF('Indicator Data Imputation'!BJ38&lt;&gt;"",1,0))</f>
        <v>0</v>
      </c>
      <c r="BI35" s="58">
        <f>IF('Indicator Data'!BL47="No Data",1,IF('Indicator Data Imputation'!BK38&lt;&gt;"",1,0))</f>
        <v>0</v>
      </c>
      <c r="BJ35" s="58">
        <f>IF('Indicator Data'!BM47="No Data",1,IF('Indicator Data Imputation'!BL38&lt;&gt;"",1,0))</f>
        <v>0</v>
      </c>
      <c r="BK35" s="58">
        <f>IF('Indicator Data'!BN47="No Data",1,IF('Indicator Data Imputation'!BM38&lt;&gt;"",1,0))</f>
        <v>0</v>
      </c>
      <c r="BL35" s="58">
        <f>IF('Indicator Data'!BO47="No Data",1,IF('Indicator Data Imputation'!BN38&lt;&gt;"",1,0))</f>
        <v>0</v>
      </c>
      <c r="BM35" s="58">
        <f>IF('Indicator Data'!BP47="No Data",1,IF('Indicator Data Imputation'!BO38&lt;&gt;"",1,0))</f>
        <v>1</v>
      </c>
      <c r="BN35" s="58">
        <f>IF('Indicator Data'!BQ47="No Data",1,IF('Indicator Data Imputation'!BP38&lt;&gt;"",1,0))</f>
        <v>1</v>
      </c>
      <c r="BO35" s="58">
        <f>IF('Indicator Data'!BR47="No Data",1,IF('Indicator Data Imputation'!BQ38&lt;&gt;"",1,0))</f>
        <v>1</v>
      </c>
      <c r="BP35" s="58">
        <f>IF('Indicator Data'!BS47="No Data",1,IF('Indicator Data Imputation'!BR38&lt;&gt;"",1,0))</f>
        <v>1</v>
      </c>
      <c r="BQ35" s="58">
        <f>IF('Indicator Data'!BT47="No Data",1,IF('Indicator Data Imputation'!BS38&lt;&gt;"",1,0))</f>
        <v>0</v>
      </c>
      <c r="BR35" s="58">
        <f>IF('Indicator Data'!BU47="No Data",1,IF('Indicator Data Imputation'!BT38&lt;&gt;"",1,0))</f>
        <v>1</v>
      </c>
      <c r="BS35" s="58">
        <f>IF('Indicator Data'!BV47="No Data",1,IF('Indicator Data Imputation'!BU38&lt;&gt;"",1,0))</f>
        <v>0</v>
      </c>
      <c r="BT35" s="58">
        <f>IF('Indicator Data'!BW47="No Data",1,IF('Indicator Data Imputation'!BV38&lt;&gt;"",1,0))</f>
        <v>0</v>
      </c>
      <c r="BU35" s="58">
        <f>IF('Indicator Data'!BX47="No Data",1,IF('Indicator Data Imputation'!BW38&lt;&gt;"",1,0))</f>
        <v>0</v>
      </c>
      <c r="BV35" s="58">
        <f>IF('Indicator Data'!BY47="No Data",1,IF('Indicator Data Imputation'!BX38&lt;&gt;"",1,0))</f>
        <v>0</v>
      </c>
      <c r="BW35" s="58">
        <f>IF('Indicator Data'!BZ47="No Data",1,IF('Indicator Data Imputation'!BY38&lt;&gt;"",1,0))</f>
        <v>0</v>
      </c>
      <c r="BX35" s="58">
        <f>IF('Indicator Data'!CA47="No Data",1,IF('Indicator Data Imputation'!BZ38&lt;&gt;"",1,0))</f>
        <v>0</v>
      </c>
      <c r="BY35" s="58">
        <f>IF('Indicator Data'!CB47="No Data",1,IF('Indicator Data Imputation'!CA38&lt;&gt;"",1,0))</f>
        <v>0</v>
      </c>
      <c r="BZ35" s="58">
        <f>IF('Indicator Data'!CC47="No Data",1,IF('Indicator Data Imputation'!CB38&lt;&gt;"",1,0))</f>
        <v>0</v>
      </c>
      <c r="CA35" s="58">
        <f>IF('Indicator Data'!CD47="No Data",1,IF('Indicator Data Imputation'!CC38&lt;&gt;"",1,0))</f>
        <v>0</v>
      </c>
      <c r="CB35" s="58">
        <f>IF('Indicator Data'!CE47="No Data",1,IF('Indicator Data Imputation'!CD38&lt;&gt;"",1,0))</f>
        <v>0</v>
      </c>
      <c r="CC35" s="58">
        <f>IF('Indicator Data'!CF47="No Data",1,IF('Indicator Data Imputation'!CE38&lt;&gt;"",1,0))</f>
        <v>0</v>
      </c>
      <c r="CD35" s="58">
        <f>IF('Indicator Data'!CG47="No Data",1,IF('Indicator Data Imputation'!CF38&lt;&gt;"",1,0))</f>
        <v>0</v>
      </c>
      <c r="CE35" s="58">
        <f>IF('Indicator Data'!CH47="No Data",1,IF('Indicator Data Imputation'!CG38&lt;&gt;"",1,0))</f>
        <v>0</v>
      </c>
      <c r="CF35" s="58">
        <f>IF('Indicator Data'!CI47="No Data",1,IF('Indicator Data Imputation'!CH38&lt;&gt;"",1,0))</f>
        <v>0</v>
      </c>
      <c r="CG35" s="58">
        <f>IF('Indicator Data'!CJ47="No Data",1,IF('Indicator Data Imputation'!CI38&lt;&gt;"",1,0))</f>
        <v>0</v>
      </c>
      <c r="CH35" s="58">
        <f>IF('Indicator Data'!CK47="No Data",1,IF('Indicator Data Imputation'!CJ38&lt;&gt;"",1,0))</f>
        <v>0</v>
      </c>
      <c r="CI35" s="58">
        <f>IF('Indicator Data'!CL47="No Data",1,IF('Indicator Data Imputation'!CK38&lt;&gt;"",1,0))</f>
        <v>0</v>
      </c>
      <c r="CJ35" s="58">
        <f>IF('Indicator Data'!CM47="No Data",1,IF('Indicator Data Imputation'!CL38&lt;&gt;"",1,0))</f>
        <v>0</v>
      </c>
      <c r="CK35" s="58">
        <f>IF('Indicator Data'!CN47="No Data",1,IF('Indicator Data Imputation'!CM38&lt;&gt;"",1,0))</f>
        <v>0</v>
      </c>
      <c r="CL35" s="58">
        <f>IF('Indicator Data'!CO47="No Data",1,IF('Indicator Data Imputation'!CN38&lt;&gt;"",1,0))</f>
        <v>0</v>
      </c>
      <c r="CM35">
        <f t="shared" si="2"/>
        <v>12</v>
      </c>
      <c r="CN35" s="60">
        <f t="shared" si="1"/>
        <v>0.1348314606741573</v>
      </c>
    </row>
    <row r="36" spans="1:92" ht="15.75" customHeight="1" x14ac:dyDescent="0.25">
      <c r="A36" t="str">
        <f>'Indicator Data'!C48</f>
        <v>Khulna</v>
      </c>
      <c r="B36" s="58">
        <f>IF('Indicator Data'!E48="No Data",1,IF('Indicator Data Imputation'!D39&lt;&gt;"",1,0))</f>
        <v>1</v>
      </c>
      <c r="C36" s="58">
        <f>IF('Indicator Data'!F48="No Data",1,IF('Indicator Data Imputation'!E39&lt;&gt;"",1,0))</f>
        <v>1</v>
      </c>
      <c r="D36" s="58">
        <f>IF('Indicator Data'!G48="No Data",1,IF('Indicator Data Imputation'!F39&lt;&gt;"",1,0))</f>
        <v>1</v>
      </c>
      <c r="E36" s="58">
        <f>IF('Indicator Data'!H48="No Data",1,IF('Indicator Data Imputation'!G39&lt;&gt;"",1,0))</f>
        <v>1</v>
      </c>
      <c r="F36" s="58">
        <f>IF('Indicator Data'!I48="No Data",1,IF('Indicator Data Imputation'!H39&lt;&gt;"",1,0))</f>
        <v>0</v>
      </c>
      <c r="G36" s="58">
        <f>IF('Indicator Data'!J48="No Data",1,IF('Indicator Data Imputation'!I39&lt;&gt;"",1,0))</f>
        <v>0</v>
      </c>
      <c r="H36" s="58">
        <f>IF('Indicator Data'!K48="No Data",1,IF('Indicator Data Imputation'!J39&lt;&gt;"",1,0))</f>
        <v>0</v>
      </c>
      <c r="I36" s="58">
        <f>IF('Indicator Data'!L48="No Data",1,IF('Indicator Data Imputation'!K39&lt;&gt;"",1,0))</f>
        <v>0</v>
      </c>
      <c r="J36" s="58">
        <f>IF('Indicator Data'!M48="No Data",1,IF('Indicator Data Imputation'!L39&lt;&gt;"",1,0))</f>
        <v>0</v>
      </c>
      <c r="K36" s="58">
        <f>IF('Indicator Data'!N48="No Data",1,IF('Indicator Data Imputation'!M39&lt;&gt;"",1,0))</f>
        <v>0</v>
      </c>
      <c r="L36" s="58">
        <f>IF('Indicator Data'!O48="No Data",1,IF('Indicator Data Imputation'!N39&lt;&gt;"",1,0))</f>
        <v>0</v>
      </c>
      <c r="M36" s="58">
        <f>IF('Indicator Data'!P48="No Data",1,IF('Indicator Data Imputation'!O39&lt;&gt;"",1,0))</f>
        <v>0</v>
      </c>
      <c r="N36" s="58">
        <f>IF('Indicator Data'!Q48="No Data",1,IF('Indicator Data Imputation'!P39&lt;&gt;"",1,0))</f>
        <v>0</v>
      </c>
      <c r="O36" s="58">
        <f>IF('Indicator Data'!R48="No Data",1,IF('Indicator Data Imputation'!Q39&lt;&gt;"",1,0))</f>
        <v>0</v>
      </c>
      <c r="P36" s="58">
        <f>IF('Indicator Data'!S48="No Data",1,IF('Indicator Data Imputation'!R39&lt;&gt;"",1,0))</f>
        <v>1</v>
      </c>
      <c r="Q36" s="58">
        <f>IF('Indicator Data'!T48="No Data",1,IF('Indicator Data Imputation'!S39&lt;&gt;"",1,0))</f>
        <v>0</v>
      </c>
      <c r="R36" s="58">
        <f>IF('Indicator Data'!U48="No Data",1,IF('Indicator Data Imputation'!T39&lt;&gt;"",1,0))</f>
        <v>0</v>
      </c>
      <c r="S36" s="58">
        <f>IF('Indicator Data'!V48="No Data",1,IF('Indicator Data Imputation'!U39&lt;&gt;"",1,0))</f>
        <v>0</v>
      </c>
      <c r="T36" s="58">
        <f>IF('Indicator Data'!W48="No Data",1,IF('Indicator Data Imputation'!V39&lt;&gt;"",1,0))</f>
        <v>0</v>
      </c>
      <c r="U36" s="58">
        <f>IF('Indicator Data'!X48="No Data",1,IF('Indicator Data Imputation'!W39&lt;&gt;"",1,0))</f>
        <v>0</v>
      </c>
      <c r="V36" s="58">
        <f>IF('Indicator Data'!Y48="No Data",1,IF('Indicator Data Imputation'!X39&lt;&gt;"",1,0))</f>
        <v>0</v>
      </c>
      <c r="W36" s="58">
        <f>IF('Indicator Data'!Z48="No Data",1,IF('Indicator Data Imputation'!Y39&lt;&gt;"",1,0))</f>
        <v>0</v>
      </c>
      <c r="X36" s="58">
        <f>IF('Indicator Data'!AA48="No Data",1,IF('Indicator Data Imputation'!Z39&lt;&gt;"",1,0))</f>
        <v>0</v>
      </c>
      <c r="Y36" s="58">
        <f>IF('Indicator Data'!AB48="No Data",1,IF('Indicator Data Imputation'!AA39&lt;&gt;"",1,0))</f>
        <v>0</v>
      </c>
      <c r="Z36" s="58">
        <f>IF('Indicator Data'!AC48="No Data",1,IF('Indicator Data Imputation'!AB39&lt;&gt;"",1,0))</f>
        <v>0</v>
      </c>
      <c r="AA36" s="58">
        <f>IF('Indicator Data'!AD48="No Data",1,IF('Indicator Data Imputation'!AC39&lt;&gt;"",1,0))</f>
        <v>0</v>
      </c>
      <c r="AB36" s="58">
        <f>IF('Indicator Data'!AE48="No Data",1,IF('Indicator Data Imputation'!AD39&lt;&gt;"",1,0))</f>
        <v>1</v>
      </c>
      <c r="AC36" s="58">
        <f>IF('Indicator Data'!AF48="No Data",1,IF('Indicator Data Imputation'!AE39&lt;&gt;"",1,0))</f>
        <v>1</v>
      </c>
      <c r="AD36" s="58">
        <f>IF('Indicator Data'!AG48="No Data",1,IF('Indicator Data Imputation'!AF39&lt;&gt;"",1,0))</f>
        <v>1</v>
      </c>
      <c r="AE36" s="58">
        <f>IF('Indicator Data'!AH48="No Data",1,IF('Indicator Data Imputation'!AG39&lt;&gt;"",1,0))</f>
        <v>1</v>
      </c>
      <c r="AF36" s="58">
        <f>IF('Indicator Data'!AI48="No Data",1,IF('Indicator Data Imputation'!AH39&lt;&gt;"",1,0))</f>
        <v>1</v>
      </c>
      <c r="AG36" s="58">
        <f>IF('Indicator Data'!AJ48="No Data",1,IF('Indicator Data Imputation'!AI39&lt;&gt;"",1,0))</f>
        <v>0</v>
      </c>
      <c r="AH36" s="58">
        <f>IF('Indicator Data'!AK48="No Data",1,IF('Indicator Data Imputation'!AJ39&lt;&gt;"",1,0))</f>
        <v>0</v>
      </c>
      <c r="AI36" s="58">
        <f>IF('Indicator Data'!AL48="No Data",1,IF('Indicator Data Imputation'!AK39&lt;&gt;"",1,0))</f>
        <v>0</v>
      </c>
      <c r="AJ36" s="58">
        <f>IF('Indicator Data'!AM48="No Data",1,IF('Indicator Data Imputation'!AL39&lt;&gt;"",1,0))</f>
        <v>0</v>
      </c>
      <c r="AK36" s="58">
        <f>IF('Indicator Data'!AN48="No Data",1,IF('Indicator Data Imputation'!AM39&lt;&gt;"",1,0))</f>
        <v>0</v>
      </c>
      <c r="AL36" s="58">
        <f>IF('Indicator Data'!AO48="No Data",1,IF('Indicator Data Imputation'!AN39&lt;&gt;"",1,0))</f>
        <v>0</v>
      </c>
      <c r="AM36" s="58">
        <f>IF('Indicator Data'!AP48="No Data",1,IF('Indicator Data Imputation'!AO39&lt;&gt;"",1,0))</f>
        <v>0</v>
      </c>
      <c r="AN36" s="58">
        <f>IF('Indicator Data'!AQ48="No Data",1,IF('Indicator Data Imputation'!AP39&lt;&gt;"",1,0))</f>
        <v>0</v>
      </c>
      <c r="AO36" s="58">
        <f>IF('Indicator Data'!AR48="No Data",1,IF('Indicator Data Imputation'!AQ39&lt;&gt;"",1,0))</f>
        <v>0</v>
      </c>
      <c r="AP36" s="58">
        <f>IF('Indicator Data'!AS48="No Data",1,IF('Indicator Data Imputation'!AR39&lt;&gt;"",1,0))</f>
        <v>0</v>
      </c>
      <c r="AQ36" s="58">
        <f>IF('Indicator Data'!AT48="No Data",1,IF('Indicator Data Imputation'!AS39&lt;&gt;"",1,0))</f>
        <v>1</v>
      </c>
      <c r="AR36" s="58">
        <f>IF('Indicator Data'!AU48="No Data",1,IF('Indicator Data Imputation'!AT39&lt;&gt;"",1,0))</f>
        <v>1</v>
      </c>
      <c r="AS36" s="58">
        <f>IF('Indicator Data'!AV48="No Data",1,IF('Indicator Data Imputation'!AU39&lt;&gt;"",1,0))</f>
        <v>1</v>
      </c>
      <c r="AT36" s="58">
        <f>IF('Indicator Data'!AW48="No Data",1,IF('Indicator Data Imputation'!AV39&lt;&gt;"",1,0))</f>
        <v>0</v>
      </c>
      <c r="AU36" s="58">
        <f>IF('Indicator Data'!AX48="No Data",1,IF('Indicator Data Imputation'!AW39&lt;&gt;"",1,0))</f>
        <v>0</v>
      </c>
      <c r="AV36" s="58">
        <f>IF('Indicator Data'!AY48="No Data",1,IF('Indicator Data Imputation'!AX39&lt;&gt;"",1,0))</f>
        <v>0</v>
      </c>
      <c r="AW36" s="58">
        <f>IF('Indicator Data'!AZ48="No Data",1,IF('Indicator Data Imputation'!AY39&lt;&gt;"",1,0))</f>
        <v>0</v>
      </c>
      <c r="AX36" s="58">
        <f>IF('Indicator Data'!BA48="No Data",1,IF('Indicator Data Imputation'!AZ39&lt;&gt;"",1,0))</f>
        <v>0</v>
      </c>
      <c r="AY36" s="58">
        <f>IF('Indicator Data'!BB48="No Data",1,IF('Indicator Data Imputation'!BA39&lt;&gt;"",1,0))</f>
        <v>0</v>
      </c>
      <c r="AZ36" s="58">
        <f>IF('Indicator Data'!BC48="No Data",1,IF('Indicator Data Imputation'!BB39&lt;&gt;"",1,0))</f>
        <v>0</v>
      </c>
      <c r="BA36" s="58">
        <f>IF('Indicator Data'!BD48="No Data",1,IF('Indicator Data Imputation'!BC39&lt;&gt;"",1,0))</f>
        <v>0</v>
      </c>
      <c r="BB36" s="58">
        <f>IF('Indicator Data'!BE48="No Data",1,IF('Indicator Data Imputation'!BD39&lt;&gt;"",1,0))</f>
        <v>0</v>
      </c>
      <c r="BC36" s="58">
        <f>IF('Indicator Data'!BF48="No Data",1,IF('Indicator Data Imputation'!BE39&lt;&gt;"",1,0))</f>
        <v>0</v>
      </c>
      <c r="BD36" s="58">
        <f>IF('Indicator Data'!BG48="No Data",1,IF('Indicator Data Imputation'!BF39&lt;&gt;"",1,0))</f>
        <v>0</v>
      </c>
      <c r="BE36" s="58">
        <f>IF('Indicator Data'!BH48="No Data",1,IF('Indicator Data Imputation'!BG39&lt;&gt;"",1,0))</f>
        <v>0</v>
      </c>
      <c r="BF36" s="58">
        <f>IF('Indicator Data'!BI48="No Data",1,IF('Indicator Data Imputation'!BH39&lt;&gt;"",1,0))</f>
        <v>0</v>
      </c>
      <c r="BG36" s="58">
        <f>IF('Indicator Data'!BJ48="No Data",1,IF('Indicator Data Imputation'!BI39&lt;&gt;"",1,0))</f>
        <v>0</v>
      </c>
      <c r="BH36" s="58">
        <f>IF('Indicator Data'!BK48="No Data",1,IF('Indicator Data Imputation'!BJ39&lt;&gt;"",1,0))</f>
        <v>0</v>
      </c>
      <c r="BI36" s="58">
        <f>IF('Indicator Data'!BL48="No Data",1,IF('Indicator Data Imputation'!BK39&lt;&gt;"",1,0))</f>
        <v>0</v>
      </c>
      <c r="BJ36" s="58">
        <f>IF('Indicator Data'!BM48="No Data",1,IF('Indicator Data Imputation'!BL39&lt;&gt;"",1,0))</f>
        <v>0</v>
      </c>
      <c r="BK36" s="58">
        <f>IF('Indicator Data'!BN48="No Data",1,IF('Indicator Data Imputation'!BM39&lt;&gt;"",1,0))</f>
        <v>0</v>
      </c>
      <c r="BL36" s="58">
        <f>IF('Indicator Data'!BO48="No Data",1,IF('Indicator Data Imputation'!BN39&lt;&gt;"",1,0))</f>
        <v>0</v>
      </c>
      <c r="BM36" s="58">
        <f>IF('Indicator Data'!BP48="No Data",1,IF('Indicator Data Imputation'!BO39&lt;&gt;"",1,0))</f>
        <v>1</v>
      </c>
      <c r="BN36" s="58">
        <f>IF('Indicator Data'!BQ48="No Data",1,IF('Indicator Data Imputation'!BP39&lt;&gt;"",1,0))</f>
        <v>1</v>
      </c>
      <c r="BO36" s="58">
        <f>IF('Indicator Data'!BR48="No Data",1,IF('Indicator Data Imputation'!BQ39&lt;&gt;"",1,0))</f>
        <v>1</v>
      </c>
      <c r="BP36" s="58">
        <f>IF('Indicator Data'!BS48="No Data",1,IF('Indicator Data Imputation'!BR39&lt;&gt;"",1,0))</f>
        <v>0</v>
      </c>
      <c r="BQ36" s="58">
        <f>IF('Indicator Data'!BT48="No Data",1,IF('Indicator Data Imputation'!BS39&lt;&gt;"",1,0))</f>
        <v>0</v>
      </c>
      <c r="BR36" s="58">
        <f>IF('Indicator Data'!BU48="No Data",1,IF('Indicator Data Imputation'!BT39&lt;&gt;"",1,0))</f>
        <v>1</v>
      </c>
      <c r="BS36" s="58">
        <f>IF('Indicator Data'!BV48="No Data",1,IF('Indicator Data Imputation'!BU39&lt;&gt;"",1,0))</f>
        <v>0</v>
      </c>
      <c r="BT36" s="58">
        <f>IF('Indicator Data'!BW48="No Data",1,IF('Indicator Data Imputation'!BV39&lt;&gt;"",1,0))</f>
        <v>0</v>
      </c>
      <c r="BU36" s="58">
        <f>IF('Indicator Data'!BX48="No Data",1,IF('Indicator Data Imputation'!BW39&lt;&gt;"",1,0))</f>
        <v>0</v>
      </c>
      <c r="BV36" s="58">
        <f>IF('Indicator Data'!BY48="No Data",1,IF('Indicator Data Imputation'!BX39&lt;&gt;"",1,0))</f>
        <v>0</v>
      </c>
      <c r="BW36" s="58">
        <f>IF('Indicator Data'!BZ48="No Data",1,IF('Indicator Data Imputation'!BY39&lt;&gt;"",1,0))</f>
        <v>0</v>
      </c>
      <c r="BX36" s="58">
        <f>IF('Indicator Data'!CA48="No Data",1,IF('Indicator Data Imputation'!BZ39&lt;&gt;"",1,0))</f>
        <v>0</v>
      </c>
      <c r="BY36" s="58">
        <f>IF('Indicator Data'!CB48="No Data",1,IF('Indicator Data Imputation'!CA39&lt;&gt;"",1,0))</f>
        <v>0</v>
      </c>
      <c r="BZ36" s="58">
        <f>IF('Indicator Data'!CC48="No Data",1,IF('Indicator Data Imputation'!CB39&lt;&gt;"",1,0))</f>
        <v>0</v>
      </c>
      <c r="CA36" s="58">
        <f>IF('Indicator Data'!CD48="No Data",1,IF('Indicator Data Imputation'!CC39&lt;&gt;"",1,0))</f>
        <v>0</v>
      </c>
      <c r="CB36" s="58">
        <f>IF('Indicator Data'!CE48="No Data",1,IF('Indicator Data Imputation'!CD39&lt;&gt;"",1,0))</f>
        <v>0</v>
      </c>
      <c r="CC36" s="58">
        <f>IF('Indicator Data'!CF48="No Data",1,IF('Indicator Data Imputation'!CE39&lt;&gt;"",1,0))</f>
        <v>0</v>
      </c>
      <c r="CD36" s="58">
        <f>IF('Indicator Data'!CG48="No Data",1,IF('Indicator Data Imputation'!CF39&lt;&gt;"",1,0))</f>
        <v>0</v>
      </c>
      <c r="CE36" s="58">
        <f>IF('Indicator Data'!CH48="No Data",1,IF('Indicator Data Imputation'!CG39&lt;&gt;"",1,0))</f>
        <v>0</v>
      </c>
      <c r="CF36" s="58">
        <f>IF('Indicator Data'!CI48="No Data",1,IF('Indicator Data Imputation'!CH39&lt;&gt;"",1,0))</f>
        <v>0</v>
      </c>
      <c r="CG36" s="58">
        <f>IF('Indicator Data'!CJ48="No Data",1,IF('Indicator Data Imputation'!CI39&lt;&gt;"",1,0))</f>
        <v>0</v>
      </c>
      <c r="CH36" s="58">
        <f>IF('Indicator Data'!CK48="No Data",1,IF('Indicator Data Imputation'!CJ39&lt;&gt;"",1,0))</f>
        <v>0</v>
      </c>
      <c r="CI36" s="58">
        <f>IF('Indicator Data'!CL48="No Data",1,IF('Indicator Data Imputation'!CK39&lt;&gt;"",1,0))</f>
        <v>0</v>
      </c>
      <c r="CJ36" s="58">
        <f>IF('Indicator Data'!CM48="No Data",1,IF('Indicator Data Imputation'!CL39&lt;&gt;"",1,0))</f>
        <v>0</v>
      </c>
      <c r="CK36" s="58">
        <f>IF('Indicator Data'!CN48="No Data",1,IF('Indicator Data Imputation'!CM39&lt;&gt;"",1,0))</f>
        <v>0</v>
      </c>
      <c r="CL36" s="58">
        <f>IF('Indicator Data'!CO48="No Data",1,IF('Indicator Data Imputation'!CN39&lt;&gt;"",1,0))</f>
        <v>0</v>
      </c>
      <c r="CM36">
        <f t="shared" si="2"/>
        <v>13</v>
      </c>
      <c r="CN36" s="60">
        <f t="shared" si="1"/>
        <v>0.14606741573033707</v>
      </c>
    </row>
    <row r="37" spans="1:92" ht="15.75" customHeight="1" x14ac:dyDescent="0.25">
      <c r="A37" t="str">
        <f>'Indicator Data'!C49</f>
        <v>Kushtia</v>
      </c>
      <c r="B37" s="58">
        <f>IF('Indicator Data'!E49="No Data",1,IF('Indicator Data Imputation'!D40&lt;&gt;"",1,0))</f>
        <v>1</v>
      </c>
      <c r="C37" s="58">
        <f>IF('Indicator Data'!F49="No Data",1,IF('Indicator Data Imputation'!E40&lt;&gt;"",1,0))</f>
        <v>1</v>
      </c>
      <c r="D37" s="58">
        <f>IF('Indicator Data'!G49="No Data",1,IF('Indicator Data Imputation'!F40&lt;&gt;"",1,0))</f>
        <v>1</v>
      </c>
      <c r="E37" s="58">
        <f>IF('Indicator Data'!H49="No Data",1,IF('Indicator Data Imputation'!G40&lt;&gt;"",1,0))</f>
        <v>1</v>
      </c>
      <c r="F37" s="58">
        <f>IF('Indicator Data'!I49="No Data",1,IF('Indicator Data Imputation'!H40&lt;&gt;"",1,0))</f>
        <v>0</v>
      </c>
      <c r="G37" s="58">
        <f>IF('Indicator Data'!J49="No Data",1,IF('Indicator Data Imputation'!I40&lt;&gt;"",1,0))</f>
        <v>0</v>
      </c>
      <c r="H37" s="58">
        <f>IF('Indicator Data'!K49="No Data",1,IF('Indicator Data Imputation'!J40&lt;&gt;"",1,0))</f>
        <v>0</v>
      </c>
      <c r="I37" s="58">
        <f>IF('Indicator Data'!L49="No Data",1,IF('Indicator Data Imputation'!K40&lt;&gt;"",1,0))</f>
        <v>0</v>
      </c>
      <c r="J37" s="58">
        <f>IF('Indicator Data'!M49="No Data",1,IF('Indicator Data Imputation'!L40&lt;&gt;"",1,0))</f>
        <v>0</v>
      </c>
      <c r="K37" s="58">
        <f>IF('Indicator Data'!N49="No Data",1,IF('Indicator Data Imputation'!M40&lt;&gt;"",1,0))</f>
        <v>0</v>
      </c>
      <c r="L37" s="58">
        <f>IF('Indicator Data'!O49="No Data",1,IF('Indicator Data Imputation'!N40&lt;&gt;"",1,0))</f>
        <v>0</v>
      </c>
      <c r="M37" s="58">
        <f>IF('Indicator Data'!P49="No Data",1,IF('Indicator Data Imputation'!O40&lt;&gt;"",1,0))</f>
        <v>0</v>
      </c>
      <c r="N37" s="58">
        <f>IF('Indicator Data'!Q49="No Data",1,IF('Indicator Data Imputation'!P40&lt;&gt;"",1,0))</f>
        <v>0</v>
      </c>
      <c r="O37" s="58">
        <f>IF('Indicator Data'!R49="No Data",1,IF('Indicator Data Imputation'!Q40&lt;&gt;"",1,0))</f>
        <v>0</v>
      </c>
      <c r="P37" s="58">
        <f>IF('Indicator Data'!S49="No Data",1,IF('Indicator Data Imputation'!R40&lt;&gt;"",1,0))</f>
        <v>0</v>
      </c>
      <c r="Q37" s="58">
        <f>IF('Indicator Data'!T49="No Data",1,IF('Indicator Data Imputation'!S40&lt;&gt;"",1,0))</f>
        <v>0</v>
      </c>
      <c r="R37" s="58">
        <f>IF('Indicator Data'!U49="No Data",1,IF('Indicator Data Imputation'!T40&lt;&gt;"",1,0))</f>
        <v>0</v>
      </c>
      <c r="S37" s="58">
        <f>IF('Indicator Data'!V49="No Data",1,IF('Indicator Data Imputation'!U40&lt;&gt;"",1,0))</f>
        <v>0</v>
      </c>
      <c r="T37" s="58">
        <f>IF('Indicator Data'!W49="No Data",1,IF('Indicator Data Imputation'!V40&lt;&gt;"",1,0))</f>
        <v>0</v>
      </c>
      <c r="U37" s="58">
        <f>IF('Indicator Data'!X49="No Data",1,IF('Indicator Data Imputation'!W40&lt;&gt;"",1,0))</f>
        <v>0</v>
      </c>
      <c r="V37" s="58">
        <f>IF('Indicator Data'!Y49="No Data",1,IF('Indicator Data Imputation'!X40&lt;&gt;"",1,0))</f>
        <v>0</v>
      </c>
      <c r="W37" s="58">
        <f>IF('Indicator Data'!Z49="No Data",1,IF('Indicator Data Imputation'!Y40&lt;&gt;"",1,0))</f>
        <v>0</v>
      </c>
      <c r="X37" s="58">
        <f>IF('Indicator Data'!AA49="No Data",1,IF('Indicator Data Imputation'!Z40&lt;&gt;"",1,0))</f>
        <v>0</v>
      </c>
      <c r="Y37" s="58">
        <f>IF('Indicator Data'!AB49="No Data",1,IF('Indicator Data Imputation'!AA40&lt;&gt;"",1,0))</f>
        <v>0</v>
      </c>
      <c r="Z37" s="58">
        <f>IF('Indicator Data'!AC49="No Data",1,IF('Indicator Data Imputation'!AB40&lt;&gt;"",1,0))</f>
        <v>0</v>
      </c>
      <c r="AA37" s="58">
        <f>IF('Indicator Data'!AD49="No Data",1,IF('Indicator Data Imputation'!AC40&lt;&gt;"",1,0))</f>
        <v>0</v>
      </c>
      <c r="AB37" s="58">
        <f>IF('Indicator Data'!AE49="No Data",1,IF('Indicator Data Imputation'!AD40&lt;&gt;"",1,0))</f>
        <v>1</v>
      </c>
      <c r="AC37" s="58">
        <f>IF('Indicator Data'!AF49="No Data",1,IF('Indicator Data Imputation'!AE40&lt;&gt;"",1,0))</f>
        <v>1</v>
      </c>
      <c r="AD37" s="58">
        <f>IF('Indicator Data'!AG49="No Data",1,IF('Indicator Data Imputation'!AF40&lt;&gt;"",1,0))</f>
        <v>1</v>
      </c>
      <c r="AE37" s="58">
        <f>IF('Indicator Data'!AH49="No Data",1,IF('Indicator Data Imputation'!AG40&lt;&gt;"",1,0))</f>
        <v>1</v>
      </c>
      <c r="AF37" s="58">
        <f>IF('Indicator Data'!AI49="No Data",1,IF('Indicator Data Imputation'!AH40&lt;&gt;"",1,0))</f>
        <v>1</v>
      </c>
      <c r="AG37" s="58">
        <f>IF('Indicator Data'!AJ49="No Data",1,IF('Indicator Data Imputation'!AI40&lt;&gt;"",1,0))</f>
        <v>0</v>
      </c>
      <c r="AH37" s="58">
        <f>IF('Indicator Data'!AK49="No Data",1,IF('Indicator Data Imputation'!AJ40&lt;&gt;"",1,0))</f>
        <v>0</v>
      </c>
      <c r="AI37" s="58">
        <f>IF('Indicator Data'!AL49="No Data",1,IF('Indicator Data Imputation'!AK40&lt;&gt;"",1,0))</f>
        <v>0</v>
      </c>
      <c r="AJ37" s="58">
        <f>IF('Indicator Data'!AM49="No Data",1,IF('Indicator Data Imputation'!AL40&lt;&gt;"",1,0))</f>
        <v>0</v>
      </c>
      <c r="AK37" s="58">
        <f>IF('Indicator Data'!AN49="No Data",1,IF('Indicator Data Imputation'!AM40&lt;&gt;"",1,0))</f>
        <v>0</v>
      </c>
      <c r="AL37" s="58">
        <f>IF('Indicator Data'!AO49="No Data",1,IF('Indicator Data Imputation'!AN40&lt;&gt;"",1,0))</f>
        <v>0</v>
      </c>
      <c r="AM37" s="58">
        <f>IF('Indicator Data'!AP49="No Data",1,IF('Indicator Data Imputation'!AO40&lt;&gt;"",1,0))</f>
        <v>0</v>
      </c>
      <c r="AN37" s="58">
        <f>IF('Indicator Data'!AQ49="No Data",1,IF('Indicator Data Imputation'!AP40&lt;&gt;"",1,0))</f>
        <v>0</v>
      </c>
      <c r="AO37" s="58">
        <f>IF('Indicator Data'!AR49="No Data",1,IF('Indicator Data Imputation'!AQ40&lt;&gt;"",1,0))</f>
        <v>0</v>
      </c>
      <c r="AP37" s="58">
        <f>IF('Indicator Data'!AS49="No Data",1,IF('Indicator Data Imputation'!AR40&lt;&gt;"",1,0))</f>
        <v>0</v>
      </c>
      <c r="AQ37" s="58">
        <f>IF('Indicator Data'!AT49="No Data",1,IF('Indicator Data Imputation'!AS40&lt;&gt;"",1,0))</f>
        <v>1</v>
      </c>
      <c r="AR37" s="58">
        <f>IF('Indicator Data'!AU49="No Data",1,IF('Indicator Data Imputation'!AT40&lt;&gt;"",1,0))</f>
        <v>1</v>
      </c>
      <c r="AS37" s="58">
        <f>IF('Indicator Data'!AV49="No Data",1,IF('Indicator Data Imputation'!AU40&lt;&gt;"",1,0))</f>
        <v>1</v>
      </c>
      <c r="AT37" s="58">
        <f>IF('Indicator Data'!AW49="No Data",1,IF('Indicator Data Imputation'!AV40&lt;&gt;"",1,0))</f>
        <v>0</v>
      </c>
      <c r="AU37" s="58">
        <f>IF('Indicator Data'!AX49="No Data",1,IF('Indicator Data Imputation'!AW40&lt;&gt;"",1,0))</f>
        <v>0</v>
      </c>
      <c r="AV37" s="58">
        <f>IF('Indicator Data'!AY49="No Data",1,IF('Indicator Data Imputation'!AX40&lt;&gt;"",1,0))</f>
        <v>0</v>
      </c>
      <c r="AW37" s="58">
        <f>IF('Indicator Data'!AZ49="No Data",1,IF('Indicator Data Imputation'!AY40&lt;&gt;"",1,0))</f>
        <v>0</v>
      </c>
      <c r="AX37" s="58">
        <f>IF('Indicator Data'!BA49="No Data",1,IF('Indicator Data Imputation'!AZ40&lt;&gt;"",1,0))</f>
        <v>0</v>
      </c>
      <c r="AY37" s="58">
        <f>IF('Indicator Data'!BB49="No Data",1,IF('Indicator Data Imputation'!BA40&lt;&gt;"",1,0))</f>
        <v>0</v>
      </c>
      <c r="AZ37" s="58">
        <f>IF('Indicator Data'!BC49="No Data",1,IF('Indicator Data Imputation'!BB40&lt;&gt;"",1,0))</f>
        <v>0</v>
      </c>
      <c r="BA37" s="58">
        <f>IF('Indicator Data'!BD49="No Data",1,IF('Indicator Data Imputation'!BC40&lt;&gt;"",1,0))</f>
        <v>0</v>
      </c>
      <c r="BB37" s="58">
        <f>IF('Indicator Data'!BE49="No Data",1,IF('Indicator Data Imputation'!BD40&lt;&gt;"",1,0))</f>
        <v>0</v>
      </c>
      <c r="BC37" s="58">
        <f>IF('Indicator Data'!BF49="No Data",1,IF('Indicator Data Imputation'!BE40&lt;&gt;"",1,0))</f>
        <v>0</v>
      </c>
      <c r="BD37" s="58">
        <f>IF('Indicator Data'!BG49="No Data",1,IF('Indicator Data Imputation'!BF40&lt;&gt;"",1,0))</f>
        <v>0</v>
      </c>
      <c r="BE37" s="58">
        <f>IF('Indicator Data'!BH49="No Data",1,IF('Indicator Data Imputation'!BG40&lt;&gt;"",1,0))</f>
        <v>0</v>
      </c>
      <c r="BF37" s="58">
        <f>IF('Indicator Data'!BI49="No Data",1,IF('Indicator Data Imputation'!BH40&lt;&gt;"",1,0))</f>
        <v>0</v>
      </c>
      <c r="BG37" s="58">
        <f>IF('Indicator Data'!BJ49="No Data",1,IF('Indicator Data Imputation'!BI40&lt;&gt;"",1,0))</f>
        <v>0</v>
      </c>
      <c r="BH37" s="58">
        <f>IF('Indicator Data'!BK49="No Data",1,IF('Indicator Data Imputation'!BJ40&lt;&gt;"",1,0))</f>
        <v>0</v>
      </c>
      <c r="BI37" s="58">
        <f>IF('Indicator Data'!BL49="No Data",1,IF('Indicator Data Imputation'!BK40&lt;&gt;"",1,0))</f>
        <v>0</v>
      </c>
      <c r="BJ37" s="58">
        <f>IF('Indicator Data'!BM49="No Data",1,IF('Indicator Data Imputation'!BL40&lt;&gt;"",1,0))</f>
        <v>0</v>
      </c>
      <c r="BK37" s="58">
        <f>IF('Indicator Data'!BN49="No Data",1,IF('Indicator Data Imputation'!BM40&lt;&gt;"",1,0))</f>
        <v>0</v>
      </c>
      <c r="BL37" s="58">
        <f>IF('Indicator Data'!BO49="No Data",1,IF('Indicator Data Imputation'!BN40&lt;&gt;"",1,0))</f>
        <v>0</v>
      </c>
      <c r="BM37" s="58">
        <f>IF('Indicator Data'!BP49="No Data",1,IF('Indicator Data Imputation'!BO40&lt;&gt;"",1,0))</f>
        <v>1</v>
      </c>
      <c r="BN37" s="58">
        <f>IF('Indicator Data'!BQ49="No Data",1,IF('Indicator Data Imputation'!BP40&lt;&gt;"",1,0))</f>
        <v>1</v>
      </c>
      <c r="BO37" s="58">
        <f>IF('Indicator Data'!BR49="No Data",1,IF('Indicator Data Imputation'!BQ40&lt;&gt;"",1,0))</f>
        <v>1</v>
      </c>
      <c r="BP37" s="58">
        <f>IF('Indicator Data'!BS49="No Data",1,IF('Indicator Data Imputation'!BR40&lt;&gt;"",1,0))</f>
        <v>1</v>
      </c>
      <c r="BQ37" s="58">
        <f>IF('Indicator Data'!BT49="No Data",1,IF('Indicator Data Imputation'!BS40&lt;&gt;"",1,0))</f>
        <v>0</v>
      </c>
      <c r="BR37" s="58">
        <f>IF('Indicator Data'!BU49="No Data",1,IF('Indicator Data Imputation'!BT40&lt;&gt;"",1,0))</f>
        <v>1</v>
      </c>
      <c r="BS37" s="58">
        <f>IF('Indicator Data'!BV49="No Data",1,IF('Indicator Data Imputation'!BU40&lt;&gt;"",1,0))</f>
        <v>0</v>
      </c>
      <c r="BT37" s="58">
        <f>IF('Indicator Data'!BW49="No Data",1,IF('Indicator Data Imputation'!BV40&lt;&gt;"",1,0))</f>
        <v>0</v>
      </c>
      <c r="BU37" s="58">
        <f>IF('Indicator Data'!BX49="No Data",1,IF('Indicator Data Imputation'!BW40&lt;&gt;"",1,0))</f>
        <v>0</v>
      </c>
      <c r="BV37" s="58">
        <f>IF('Indicator Data'!BY49="No Data",1,IF('Indicator Data Imputation'!BX40&lt;&gt;"",1,0))</f>
        <v>0</v>
      </c>
      <c r="BW37" s="58">
        <f>IF('Indicator Data'!BZ49="No Data",1,IF('Indicator Data Imputation'!BY40&lt;&gt;"",1,0))</f>
        <v>0</v>
      </c>
      <c r="BX37" s="58">
        <f>IF('Indicator Data'!CA49="No Data",1,IF('Indicator Data Imputation'!BZ40&lt;&gt;"",1,0))</f>
        <v>0</v>
      </c>
      <c r="BY37" s="58">
        <f>IF('Indicator Data'!CB49="No Data",1,IF('Indicator Data Imputation'!CA40&lt;&gt;"",1,0))</f>
        <v>0</v>
      </c>
      <c r="BZ37" s="58">
        <f>IF('Indicator Data'!CC49="No Data",1,IF('Indicator Data Imputation'!CB40&lt;&gt;"",1,0))</f>
        <v>0</v>
      </c>
      <c r="CA37" s="58">
        <f>IF('Indicator Data'!CD49="No Data",1,IF('Indicator Data Imputation'!CC40&lt;&gt;"",1,0))</f>
        <v>0</v>
      </c>
      <c r="CB37" s="58">
        <f>IF('Indicator Data'!CE49="No Data",1,IF('Indicator Data Imputation'!CD40&lt;&gt;"",1,0))</f>
        <v>0</v>
      </c>
      <c r="CC37" s="58">
        <f>IF('Indicator Data'!CF49="No Data",1,IF('Indicator Data Imputation'!CE40&lt;&gt;"",1,0))</f>
        <v>0</v>
      </c>
      <c r="CD37" s="58">
        <f>IF('Indicator Data'!CG49="No Data",1,IF('Indicator Data Imputation'!CF40&lt;&gt;"",1,0))</f>
        <v>0</v>
      </c>
      <c r="CE37" s="58">
        <f>IF('Indicator Data'!CH49="No Data",1,IF('Indicator Data Imputation'!CG40&lt;&gt;"",1,0))</f>
        <v>0</v>
      </c>
      <c r="CF37" s="58">
        <f>IF('Indicator Data'!CI49="No Data",1,IF('Indicator Data Imputation'!CH40&lt;&gt;"",1,0))</f>
        <v>0</v>
      </c>
      <c r="CG37" s="58">
        <f>IF('Indicator Data'!CJ49="No Data",1,IF('Indicator Data Imputation'!CI40&lt;&gt;"",1,0))</f>
        <v>0</v>
      </c>
      <c r="CH37" s="58">
        <f>IF('Indicator Data'!CK49="No Data",1,IF('Indicator Data Imputation'!CJ40&lt;&gt;"",1,0))</f>
        <v>0</v>
      </c>
      <c r="CI37" s="58">
        <f>IF('Indicator Data'!CL49="No Data",1,IF('Indicator Data Imputation'!CK40&lt;&gt;"",1,0))</f>
        <v>0</v>
      </c>
      <c r="CJ37" s="58">
        <f>IF('Indicator Data'!CM49="No Data",1,IF('Indicator Data Imputation'!CL40&lt;&gt;"",1,0))</f>
        <v>0</v>
      </c>
      <c r="CK37" s="58">
        <f>IF('Indicator Data'!CN49="No Data",1,IF('Indicator Data Imputation'!CM40&lt;&gt;"",1,0))</f>
        <v>0</v>
      </c>
      <c r="CL37" s="58">
        <f>IF('Indicator Data'!CO49="No Data",1,IF('Indicator Data Imputation'!CN40&lt;&gt;"",1,0))</f>
        <v>0</v>
      </c>
      <c r="CM37">
        <f t="shared" si="2"/>
        <v>12</v>
      </c>
      <c r="CN37" s="60">
        <f t="shared" si="1"/>
        <v>0.1348314606741573</v>
      </c>
    </row>
    <row r="38" spans="1:92" ht="15.75" customHeight="1" x14ac:dyDescent="0.25">
      <c r="A38" t="str">
        <f>'Indicator Data'!C50</f>
        <v>Magura</v>
      </c>
      <c r="B38" s="58">
        <f>IF('Indicator Data'!E50="No Data",1,IF('Indicator Data Imputation'!D41&lt;&gt;"",1,0))</f>
        <v>1</v>
      </c>
      <c r="C38" s="58">
        <f>IF('Indicator Data'!F50="No Data",1,IF('Indicator Data Imputation'!E41&lt;&gt;"",1,0))</f>
        <v>1</v>
      </c>
      <c r="D38" s="58">
        <f>IF('Indicator Data'!G50="No Data",1,IF('Indicator Data Imputation'!F41&lt;&gt;"",1,0))</f>
        <v>1</v>
      </c>
      <c r="E38" s="58">
        <f>IF('Indicator Data'!H50="No Data",1,IF('Indicator Data Imputation'!G41&lt;&gt;"",1,0))</f>
        <v>1</v>
      </c>
      <c r="F38" s="58">
        <f>IF('Indicator Data'!I50="No Data",1,IF('Indicator Data Imputation'!H41&lt;&gt;"",1,0))</f>
        <v>0</v>
      </c>
      <c r="G38" s="58">
        <f>IF('Indicator Data'!J50="No Data",1,IF('Indicator Data Imputation'!I41&lt;&gt;"",1,0))</f>
        <v>0</v>
      </c>
      <c r="H38" s="58">
        <f>IF('Indicator Data'!K50="No Data",1,IF('Indicator Data Imputation'!J41&lt;&gt;"",1,0))</f>
        <v>0</v>
      </c>
      <c r="I38" s="58">
        <f>IF('Indicator Data'!L50="No Data",1,IF('Indicator Data Imputation'!K41&lt;&gt;"",1,0))</f>
        <v>0</v>
      </c>
      <c r="J38" s="58">
        <f>IF('Indicator Data'!M50="No Data",1,IF('Indicator Data Imputation'!L41&lt;&gt;"",1,0))</f>
        <v>0</v>
      </c>
      <c r="K38" s="58">
        <f>IF('Indicator Data'!N50="No Data",1,IF('Indicator Data Imputation'!M41&lt;&gt;"",1,0))</f>
        <v>0</v>
      </c>
      <c r="L38" s="58">
        <f>IF('Indicator Data'!O50="No Data",1,IF('Indicator Data Imputation'!N41&lt;&gt;"",1,0))</f>
        <v>0</v>
      </c>
      <c r="M38" s="58">
        <f>IF('Indicator Data'!P50="No Data",1,IF('Indicator Data Imputation'!O41&lt;&gt;"",1,0))</f>
        <v>0</v>
      </c>
      <c r="N38" s="58">
        <f>IF('Indicator Data'!Q50="No Data",1,IF('Indicator Data Imputation'!P41&lt;&gt;"",1,0))</f>
        <v>0</v>
      </c>
      <c r="O38" s="58">
        <f>IF('Indicator Data'!R50="No Data",1,IF('Indicator Data Imputation'!Q41&lt;&gt;"",1,0))</f>
        <v>0</v>
      </c>
      <c r="P38" s="58">
        <f>IF('Indicator Data'!S50="No Data",1,IF('Indicator Data Imputation'!R41&lt;&gt;"",1,0))</f>
        <v>0</v>
      </c>
      <c r="Q38" s="58">
        <f>IF('Indicator Data'!T50="No Data",1,IF('Indicator Data Imputation'!S41&lt;&gt;"",1,0))</f>
        <v>0</v>
      </c>
      <c r="R38" s="58">
        <f>IF('Indicator Data'!U50="No Data",1,IF('Indicator Data Imputation'!T41&lt;&gt;"",1,0))</f>
        <v>0</v>
      </c>
      <c r="S38" s="58">
        <f>IF('Indicator Data'!V50="No Data",1,IF('Indicator Data Imputation'!U41&lt;&gt;"",1,0))</f>
        <v>0</v>
      </c>
      <c r="T38" s="58">
        <f>IF('Indicator Data'!W50="No Data",1,IF('Indicator Data Imputation'!V41&lt;&gt;"",1,0))</f>
        <v>0</v>
      </c>
      <c r="U38" s="58">
        <f>IF('Indicator Data'!X50="No Data",1,IF('Indicator Data Imputation'!W41&lt;&gt;"",1,0))</f>
        <v>0</v>
      </c>
      <c r="V38" s="58">
        <f>IF('Indicator Data'!Y50="No Data",1,IF('Indicator Data Imputation'!X41&lt;&gt;"",1,0))</f>
        <v>0</v>
      </c>
      <c r="W38" s="58">
        <f>IF('Indicator Data'!Z50="No Data",1,IF('Indicator Data Imputation'!Y41&lt;&gt;"",1,0))</f>
        <v>0</v>
      </c>
      <c r="X38" s="58">
        <f>IF('Indicator Data'!AA50="No Data",1,IF('Indicator Data Imputation'!Z41&lt;&gt;"",1,0))</f>
        <v>0</v>
      </c>
      <c r="Y38" s="58">
        <f>IF('Indicator Data'!AB50="No Data",1,IF('Indicator Data Imputation'!AA41&lt;&gt;"",1,0))</f>
        <v>0</v>
      </c>
      <c r="Z38" s="58">
        <f>IF('Indicator Data'!AC50="No Data",1,IF('Indicator Data Imputation'!AB41&lt;&gt;"",1,0))</f>
        <v>0</v>
      </c>
      <c r="AA38" s="58">
        <f>IF('Indicator Data'!AD50="No Data",1,IF('Indicator Data Imputation'!AC41&lt;&gt;"",1,0))</f>
        <v>0</v>
      </c>
      <c r="AB38" s="58">
        <f>IF('Indicator Data'!AE50="No Data",1,IF('Indicator Data Imputation'!AD41&lt;&gt;"",1,0))</f>
        <v>1</v>
      </c>
      <c r="AC38" s="58">
        <f>IF('Indicator Data'!AF50="No Data",1,IF('Indicator Data Imputation'!AE41&lt;&gt;"",1,0))</f>
        <v>1</v>
      </c>
      <c r="AD38" s="58">
        <f>IF('Indicator Data'!AG50="No Data",1,IF('Indicator Data Imputation'!AF41&lt;&gt;"",1,0))</f>
        <v>1</v>
      </c>
      <c r="AE38" s="58">
        <f>IF('Indicator Data'!AH50="No Data",1,IF('Indicator Data Imputation'!AG41&lt;&gt;"",1,0))</f>
        <v>1</v>
      </c>
      <c r="AF38" s="58">
        <f>IF('Indicator Data'!AI50="No Data",1,IF('Indicator Data Imputation'!AH41&lt;&gt;"",1,0))</f>
        <v>1</v>
      </c>
      <c r="AG38" s="58">
        <f>IF('Indicator Data'!AJ50="No Data",1,IF('Indicator Data Imputation'!AI41&lt;&gt;"",1,0))</f>
        <v>0</v>
      </c>
      <c r="AH38" s="58">
        <f>IF('Indicator Data'!AK50="No Data",1,IF('Indicator Data Imputation'!AJ41&lt;&gt;"",1,0))</f>
        <v>0</v>
      </c>
      <c r="AI38" s="58">
        <f>IF('Indicator Data'!AL50="No Data",1,IF('Indicator Data Imputation'!AK41&lt;&gt;"",1,0))</f>
        <v>0</v>
      </c>
      <c r="AJ38" s="58">
        <f>IF('Indicator Data'!AM50="No Data",1,IF('Indicator Data Imputation'!AL41&lt;&gt;"",1,0))</f>
        <v>0</v>
      </c>
      <c r="AK38" s="58">
        <f>IF('Indicator Data'!AN50="No Data",1,IF('Indicator Data Imputation'!AM41&lt;&gt;"",1,0))</f>
        <v>0</v>
      </c>
      <c r="AL38" s="58">
        <f>IF('Indicator Data'!AO50="No Data",1,IF('Indicator Data Imputation'!AN41&lt;&gt;"",1,0))</f>
        <v>0</v>
      </c>
      <c r="AM38" s="58">
        <f>IF('Indicator Data'!AP50="No Data",1,IF('Indicator Data Imputation'!AO41&lt;&gt;"",1,0))</f>
        <v>0</v>
      </c>
      <c r="AN38" s="58">
        <f>IF('Indicator Data'!AQ50="No Data",1,IF('Indicator Data Imputation'!AP41&lt;&gt;"",1,0))</f>
        <v>0</v>
      </c>
      <c r="AO38" s="58">
        <f>IF('Indicator Data'!AR50="No Data",1,IF('Indicator Data Imputation'!AQ41&lt;&gt;"",1,0))</f>
        <v>0</v>
      </c>
      <c r="AP38" s="58">
        <f>IF('Indicator Data'!AS50="No Data",1,IF('Indicator Data Imputation'!AR41&lt;&gt;"",1,0))</f>
        <v>0</v>
      </c>
      <c r="AQ38" s="58">
        <f>IF('Indicator Data'!AT50="No Data",1,IF('Indicator Data Imputation'!AS41&lt;&gt;"",1,0))</f>
        <v>1</v>
      </c>
      <c r="AR38" s="58">
        <f>IF('Indicator Data'!AU50="No Data",1,IF('Indicator Data Imputation'!AT41&lt;&gt;"",1,0))</f>
        <v>1</v>
      </c>
      <c r="AS38" s="58">
        <f>IF('Indicator Data'!AV50="No Data",1,IF('Indicator Data Imputation'!AU41&lt;&gt;"",1,0))</f>
        <v>1</v>
      </c>
      <c r="AT38" s="58">
        <f>IF('Indicator Data'!AW50="No Data",1,IF('Indicator Data Imputation'!AV41&lt;&gt;"",1,0))</f>
        <v>0</v>
      </c>
      <c r="AU38" s="58">
        <f>IF('Indicator Data'!AX50="No Data",1,IF('Indicator Data Imputation'!AW41&lt;&gt;"",1,0))</f>
        <v>0</v>
      </c>
      <c r="AV38" s="58">
        <f>IF('Indicator Data'!AY50="No Data",1,IF('Indicator Data Imputation'!AX41&lt;&gt;"",1,0))</f>
        <v>0</v>
      </c>
      <c r="AW38" s="58">
        <f>IF('Indicator Data'!AZ50="No Data",1,IF('Indicator Data Imputation'!AY41&lt;&gt;"",1,0))</f>
        <v>0</v>
      </c>
      <c r="AX38" s="58">
        <f>IF('Indicator Data'!BA50="No Data",1,IF('Indicator Data Imputation'!AZ41&lt;&gt;"",1,0))</f>
        <v>0</v>
      </c>
      <c r="AY38" s="58">
        <f>IF('Indicator Data'!BB50="No Data",1,IF('Indicator Data Imputation'!BA41&lt;&gt;"",1,0))</f>
        <v>0</v>
      </c>
      <c r="AZ38" s="58">
        <f>IF('Indicator Data'!BC50="No Data",1,IF('Indicator Data Imputation'!BB41&lt;&gt;"",1,0))</f>
        <v>0</v>
      </c>
      <c r="BA38" s="58">
        <f>IF('Indicator Data'!BD50="No Data",1,IF('Indicator Data Imputation'!BC41&lt;&gt;"",1,0))</f>
        <v>0</v>
      </c>
      <c r="BB38" s="58">
        <f>IF('Indicator Data'!BE50="No Data",1,IF('Indicator Data Imputation'!BD41&lt;&gt;"",1,0))</f>
        <v>0</v>
      </c>
      <c r="BC38" s="58">
        <f>IF('Indicator Data'!BF50="No Data",1,IF('Indicator Data Imputation'!BE41&lt;&gt;"",1,0))</f>
        <v>0</v>
      </c>
      <c r="BD38" s="58">
        <f>IF('Indicator Data'!BG50="No Data",1,IF('Indicator Data Imputation'!BF41&lt;&gt;"",1,0))</f>
        <v>0</v>
      </c>
      <c r="BE38" s="58">
        <f>IF('Indicator Data'!BH50="No Data",1,IF('Indicator Data Imputation'!BG41&lt;&gt;"",1,0))</f>
        <v>0</v>
      </c>
      <c r="BF38" s="58">
        <f>IF('Indicator Data'!BI50="No Data",1,IF('Indicator Data Imputation'!BH41&lt;&gt;"",1,0))</f>
        <v>0</v>
      </c>
      <c r="BG38" s="58">
        <f>IF('Indicator Data'!BJ50="No Data",1,IF('Indicator Data Imputation'!BI41&lt;&gt;"",1,0))</f>
        <v>0</v>
      </c>
      <c r="BH38" s="58">
        <f>IF('Indicator Data'!BK50="No Data",1,IF('Indicator Data Imputation'!BJ41&lt;&gt;"",1,0))</f>
        <v>0</v>
      </c>
      <c r="BI38" s="58">
        <f>IF('Indicator Data'!BL50="No Data",1,IF('Indicator Data Imputation'!BK41&lt;&gt;"",1,0))</f>
        <v>0</v>
      </c>
      <c r="BJ38" s="58">
        <f>IF('Indicator Data'!BM50="No Data",1,IF('Indicator Data Imputation'!BL41&lt;&gt;"",1,0))</f>
        <v>0</v>
      </c>
      <c r="BK38" s="58">
        <f>IF('Indicator Data'!BN50="No Data",1,IF('Indicator Data Imputation'!BM41&lt;&gt;"",1,0))</f>
        <v>0</v>
      </c>
      <c r="BL38" s="58">
        <f>IF('Indicator Data'!BO50="No Data",1,IF('Indicator Data Imputation'!BN41&lt;&gt;"",1,0))</f>
        <v>0</v>
      </c>
      <c r="BM38" s="58">
        <f>IF('Indicator Data'!BP50="No Data",1,IF('Indicator Data Imputation'!BO41&lt;&gt;"",1,0))</f>
        <v>1</v>
      </c>
      <c r="BN38" s="58">
        <f>IF('Indicator Data'!BQ50="No Data",1,IF('Indicator Data Imputation'!BP41&lt;&gt;"",1,0))</f>
        <v>1</v>
      </c>
      <c r="BO38" s="58">
        <f>IF('Indicator Data'!BR50="No Data",1,IF('Indicator Data Imputation'!BQ41&lt;&gt;"",1,0))</f>
        <v>1</v>
      </c>
      <c r="BP38" s="58">
        <f>IF('Indicator Data'!BS50="No Data",1,IF('Indicator Data Imputation'!BR41&lt;&gt;"",1,0))</f>
        <v>1</v>
      </c>
      <c r="BQ38" s="58">
        <f>IF('Indicator Data'!BT50="No Data",1,IF('Indicator Data Imputation'!BS41&lt;&gt;"",1,0))</f>
        <v>0</v>
      </c>
      <c r="BR38" s="58">
        <f>IF('Indicator Data'!BU50="No Data",1,IF('Indicator Data Imputation'!BT41&lt;&gt;"",1,0))</f>
        <v>1</v>
      </c>
      <c r="BS38" s="58">
        <f>IF('Indicator Data'!BV50="No Data",1,IF('Indicator Data Imputation'!BU41&lt;&gt;"",1,0))</f>
        <v>0</v>
      </c>
      <c r="BT38" s="58">
        <f>IF('Indicator Data'!BW50="No Data",1,IF('Indicator Data Imputation'!BV41&lt;&gt;"",1,0))</f>
        <v>0</v>
      </c>
      <c r="BU38" s="58">
        <f>IF('Indicator Data'!BX50="No Data",1,IF('Indicator Data Imputation'!BW41&lt;&gt;"",1,0))</f>
        <v>0</v>
      </c>
      <c r="BV38" s="58">
        <f>IF('Indicator Data'!BY50="No Data",1,IF('Indicator Data Imputation'!BX41&lt;&gt;"",1,0))</f>
        <v>0</v>
      </c>
      <c r="BW38" s="58">
        <f>IF('Indicator Data'!BZ50="No Data",1,IF('Indicator Data Imputation'!BY41&lt;&gt;"",1,0))</f>
        <v>0</v>
      </c>
      <c r="BX38" s="58">
        <f>IF('Indicator Data'!CA50="No Data",1,IF('Indicator Data Imputation'!BZ41&lt;&gt;"",1,0))</f>
        <v>0</v>
      </c>
      <c r="BY38" s="58">
        <f>IF('Indicator Data'!CB50="No Data",1,IF('Indicator Data Imputation'!CA41&lt;&gt;"",1,0))</f>
        <v>0</v>
      </c>
      <c r="BZ38" s="58">
        <f>IF('Indicator Data'!CC50="No Data",1,IF('Indicator Data Imputation'!CB41&lt;&gt;"",1,0))</f>
        <v>0</v>
      </c>
      <c r="CA38" s="58">
        <f>IF('Indicator Data'!CD50="No Data",1,IF('Indicator Data Imputation'!CC41&lt;&gt;"",1,0))</f>
        <v>0</v>
      </c>
      <c r="CB38" s="58">
        <f>IF('Indicator Data'!CE50="No Data",1,IF('Indicator Data Imputation'!CD41&lt;&gt;"",1,0))</f>
        <v>0</v>
      </c>
      <c r="CC38" s="58">
        <f>IF('Indicator Data'!CF50="No Data",1,IF('Indicator Data Imputation'!CE41&lt;&gt;"",1,0))</f>
        <v>0</v>
      </c>
      <c r="CD38" s="58">
        <f>IF('Indicator Data'!CG50="No Data",1,IF('Indicator Data Imputation'!CF41&lt;&gt;"",1,0))</f>
        <v>0</v>
      </c>
      <c r="CE38" s="58">
        <f>IF('Indicator Data'!CH50="No Data",1,IF('Indicator Data Imputation'!CG41&lt;&gt;"",1,0))</f>
        <v>0</v>
      </c>
      <c r="CF38" s="58">
        <f>IF('Indicator Data'!CI50="No Data",1,IF('Indicator Data Imputation'!CH41&lt;&gt;"",1,0))</f>
        <v>0</v>
      </c>
      <c r="CG38" s="58">
        <f>IF('Indicator Data'!CJ50="No Data",1,IF('Indicator Data Imputation'!CI41&lt;&gt;"",1,0))</f>
        <v>0</v>
      </c>
      <c r="CH38" s="58">
        <f>IF('Indicator Data'!CK50="No Data",1,IF('Indicator Data Imputation'!CJ41&lt;&gt;"",1,0))</f>
        <v>0</v>
      </c>
      <c r="CI38" s="58">
        <f>IF('Indicator Data'!CL50="No Data",1,IF('Indicator Data Imputation'!CK41&lt;&gt;"",1,0))</f>
        <v>0</v>
      </c>
      <c r="CJ38" s="58">
        <f>IF('Indicator Data'!CM50="No Data",1,IF('Indicator Data Imputation'!CL41&lt;&gt;"",1,0))</f>
        <v>0</v>
      </c>
      <c r="CK38" s="58">
        <f>IF('Indicator Data'!CN50="No Data",1,IF('Indicator Data Imputation'!CM41&lt;&gt;"",1,0))</f>
        <v>0</v>
      </c>
      <c r="CL38" s="58">
        <f>IF('Indicator Data'!CO50="No Data",1,IF('Indicator Data Imputation'!CN41&lt;&gt;"",1,0))</f>
        <v>0</v>
      </c>
      <c r="CM38">
        <f t="shared" si="2"/>
        <v>12</v>
      </c>
      <c r="CN38" s="60">
        <f t="shared" si="1"/>
        <v>0.1348314606741573</v>
      </c>
    </row>
    <row r="39" spans="1:92" ht="15.75" customHeight="1" x14ac:dyDescent="0.25">
      <c r="A39" t="str">
        <f>'Indicator Data'!C51</f>
        <v>Meherpur</v>
      </c>
      <c r="B39" s="58">
        <f>IF('Indicator Data'!E51="No Data",1,IF('Indicator Data Imputation'!D42&lt;&gt;"",1,0))</f>
        <v>1</v>
      </c>
      <c r="C39" s="58">
        <f>IF('Indicator Data'!F51="No Data",1,IF('Indicator Data Imputation'!E42&lt;&gt;"",1,0))</f>
        <v>1</v>
      </c>
      <c r="D39" s="58">
        <f>IF('Indicator Data'!G51="No Data",1,IF('Indicator Data Imputation'!F42&lt;&gt;"",1,0))</f>
        <v>1</v>
      </c>
      <c r="E39" s="58">
        <f>IF('Indicator Data'!H51="No Data",1,IF('Indicator Data Imputation'!G42&lt;&gt;"",1,0))</f>
        <v>1</v>
      </c>
      <c r="F39" s="58">
        <f>IF('Indicator Data'!I51="No Data",1,IF('Indicator Data Imputation'!H42&lt;&gt;"",1,0))</f>
        <v>0</v>
      </c>
      <c r="G39" s="58">
        <f>IF('Indicator Data'!J51="No Data",1,IF('Indicator Data Imputation'!I42&lt;&gt;"",1,0))</f>
        <v>0</v>
      </c>
      <c r="H39" s="58">
        <f>IF('Indicator Data'!K51="No Data",1,IF('Indicator Data Imputation'!J42&lt;&gt;"",1,0))</f>
        <v>0</v>
      </c>
      <c r="I39" s="58">
        <f>IF('Indicator Data'!L51="No Data",1,IF('Indicator Data Imputation'!K42&lt;&gt;"",1,0))</f>
        <v>0</v>
      </c>
      <c r="J39" s="58">
        <f>IF('Indicator Data'!M51="No Data",1,IF('Indicator Data Imputation'!L42&lt;&gt;"",1,0))</f>
        <v>0</v>
      </c>
      <c r="K39" s="58">
        <f>IF('Indicator Data'!N51="No Data",1,IF('Indicator Data Imputation'!M42&lt;&gt;"",1,0))</f>
        <v>0</v>
      </c>
      <c r="L39" s="58">
        <f>IF('Indicator Data'!O51="No Data",1,IF('Indicator Data Imputation'!N42&lt;&gt;"",1,0))</f>
        <v>0</v>
      </c>
      <c r="M39" s="58">
        <f>IF('Indicator Data'!P51="No Data",1,IF('Indicator Data Imputation'!O42&lt;&gt;"",1,0))</f>
        <v>0</v>
      </c>
      <c r="N39" s="58">
        <f>IF('Indicator Data'!Q51="No Data",1,IF('Indicator Data Imputation'!P42&lt;&gt;"",1,0))</f>
        <v>0</v>
      </c>
      <c r="O39" s="58">
        <f>IF('Indicator Data'!R51="No Data",1,IF('Indicator Data Imputation'!Q42&lt;&gt;"",1,0))</f>
        <v>0</v>
      </c>
      <c r="P39" s="58">
        <f>IF('Indicator Data'!S51="No Data",1,IF('Indicator Data Imputation'!R42&lt;&gt;"",1,0))</f>
        <v>0</v>
      </c>
      <c r="Q39" s="58">
        <f>IF('Indicator Data'!T51="No Data",1,IF('Indicator Data Imputation'!S42&lt;&gt;"",1,0))</f>
        <v>0</v>
      </c>
      <c r="R39" s="58">
        <f>IF('Indicator Data'!U51="No Data",1,IF('Indicator Data Imputation'!T42&lt;&gt;"",1,0))</f>
        <v>0</v>
      </c>
      <c r="S39" s="58">
        <f>IF('Indicator Data'!V51="No Data",1,IF('Indicator Data Imputation'!U42&lt;&gt;"",1,0))</f>
        <v>0</v>
      </c>
      <c r="T39" s="58">
        <f>IF('Indicator Data'!W51="No Data",1,IF('Indicator Data Imputation'!V42&lt;&gt;"",1,0))</f>
        <v>0</v>
      </c>
      <c r="U39" s="58">
        <f>IF('Indicator Data'!X51="No Data",1,IF('Indicator Data Imputation'!W42&lt;&gt;"",1,0))</f>
        <v>0</v>
      </c>
      <c r="V39" s="58">
        <f>IF('Indicator Data'!Y51="No Data",1,IF('Indicator Data Imputation'!X42&lt;&gt;"",1,0))</f>
        <v>0</v>
      </c>
      <c r="W39" s="58">
        <f>IF('Indicator Data'!Z51="No Data",1,IF('Indicator Data Imputation'!Y42&lt;&gt;"",1,0))</f>
        <v>0</v>
      </c>
      <c r="X39" s="58">
        <f>IF('Indicator Data'!AA51="No Data",1,IF('Indicator Data Imputation'!Z42&lt;&gt;"",1,0))</f>
        <v>0</v>
      </c>
      <c r="Y39" s="58">
        <f>IF('Indicator Data'!AB51="No Data",1,IF('Indicator Data Imputation'!AA42&lt;&gt;"",1,0))</f>
        <v>0</v>
      </c>
      <c r="Z39" s="58">
        <f>IF('Indicator Data'!AC51="No Data",1,IF('Indicator Data Imputation'!AB42&lt;&gt;"",1,0))</f>
        <v>0</v>
      </c>
      <c r="AA39" s="58">
        <f>IF('Indicator Data'!AD51="No Data",1,IF('Indicator Data Imputation'!AC42&lt;&gt;"",1,0))</f>
        <v>0</v>
      </c>
      <c r="AB39" s="58">
        <f>IF('Indicator Data'!AE51="No Data",1,IF('Indicator Data Imputation'!AD42&lt;&gt;"",1,0))</f>
        <v>1</v>
      </c>
      <c r="AC39" s="58">
        <f>IF('Indicator Data'!AF51="No Data",1,IF('Indicator Data Imputation'!AE42&lt;&gt;"",1,0))</f>
        <v>1</v>
      </c>
      <c r="AD39" s="58">
        <f>IF('Indicator Data'!AG51="No Data",1,IF('Indicator Data Imputation'!AF42&lt;&gt;"",1,0))</f>
        <v>1</v>
      </c>
      <c r="AE39" s="58">
        <f>IF('Indicator Data'!AH51="No Data",1,IF('Indicator Data Imputation'!AG42&lt;&gt;"",1,0))</f>
        <v>1</v>
      </c>
      <c r="AF39" s="58">
        <f>IF('Indicator Data'!AI51="No Data",1,IF('Indicator Data Imputation'!AH42&lt;&gt;"",1,0))</f>
        <v>1</v>
      </c>
      <c r="AG39" s="58">
        <f>IF('Indicator Data'!AJ51="No Data",1,IF('Indicator Data Imputation'!AI42&lt;&gt;"",1,0))</f>
        <v>0</v>
      </c>
      <c r="AH39" s="58">
        <f>IF('Indicator Data'!AK51="No Data",1,IF('Indicator Data Imputation'!AJ42&lt;&gt;"",1,0))</f>
        <v>0</v>
      </c>
      <c r="AI39" s="58">
        <f>IF('Indicator Data'!AL51="No Data",1,IF('Indicator Data Imputation'!AK42&lt;&gt;"",1,0))</f>
        <v>0</v>
      </c>
      <c r="AJ39" s="58">
        <f>IF('Indicator Data'!AM51="No Data",1,IF('Indicator Data Imputation'!AL42&lt;&gt;"",1,0))</f>
        <v>0</v>
      </c>
      <c r="AK39" s="58">
        <f>IF('Indicator Data'!AN51="No Data",1,IF('Indicator Data Imputation'!AM42&lt;&gt;"",1,0))</f>
        <v>0</v>
      </c>
      <c r="AL39" s="58">
        <f>IF('Indicator Data'!AO51="No Data",1,IF('Indicator Data Imputation'!AN42&lt;&gt;"",1,0))</f>
        <v>0</v>
      </c>
      <c r="AM39" s="58">
        <f>IF('Indicator Data'!AP51="No Data",1,IF('Indicator Data Imputation'!AO42&lt;&gt;"",1,0))</f>
        <v>0</v>
      </c>
      <c r="AN39" s="58">
        <f>IF('Indicator Data'!AQ51="No Data",1,IF('Indicator Data Imputation'!AP42&lt;&gt;"",1,0))</f>
        <v>0</v>
      </c>
      <c r="AO39" s="58">
        <f>IF('Indicator Data'!AR51="No Data",1,IF('Indicator Data Imputation'!AQ42&lt;&gt;"",1,0))</f>
        <v>0</v>
      </c>
      <c r="AP39" s="58">
        <f>IF('Indicator Data'!AS51="No Data",1,IF('Indicator Data Imputation'!AR42&lt;&gt;"",1,0))</f>
        <v>0</v>
      </c>
      <c r="AQ39" s="58">
        <f>IF('Indicator Data'!AT51="No Data",1,IF('Indicator Data Imputation'!AS42&lt;&gt;"",1,0))</f>
        <v>1</v>
      </c>
      <c r="AR39" s="58">
        <f>IF('Indicator Data'!AU51="No Data",1,IF('Indicator Data Imputation'!AT42&lt;&gt;"",1,0))</f>
        <v>1</v>
      </c>
      <c r="AS39" s="58">
        <f>IF('Indicator Data'!AV51="No Data",1,IF('Indicator Data Imputation'!AU42&lt;&gt;"",1,0))</f>
        <v>1</v>
      </c>
      <c r="AT39" s="58">
        <f>IF('Indicator Data'!AW51="No Data",1,IF('Indicator Data Imputation'!AV42&lt;&gt;"",1,0))</f>
        <v>0</v>
      </c>
      <c r="AU39" s="58">
        <f>IF('Indicator Data'!AX51="No Data",1,IF('Indicator Data Imputation'!AW42&lt;&gt;"",1,0))</f>
        <v>0</v>
      </c>
      <c r="AV39" s="58">
        <f>IF('Indicator Data'!AY51="No Data",1,IF('Indicator Data Imputation'!AX42&lt;&gt;"",1,0))</f>
        <v>0</v>
      </c>
      <c r="AW39" s="58">
        <f>IF('Indicator Data'!AZ51="No Data",1,IF('Indicator Data Imputation'!AY42&lt;&gt;"",1,0))</f>
        <v>0</v>
      </c>
      <c r="AX39" s="58">
        <f>IF('Indicator Data'!BA51="No Data",1,IF('Indicator Data Imputation'!AZ42&lt;&gt;"",1,0))</f>
        <v>0</v>
      </c>
      <c r="AY39" s="58">
        <f>IF('Indicator Data'!BB51="No Data",1,IF('Indicator Data Imputation'!BA42&lt;&gt;"",1,0))</f>
        <v>0</v>
      </c>
      <c r="AZ39" s="58">
        <f>IF('Indicator Data'!BC51="No Data",1,IF('Indicator Data Imputation'!BB42&lt;&gt;"",1,0))</f>
        <v>0</v>
      </c>
      <c r="BA39" s="58">
        <f>IF('Indicator Data'!BD51="No Data",1,IF('Indicator Data Imputation'!BC42&lt;&gt;"",1,0))</f>
        <v>0</v>
      </c>
      <c r="BB39" s="58">
        <f>IF('Indicator Data'!BE51="No Data",1,IF('Indicator Data Imputation'!BD42&lt;&gt;"",1,0))</f>
        <v>0</v>
      </c>
      <c r="BC39" s="58">
        <f>IF('Indicator Data'!BF51="No Data",1,IF('Indicator Data Imputation'!BE42&lt;&gt;"",1,0))</f>
        <v>0</v>
      </c>
      <c r="BD39" s="58">
        <f>IF('Indicator Data'!BG51="No Data",1,IF('Indicator Data Imputation'!BF42&lt;&gt;"",1,0))</f>
        <v>0</v>
      </c>
      <c r="BE39" s="58">
        <f>IF('Indicator Data'!BH51="No Data",1,IF('Indicator Data Imputation'!BG42&lt;&gt;"",1,0))</f>
        <v>0</v>
      </c>
      <c r="BF39" s="58">
        <f>IF('Indicator Data'!BI51="No Data",1,IF('Indicator Data Imputation'!BH42&lt;&gt;"",1,0))</f>
        <v>0</v>
      </c>
      <c r="BG39" s="58">
        <f>IF('Indicator Data'!BJ51="No Data",1,IF('Indicator Data Imputation'!BI42&lt;&gt;"",1,0))</f>
        <v>0</v>
      </c>
      <c r="BH39" s="58">
        <f>IF('Indicator Data'!BK51="No Data",1,IF('Indicator Data Imputation'!BJ42&lt;&gt;"",1,0))</f>
        <v>0</v>
      </c>
      <c r="BI39" s="58">
        <f>IF('Indicator Data'!BL51="No Data",1,IF('Indicator Data Imputation'!BK42&lt;&gt;"",1,0))</f>
        <v>0</v>
      </c>
      <c r="BJ39" s="58">
        <f>IF('Indicator Data'!BM51="No Data",1,IF('Indicator Data Imputation'!BL42&lt;&gt;"",1,0))</f>
        <v>0</v>
      </c>
      <c r="BK39" s="58">
        <f>IF('Indicator Data'!BN51="No Data",1,IF('Indicator Data Imputation'!BM42&lt;&gt;"",1,0))</f>
        <v>0</v>
      </c>
      <c r="BL39" s="58">
        <f>IF('Indicator Data'!BO51="No Data",1,IF('Indicator Data Imputation'!BN42&lt;&gt;"",1,0))</f>
        <v>0</v>
      </c>
      <c r="BM39" s="58">
        <f>IF('Indicator Data'!BP51="No Data",1,IF('Indicator Data Imputation'!BO42&lt;&gt;"",1,0))</f>
        <v>1</v>
      </c>
      <c r="BN39" s="58">
        <f>IF('Indicator Data'!BQ51="No Data",1,IF('Indicator Data Imputation'!BP42&lt;&gt;"",1,0))</f>
        <v>1</v>
      </c>
      <c r="BO39" s="58">
        <f>IF('Indicator Data'!BR51="No Data",1,IF('Indicator Data Imputation'!BQ42&lt;&gt;"",1,0))</f>
        <v>1</v>
      </c>
      <c r="BP39" s="58">
        <f>IF('Indicator Data'!BS51="No Data",1,IF('Indicator Data Imputation'!BR42&lt;&gt;"",1,0))</f>
        <v>1</v>
      </c>
      <c r="BQ39" s="58">
        <f>IF('Indicator Data'!BT51="No Data",1,IF('Indicator Data Imputation'!BS42&lt;&gt;"",1,0))</f>
        <v>0</v>
      </c>
      <c r="BR39" s="58">
        <f>IF('Indicator Data'!BU51="No Data",1,IF('Indicator Data Imputation'!BT42&lt;&gt;"",1,0))</f>
        <v>1</v>
      </c>
      <c r="BS39" s="58">
        <f>IF('Indicator Data'!BV51="No Data",1,IF('Indicator Data Imputation'!BU42&lt;&gt;"",1,0))</f>
        <v>0</v>
      </c>
      <c r="BT39" s="58">
        <f>IF('Indicator Data'!BW51="No Data",1,IF('Indicator Data Imputation'!BV42&lt;&gt;"",1,0))</f>
        <v>0</v>
      </c>
      <c r="BU39" s="58">
        <f>IF('Indicator Data'!BX51="No Data",1,IF('Indicator Data Imputation'!BW42&lt;&gt;"",1,0))</f>
        <v>0</v>
      </c>
      <c r="BV39" s="58">
        <f>IF('Indicator Data'!BY51="No Data",1,IF('Indicator Data Imputation'!BX42&lt;&gt;"",1,0))</f>
        <v>0</v>
      </c>
      <c r="BW39" s="58">
        <f>IF('Indicator Data'!BZ51="No Data",1,IF('Indicator Data Imputation'!BY42&lt;&gt;"",1,0))</f>
        <v>0</v>
      </c>
      <c r="BX39" s="58">
        <f>IF('Indicator Data'!CA51="No Data",1,IF('Indicator Data Imputation'!BZ42&lt;&gt;"",1,0))</f>
        <v>0</v>
      </c>
      <c r="BY39" s="58">
        <f>IF('Indicator Data'!CB51="No Data",1,IF('Indicator Data Imputation'!CA42&lt;&gt;"",1,0))</f>
        <v>0</v>
      </c>
      <c r="BZ39" s="58">
        <f>IF('Indicator Data'!CC51="No Data",1,IF('Indicator Data Imputation'!CB42&lt;&gt;"",1,0))</f>
        <v>0</v>
      </c>
      <c r="CA39" s="58">
        <f>IF('Indicator Data'!CD51="No Data",1,IF('Indicator Data Imputation'!CC42&lt;&gt;"",1,0))</f>
        <v>0</v>
      </c>
      <c r="CB39" s="58">
        <f>IF('Indicator Data'!CE51="No Data",1,IF('Indicator Data Imputation'!CD42&lt;&gt;"",1,0))</f>
        <v>0</v>
      </c>
      <c r="CC39" s="58">
        <f>IF('Indicator Data'!CF51="No Data",1,IF('Indicator Data Imputation'!CE42&lt;&gt;"",1,0))</f>
        <v>0</v>
      </c>
      <c r="CD39" s="58">
        <f>IF('Indicator Data'!CG51="No Data",1,IF('Indicator Data Imputation'!CF42&lt;&gt;"",1,0))</f>
        <v>0</v>
      </c>
      <c r="CE39" s="58">
        <f>IF('Indicator Data'!CH51="No Data",1,IF('Indicator Data Imputation'!CG42&lt;&gt;"",1,0))</f>
        <v>0</v>
      </c>
      <c r="CF39" s="58">
        <f>IF('Indicator Data'!CI51="No Data",1,IF('Indicator Data Imputation'!CH42&lt;&gt;"",1,0))</f>
        <v>0</v>
      </c>
      <c r="CG39" s="58">
        <f>IF('Indicator Data'!CJ51="No Data",1,IF('Indicator Data Imputation'!CI42&lt;&gt;"",1,0))</f>
        <v>0</v>
      </c>
      <c r="CH39" s="58">
        <f>IF('Indicator Data'!CK51="No Data",1,IF('Indicator Data Imputation'!CJ42&lt;&gt;"",1,0))</f>
        <v>0</v>
      </c>
      <c r="CI39" s="58">
        <f>IF('Indicator Data'!CL51="No Data",1,IF('Indicator Data Imputation'!CK42&lt;&gt;"",1,0))</f>
        <v>0</v>
      </c>
      <c r="CJ39" s="58">
        <f>IF('Indicator Data'!CM51="No Data",1,IF('Indicator Data Imputation'!CL42&lt;&gt;"",1,0))</f>
        <v>0</v>
      </c>
      <c r="CK39" s="58">
        <f>IF('Indicator Data'!CN51="No Data",1,IF('Indicator Data Imputation'!CM42&lt;&gt;"",1,0))</f>
        <v>0</v>
      </c>
      <c r="CL39" s="58">
        <f>IF('Indicator Data'!CO51="No Data",1,IF('Indicator Data Imputation'!CN42&lt;&gt;"",1,0))</f>
        <v>0</v>
      </c>
      <c r="CM39">
        <f t="shared" si="2"/>
        <v>12</v>
      </c>
      <c r="CN39" s="60">
        <f t="shared" si="1"/>
        <v>0.1348314606741573</v>
      </c>
    </row>
    <row r="40" spans="1:92" ht="15.75" customHeight="1" x14ac:dyDescent="0.25">
      <c r="A40" t="str">
        <f>'Indicator Data'!C52</f>
        <v>Narail</v>
      </c>
      <c r="B40" s="58">
        <f>IF('Indicator Data'!E52="No Data",1,IF('Indicator Data Imputation'!D43&lt;&gt;"",1,0))</f>
        <v>1</v>
      </c>
      <c r="C40" s="58">
        <f>IF('Indicator Data'!F52="No Data",1,IF('Indicator Data Imputation'!E43&lt;&gt;"",1,0))</f>
        <v>1</v>
      </c>
      <c r="D40" s="58">
        <f>IF('Indicator Data'!G52="No Data",1,IF('Indicator Data Imputation'!F43&lt;&gt;"",1,0))</f>
        <v>1</v>
      </c>
      <c r="E40" s="58">
        <f>IF('Indicator Data'!H52="No Data",1,IF('Indicator Data Imputation'!G43&lt;&gt;"",1,0))</f>
        <v>1</v>
      </c>
      <c r="F40" s="58">
        <f>IF('Indicator Data'!I52="No Data",1,IF('Indicator Data Imputation'!H43&lt;&gt;"",1,0))</f>
        <v>0</v>
      </c>
      <c r="G40" s="58">
        <f>IF('Indicator Data'!J52="No Data",1,IF('Indicator Data Imputation'!I43&lt;&gt;"",1,0))</f>
        <v>0</v>
      </c>
      <c r="H40" s="58">
        <f>IF('Indicator Data'!K52="No Data",1,IF('Indicator Data Imputation'!J43&lt;&gt;"",1,0))</f>
        <v>0</v>
      </c>
      <c r="I40" s="58">
        <f>IF('Indicator Data'!L52="No Data",1,IF('Indicator Data Imputation'!K43&lt;&gt;"",1,0))</f>
        <v>0</v>
      </c>
      <c r="J40" s="58">
        <f>IF('Indicator Data'!M52="No Data",1,IF('Indicator Data Imputation'!L43&lt;&gt;"",1,0))</f>
        <v>0</v>
      </c>
      <c r="K40" s="58">
        <f>IF('Indicator Data'!N52="No Data",1,IF('Indicator Data Imputation'!M43&lt;&gt;"",1,0))</f>
        <v>0</v>
      </c>
      <c r="L40" s="58">
        <f>IF('Indicator Data'!O52="No Data",1,IF('Indicator Data Imputation'!N43&lt;&gt;"",1,0))</f>
        <v>0</v>
      </c>
      <c r="M40" s="58">
        <f>IF('Indicator Data'!P52="No Data",1,IF('Indicator Data Imputation'!O43&lt;&gt;"",1,0))</f>
        <v>0</v>
      </c>
      <c r="N40" s="58">
        <f>IF('Indicator Data'!Q52="No Data",1,IF('Indicator Data Imputation'!P43&lt;&gt;"",1,0))</f>
        <v>0</v>
      </c>
      <c r="O40" s="58">
        <f>IF('Indicator Data'!R52="No Data",1,IF('Indicator Data Imputation'!Q43&lt;&gt;"",1,0))</f>
        <v>0</v>
      </c>
      <c r="P40" s="58">
        <f>IF('Indicator Data'!S52="No Data",1,IF('Indicator Data Imputation'!R43&lt;&gt;"",1,0))</f>
        <v>0</v>
      </c>
      <c r="Q40" s="58">
        <f>IF('Indicator Data'!T52="No Data",1,IF('Indicator Data Imputation'!S43&lt;&gt;"",1,0))</f>
        <v>0</v>
      </c>
      <c r="R40" s="58">
        <f>IF('Indicator Data'!U52="No Data",1,IF('Indicator Data Imputation'!T43&lt;&gt;"",1,0))</f>
        <v>0</v>
      </c>
      <c r="S40" s="58">
        <f>IF('Indicator Data'!V52="No Data",1,IF('Indicator Data Imputation'!U43&lt;&gt;"",1,0))</f>
        <v>0</v>
      </c>
      <c r="T40" s="58">
        <f>IF('Indicator Data'!W52="No Data",1,IF('Indicator Data Imputation'!V43&lt;&gt;"",1,0))</f>
        <v>0</v>
      </c>
      <c r="U40" s="58">
        <f>IF('Indicator Data'!X52="No Data",1,IF('Indicator Data Imputation'!W43&lt;&gt;"",1,0))</f>
        <v>0</v>
      </c>
      <c r="V40" s="58">
        <f>IF('Indicator Data'!Y52="No Data",1,IF('Indicator Data Imputation'!X43&lt;&gt;"",1,0))</f>
        <v>0</v>
      </c>
      <c r="W40" s="58">
        <f>IF('Indicator Data'!Z52="No Data",1,IF('Indicator Data Imputation'!Y43&lt;&gt;"",1,0))</f>
        <v>0</v>
      </c>
      <c r="X40" s="58">
        <f>IF('Indicator Data'!AA52="No Data",1,IF('Indicator Data Imputation'!Z43&lt;&gt;"",1,0))</f>
        <v>0</v>
      </c>
      <c r="Y40" s="58">
        <f>IF('Indicator Data'!AB52="No Data",1,IF('Indicator Data Imputation'!AA43&lt;&gt;"",1,0))</f>
        <v>0</v>
      </c>
      <c r="Z40" s="58">
        <f>IF('Indicator Data'!AC52="No Data",1,IF('Indicator Data Imputation'!AB43&lt;&gt;"",1,0))</f>
        <v>0</v>
      </c>
      <c r="AA40" s="58">
        <f>IF('Indicator Data'!AD52="No Data",1,IF('Indicator Data Imputation'!AC43&lt;&gt;"",1,0))</f>
        <v>0</v>
      </c>
      <c r="AB40" s="58">
        <f>IF('Indicator Data'!AE52="No Data",1,IF('Indicator Data Imputation'!AD43&lt;&gt;"",1,0))</f>
        <v>1</v>
      </c>
      <c r="AC40" s="58">
        <f>IF('Indicator Data'!AF52="No Data",1,IF('Indicator Data Imputation'!AE43&lt;&gt;"",1,0))</f>
        <v>1</v>
      </c>
      <c r="AD40" s="58">
        <f>IF('Indicator Data'!AG52="No Data",1,IF('Indicator Data Imputation'!AF43&lt;&gt;"",1,0))</f>
        <v>1</v>
      </c>
      <c r="AE40" s="58">
        <f>IF('Indicator Data'!AH52="No Data",1,IF('Indicator Data Imputation'!AG43&lt;&gt;"",1,0))</f>
        <v>1</v>
      </c>
      <c r="AF40" s="58">
        <f>IF('Indicator Data'!AI52="No Data",1,IF('Indicator Data Imputation'!AH43&lt;&gt;"",1,0))</f>
        <v>1</v>
      </c>
      <c r="AG40" s="58">
        <f>IF('Indicator Data'!AJ52="No Data",1,IF('Indicator Data Imputation'!AI43&lt;&gt;"",1,0))</f>
        <v>0</v>
      </c>
      <c r="AH40" s="58">
        <f>IF('Indicator Data'!AK52="No Data",1,IF('Indicator Data Imputation'!AJ43&lt;&gt;"",1,0))</f>
        <v>0</v>
      </c>
      <c r="AI40" s="58">
        <f>IF('Indicator Data'!AL52="No Data",1,IF('Indicator Data Imputation'!AK43&lt;&gt;"",1,0))</f>
        <v>0</v>
      </c>
      <c r="AJ40" s="58">
        <f>IF('Indicator Data'!AM52="No Data",1,IF('Indicator Data Imputation'!AL43&lt;&gt;"",1,0))</f>
        <v>0</v>
      </c>
      <c r="AK40" s="58">
        <f>IF('Indicator Data'!AN52="No Data",1,IF('Indicator Data Imputation'!AM43&lt;&gt;"",1,0))</f>
        <v>0</v>
      </c>
      <c r="AL40" s="58">
        <f>IF('Indicator Data'!AO52="No Data",1,IF('Indicator Data Imputation'!AN43&lt;&gt;"",1,0))</f>
        <v>0</v>
      </c>
      <c r="AM40" s="58">
        <f>IF('Indicator Data'!AP52="No Data",1,IF('Indicator Data Imputation'!AO43&lt;&gt;"",1,0))</f>
        <v>0</v>
      </c>
      <c r="AN40" s="58">
        <f>IF('Indicator Data'!AQ52="No Data",1,IF('Indicator Data Imputation'!AP43&lt;&gt;"",1,0))</f>
        <v>0</v>
      </c>
      <c r="AO40" s="58">
        <f>IF('Indicator Data'!AR52="No Data",1,IF('Indicator Data Imputation'!AQ43&lt;&gt;"",1,0))</f>
        <v>0</v>
      </c>
      <c r="AP40" s="58">
        <f>IF('Indicator Data'!AS52="No Data",1,IF('Indicator Data Imputation'!AR43&lt;&gt;"",1,0))</f>
        <v>0</v>
      </c>
      <c r="AQ40" s="58">
        <f>IF('Indicator Data'!AT52="No Data",1,IF('Indicator Data Imputation'!AS43&lt;&gt;"",1,0))</f>
        <v>1</v>
      </c>
      <c r="AR40" s="58">
        <f>IF('Indicator Data'!AU52="No Data",1,IF('Indicator Data Imputation'!AT43&lt;&gt;"",1,0))</f>
        <v>1</v>
      </c>
      <c r="AS40" s="58">
        <f>IF('Indicator Data'!AV52="No Data",1,IF('Indicator Data Imputation'!AU43&lt;&gt;"",1,0))</f>
        <v>1</v>
      </c>
      <c r="AT40" s="58">
        <f>IF('Indicator Data'!AW52="No Data",1,IF('Indicator Data Imputation'!AV43&lt;&gt;"",1,0))</f>
        <v>0</v>
      </c>
      <c r="AU40" s="58">
        <f>IF('Indicator Data'!AX52="No Data",1,IF('Indicator Data Imputation'!AW43&lt;&gt;"",1,0))</f>
        <v>0</v>
      </c>
      <c r="AV40" s="58">
        <f>IF('Indicator Data'!AY52="No Data",1,IF('Indicator Data Imputation'!AX43&lt;&gt;"",1,0))</f>
        <v>0</v>
      </c>
      <c r="AW40" s="58">
        <f>IF('Indicator Data'!AZ52="No Data",1,IF('Indicator Data Imputation'!AY43&lt;&gt;"",1,0))</f>
        <v>0</v>
      </c>
      <c r="AX40" s="58">
        <f>IF('Indicator Data'!BA52="No Data",1,IF('Indicator Data Imputation'!AZ43&lt;&gt;"",1,0))</f>
        <v>0</v>
      </c>
      <c r="AY40" s="58">
        <f>IF('Indicator Data'!BB52="No Data",1,IF('Indicator Data Imputation'!BA43&lt;&gt;"",1,0))</f>
        <v>0</v>
      </c>
      <c r="AZ40" s="58">
        <f>IF('Indicator Data'!BC52="No Data",1,IF('Indicator Data Imputation'!BB43&lt;&gt;"",1,0))</f>
        <v>0</v>
      </c>
      <c r="BA40" s="58">
        <f>IF('Indicator Data'!BD52="No Data",1,IF('Indicator Data Imputation'!BC43&lt;&gt;"",1,0))</f>
        <v>0</v>
      </c>
      <c r="BB40" s="58">
        <f>IF('Indicator Data'!BE52="No Data",1,IF('Indicator Data Imputation'!BD43&lt;&gt;"",1,0))</f>
        <v>0</v>
      </c>
      <c r="BC40" s="58">
        <f>IF('Indicator Data'!BF52="No Data",1,IF('Indicator Data Imputation'!BE43&lt;&gt;"",1,0))</f>
        <v>0</v>
      </c>
      <c r="BD40" s="58">
        <f>IF('Indicator Data'!BG52="No Data",1,IF('Indicator Data Imputation'!BF43&lt;&gt;"",1,0))</f>
        <v>0</v>
      </c>
      <c r="BE40" s="58">
        <f>IF('Indicator Data'!BH52="No Data",1,IF('Indicator Data Imputation'!BG43&lt;&gt;"",1,0))</f>
        <v>0</v>
      </c>
      <c r="BF40" s="58">
        <f>IF('Indicator Data'!BI52="No Data",1,IF('Indicator Data Imputation'!BH43&lt;&gt;"",1,0))</f>
        <v>0</v>
      </c>
      <c r="BG40" s="58">
        <f>IF('Indicator Data'!BJ52="No Data",1,IF('Indicator Data Imputation'!BI43&lt;&gt;"",1,0))</f>
        <v>0</v>
      </c>
      <c r="BH40" s="58">
        <f>IF('Indicator Data'!BK52="No Data",1,IF('Indicator Data Imputation'!BJ43&lt;&gt;"",1,0))</f>
        <v>0</v>
      </c>
      <c r="BI40" s="58">
        <f>IF('Indicator Data'!BL52="No Data",1,IF('Indicator Data Imputation'!BK43&lt;&gt;"",1,0))</f>
        <v>0</v>
      </c>
      <c r="BJ40" s="58">
        <f>IF('Indicator Data'!BM52="No Data",1,IF('Indicator Data Imputation'!BL43&lt;&gt;"",1,0))</f>
        <v>0</v>
      </c>
      <c r="BK40" s="58">
        <f>IF('Indicator Data'!BN52="No Data",1,IF('Indicator Data Imputation'!BM43&lt;&gt;"",1,0))</f>
        <v>0</v>
      </c>
      <c r="BL40" s="58">
        <f>IF('Indicator Data'!BO52="No Data",1,IF('Indicator Data Imputation'!BN43&lt;&gt;"",1,0))</f>
        <v>0</v>
      </c>
      <c r="BM40" s="58">
        <f>IF('Indicator Data'!BP52="No Data",1,IF('Indicator Data Imputation'!BO43&lt;&gt;"",1,0))</f>
        <v>1</v>
      </c>
      <c r="BN40" s="58">
        <f>IF('Indicator Data'!BQ52="No Data",1,IF('Indicator Data Imputation'!BP43&lt;&gt;"",1,0))</f>
        <v>1</v>
      </c>
      <c r="BO40" s="58">
        <f>IF('Indicator Data'!BR52="No Data",1,IF('Indicator Data Imputation'!BQ43&lt;&gt;"",1,0))</f>
        <v>1</v>
      </c>
      <c r="BP40" s="58">
        <f>IF('Indicator Data'!BS52="No Data",1,IF('Indicator Data Imputation'!BR43&lt;&gt;"",1,0))</f>
        <v>0</v>
      </c>
      <c r="BQ40" s="58">
        <f>IF('Indicator Data'!BT52="No Data",1,IF('Indicator Data Imputation'!BS43&lt;&gt;"",1,0))</f>
        <v>0</v>
      </c>
      <c r="BR40" s="58">
        <f>IF('Indicator Data'!BU52="No Data",1,IF('Indicator Data Imputation'!BT43&lt;&gt;"",1,0))</f>
        <v>1</v>
      </c>
      <c r="BS40" s="58">
        <f>IF('Indicator Data'!BV52="No Data",1,IF('Indicator Data Imputation'!BU43&lt;&gt;"",1,0))</f>
        <v>0</v>
      </c>
      <c r="BT40" s="58">
        <f>IF('Indicator Data'!BW52="No Data",1,IF('Indicator Data Imputation'!BV43&lt;&gt;"",1,0))</f>
        <v>0</v>
      </c>
      <c r="BU40" s="58">
        <f>IF('Indicator Data'!BX52="No Data",1,IF('Indicator Data Imputation'!BW43&lt;&gt;"",1,0))</f>
        <v>0</v>
      </c>
      <c r="BV40" s="58">
        <f>IF('Indicator Data'!BY52="No Data",1,IF('Indicator Data Imputation'!BX43&lt;&gt;"",1,0))</f>
        <v>0</v>
      </c>
      <c r="BW40" s="58">
        <f>IF('Indicator Data'!BZ52="No Data",1,IF('Indicator Data Imputation'!BY43&lt;&gt;"",1,0))</f>
        <v>0</v>
      </c>
      <c r="BX40" s="58">
        <f>IF('Indicator Data'!CA52="No Data",1,IF('Indicator Data Imputation'!BZ43&lt;&gt;"",1,0))</f>
        <v>0</v>
      </c>
      <c r="BY40" s="58">
        <f>IF('Indicator Data'!CB52="No Data",1,IF('Indicator Data Imputation'!CA43&lt;&gt;"",1,0))</f>
        <v>0</v>
      </c>
      <c r="BZ40" s="58">
        <f>IF('Indicator Data'!CC52="No Data",1,IF('Indicator Data Imputation'!CB43&lt;&gt;"",1,0))</f>
        <v>0</v>
      </c>
      <c r="CA40" s="58">
        <f>IF('Indicator Data'!CD52="No Data",1,IF('Indicator Data Imputation'!CC43&lt;&gt;"",1,0))</f>
        <v>0</v>
      </c>
      <c r="CB40" s="58">
        <f>IF('Indicator Data'!CE52="No Data",1,IF('Indicator Data Imputation'!CD43&lt;&gt;"",1,0))</f>
        <v>0</v>
      </c>
      <c r="CC40" s="58">
        <f>IF('Indicator Data'!CF52="No Data",1,IF('Indicator Data Imputation'!CE43&lt;&gt;"",1,0))</f>
        <v>0</v>
      </c>
      <c r="CD40" s="58">
        <f>IF('Indicator Data'!CG52="No Data",1,IF('Indicator Data Imputation'!CF43&lt;&gt;"",1,0))</f>
        <v>0</v>
      </c>
      <c r="CE40" s="58">
        <f>IF('Indicator Data'!CH52="No Data",1,IF('Indicator Data Imputation'!CG43&lt;&gt;"",1,0))</f>
        <v>0</v>
      </c>
      <c r="CF40" s="58">
        <f>IF('Indicator Data'!CI52="No Data",1,IF('Indicator Data Imputation'!CH43&lt;&gt;"",1,0))</f>
        <v>0</v>
      </c>
      <c r="CG40" s="58">
        <f>IF('Indicator Data'!CJ52="No Data",1,IF('Indicator Data Imputation'!CI43&lt;&gt;"",1,0))</f>
        <v>0</v>
      </c>
      <c r="CH40" s="58">
        <f>IF('Indicator Data'!CK52="No Data",1,IF('Indicator Data Imputation'!CJ43&lt;&gt;"",1,0))</f>
        <v>0</v>
      </c>
      <c r="CI40" s="58">
        <f>IF('Indicator Data'!CL52="No Data",1,IF('Indicator Data Imputation'!CK43&lt;&gt;"",1,0))</f>
        <v>0</v>
      </c>
      <c r="CJ40" s="58">
        <f>IF('Indicator Data'!CM52="No Data",1,IF('Indicator Data Imputation'!CL43&lt;&gt;"",1,0))</f>
        <v>0</v>
      </c>
      <c r="CK40" s="58">
        <f>IF('Indicator Data'!CN52="No Data",1,IF('Indicator Data Imputation'!CM43&lt;&gt;"",1,0))</f>
        <v>0</v>
      </c>
      <c r="CL40" s="58">
        <f>IF('Indicator Data'!CO52="No Data",1,IF('Indicator Data Imputation'!CN43&lt;&gt;"",1,0))</f>
        <v>0</v>
      </c>
      <c r="CM40">
        <f t="shared" si="2"/>
        <v>12</v>
      </c>
      <c r="CN40" s="60">
        <f t="shared" si="1"/>
        <v>0.1348314606741573</v>
      </c>
    </row>
    <row r="41" spans="1:92" ht="15.75" customHeight="1" x14ac:dyDescent="0.25">
      <c r="A41" t="str">
        <f>'Indicator Data'!C53</f>
        <v>Satkhira</v>
      </c>
      <c r="B41" s="58">
        <f>IF('Indicator Data'!E53="No Data",1,IF('Indicator Data Imputation'!D44&lt;&gt;"",1,0))</f>
        <v>1</v>
      </c>
      <c r="C41" s="58">
        <f>IF('Indicator Data'!F53="No Data",1,IF('Indicator Data Imputation'!E44&lt;&gt;"",1,0))</f>
        <v>1</v>
      </c>
      <c r="D41" s="58">
        <f>IF('Indicator Data'!G53="No Data",1,IF('Indicator Data Imputation'!F44&lt;&gt;"",1,0))</f>
        <v>1</v>
      </c>
      <c r="E41" s="58">
        <f>IF('Indicator Data'!H53="No Data",1,IF('Indicator Data Imputation'!G44&lt;&gt;"",1,0))</f>
        <v>1</v>
      </c>
      <c r="F41" s="58">
        <f>IF('Indicator Data'!I53="No Data",1,IF('Indicator Data Imputation'!H44&lt;&gt;"",1,0))</f>
        <v>0</v>
      </c>
      <c r="G41" s="58">
        <f>IF('Indicator Data'!J53="No Data",1,IF('Indicator Data Imputation'!I44&lt;&gt;"",1,0))</f>
        <v>0</v>
      </c>
      <c r="H41" s="58">
        <f>IF('Indicator Data'!K53="No Data",1,IF('Indicator Data Imputation'!J44&lt;&gt;"",1,0))</f>
        <v>0</v>
      </c>
      <c r="I41" s="58">
        <f>IF('Indicator Data'!L53="No Data",1,IF('Indicator Data Imputation'!K44&lt;&gt;"",1,0))</f>
        <v>0</v>
      </c>
      <c r="J41" s="58">
        <f>IF('Indicator Data'!M53="No Data",1,IF('Indicator Data Imputation'!L44&lt;&gt;"",1,0))</f>
        <v>0</v>
      </c>
      <c r="K41" s="58">
        <f>IF('Indicator Data'!N53="No Data",1,IF('Indicator Data Imputation'!M44&lt;&gt;"",1,0))</f>
        <v>0</v>
      </c>
      <c r="L41" s="58">
        <f>IF('Indicator Data'!O53="No Data",1,IF('Indicator Data Imputation'!N44&lt;&gt;"",1,0))</f>
        <v>0</v>
      </c>
      <c r="M41" s="58">
        <f>IF('Indicator Data'!P53="No Data",1,IF('Indicator Data Imputation'!O44&lt;&gt;"",1,0))</f>
        <v>0</v>
      </c>
      <c r="N41" s="58">
        <f>IF('Indicator Data'!Q53="No Data",1,IF('Indicator Data Imputation'!P44&lt;&gt;"",1,0))</f>
        <v>0</v>
      </c>
      <c r="O41" s="58">
        <f>IF('Indicator Data'!R53="No Data",1,IF('Indicator Data Imputation'!Q44&lt;&gt;"",1,0))</f>
        <v>0</v>
      </c>
      <c r="P41" s="58">
        <f>IF('Indicator Data'!S53="No Data",1,IF('Indicator Data Imputation'!R44&lt;&gt;"",1,0))</f>
        <v>1</v>
      </c>
      <c r="Q41" s="58">
        <f>IF('Indicator Data'!T53="No Data",1,IF('Indicator Data Imputation'!S44&lt;&gt;"",1,0))</f>
        <v>0</v>
      </c>
      <c r="R41" s="58">
        <f>IF('Indicator Data'!U53="No Data",1,IF('Indicator Data Imputation'!T44&lt;&gt;"",1,0))</f>
        <v>0</v>
      </c>
      <c r="S41" s="58">
        <f>IF('Indicator Data'!V53="No Data",1,IF('Indicator Data Imputation'!U44&lt;&gt;"",1,0))</f>
        <v>0</v>
      </c>
      <c r="T41" s="58">
        <f>IF('Indicator Data'!W53="No Data",1,IF('Indicator Data Imputation'!V44&lt;&gt;"",1,0))</f>
        <v>0</v>
      </c>
      <c r="U41" s="58">
        <f>IF('Indicator Data'!X53="No Data",1,IF('Indicator Data Imputation'!W44&lt;&gt;"",1,0))</f>
        <v>0</v>
      </c>
      <c r="V41" s="58">
        <f>IF('Indicator Data'!Y53="No Data",1,IF('Indicator Data Imputation'!X44&lt;&gt;"",1,0))</f>
        <v>0</v>
      </c>
      <c r="W41" s="58">
        <f>IF('Indicator Data'!Z53="No Data",1,IF('Indicator Data Imputation'!Y44&lt;&gt;"",1,0))</f>
        <v>0</v>
      </c>
      <c r="X41" s="58">
        <f>IF('Indicator Data'!AA53="No Data",1,IF('Indicator Data Imputation'!Z44&lt;&gt;"",1,0))</f>
        <v>0</v>
      </c>
      <c r="Y41" s="58">
        <f>IF('Indicator Data'!AB53="No Data",1,IF('Indicator Data Imputation'!AA44&lt;&gt;"",1,0))</f>
        <v>0</v>
      </c>
      <c r="Z41" s="58">
        <f>IF('Indicator Data'!AC53="No Data",1,IF('Indicator Data Imputation'!AB44&lt;&gt;"",1,0))</f>
        <v>0</v>
      </c>
      <c r="AA41" s="58">
        <f>IF('Indicator Data'!AD53="No Data",1,IF('Indicator Data Imputation'!AC44&lt;&gt;"",1,0))</f>
        <v>0</v>
      </c>
      <c r="AB41" s="58">
        <f>IF('Indicator Data'!AE53="No Data",1,IF('Indicator Data Imputation'!AD44&lt;&gt;"",1,0))</f>
        <v>1</v>
      </c>
      <c r="AC41" s="58">
        <f>IF('Indicator Data'!AF53="No Data",1,IF('Indicator Data Imputation'!AE44&lt;&gt;"",1,0))</f>
        <v>1</v>
      </c>
      <c r="AD41" s="58">
        <f>IF('Indicator Data'!AG53="No Data",1,IF('Indicator Data Imputation'!AF44&lt;&gt;"",1,0))</f>
        <v>1</v>
      </c>
      <c r="AE41" s="58">
        <f>IF('Indicator Data'!AH53="No Data",1,IF('Indicator Data Imputation'!AG44&lt;&gt;"",1,0))</f>
        <v>1</v>
      </c>
      <c r="AF41" s="58">
        <f>IF('Indicator Data'!AI53="No Data",1,IF('Indicator Data Imputation'!AH44&lt;&gt;"",1,0))</f>
        <v>1</v>
      </c>
      <c r="AG41" s="58">
        <f>IF('Indicator Data'!AJ53="No Data",1,IF('Indicator Data Imputation'!AI44&lt;&gt;"",1,0))</f>
        <v>0</v>
      </c>
      <c r="AH41" s="58">
        <f>IF('Indicator Data'!AK53="No Data",1,IF('Indicator Data Imputation'!AJ44&lt;&gt;"",1,0))</f>
        <v>0</v>
      </c>
      <c r="AI41" s="58">
        <f>IF('Indicator Data'!AL53="No Data",1,IF('Indicator Data Imputation'!AK44&lt;&gt;"",1,0))</f>
        <v>0</v>
      </c>
      <c r="AJ41" s="58">
        <f>IF('Indicator Data'!AM53="No Data",1,IF('Indicator Data Imputation'!AL44&lt;&gt;"",1,0))</f>
        <v>0</v>
      </c>
      <c r="AK41" s="58">
        <f>IF('Indicator Data'!AN53="No Data",1,IF('Indicator Data Imputation'!AM44&lt;&gt;"",1,0))</f>
        <v>0</v>
      </c>
      <c r="AL41" s="58">
        <f>IF('Indicator Data'!AO53="No Data",1,IF('Indicator Data Imputation'!AN44&lt;&gt;"",1,0))</f>
        <v>0</v>
      </c>
      <c r="AM41" s="58">
        <f>IF('Indicator Data'!AP53="No Data",1,IF('Indicator Data Imputation'!AO44&lt;&gt;"",1,0))</f>
        <v>0</v>
      </c>
      <c r="AN41" s="58">
        <f>IF('Indicator Data'!AQ53="No Data",1,IF('Indicator Data Imputation'!AP44&lt;&gt;"",1,0))</f>
        <v>0</v>
      </c>
      <c r="AO41" s="58">
        <f>IF('Indicator Data'!AR53="No Data",1,IF('Indicator Data Imputation'!AQ44&lt;&gt;"",1,0))</f>
        <v>0</v>
      </c>
      <c r="AP41" s="58">
        <f>IF('Indicator Data'!AS53="No Data",1,IF('Indicator Data Imputation'!AR44&lt;&gt;"",1,0))</f>
        <v>0</v>
      </c>
      <c r="AQ41" s="58">
        <f>IF('Indicator Data'!AT53="No Data",1,IF('Indicator Data Imputation'!AS44&lt;&gt;"",1,0))</f>
        <v>1</v>
      </c>
      <c r="AR41" s="58">
        <f>IF('Indicator Data'!AU53="No Data",1,IF('Indicator Data Imputation'!AT44&lt;&gt;"",1,0))</f>
        <v>1</v>
      </c>
      <c r="AS41" s="58">
        <f>IF('Indicator Data'!AV53="No Data",1,IF('Indicator Data Imputation'!AU44&lt;&gt;"",1,0))</f>
        <v>1</v>
      </c>
      <c r="AT41" s="58">
        <f>IF('Indicator Data'!AW53="No Data",1,IF('Indicator Data Imputation'!AV44&lt;&gt;"",1,0))</f>
        <v>0</v>
      </c>
      <c r="AU41" s="58">
        <f>IF('Indicator Data'!AX53="No Data",1,IF('Indicator Data Imputation'!AW44&lt;&gt;"",1,0))</f>
        <v>0</v>
      </c>
      <c r="AV41" s="58">
        <f>IF('Indicator Data'!AY53="No Data",1,IF('Indicator Data Imputation'!AX44&lt;&gt;"",1,0))</f>
        <v>0</v>
      </c>
      <c r="AW41" s="58">
        <f>IF('Indicator Data'!AZ53="No Data",1,IF('Indicator Data Imputation'!AY44&lt;&gt;"",1,0))</f>
        <v>0</v>
      </c>
      <c r="AX41" s="58">
        <f>IF('Indicator Data'!BA53="No Data",1,IF('Indicator Data Imputation'!AZ44&lt;&gt;"",1,0))</f>
        <v>0</v>
      </c>
      <c r="AY41" s="58">
        <f>IF('Indicator Data'!BB53="No Data",1,IF('Indicator Data Imputation'!BA44&lt;&gt;"",1,0))</f>
        <v>0</v>
      </c>
      <c r="AZ41" s="58">
        <f>IF('Indicator Data'!BC53="No Data",1,IF('Indicator Data Imputation'!BB44&lt;&gt;"",1,0))</f>
        <v>0</v>
      </c>
      <c r="BA41" s="58">
        <f>IF('Indicator Data'!BD53="No Data",1,IF('Indicator Data Imputation'!BC44&lt;&gt;"",1,0))</f>
        <v>0</v>
      </c>
      <c r="BB41" s="58">
        <f>IF('Indicator Data'!BE53="No Data",1,IF('Indicator Data Imputation'!BD44&lt;&gt;"",1,0))</f>
        <v>0</v>
      </c>
      <c r="BC41" s="58">
        <f>IF('Indicator Data'!BF53="No Data",1,IF('Indicator Data Imputation'!BE44&lt;&gt;"",1,0))</f>
        <v>0</v>
      </c>
      <c r="BD41" s="58">
        <f>IF('Indicator Data'!BG53="No Data",1,IF('Indicator Data Imputation'!BF44&lt;&gt;"",1,0))</f>
        <v>0</v>
      </c>
      <c r="BE41" s="58">
        <f>IF('Indicator Data'!BH53="No Data",1,IF('Indicator Data Imputation'!BG44&lt;&gt;"",1,0))</f>
        <v>0</v>
      </c>
      <c r="BF41" s="58">
        <f>IF('Indicator Data'!BI53="No Data",1,IF('Indicator Data Imputation'!BH44&lt;&gt;"",1,0))</f>
        <v>0</v>
      </c>
      <c r="BG41" s="58">
        <f>IF('Indicator Data'!BJ53="No Data",1,IF('Indicator Data Imputation'!BI44&lt;&gt;"",1,0))</f>
        <v>0</v>
      </c>
      <c r="BH41" s="58">
        <f>IF('Indicator Data'!BK53="No Data",1,IF('Indicator Data Imputation'!BJ44&lt;&gt;"",1,0))</f>
        <v>0</v>
      </c>
      <c r="BI41" s="58">
        <f>IF('Indicator Data'!BL53="No Data",1,IF('Indicator Data Imputation'!BK44&lt;&gt;"",1,0))</f>
        <v>0</v>
      </c>
      <c r="BJ41" s="58">
        <f>IF('Indicator Data'!BM53="No Data",1,IF('Indicator Data Imputation'!BL44&lt;&gt;"",1,0))</f>
        <v>0</v>
      </c>
      <c r="BK41" s="58">
        <f>IF('Indicator Data'!BN53="No Data",1,IF('Indicator Data Imputation'!BM44&lt;&gt;"",1,0))</f>
        <v>0</v>
      </c>
      <c r="BL41" s="58">
        <f>IF('Indicator Data'!BO53="No Data",1,IF('Indicator Data Imputation'!BN44&lt;&gt;"",1,0))</f>
        <v>0</v>
      </c>
      <c r="BM41" s="58">
        <f>IF('Indicator Data'!BP53="No Data",1,IF('Indicator Data Imputation'!BO44&lt;&gt;"",1,0))</f>
        <v>1</v>
      </c>
      <c r="BN41" s="58">
        <f>IF('Indicator Data'!BQ53="No Data",1,IF('Indicator Data Imputation'!BP44&lt;&gt;"",1,0))</f>
        <v>1</v>
      </c>
      <c r="BO41" s="58">
        <f>IF('Indicator Data'!BR53="No Data",1,IF('Indicator Data Imputation'!BQ44&lt;&gt;"",1,0))</f>
        <v>1</v>
      </c>
      <c r="BP41" s="58">
        <f>IF('Indicator Data'!BS53="No Data",1,IF('Indicator Data Imputation'!BR44&lt;&gt;"",1,0))</f>
        <v>0</v>
      </c>
      <c r="BQ41" s="58">
        <f>IF('Indicator Data'!BT53="No Data",1,IF('Indicator Data Imputation'!BS44&lt;&gt;"",1,0))</f>
        <v>0</v>
      </c>
      <c r="BR41" s="58">
        <f>IF('Indicator Data'!BU53="No Data",1,IF('Indicator Data Imputation'!BT44&lt;&gt;"",1,0))</f>
        <v>1</v>
      </c>
      <c r="BS41" s="58">
        <f>IF('Indicator Data'!BV53="No Data",1,IF('Indicator Data Imputation'!BU44&lt;&gt;"",1,0))</f>
        <v>0</v>
      </c>
      <c r="BT41" s="58">
        <f>IF('Indicator Data'!BW53="No Data",1,IF('Indicator Data Imputation'!BV44&lt;&gt;"",1,0))</f>
        <v>0</v>
      </c>
      <c r="BU41" s="58">
        <f>IF('Indicator Data'!BX53="No Data",1,IF('Indicator Data Imputation'!BW44&lt;&gt;"",1,0))</f>
        <v>0</v>
      </c>
      <c r="BV41" s="58">
        <f>IF('Indicator Data'!BY53="No Data",1,IF('Indicator Data Imputation'!BX44&lt;&gt;"",1,0))</f>
        <v>0</v>
      </c>
      <c r="BW41" s="58">
        <f>IF('Indicator Data'!BZ53="No Data",1,IF('Indicator Data Imputation'!BY44&lt;&gt;"",1,0))</f>
        <v>0</v>
      </c>
      <c r="BX41" s="58">
        <f>IF('Indicator Data'!CA53="No Data",1,IF('Indicator Data Imputation'!BZ44&lt;&gt;"",1,0))</f>
        <v>0</v>
      </c>
      <c r="BY41" s="58">
        <f>IF('Indicator Data'!CB53="No Data",1,IF('Indicator Data Imputation'!CA44&lt;&gt;"",1,0))</f>
        <v>0</v>
      </c>
      <c r="BZ41" s="58">
        <f>IF('Indicator Data'!CC53="No Data",1,IF('Indicator Data Imputation'!CB44&lt;&gt;"",1,0))</f>
        <v>0</v>
      </c>
      <c r="CA41" s="58">
        <f>IF('Indicator Data'!CD53="No Data",1,IF('Indicator Data Imputation'!CC44&lt;&gt;"",1,0))</f>
        <v>0</v>
      </c>
      <c r="CB41" s="58">
        <f>IF('Indicator Data'!CE53="No Data",1,IF('Indicator Data Imputation'!CD44&lt;&gt;"",1,0))</f>
        <v>0</v>
      </c>
      <c r="CC41" s="58">
        <f>IF('Indicator Data'!CF53="No Data",1,IF('Indicator Data Imputation'!CE44&lt;&gt;"",1,0))</f>
        <v>0</v>
      </c>
      <c r="CD41" s="58">
        <f>IF('Indicator Data'!CG53="No Data",1,IF('Indicator Data Imputation'!CF44&lt;&gt;"",1,0))</f>
        <v>0</v>
      </c>
      <c r="CE41" s="58">
        <f>IF('Indicator Data'!CH53="No Data",1,IF('Indicator Data Imputation'!CG44&lt;&gt;"",1,0))</f>
        <v>0</v>
      </c>
      <c r="CF41" s="58">
        <f>IF('Indicator Data'!CI53="No Data",1,IF('Indicator Data Imputation'!CH44&lt;&gt;"",1,0))</f>
        <v>0</v>
      </c>
      <c r="CG41" s="58">
        <f>IF('Indicator Data'!CJ53="No Data",1,IF('Indicator Data Imputation'!CI44&lt;&gt;"",1,0))</f>
        <v>0</v>
      </c>
      <c r="CH41" s="58">
        <f>IF('Indicator Data'!CK53="No Data",1,IF('Indicator Data Imputation'!CJ44&lt;&gt;"",1,0))</f>
        <v>0</v>
      </c>
      <c r="CI41" s="58">
        <f>IF('Indicator Data'!CL53="No Data",1,IF('Indicator Data Imputation'!CK44&lt;&gt;"",1,0))</f>
        <v>0</v>
      </c>
      <c r="CJ41" s="58">
        <f>IF('Indicator Data'!CM53="No Data",1,IF('Indicator Data Imputation'!CL44&lt;&gt;"",1,0))</f>
        <v>0</v>
      </c>
      <c r="CK41" s="58">
        <f>IF('Indicator Data'!CN53="No Data",1,IF('Indicator Data Imputation'!CM44&lt;&gt;"",1,0))</f>
        <v>0</v>
      </c>
      <c r="CL41" s="58">
        <f>IF('Indicator Data'!CO53="No Data",1,IF('Indicator Data Imputation'!CN44&lt;&gt;"",1,0))</f>
        <v>0</v>
      </c>
      <c r="CM41">
        <f t="shared" si="2"/>
        <v>13</v>
      </c>
      <c r="CN41" s="60">
        <f t="shared" si="1"/>
        <v>0.14606741573033707</v>
      </c>
    </row>
    <row r="42" spans="1:92" ht="15.75" customHeight="1" x14ac:dyDescent="0.25">
      <c r="A42" t="str">
        <f>'Indicator Data'!C54</f>
        <v>Jamalpur</v>
      </c>
      <c r="B42" s="58">
        <f>IF('Indicator Data'!E54="No Data",1,IF('Indicator Data Imputation'!D45&lt;&gt;"",1,0))</f>
        <v>1</v>
      </c>
      <c r="C42" s="58">
        <f>IF('Indicator Data'!F54="No Data",1,IF('Indicator Data Imputation'!E45&lt;&gt;"",1,0))</f>
        <v>1</v>
      </c>
      <c r="D42" s="58">
        <f>IF('Indicator Data'!G54="No Data",1,IF('Indicator Data Imputation'!F45&lt;&gt;"",1,0))</f>
        <v>1</v>
      </c>
      <c r="E42" s="58">
        <f>IF('Indicator Data'!H54="No Data",1,IF('Indicator Data Imputation'!G45&lt;&gt;"",1,0))</f>
        <v>1</v>
      </c>
      <c r="F42" s="58">
        <f>IF('Indicator Data'!I54="No Data",1,IF('Indicator Data Imputation'!H45&lt;&gt;"",1,0))</f>
        <v>0</v>
      </c>
      <c r="G42" s="58">
        <f>IF('Indicator Data'!J54="No Data",1,IF('Indicator Data Imputation'!I45&lt;&gt;"",1,0))</f>
        <v>0</v>
      </c>
      <c r="H42" s="58">
        <f>IF('Indicator Data'!K54="No Data",1,IF('Indicator Data Imputation'!J45&lt;&gt;"",1,0))</f>
        <v>0</v>
      </c>
      <c r="I42" s="58">
        <f>IF('Indicator Data'!L54="No Data",1,IF('Indicator Data Imputation'!K45&lt;&gt;"",1,0))</f>
        <v>0</v>
      </c>
      <c r="J42" s="58">
        <f>IF('Indicator Data'!M54="No Data",1,IF('Indicator Data Imputation'!L45&lt;&gt;"",1,0))</f>
        <v>0</v>
      </c>
      <c r="K42" s="58">
        <f>IF('Indicator Data'!N54="No Data",1,IF('Indicator Data Imputation'!M45&lt;&gt;"",1,0))</f>
        <v>0</v>
      </c>
      <c r="L42" s="58">
        <f>IF('Indicator Data'!O54="No Data",1,IF('Indicator Data Imputation'!N45&lt;&gt;"",1,0))</f>
        <v>0</v>
      </c>
      <c r="M42" s="58">
        <f>IF('Indicator Data'!P54="No Data",1,IF('Indicator Data Imputation'!O45&lt;&gt;"",1,0))</f>
        <v>0</v>
      </c>
      <c r="N42" s="58">
        <f>IF('Indicator Data'!Q54="No Data",1,IF('Indicator Data Imputation'!P45&lt;&gt;"",1,0))</f>
        <v>0</v>
      </c>
      <c r="O42" s="58">
        <f>IF('Indicator Data'!R54="No Data",1,IF('Indicator Data Imputation'!Q45&lt;&gt;"",1,0))</f>
        <v>0</v>
      </c>
      <c r="P42" s="58">
        <f>IF('Indicator Data'!S54="No Data",1,IF('Indicator Data Imputation'!R45&lt;&gt;"",1,0))</f>
        <v>0</v>
      </c>
      <c r="Q42" s="58">
        <f>IF('Indicator Data'!T54="No Data",1,IF('Indicator Data Imputation'!S45&lt;&gt;"",1,0))</f>
        <v>0</v>
      </c>
      <c r="R42" s="58">
        <f>IF('Indicator Data'!U54="No Data",1,IF('Indicator Data Imputation'!T45&lt;&gt;"",1,0))</f>
        <v>0</v>
      </c>
      <c r="S42" s="58">
        <f>IF('Indicator Data'!V54="No Data",1,IF('Indicator Data Imputation'!U45&lt;&gt;"",1,0))</f>
        <v>0</v>
      </c>
      <c r="T42" s="58">
        <f>IF('Indicator Data'!W54="No Data",1,IF('Indicator Data Imputation'!V45&lt;&gt;"",1,0))</f>
        <v>0</v>
      </c>
      <c r="U42" s="58">
        <f>IF('Indicator Data'!X54="No Data",1,IF('Indicator Data Imputation'!W45&lt;&gt;"",1,0))</f>
        <v>0</v>
      </c>
      <c r="V42" s="58">
        <f>IF('Indicator Data'!Y54="No Data",1,IF('Indicator Data Imputation'!X45&lt;&gt;"",1,0))</f>
        <v>0</v>
      </c>
      <c r="W42" s="58">
        <f>IF('Indicator Data'!Z54="No Data",1,IF('Indicator Data Imputation'!Y45&lt;&gt;"",1,0))</f>
        <v>0</v>
      </c>
      <c r="X42" s="58">
        <f>IF('Indicator Data'!AA54="No Data",1,IF('Indicator Data Imputation'!Z45&lt;&gt;"",1,0))</f>
        <v>0</v>
      </c>
      <c r="Y42" s="58">
        <f>IF('Indicator Data'!AB54="No Data",1,IF('Indicator Data Imputation'!AA45&lt;&gt;"",1,0))</f>
        <v>0</v>
      </c>
      <c r="Z42" s="58">
        <f>IF('Indicator Data'!AC54="No Data",1,IF('Indicator Data Imputation'!AB45&lt;&gt;"",1,0))</f>
        <v>0</v>
      </c>
      <c r="AA42" s="58">
        <f>IF('Indicator Data'!AD54="No Data",1,IF('Indicator Data Imputation'!AC45&lt;&gt;"",1,0))</f>
        <v>0</v>
      </c>
      <c r="AB42" s="58">
        <f>IF('Indicator Data'!AE54="No Data",1,IF('Indicator Data Imputation'!AD45&lt;&gt;"",1,0))</f>
        <v>1</v>
      </c>
      <c r="AC42" s="58">
        <f>IF('Indicator Data'!AF54="No Data",1,IF('Indicator Data Imputation'!AE45&lt;&gt;"",1,0))</f>
        <v>1</v>
      </c>
      <c r="AD42" s="58">
        <f>IF('Indicator Data'!AG54="No Data",1,IF('Indicator Data Imputation'!AF45&lt;&gt;"",1,0))</f>
        <v>1</v>
      </c>
      <c r="AE42" s="58">
        <f>IF('Indicator Data'!AH54="No Data",1,IF('Indicator Data Imputation'!AG45&lt;&gt;"",1,0))</f>
        <v>1</v>
      </c>
      <c r="AF42" s="58">
        <f>IF('Indicator Data'!AI54="No Data",1,IF('Indicator Data Imputation'!AH45&lt;&gt;"",1,0))</f>
        <v>1</v>
      </c>
      <c r="AG42" s="58">
        <f>IF('Indicator Data'!AJ54="No Data",1,IF('Indicator Data Imputation'!AI45&lt;&gt;"",1,0))</f>
        <v>0</v>
      </c>
      <c r="AH42" s="58">
        <f>IF('Indicator Data'!AK54="No Data",1,IF('Indicator Data Imputation'!AJ45&lt;&gt;"",1,0))</f>
        <v>0</v>
      </c>
      <c r="AI42" s="58">
        <f>IF('Indicator Data'!AL54="No Data",1,IF('Indicator Data Imputation'!AK45&lt;&gt;"",1,0))</f>
        <v>0</v>
      </c>
      <c r="AJ42" s="58">
        <f>IF('Indicator Data'!AM54="No Data",1,IF('Indicator Data Imputation'!AL45&lt;&gt;"",1,0))</f>
        <v>0</v>
      </c>
      <c r="AK42" s="58">
        <f>IF('Indicator Data'!AN54="No Data",1,IF('Indicator Data Imputation'!AM45&lt;&gt;"",1,0))</f>
        <v>0</v>
      </c>
      <c r="AL42" s="58">
        <f>IF('Indicator Data'!AO54="No Data",1,IF('Indicator Data Imputation'!AN45&lt;&gt;"",1,0))</f>
        <v>0</v>
      </c>
      <c r="AM42" s="58">
        <f>IF('Indicator Data'!AP54="No Data",1,IF('Indicator Data Imputation'!AO45&lt;&gt;"",1,0))</f>
        <v>0</v>
      </c>
      <c r="AN42" s="58">
        <f>IF('Indicator Data'!AQ54="No Data",1,IF('Indicator Data Imputation'!AP45&lt;&gt;"",1,0))</f>
        <v>0</v>
      </c>
      <c r="AO42" s="58">
        <f>IF('Indicator Data'!AR54="No Data",1,IF('Indicator Data Imputation'!AQ45&lt;&gt;"",1,0))</f>
        <v>0</v>
      </c>
      <c r="AP42" s="58">
        <f>IF('Indicator Data'!AS54="No Data",1,IF('Indicator Data Imputation'!AR45&lt;&gt;"",1,0))</f>
        <v>0</v>
      </c>
      <c r="AQ42" s="58">
        <f>IF('Indicator Data'!AT54="No Data",1,IF('Indicator Data Imputation'!AS45&lt;&gt;"",1,0))</f>
        <v>1</v>
      </c>
      <c r="AR42" s="58">
        <f>IF('Indicator Data'!AU54="No Data",1,IF('Indicator Data Imputation'!AT45&lt;&gt;"",1,0))</f>
        <v>1</v>
      </c>
      <c r="AS42" s="58">
        <f>IF('Indicator Data'!AV54="No Data",1,IF('Indicator Data Imputation'!AU45&lt;&gt;"",1,0))</f>
        <v>1</v>
      </c>
      <c r="AT42" s="58">
        <f>IF('Indicator Data'!AW54="No Data",1,IF('Indicator Data Imputation'!AV45&lt;&gt;"",1,0))</f>
        <v>0</v>
      </c>
      <c r="AU42" s="58">
        <f>IF('Indicator Data'!AX54="No Data",1,IF('Indicator Data Imputation'!AW45&lt;&gt;"",1,0))</f>
        <v>0</v>
      </c>
      <c r="AV42" s="58">
        <f>IF('Indicator Data'!AY54="No Data",1,IF('Indicator Data Imputation'!AX45&lt;&gt;"",1,0))</f>
        <v>0</v>
      </c>
      <c r="AW42" s="58">
        <f>IF('Indicator Data'!AZ54="No Data",1,IF('Indicator Data Imputation'!AY45&lt;&gt;"",1,0))</f>
        <v>0</v>
      </c>
      <c r="AX42" s="58">
        <f>IF('Indicator Data'!BA54="No Data",1,IF('Indicator Data Imputation'!AZ45&lt;&gt;"",1,0))</f>
        <v>0</v>
      </c>
      <c r="AY42" s="58">
        <f>IF('Indicator Data'!BB54="No Data",1,IF('Indicator Data Imputation'!BA45&lt;&gt;"",1,0))</f>
        <v>0</v>
      </c>
      <c r="AZ42" s="58">
        <f>IF('Indicator Data'!BC54="No Data",1,IF('Indicator Data Imputation'!BB45&lt;&gt;"",1,0))</f>
        <v>0</v>
      </c>
      <c r="BA42" s="58">
        <f>IF('Indicator Data'!BD54="No Data",1,IF('Indicator Data Imputation'!BC45&lt;&gt;"",1,0))</f>
        <v>0</v>
      </c>
      <c r="BB42" s="58">
        <f>IF('Indicator Data'!BE54="No Data",1,IF('Indicator Data Imputation'!BD45&lt;&gt;"",1,0))</f>
        <v>0</v>
      </c>
      <c r="BC42" s="58">
        <f>IF('Indicator Data'!BF54="No Data",1,IF('Indicator Data Imputation'!BE45&lt;&gt;"",1,0))</f>
        <v>0</v>
      </c>
      <c r="BD42" s="58">
        <f>IF('Indicator Data'!BG54="No Data",1,IF('Indicator Data Imputation'!BF45&lt;&gt;"",1,0))</f>
        <v>0</v>
      </c>
      <c r="BE42" s="58">
        <f>IF('Indicator Data'!BH54="No Data",1,IF('Indicator Data Imputation'!BG45&lt;&gt;"",1,0))</f>
        <v>0</v>
      </c>
      <c r="BF42" s="58">
        <f>IF('Indicator Data'!BI54="No Data",1,IF('Indicator Data Imputation'!BH45&lt;&gt;"",1,0))</f>
        <v>0</v>
      </c>
      <c r="BG42" s="58">
        <f>IF('Indicator Data'!BJ54="No Data",1,IF('Indicator Data Imputation'!BI45&lt;&gt;"",1,0))</f>
        <v>0</v>
      </c>
      <c r="BH42" s="58">
        <f>IF('Indicator Data'!BK54="No Data",1,IF('Indicator Data Imputation'!BJ45&lt;&gt;"",1,0))</f>
        <v>0</v>
      </c>
      <c r="BI42" s="58">
        <f>IF('Indicator Data'!BL54="No Data",1,IF('Indicator Data Imputation'!BK45&lt;&gt;"",1,0))</f>
        <v>0</v>
      </c>
      <c r="BJ42" s="58">
        <f>IF('Indicator Data'!BM54="No Data",1,IF('Indicator Data Imputation'!BL45&lt;&gt;"",1,0))</f>
        <v>0</v>
      </c>
      <c r="BK42" s="58">
        <f>IF('Indicator Data'!BN54="No Data",1,IF('Indicator Data Imputation'!BM45&lt;&gt;"",1,0))</f>
        <v>0</v>
      </c>
      <c r="BL42" s="58">
        <f>IF('Indicator Data'!BO54="No Data",1,IF('Indicator Data Imputation'!BN45&lt;&gt;"",1,0))</f>
        <v>0</v>
      </c>
      <c r="BM42" s="58">
        <f>IF('Indicator Data'!BP54="No Data",1,IF('Indicator Data Imputation'!BO45&lt;&gt;"",1,0))</f>
        <v>1</v>
      </c>
      <c r="BN42" s="58">
        <f>IF('Indicator Data'!BQ54="No Data",1,IF('Indicator Data Imputation'!BP45&lt;&gt;"",1,0))</f>
        <v>1</v>
      </c>
      <c r="BO42" s="58">
        <f>IF('Indicator Data'!BR54="No Data",1,IF('Indicator Data Imputation'!BQ45&lt;&gt;"",1,0))</f>
        <v>1</v>
      </c>
      <c r="BP42" s="58">
        <f>IF('Indicator Data'!BS54="No Data",1,IF('Indicator Data Imputation'!BR45&lt;&gt;"",1,0))</f>
        <v>1</v>
      </c>
      <c r="BQ42" s="58">
        <f>IF('Indicator Data'!BT54="No Data",1,IF('Indicator Data Imputation'!BS45&lt;&gt;"",1,0))</f>
        <v>0</v>
      </c>
      <c r="BR42" s="58">
        <f>IF('Indicator Data'!BU54="No Data",1,IF('Indicator Data Imputation'!BT45&lt;&gt;"",1,0))</f>
        <v>1</v>
      </c>
      <c r="BS42" s="58">
        <f>IF('Indicator Data'!BV54="No Data",1,IF('Indicator Data Imputation'!BU45&lt;&gt;"",1,0))</f>
        <v>0</v>
      </c>
      <c r="BT42" s="58">
        <f>IF('Indicator Data'!BW54="No Data",1,IF('Indicator Data Imputation'!BV45&lt;&gt;"",1,0))</f>
        <v>0</v>
      </c>
      <c r="BU42" s="58">
        <f>IF('Indicator Data'!BX54="No Data",1,IF('Indicator Data Imputation'!BW45&lt;&gt;"",1,0))</f>
        <v>0</v>
      </c>
      <c r="BV42" s="58">
        <f>IF('Indicator Data'!BY54="No Data",1,IF('Indicator Data Imputation'!BX45&lt;&gt;"",1,0))</f>
        <v>0</v>
      </c>
      <c r="BW42" s="58">
        <f>IF('Indicator Data'!BZ54="No Data",1,IF('Indicator Data Imputation'!BY45&lt;&gt;"",1,0))</f>
        <v>0</v>
      </c>
      <c r="BX42" s="58">
        <f>IF('Indicator Data'!CA54="No Data",1,IF('Indicator Data Imputation'!BZ45&lt;&gt;"",1,0))</f>
        <v>0</v>
      </c>
      <c r="BY42" s="58">
        <f>IF('Indicator Data'!CB54="No Data",1,IF('Indicator Data Imputation'!CA45&lt;&gt;"",1,0))</f>
        <v>0</v>
      </c>
      <c r="BZ42" s="58">
        <f>IF('Indicator Data'!CC54="No Data",1,IF('Indicator Data Imputation'!CB45&lt;&gt;"",1,0))</f>
        <v>0</v>
      </c>
      <c r="CA42" s="58">
        <f>IF('Indicator Data'!CD54="No Data",1,IF('Indicator Data Imputation'!CC45&lt;&gt;"",1,0))</f>
        <v>0</v>
      </c>
      <c r="CB42" s="58">
        <f>IF('Indicator Data'!CE54="No Data",1,IF('Indicator Data Imputation'!CD45&lt;&gt;"",1,0))</f>
        <v>0</v>
      </c>
      <c r="CC42" s="58">
        <f>IF('Indicator Data'!CF54="No Data",1,IF('Indicator Data Imputation'!CE45&lt;&gt;"",1,0))</f>
        <v>0</v>
      </c>
      <c r="CD42" s="58">
        <f>IF('Indicator Data'!CG54="No Data",1,IF('Indicator Data Imputation'!CF45&lt;&gt;"",1,0))</f>
        <v>0</v>
      </c>
      <c r="CE42" s="58">
        <f>IF('Indicator Data'!CH54="No Data",1,IF('Indicator Data Imputation'!CG45&lt;&gt;"",1,0))</f>
        <v>0</v>
      </c>
      <c r="CF42" s="58">
        <f>IF('Indicator Data'!CI54="No Data",1,IF('Indicator Data Imputation'!CH45&lt;&gt;"",1,0))</f>
        <v>0</v>
      </c>
      <c r="CG42" s="58">
        <f>IF('Indicator Data'!CJ54="No Data",1,IF('Indicator Data Imputation'!CI45&lt;&gt;"",1,0))</f>
        <v>0</v>
      </c>
      <c r="CH42" s="58">
        <f>IF('Indicator Data'!CK54="No Data",1,IF('Indicator Data Imputation'!CJ45&lt;&gt;"",1,0))</f>
        <v>0</v>
      </c>
      <c r="CI42" s="58">
        <f>IF('Indicator Data'!CL54="No Data",1,IF('Indicator Data Imputation'!CK45&lt;&gt;"",1,0))</f>
        <v>0</v>
      </c>
      <c r="CJ42" s="58">
        <f>IF('Indicator Data'!CM54="No Data",1,IF('Indicator Data Imputation'!CL45&lt;&gt;"",1,0))</f>
        <v>0</v>
      </c>
      <c r="CK42" s="58">
        <f>IF('Indicator Data'!CN54="No Data",1,IF('Indicator Data Imputation'!CM45&lt;&gt;"",1,0))</f>
        <v>0</v>
      </c>
      <c r="CL42" s="58">
        <f>IF('Indicator Data'!CO54="No Data",1,IF('Indicator Data Imputation'!CN45&lt;&gt;"",1,0))</f>
        <v>0</v>
      </c>
      <c r="CM42">
        <f t="shared" si="2"/>
        <v>12</v>
      </c>
      <c r="CN42" s="60">
        <f t="shared" si="1"/>
        <v>0.1348314606741573</v>
      </c>
    </row>
    <row r="43" spans="1:92" ht="15.75" customHeight="1" x14ac:dyDescent="0.25">
      <c r="A43" t="str">
        <f>'Indicator Data'!C55</f>
        <v>Mymensingh</v>
      </c>
      <c r="B43" s="58">
        <f>IF('Indicator Data'!E55="No Data",1,IF('Indicator Data Imputation'!D46&lt;&gt;"",1,0))</f>
        <v>1</v>
      </c>
      <c r="C43" s="58">
        <f>IF('Indicator Data'!F55="No Data",1,IF('Indicator Data Imputation'!E46&lt;&gt;"",1,0))</f>
        <v>1</v>
      </c>
      <c r="D43" s="58">
        <f>IF('Indicator Data'!G55="No Data",1,IF('Indicator Data Imputation'!F46&lt;&gt;"",1,0))</f>
        <v>1</v>
      </c>
      <c r="E43" s="58">
        <f>IF('Indicator Data'!H55="No Data",1,IF('Indicator Data Imputation'!G46&lt;&gt;"",1,0))</f>
        <v>1</v>
      </c>
      <c r="F43" s="58">
        <f>IF('Indicator Data'!I55="No Data",1,IF('Indicator Data Imputation'!H46&lt;&gt;"",1,0))</f>
        <v>0</v>
      </c>
      <c r="G43" s="58">
        <f>IF('Indicator Data'!J55="No Data",1,IF('Indicator Data Imputation'!I46&lt;&gt;"",1,0))</f>
        <v>0</v>
      </c>
      <c r="H43" s="58">
        <f>IF('Indicator Data'!K55="No Data",1,IF('Indicator Data Imputation'!J46&lt;&gt;"",1,0))</f>
        <v>0</v>
      </c>
      <c r="I43" s="58">
        <f>IF('Indicator Data'!L55="No Data",1,IF('Indicator Data Imputation'!K46&lt;&gt;"",1,0))</f>
        <v>0</v>
      </c>
      <c r="J43" s="58">
        <f>IF('Indicator Data'!M55="No Data",1,IF('Indicator Data Imputation'!L46&lt;&gt;"",1,0))</f>
        <v>0</v>
      </c>
      <c r="K43" s="58">
        <f>IF('Indicator Data'!N55="No Data",1,IF('Indicator Data Imputation'!M46&lt;&gt;"",1,0))</f>
        <v>0</v>
      </c>
      <c r="L43" s="58">
        <f>IF('Indicator Data'!O55="No Data",1,IF('Indicator Data Imputation'!N46&lt;&gt;"",1,0))</f>
        <v>0</v>
      </c>
      <c r="M43" s="58">
        <f>IF('Indicator Data'!P55="No Data",1,IF('Indicator Data Imputation'!O46&lt;&gt;"",1,0))</f>
        <v>0</v>
      </c>
      <c r="N43" s="58">
        <f>IF('Indicator Data'!Q55="No Data",1,IF('Indicator Data Imputation'!P46&lt;&gt;"",1,0))</f>
        <v>0</v>
      </c>
      <c r="O43" s="58">
        <f>IF('Indicator Data'!R55="No Data",1,IF('Indicator Data Imputation'!Q46&lt;&gt;"",1,0))</f>
        <v>0</v>
      </c>
      <c r="P43" s="58">
        <f>IF('Indicator Data'!S55="No Data",1,IF('Indicator Data Imputation'!R46&lt;&gt;"",1,0))</f>
        <v>1</v>
      </c>
      <c r="Q43" s="58">
        <f>IF('Indicator Data'!T55="No Data",1,IF('Indicator Data Imputation'!S46&lt;&gt;"",1,0))</f>
        <v>0</v>
      </c>
      <c r="R43" s="58">
        <f>IF('Indicator Data'!U55="No Data",1,IF('Indicator Data Imputation'!T46&lt;&gt;"",1,0))</f>
        <v>0</v>
      </c>
      <c r="S43" s="58">
        <f>IF('Indicator Data'!V55="No Data",1,IF('Indicator Data Imputation'!U46&lt;&gt;"",1,0))</f>
        <v>0</v>
      </c>
      <c r="T43" s="58">
        <f>IF('Indicator Data'!W55="No Data",1,IF('Indicator Data Imputation'!V46&lt;&gt;"",1,0))</f>
        <v>0</v>
      </c>
      <c r="U43" s="58">
        <f>IF('Indicator Data'!X55="No Data",1,IF('Indicator Data Imputation'!W46&lt;&gt;"",1,0))</f>
        <v>0</v>
      </c>
      <c r="V43" s="58">
        <f>IF('Indicator Data'!Y55="No Data",1,IF('Indicator Data Imputation'!X46&lt;&gt;"",1,0))</f>
        <v>0</v>
      </c>
      <c r="W43" s="58">
        <f>IF('Indicator Data'!Z55="No Data",1,IF('Indicator Data Imputation'!Y46&lt;&gt;"",1,0))</f>
        <v>0</v>
      </c>
      <c r="X43" s="58">
        <f>IF('Indicator Data'!AA55="No Data",1,IF('Indicator Data Imputation'!Z46&lt;&gt;"",1,0))</f>
        <v>0</v>
      </c>
      <c r="Y43" s="58">
        <f>IF('Indicator Data'!AB55="No Data",1,IF('Indicator Data Imputation'!AA46&lt;&gt;"",1,0))</f>
        <v>0</v>
      </c>
      <c r="Z43" s="58">
        <f>IF('Indicator Data'!AC55="No Data",1,IF('Indicator Data Imputation'!AB46&lt;&gt;"",1,0))</f>
        <v>0</v>
      </c>
      <c r="AA43" s="58">
        <f>IF('Indicator Data'!AD55="No Data",1,IF('Indicator Data Imputation'!AC46&lt;&gt;"",1,0))</f>
        <v>0</v>
      </c>
      <c r="AB43" s="58">
        <f>IF('Indicator Data'!AE55="No Data",1,IF('Indicator Data Imputation'!AD46&lt;&gt;"",1,0))</f>
        <v>1</v>
      </c>
      <c r="AC43" s="58">
        <f>IF('Indicator Data'!AF55="No Data",1,IF('Indicator Data Imputation'!AE46&lt;&gt;"",1,0))</f>
        <v>1</v>
      </c>
      <c r="AD43" s="58">
        <f>IF('Indicator Data'!AG55="No Data",1,IF('Indicator Data Imputation'!AF46&lt;&gt;"",1,0))</f>
        <v>1</v>
      </c>
      <c r="AE43" s="58">
        <f>IF('Indicator Data'!AH55="No Data",1,IF('Indicator Data Imputation'!AG46&lt;&gt;"",1,0))</f>
        <v>1</v>
      </c>
      <c r="AF43" s="58">
        <f>IF('Indicator Data'!AI55="No Data",1,IF('Indicator Data Imputation'!AH46&lt;&gt;"",1,0))</f>
        <v>1</v>
      </c>
      <c r="AG43" s="58">
        <f>IF('Indicator Data'!AJ55="No Data",1,IF('Indicator Data Imputation'!AI46&lt;&gt;"",1,0))</f>
        <v>0</v>
      </c>
      <c r="AH43" s="58">
        <f>IF('Indicator Data'!AK55="No Data",1,IF('Indicator Data Imputation'!AJ46&lt;&gt;"",1,0))</f>
        <v>0</v>
      </c>
      <c r="AI43" s="58">
        <f>IF('Indicator Data'!AL55="No Data",1,IF('Indicator Data Imputation'!AK46&lt;&gt;"",1,0))</f>
        <v>0</v>
      </c>
      <c r="AJ43" s="58">
        <f>IF('Indicator Data'!AM55="No Data",1,IF('Indicator Data Imputation'!AL46&lt;&gt;"",1,0))</f>
        <v>0</v>
      </c>
      <c r="AK43" s="58">
        <f>IF('Indicator Data'!AN55="No Data",1,IF('Indicator Data Imputation'!AM46&lt;&gt;"",1,0))</f>
        <v>0</v>
      </c>
      <c r="AL43" s="58">
        <f>IF('Indicator Data'!AO55="No Data",1,IF('Indicator Data Imputation'!AN46&lt;&gt;"",1,0))</f>
        <v>0</v>
      </c>
      <c r="AM43" s="58">
        <f>IF('Indicator Data'!AP55="No Data",1,IF('Indicator Data Imputation'!AO46&lt;&gt;"",1,0))</f>
        <v>0</v>
      </c>
      <c r="AN43" s="58">
        <f>IF('Indicator Data'!AQ55="No Data",1,IF('Indicator Data Imputation'!AP46&lt;&gt;"",1,0))</f>
        <v>0</v>
      </c>
      <c r="AO43" s="58">
        <f>IF('Indicator Data'!AR55="No Data",1,IF('Indicator Data Imputation'!AQ46&lt;&gt;"",1,0))</f>
        <v>0</v>
      </c>
      <c r="AP43" s="58">
        <f>IF('Indicator Data'!AS55="No Data",1,IF('Indicator Data Imputation'!AR46&lt;&gt;"",1,0))</f>
        <v>0</v>
      </c>
      <c r="AQ43" s="58">
        <f>IF('Indicator Data'!AT55="No Data",1,IF('Indicator Data Imputation'!AS46&lt;&gt;"",1,0))</f>
        <v>1</v>
      </c>
      <c r="AR43" s="58">
        <f>IF('Indicator Data'!AU55="No Data",1,IF('Indicator Data Imputation'!AT46&lt;&gt;"",1,0))</f>
        <v>1</v>
      </c>
      <c r="AS43" s="58">
        <f>IF('Indicator Data'!AV55="No Data",1,IF('Indicator Data Imputation'!AU46&lt;&gt;"",1,0))</f>
        <v>1</v>
      </c>
      <c r="AT43" s="58">
        <f>IF('Indicator Data'!AW55="No Data",1,IF('Indicator Data Imputation'!AV46&lt;&gt;"",1,0))</f>
        <v>0</v>
      </c>
      <c r="AU43" s="58">
        <f>IF('Indicator Data'!AX55="No Data",1,IF('Indicator Data Imputation'!AW46&lt;&gt;"",1,0))</f>
        <v>0</v>
      </c>
      <c r="AV43" s="58">
        <f>IF('Indicator Data'!AY55="No Data",1,IF('Indicator Data Imputation'!AX46&lt;&gt;"",1,0))</f>
        <v>0</v>
      </c>
      <c r="AW43" s="58">
        <f>IF('Indicator Data'!AZ55="No Data",1,IF('Indicator Data Imputation'!AY46&lt;&gt;"",1,0))</f>
        <v>0</v>
      </c>
      <c r="AX43" s="58">
        <f>IF('Indicator Data'!BA55="No Data",1,IF('Indicator Data Imputation'!AZ46&lt;&gt;"",1,0))</f>
        <v>0</v>
      </c>
      <c r="AY43" s="58">
        <f>IF('Indicator Data'!BB55="No Data",1,IF('Indicator Data Imputation'!BA46&lt;&gt;"",1,0))</f>
        <v>0</v>
      </c>
      <c r="AZ43" s="58">
        <f>IF('Indicator Data'!BC55="No Data",1,IF('Indicator Data Imputation'!BB46&lt;&gt;"",1,0))</f>
        <v>0</v>
      </c>
      <c r="BA43" s="58">
        <f>IF('Indicator Data'!BD55="No Data",1,IF('Indicator Data Imputation'!BC46&lt;&gt;"",1,0))</f>
        <v>0</v>
      </c>
      <c r="BB43" s="58">
        <f>IF('Indicator Data'!BE55="No Data",1,IF('Indicator Data Imputation'!BD46&lt;&gt;"",1,0))</f>
        <v>0</v>
      </c>
      <c r="BC43" s="58">
        <f>IF('Indicator Data'!BF55="No Data",1,IF('Indicator Data Imputation'!BE46&lt;&gt;"",1,0))</f>
        <v>0</v>
      </c>
      <c r="BD43" s="58">
        <f>IF('Indicator Data'!BG55="No Data",1,IF('Indicator Data Imputation'!BF46&lt;&gt;"",1,0))</f>
        <v>0</v>
      </c>
      <c r="BE43" s="58">
        <f>IF('Indicator Data'!BH55="No Data",1,IF('Indicator Data Imputation'!BG46&lt;&gt;"",1,0))</f>
        <v>0</v>
      </c>
      <c r="BF43" s="58">
        <f>IF('Indicator Data'!BI55="No Data",1,IF('Indicator Data Imputation'!BH46&lt;&gt;"",1,0))</f>
        <v>0</v>
      </c>
      <c r="BG43" s="58">
        <f>IF('Indicator Data'!BJ55="No Data",1,IF('Indicator Data Imputation'!BI46&lt;&gt;"",1,0))</f>
        <v>0</v>
      </c>
      <c r="BH43" s="58">
        <f>IF('Indicator Data'!BK55="No Data",1,IF('Indicator Data Imputation'!BJ46&lt;&gt;"",1,0))</f>
        <v>0</v>
      </c>
      <c r="BI43" s="58">
        <f>IF('Indicator Data'!BL55="No Data",1,IF('Indicator Data Imputation'!BK46&lt;&gt;"",1,0))</f>
        <v>0</v>
      </c>
      <c r="BJ43" s="58">
        <f>IF('Indicator Data'!BM55="No Data",1,IF('Indicator Data Imputation'!BL46&lt;&gt;"",1,0))</f>
        <v>0</v>
      </c>
      <c r="BK43" s="58">
        <f>IF('Indicator Data'!BN55="No Data",1,IF('Indicator Data Imputation'!BM46&lt;&gt;"",1,0))</f>
        <v>0</v>
      </c>
      <c r="BL43" s="58">
        <f>IF('Indicator Data'!BO55="No Data",1,IF('Indicator Data Imputation'!BN46&lt;&gt;"",1,0))</f>
        <v>0</v>
      </c>
      <c r="BM43" s="58">
        <f>IF('Indicator Data'!BP55="No Data",1,IF('Indicator Data Imputation'!BO46&lt;&gt;"",1,0))</f>
        <v>1</v>
      </c>
      <c r="BN43" s="58">
        <f>IF('Indicator Data'!BQ55="No Data",1,IF('Indicator Data Imputation'!BP46&lt;&gt;"",1,0))</f>
        <v>1</v>
      </c>
      <c r="BO43" s="58">
        <f>IF('Indicator Data'!BR55="No Data",1,IF('Indicator Data Imputation'!BQ46&lt;&gt;"",1,0))</f>
        <v>1</v>
      </c>
      <c r="BP43" s="58">
        <f>IF('Indicator Data'!BS55="No Data",1,IF('Indicator Data Imputation'!BR46&lt;&gt;"",1,0))</f>
        <v>1</v>
      </c>
      <c r="BQ43" s="58">
        <f>IF('Indicator Data'!BT55="No Data",1,IF('Indicator Data Imputation'!BS46&lt;&gt;"",1,0))</f>
        <v>0</v>
      </c>
      <c r="BR43" s="58">
        <f>IF('Indicator Data'!BU55="No Data",1,IF('Indicator Data Imputation'!BT46&lt;&gt;"",1,0))</f>
        <v>1</v>
      </c>
      <c r="BS43" s="58">
        <f>IF('Indicator Data'!BV55="No Data",1,IF('Indicator Data Imputation'!BU46&lt;&gt;"",1,0))</f>
        <v>0</v>
      </c>
      <c r="BT43" s="58">
        <f>IF('Indicator Data'!BW55="No Data",1,IF('Indicator Data Imputation'!BV46&lt;&gt;"",1,0))</f>
        <v>0</v>
      </c>
      <c r="BU43" s="58">
        <f>IF('Indicator Data'!BX55="No Data",1,IF('Indicator Data Imputation'!BW46&lt;&gt;"",1,0))</f>
        <v>0</v>
      </c>
      <c r="BV43" s="58">
        <f>IF('Indicator Data'!BY55="No Data",1,IF('Indicator Data Imputation'!BX46&lt;&gt;"",1,0))</f>
        <v>0</v>
      </c>
      <c r="BW43" s="58">
        <f>IF('Indicator Data'!BZ55="No Data",1,IF('Indicator Data Imputation'!BY46&lt;&gt;"",1,0))</f>
        <v>0</v>
      </c>
      <c r="BX43" s="58">
        <f>IF('Indicator Data'!CA55="No Data",1,IF('Indicator Data Imputation'!BZ46&lt;&gt;"",1,0))</f>
        <v>0</v>
      </c>
      <c r="BY43" s="58">
        <f>IF('Indicator Data'!CB55="No Data",1,IF('Indicator Data Imputation'!CA46&lt;&gt;"",1,0))</f>
        <v>0</v>
      </c>
      <c r="BZ43" s="58">
        <f>IF('Indicator Data'!CC55="No Data",1,IF('Indicator Data Imputation'!CB46&lt;&gt;"",1,0))</f>
        <v>0</v>
      </c>
      <c r="CA43" s="58">
        <f>IF('Indicator Data'!CD55="No Data",1,IF('Indicator Data Imputation'!CC46&lt;&gt;"",1,0))</f>
        <v>0</v>
      </c>
      <c r="CB43" s="58">
        <f>IF('Indicator Data'!CE55="No Data",1,IF('Indicator Data Imputation'!CD46&lt;&gt;"",1,0))</f>
        <v>0</v>
      </c>
      <c r="CC43" s="58">
        <f>IF('Indicator Data'!CF55="No Data",1,IF('Indicator Data Imputation'!CE46&lt;&gt;"",1,0))</f>
        <v>0</v>
      </c>
      <c r="CD43" s="58">
        <f>IF('Indicator Data'!CG55="No Data",1,IF('Indicator Data Imputation'!CF46&lt;&gt;"",1,0))</f>
        <v>0</v>
      </c>
      <c r="CE43" s="58">
        <f>IF('Indicator Data'!CH55="No Data",1,IF('Indicator Data Imputation'!CG46&lt;&gt;"",1,0))</f>
        <v>0</v>
      </c>
      <c r="CF43" s="58">
        <f>IF('Indicator Data'!CI55="No Data",1,IF('Indicator Data Imputation'!CH46&lt;&gt;"",1,0))</f>
        <v>0</v>
      </c>
      <c r="CG43" s="58">
        <f>IF('Indicator Data'!CJ55="No Data",1,IF('Indicator Data Imputation'!CI46&lt;&gt;"",1,0))</f>
        <v>0</v>
      </c>
      <c r="CH43" s="58">
        <f>IF('Indicator Data'!CK55="No Data",1,IF('Indicator Data Imputation'!CJ46&lt;&gt;"",1,0))</f>
        <v>0</v>
      </c>
      <c r="CI43" s="58">
        <f>IF('Indicator Data'!CL55="No Data",1,IF('Indicator Data Imputation'!CK46&lt;&gt;"",1,0))</f>
        <v>0</v>
      </c>
      <c r="CJ43" s="58">
        <f>IF('Indicator Data'!CM55="No Data",1,IF('Indicator Data Imputation'!CL46&lt;&gt;"",1,0))</f>
        <v>0</v>
      </c>
      <c r="CK43" s="58">
        <f>IF('Indicator Data'!CN55="No Data",1,IF('Indicator Data Imputation'!CM46&lt;&gt;"",1,0))</f>
        <v>0</v>
      </c>
      <c r="CL43" s="58">
        <f>IF('Indicator Data'!CO55="No Data",1,IF('Indicator Data Imputation'!CN46&lt;&gt;"",1,0))</f>
        <v>0</v>
      </c>
      <c r="CM43">
        <f t="shared" si="2"/>
        <v>13</v>
      </c>
      <c r="CN43" s="60">
        <f t="shared" si="1"/>
        <v>0.14606741573033707</v>
      </c>
    </row>
    <row r="44" spans="1:92" ht="15.75" customHeight="1" x14ac:dyDescent="0.25">
      <c r="A44" t="str">
        <f>'Indicator Data'!C56</f>
        <v>Netrakona</v>
      </c>
      <c r="B44" s="58">
        <f>IF('Indicator Data'!E56="No Data",1,IF('Indicator Data Imputation'!D47&lt;&gt;"",1,0))</f>
        <v>1</v>
      </c>
      <c r="C44" s="58">
        <f>IF('Indicator Data'!F56="No Data",1,IF('Indicator Data Imputation'!E47&lt;&gt;"",1,0))</f>
        <v>1</v>
      </c>
      <c r="D44" s="58">
        <f>IF('Indicator Data'!G56="No Data",1,IF('Indicator Data Imputation'!F47&lt;&gt;"",1,0))</f>
        <v>1</v>
      </c>
      <c r="E44" s="58">
        <f>IF('Indicator Data'!H56="No Data",1,IF('Indicator Data Imputation'!G47&lt;&gt;"",1,0))</f>
        <v>1</v>
      </c>
      <c r="F44" s="58">
        <f>IF('Indicator Data'!I56="No Data",1,IF('Indicator Data Imputation'!H47&lt;&gt;"",1,0))</f>
        <v>0</v>
      </c>
      <c r="G44" s="58">
        <f>IF('Indicator Data'!J56="No Data",1,IF('Indicator Data Imputation'!I47&lt;&gt;"",1,0))</f>
        <v>0</v>
      </c>
      <c r="H44" s="58">
        <f>IF('Indicator Data'!K56="No Data",1,IF('Indicator Data Imputation'!J47&lt;&gt;"",1,0))</f>
        <v>0</v>
      </c>
      <c r="I44" s="58">
        <f>IF('Indicator Data'!L56="No Data",1,IF('Indicator Data Imputation'!K47&lt;&gt;"",1,0))</f>
        <v>0</v>
      </c>
      <c r="J44" s="58">
        <f>IF('Indicator Data'!M56="No Data",1,IF('Indicator Data Imputation'!L47&lt;&gt;"",1,0))</f>
        <v>0</v>
      </c>
      <c r="K44" s="58">
        <f>IF('Indicator Data'!N56="No Data",1,IF('Indicator Data Imputation'!M47&lt;&gt;"",1,0))</f>
        <v>0</v>
      </c>
      <c r="L44" s="58">
        <f>IF('Indicator Data'!O56="No Data",1,IF('Indicator Data Imputation'!N47&lt;&gt;"",1,0))</f>
        <v>0</v>
      </c>
      <c r="M44" s="58">
        <f>IF('Indicator Data'!P56="No Data",1,IF('Indicator Data Imputation'!O47&lt;&gt;"",1,0))</f>
        <v>0</v>
      </c>
      <c r="N44" s="58">
        <f>IF('Indicator Data'!Q56="No Data",1,IF('Indicator Data Imputation'!P47&lt;&gt;"",1,0))</f>
        <v>0</v>
      </c>
      <c r="O44" s="58">
        <f>IF('Indicator Data'!R56="No Data",1,IF('Indicator Data Imputation'!Q47&lt;&gt;"",1,0))</f>
        <v>0</v>
      </c>
      <c r="P44" s="58">
        <f>IF('Indicator Data'!S56="No Data",1,IF('Indicator Data Imputation'!R47&lt;&gt;"",1,0))</f>
        <v>1</v>
      </c>
      <c r="Q44" s="58">
        <f>IF('Indicator Data'!T56="No Data",1,IF('Indicator Data Imputation'!S47&lt;&gt;"",1,0))</f>
        <v>0</v>
      </c>
      <c r="R44" s="58">
        <f>IF('Indicator Data'!U56="No Data",1,IF('Indicator Data Imputation'!T47&lt;&gt;"",1,0))</f>
        <v>0</v>
      </c>
      <c r="S44" s="58">
        <f>IF('Indicator Data'!V56="No Data",1,IF('Indicator Data Imputation'!U47&lt;&gt;"",1,0))</f>
        <v>0</v>
      </c>
      <c r="T44" s="58">
        <f>IF('Indicator Data'!W56="No Data",1,IF('Indicator Data Imputation'!V47&lt;&gt;"",1,0))</f>
        <v>0</v>
      </c>
      <c r="U44" s="58">
        <f>IF('Indicator Data'!X56="No Data",1,IF('Indicator Data Imputation'!W47&lt;&gt;"",1,0))</f>
        <v>0</v>
      </c>
      <c r="V44" s="58">
        <f>IF('Indicator Data'!Y56="No Data",1,IF('Indicator Data Imputation'!X47&lt;&gt;"",1,0))</f>
        <v>0</v>
      </c>
      <c r="W44" s="58">
        <f>IF('Indicator Data'!Z56="No Data",1,IF('Indicator Data Imputation'!Y47&lt;&gt;"",1,0))</f>
        <v>0</v>
      </c>
      <c r="X44" s="58">
        <f>IF('Indicator Data'!AA56="No Data",1,IF('Indicator Data Imputation'!Z47&lt;&gt;"",1,0))</f>
        <v>0</v>
      </c>
      <c r="Y44" s="58">
        <f>IF('Indicator Data'!AB56="No Data",1,IF('Indicator Data Imputation'!AA47&lt;&gt;"",1,0))</f>
        <v>0</v>
      </c>
      <c r="Z44" s="58">
        <f>IF('Indicator Data'!AC56="No Data",1,IF('Indicator Data Imputation'!AB47&lt;&gt;"",1,0))</f>
        <v>0</v>
      </c>
      <c r="AA44" s="58">
        <f>IF('Indicator Data'!AD56="No Data",1,IF('Indicator Data Imputation'!AC47&lt;&gt;"",1,0))</f>
        <v>0</v>
      </c>
      <c r="AB44" s="58">
        <f>IF('Indicator Data'!AE56="No Data",1,IF('Indicator Data Imputation'!AD47&lt;&gt;"",1,0))</f>
        <v>1</v>
      </c>
      <c r="AC44" s="58">
        <f>IF('Indicator Data'!AF56="No Data",1,IF('Indicator Data Imputation'!AE47&lt;&gt;"",1,0))</f>
        <v>1</v>
      </c>
      <c r="AD44" s="58">
        <f>IF('Indicator Data'!AG56="No Data",1,IF('Indicator Data Imputation'!AF47&lt;&gt;"",1,0))</f>
        <v>1</v>
      </c>
      <c r="AE44" s="58">
        <f>IF('Indicator Data'!AH56="No Data",1,IF('Indicator Data Imputation'!AG47&lt;&gt;"",1,0))</f>
        <v>1</v>
      </c>
      <c r="AF44" s="58">
        <f>IF('Indicator Data'!AI56="No Data",1,IF('Indicator Data Imputation'!AH47&lt;&gt;"",1,0))</f>
        <v>1</v>
      </c>
      <c r="AG44" s="58">
        <f>IF('Indicator Data'!AJ56="No Data",1,IF('Indicator Data Imputation'!AI47&lt;&gt;"",1,0))</f>
        <v>0</v>
      </c>
      <c r="AH44" s="58">
        <f>IF('Indicator Data'!AK56="No Data",1,IF('Indicator Data Imputation'!AJ47&lt;&gt;"",1,0))</f>
        <v>0</v>
      </c>
      <c r="AI44" s="58">
        <f>IF('Indicator Data'!AL56="No Data",1,IF('Indicator Data Imputation'!AK47&lt;&gt;"",1,0))</f>
        <v>0</v>
      </c>
      <c r="AJ44" s="58">
        <f>IF('Indicator Data'!AM56="No Data",1,IF('Indicator Data Imputation'!AL47&lt;&gt;"",1,0))</f>
        <v>0</v>
      </c>
      <c r="AK44" s="58">
        <f>IF('Indicator Data'!AN56="No Data",1,IF('Indicator Data Imputation'!AM47&lt;&gt;"",1,0))</f>
        <v>0</v>
      </c>
      <c r="AL44" s="58">
        <f>IF('Indicator Data'!AO56="No Data",1,IF('Indicator Data Imputation'!AN47&lt;&gt;"",1,0))</f>
        <v>0</v>
      </c>
      <c r="AM44" s="58">
        <f>IF('Indicator Data'!AP56="No Data",1,IF('Indicator Data Imputation'!AO47&lt;&gt;"",1,0))</f>
        <v>0</v>
      </c>
      <c r="AN44" s="58">
        <f>IF('Indicator Data'!AQ56="No Data",1,IF('Indicator Data Imputation'!AP47&lt;&gt;"",1,0))</f>
        <v>0</v>
      </c>
      <c r="AO44" s="58">
        <f>IF('Indicator Data'!AR56="No Data",1,IF('Indicator Data Imputation'!AQ47&lt;&gt;"",1,0))</f>
        <v>0</v>
      </c>
      <c r="AP44" s="58">
        <f>IF('Indicator Data'!AS56="No Data",1,IF('Indicator Data Imputation'!AR47&lt;&gt;"",1,0))</f>
        <v>0</v>
      </c>
      <c r="AQ44" s="58">
        <f>IF('Indicator Data'!AT56="No Data",1,IF('Indicator Data Imputation'!AS47&lt;&gt;"",1,0))</f>
        <v>1</v>
      </c>
      <c r="AR44" s="58">
        <f>IF('Indicator Data'!AU56="No Data",1,IF('Indicator Data Imputation'!AT47&lt;&gt;"",1,0))</f>
        <v>1</v>
      </c>
      <c r="AS44" s="58">
        <f>IF('Indicator Data'!AV56="No Data",1,IF('Indicator Data Imputation'!AU47&lt;&gt;"",1,0))</f>
        <v>1</v>
      </c>
      <c r="AT44" s="58">
        <f>IF('Indicator Data'!AW56="No Data",1,IF('Indicator Data Imputation'!AV47&lt;&gt;"",1,0))</f>
        <v>0</v>
      </c>
      <c r="AU44" s="58">
        <f>IF('Indicator Data'!AX56="No Data",1,IF('Indicator Data Imputation'!AW47&lt;&gt;"",1,0))</f>
        <v>0</v>
      </c>
      <c r="AV44" s="58">
        <f>IF('Indicator Data'!AY56="No Data",1,IF('Indicator Data Imputation'!AX47&lt;&gt;"",1,0))</f>
        <v>0</v>
      </c>
      <c r="AW44" s="58">
        <f>IF('Indicator Data'!AZ56="No Data",1,IF('Indicator Data Imputation'!AY47&lt;&gt;"",1,0))</f>
        <v>0</v>
      </c>
      <c r="AX44" s="58">
        <f>IF('Indicator Data'!BA56="No Data",1,IF('Indicator Data Imputation'!AZ47&lt;&gt;"",1,0))</f>
        <v>0</v>
      </c>
      <c r="AY44" s="58">
        <f>IF('Indicator Data'!BB56="No Data",1,IF('Indicator Data Imputation'!BA47&lt;&gt;"",1,0))</f>
        <v>0</v>
      </c>
      <c r="AZ44" s="58">
        <f>IF('Indicator Data'!BC56="No Data",1,IF('Indicator Data Imputation'!BB47&lt;&gt;"",1,0))</f>
        <v>0</v>
      </c>
      <c r="BA44" s="58">
        <f>IF('Indicator Data'!BD56="No Data",1,IF('Indicator Data Imputation'!BC47&lt;&gt;"",1,0))</f>
        <v>0</v>
      </c>
      <c r="BB44" s="58">
        <f>IF('Indicator Data'!BE56="No Data",1,IF('Indicator Data Imputation'!BD47&lt;&gt;"",1,0))</f>
        <v>0</v>
      </c>
      <c r="BC44" s="58">
        <f>IF('Indicator Data'!BF56="No Data",1,IF('Indicator Data Imputation'!BE47&lt;&gt;"",1,0))</f>
        <v>0</v>
      </c>
      <c r="BD44" s="58">
        <f>IF('Indicator Data'!BG56="No Data",1,IF('Indicator Data Imputation'!BF47&lt;&gt;"",1,0))</f>
        <v>0</v>
      </c>
      <c r="BE44" s="58">
        <f>IF('Indicator Data'!BH56="No Data",1,IF('Indicator Data Imputation'!BG47&lt;&gt;"",1,0))</f>
        <v>0</v>
      </c>
      <c r="BF44" s="58">
        <f>IF('Indicator Data'!BI56="No Data",1,IF('Indicator Data Imputation'!BH47&lt;&gt;"",1,0))</f>
        <v>0</v>
      </c>
      <c r="BG44" s="58">
        <f>IF('Indicator Data'!BJ56="No Data",1,IF('Indicator Data Imputation'!BI47&lt;&gt;"",1,0))</f>
        <v>0</v>
      </c>
      <c r="BH44" s="58">
        <f>IF('Indicator Data'!BK56="No Data",1,IF('Indicator Data Imputation'!BJ47&lt;&gt;"",1,0))</f>
        <v>0</v>
      </c>
      <c r="BI44" s="58">
        <f>IF('Indicator Data'!BL56="No Data",1,IF('Indicator Data Imputation'!BK47&lt;&gt;"",1,0))</f>
        <v>0</v>
      </c>
      <c r="BJ44" s="58">
        <f>IF('Indicator Data'!BM56="No Data",1,IF('Indicator Data Imputation'!BL47&lt;&gt;"",1,0))</f>
        <v>0</v>
      </c>
      <c r="BK44" s="58">
        <f>IF('Indicator Data'!BN56="No Data",1,IF('Indicator Data Imputation'!BM47&lt;&gt;"",1,0))</f>
        <v>0</v>
      </c>
      <c r="BL44" s="58">
        <f>IF('Indicator Data'!BO56="No Data",1,IF('Indicator Data Imputation'!BN47&lt;&gt;"",1,0))</f>
        <v>0</v>
      </c>
      <c r="BM44" s="58">
        <f>IF('Indicator Data'!BP56="No Data",1,IF('Indicator Data Imputation'!BO47&lt;&gt;"",1,0))</f>
        <v>1</v>
      </c>
      <c r="BN44" s="58">
        <f>IF('Indicator Data'!BQ56="No Data",1,IF('Indicator Data Imputation'!BP47&lt;&gt;"",1,0))</f>
        <v>1</v>
      </c>
      <c r="BO44" s="58">
        <f>IF('Indicator Data'!BR56="No Data",1,IF('Indicator Data Imputation'!BQ47&lt;&gt;"",1,0))</f>
        <v>1</v>
      </c>
      <c r="BP44" s="58">
        <f>IF('Indicator Data'!BS56="No Data",1,IF('Indicator Data Imputation'!BR47&lt;&gt;"",1,0))</f>
        <v>1</v>
      </c>
      <c r="BQ44" s="58">
        <f>IF('Indicator Data'!BT56="No Data",1,IF('Indicator Data Imputation'!BS47&lt;&gt;"",1,0))</f>
        <v>0</v>
      </c>
      <c r="BR44" s="58">
        <f>IF('Indicator Data'!BU56="No Data",1,IF('Indicator Data Imputation'!BT47&lt;&gt;"",1,0))</f>
        <v>1</v>
      </c>
      <c r="BS44" s="58">
        <f>IF('Indicator Data'!BV56="No Data",1,IF('Indicator Data Imputation'!BU47&lt;&gt;"",1,0))</f>
        <v>0</v>
      </c>
      <c r="BT44" s="58">
        <f>IF('Indicator Data'!BW56="No Data",1,IF('Indicator Data Imputation'!BV47&lt;&gt;"",1,0))</f>
        <v>0</v>
      </c>
      <c r="BU44" s="58">
        <f>IF('Indicator Data'!BX56="No Data",1,IF('Indicator Data Imputation'!BW47&lt;&gt;"",1,0))</f>
        <v>0</v>
      </c>
      <c r="BV44" s="58">
        <f>IF('Indicator Data'!BY56="No Data",1,IF('Indicator Data Imputation'!BX47&lt;&gt;"",1,0))</f>
        <v>0</v>
      </c>
      <c r="BW44" s="58">
        <f>IF('Indicator Data'!BZ56="No Data",1,IF('Indicator Data Imputation'!BY47&lt;&gt;"",1,0))</f>
        <v>0</v>
      </c>
      <c r="BX44" s="58">
        <f>IF('Indicator Data'!CA56="No Data",1,IF('Indicator Data Imputation'!BZ47&lt;&gt;"",1,0))</f>
        <v>0</v>
      </c>
      <c r="BY44" s="58">
        <f>IF('Indicator Data'!CB56="No Data",1,IF('Indicator Data Imputation'!CA47&lt;&gt;"",1,0))</f>
        <v>0</v>
      </c>
      <c r="BZ44" s="58">
        <f>IF('Indicator Data'!CC56="No Data",1,IF('Indicator Data Imputation'!CB47&lt;&gt;"",1,0))</f>
        <v>0</v>
      </c>
      <c r="CA44" s="58">
        <f>IF('Indicator Data'!CD56="No Data",1,IF('Indicator Data Imputation'!CC47&lt;&gt;"",1,0))</f>
        <v>0</v>
      </c>
      <c r="CB44" s="58">
        <f>IF('Indicator Data'!CE56="No Data",1,IF('Indicator Data Imputation'!CD47&lt;&gt;"",1,0))</f>
        <v>0</v>
      </c>
      <c r="CC44" s="58">
        <f>IF('Indicator Data'!CF56="No Data",1,IF('Indicator Data Imputation'!CE47&lt;&gt;"",1,0))</f>
        <v>0</v>
      </c>
      <c r="CD44" s="58">
        <f>IF('Indicator Data'!CG56="No Data",1,IF('Indicator Data Imputation'!CF47&lt;&gt;"",1,0))</f>
        <v>0</v>
      </c>
      <c r="CE44" s="58">
        <f>IF('Indicator Data'!CH56="No Data",1,IF('Indicator Data Imputation'!CG47&lt;&gt;"",1,0))</f>
        <v>0</v>
      </c>
      <c r="CF44" s="58">
        <f>IF('Indicator Data'!CI56="No Data",1,IF('Indicator Data Imputation'!CH47&lt;&gt;"",1,0))</f>
        <v>0</v>
      </c>
      <c r="CG44" s="58">
        <f>IF('Indicator Data'!CJ56="No Data",1,IF('Indicator Data Imputation'!CI47&lt;&gt;"",1,0))</f>
        <v>0</v>
      </c>
      <c r="CH44" s="58">
        <f>IF('Indicator Data'!CK56="No Data",1,IF('Indicator Data Imputation'!CJ47&lt;&gt;"",1,0))</f>
        <v>0</v>
      </c>
      <c r="CI44" s="58">
        <f>IF('Indicator Data'!CL56="No Data",1,IF('Indicator Data Imputation'!CK47&lt;&gt;"",1,0))</f>
        <v>0</v>
      </c>
      <c r="CJ44" s="58">
        <f>IF('Indicator Data'!CM56="No Data",1,IF('Indicator Data Imputation'!CL47&lt;&gt;"",1,0))</f>
        <v>0</v>
      </c>
      <c r="CK44" s="58">
        <f>IF('Indicator Data'!CN56="No Data",1,IF('Indicator Data Imputation'!CM47&lt;&gt;"",1,0))</f>
        <v>0</v>
      </c>
      <c r="CL44" s="58">
        <f>IF('Indicator Data'!CO56="No Data",1,IF('Indicator Data Imputation'!CN47&lt;&gt;"",1,0))</f>
        <v>0</v>
      </c>
      <c r="CM44">
        <f t="shared" si="2"/>
        <v>13</v>
      </c>
      <c r="CN44" s="60">
        <f t="shared" si="1"/>
        <v>0.14606741573033707</v>
      </c>
    </row>
    <row r="45" spans="1:92" ht="15.75" customHeight="1" x14ac:dyDescent="0.25">
      <c r="A45" t="str">
        <f>'Indicator Data'!C57</f>
        <v>Sherpur</v>
      </c>
      <c r="B45" s="58">
        <f>IF('Indicator Data'!E57="No Data",1,IF('Indicator Data Imputation'!D48&lt;&gt;"",1,0))</f>
        <v>1</v>
      </c>
      <c r="C45" s="58">
        <f>IF('Indicator Data'!F57="No Data",1,IF('Indicator Data Imputation'!E48&lt;&gt;"",1,0))</f>
        <v>1</v>
      </c>
      <c r="D45" s="58">
        <f>IF('Indicator Data'!G57="No Data",1,IF('Indicator Data Imputation'!F48&lt;&gt;"",1,0))</f>
        <v>1</v>
      </c>
      <c r="E45" s="58">
        <f>IF('Indicator Data'!H57="No Data",1,IF('Indicator Data Imputation'!G48&lt;&gt;"",1,0))</f>
        <v>1</v>
      </c>
      <c r="F45" s="58">
        <f>IF('Indicator Data'!I57="No Data",1,IF('Indicator Data Imputation'!H48&lt;&gt;"",1,0))</f>
        <v>0</v>
      </c>
      <c r="G45" s="58">
        <f>IF('Indicator Data'!J57="No Data",1,IF('Indicator Data Imputation'!I48&lt;&gt;"",1,0))</f>
        <v>0</v>
      </c>
      <c r="H45" s="58">
        <f>IF('Indicator Data'!K57="No Data",1,IF('Indicator Data Imputation'!J48&lt;&gt;"",1,0))</f>
        <v>0</v>
      </c>
      <c r="I45" s="58">
        <f>IF('Indicator Data'!L57="No Data",1,IF('Indicator Data Imputation'!K48&lt;&gt;"",1,0))</f>
        <v>0</v>
      </c>
      <c r="J45" s="58">
        <f>IF('Indicator Data'!M57="No Data",1,IF('Indicator Data Imputation'!L48&lt;&gt;"",1,0))</f>
        <v>0</v>
      </c>
      <c r="K45" s="58">
        <f>IF('Indicator Data'!N57="No Data",1,IF('Indicator Data Imputation'!M48&lt;&gt;"",1,0))</f>
        <v>0</v>
      </c>
      <c r="L45" s="58">
        <f>IF('Indicator Data'!O57="No Data",1,IF('Indicator Data Imputation'!N48&lt;&gt;"",1,0))</f>
        <v>0</v>
      </c>
      <c r="M45" s="58">
        <f>IF('Indicator Data'!P57="No Data",1,IF('Indicator Data Imputation'!O48&lt;&gt;"",1,0))</f>
        <v>0</v>
      </c>
      <c r="N45" s="58">
        <f>IF('Indicator Data'!Q57="No Data",1,IF('Indicator Data Imputation'!P48&lt;&gt;"",1,0))</f>
        <v>0</v>
      </c>
      <c r="O45" s="58">
        <f>IF('Indicator Data'!R57="No Data",1,IF('Indicator Data Imputation'!Q48&lt;&gt;"",1,0))</f>
        <v>0</v>
      </c>
      <c r="P45" s="58">
        <f>IF('Indicator Data'!S57="No Data",1,IF('Indicator Data Imputation'!R48&lt;&gt;"",1,0))</f>
        <v>1</v>
      </c>
      <c r="Q45" s="58">
        <f>IF('Indicator Data'!T57="No Data",1,IF('Indicator Data Imputation'!S48&lt;&gt;"",1,0))</f>
        <v>0</v>
      </c>
      <c r="R45" s="58">
        <f>IF('Indicator Data'!U57="No Data",1,IF('Indicator Data Imputation'!T48&lt;&gt;"",1,0))</f>
        <v>0</v>
      </c>
      <c r="S45" s="58">
        <f>IF('Indicator Data'!V57="No Data",1,IF('Indicator Data Imputation'!U48&lt;&gt;"",1,0))</f>
        <v>0</v>
      </c>
      <c r="T45" s="58">
        <f>IF('Indicator Data'!W57="No Data",1,IF('Indicator Data Imputation'!V48&lt;&gt;"",1,0))</f>
        <v>0</v>
      </c>
      <c r="U45" s="58">
        <f>IF('Indicator Data'!X57="No Data",1,IF('Indicator Data Imputation'!W48&lt;&gt;"",1,0))</f>
        <v>0</v>
      </c>
      <c r="V45" s="58">
        <f>IF('Indicator Data'!Y57="No Data",1,IF('Indicator Data Imputation'!X48&lt;&gt;"",1,0))</f>
        <v>0</v>
      </c>
      <c r="W45" s="58">
        <f>IF('Indicator Data'!Z57="No Data",1,IF('Indicator Data Imputation'!Y48&lt;&gt;"",1,0))</f>
        <v>0</v>
      </c>
      <c r="X45" s="58">
        <f>IF('Indicator Data'!AA57="No Data",1,IF('Indicator Data Imputation'!Z48&lt;&gt;"",1,0))</f>
        <v>0</v>
      </c>
      <c r="Y45" s="58">
        <f>IF('Indicator Data'!AB57="No Data",1,IF('Indicator Data Imputation'!AA48&lt;&gt;"",1,0))</f>
        <v>0</v>
      </c>
      <c r="Z45" s="58">
        <f>IF('Indicator Data'!AC57="No Data",1,IF('Indicator Data Imputation'!AB48&lt;&gt;"",1,0))</f>
        <v>0</v>
      </c>
      <c r="AA45" s="58">
        <f>IF('Indicator Data'!AD57="No Data",1,IF('Indicator Data Imputation'!AC48&lt;&gt;"",1,0))</f>
        <v>0</v>
      </c>
      <c r="AB45" s="58">
        <f>IF('Indicator Data'!AE57="No Data",1,IF('Indicator Data Imputation'!AD48&lt;&gt;"",1,0))</f>
        <v>1</v>
      </c>
      <c r="AC45" s="58">
        <f>IF('Indicator Data'!AF57="No Data",1,IF('Indicator Data Imputation'!AE48&lt;&gt;"",1,0))</f>
        <v>1</v>
      </c>
      <c r="AD45" s="58">
        <f>IF('Indicator Data'!AG57="No Data",1,IF('Indicator Data Imputation'!AF48&lt;&gt;"",1,0))</f>
        <v>1</v>
      </c>
      <c r="AE45" s="58">
        <f>IF('Indicator Data'!AH57="No Data",1,IF('Indicator Data Imputation'!AG48&lt;&gt;"",1,0))</f>
        <v>1</v>
      </c>
      <c r="AF45" s="58">
        <f>IF('Indicator Data'!AI57="No Data",1,IF('Indicator Data Imputation'!AH48&lt;&gt;"",1,0))</f>
        <v>1</v>
      </c>
      <c r="AG45" s="58">
        <f>IF('Indicator Data'!AJ57="No Data",1,IF('Indicator Data Imputation'!AI48&lt;&gt;"",1,0))</f>
        <v>0</v>
      </c>
      <c r="AH45" s="58">
        <f>IF('Indicator Data'!AK57="No Data",1,IF('Indicator Data Imputation'!AJ48&lt;&gt;"",1,0))</f>
        <v>0</v>
      </c>
      <c r="AI45" s="58">
        <f>IF('Indicator Data'!AL57="No Data",1,IF('Indicator Data Imputation'!AK48&lt;&gt;"",1,0))</f>
        <v>0</v>
      </c>
      <c r="AJ45" s="58">
        <f>IF('Indicator Data'!AM57="No Data",1,IF('Indicator Data Imputation'!AL48&lt;&gt;"",1,0))</f>
        <v>0</v>
      </c>
      <c r="AK45" s="58">
        <f>IF('Indicator Data'!AN57="No Data",1,IF('Indicator Data Imputation'!AM48&lt;&gt;"",1,0))</f>
        <v>0</v>
      </c>
      <c r="AL45" s="58">
        <f>IF('Indicator Data'!AO57="No Data",1,IF('Indicator Data Imputation'!AN48&lt;&gt;"",1,0))</f>
        <v>0</v>
      </c>
      <c r="AM45" s="58">
        <f>IF('Indicator Data'!AP57="No Data",1,IF('Indicator Data Imputation'!AO48&lt;&gt;"",1,0))</f>
        <v>0</v>
      </c>
      <c r="AN45" s="58">
        <f>IF('Indicator Data'!AQ57="No Data",1,IF('Indicator Data Imputation'!AP48&lt;&gt;"",1,0))</f>
        <v>0</v>
      </c>
      <c r="AO45" s="58">
        <f>IF('Indicator Data'!AR57="No Data",1,IF('Indicator Data Imputation'!AQ48&lt;&gt;"",1,0))</f>
        <v>0</v>
      </c>
      <c r="AP45" s="58">
        <f>IF('Indicator Data'!AS57="No Data",1,IF('Indicator Data Imputation'!AR48&lt;&gt;"",1,0))</f>
        <v>0</v>
      </c>
      <c r="AQ45" s="58">
        <f>IF('Indicator Data'!AT57="No Data",1,IF('Indicator Data Imputation'!AS48&lt;&gt;"",1,0))</f>
        <v>1</v>
      </c>
      <c r="AR45" s="58">
        <f>IF('Indicator Data'!AU57="No Data",1,IF('Indicator Data Imputation'!AT48&lt;&gt;"",1,0))</f>
        <v>1</v>
      </c>
      <c r="AS45" s="58">
        <f>IF('Indicator Data'!AV57="No Data",1,IF('Indicator Data Imputation'!AU48&lt;&gt;"",1,0))</f>
        <v>1</v>
      </c>
      <c r="AT45" s="58">
        <f>IF('Indicator Data'!AW57="No Data",1,IF('Indicator Data Imputation'!AV48&lt;&gt;"",1,0))</f>
        <v>0</v>
      </c>
      <c r="AU45" s="58">
        <f>IF('Indicator Data'!AX57="No Data",1,IF('Indicator Data Imputation'!AW48&lt;&gt;"",1,0))</f>
        <v>0</v>
      </c>
      <c r="AV45" s="58">
        <f>IF('Indicator Data'!AY57="No Data",1,IF('Indicator Data Imputation'!AX48&lt;&gt;"",1,0))</f>
        <v>0</v>
      </c>
      <c r="AW45" s="58">
        <f>IF('Indicator Data'!AZ57="No Data",1,IF('Indicator Data Imputation'!AY48&lt;&gt;"",1,0))</f>
        <v>0</v>
      </c>
      <c r="AX45" s="58">
        <f>IF('Indicator Data'!BA57="No Data",1,IF('Indicator Data Imputation'!AZ48&lt;&gt;"",1,0))</f>
        <v>0</v>
      </c>
      <c r="AY45" s="58">
        <f>IF('Indicator Data'!BB57="No Data",1,IF('Indicator Data Imputation'!BA48&lt;&gt;"",1,0))</f>
        <v>0</v>
      </c>
      <c r="AZ45" s="58">
        <f>IF('Indicator Data'!BC57="No Data",1,IF('Indicator Data Imputation'!BB48&lt;&gt;"",1,0))</f>
        <v>0</v>
      </c>
      <c r="BA45" s="58">
        <f>IF('Indicator Data'!BD57="No Data",1,IF('Indicator Data Imputation'!BC48&lt;&gt;"",1,0))</f>
        <v>0</v>
      </c>
      <c r="BB45" s="58">
        <f>IF('Indicator Data'!BE57="No Data",1,IF('Indicator Data Imputation'!BD48&lt;&gt;"",1,0))</f>
        <v>0</v>
      </c>
      <c r="BC45" s="58">
        <f>IF('Indicator Data'!BF57="No Data",1,IF('Indicator Data Imputation'!BE48&lt;&gt;"",1,0))</f>
        <v>0</v>
      </c>
      <c r="BD45" s="58">
        <f>IF('Indicator Data'!BG57="No Data",1,IF('Indicator Data Imputation'!BF48&lt;&gt;"",1,0))</f>
        <v>0</v>
      </c>
      <c r="BE45" s="58">
        <f>IF('Indicator Data'!BH57="No Data",1,IF('Indicator Data Imputation'!BG48&lt;&gt;"",1,0))</f>
        <v>0</v>
      </c>
      <c r="BF45" s="58">
        <f>IF('Indicator Data'!BI57="No Data",1,IF('Indicator Data Imputation'!BH48&lt;&gt;"",1,0))</f>
        <v>0</v>
      </c>
      <c r="BG45" s="58">
        <f>IF('Indicator Data'!BJ57="No Data",1,IF('Indicator Data Imputation'!BI48&lt;&gt;"",1,0))</f>
        <v>0</v>
      </c>
      <c r="BH45" s="58">
        <f>IF('Indicator Data'!BK57="No Data",1,IF('Indicator Data Imputation'!BJ48&lt;&gt;"",1,0))</f>
        <v>0</v>
      </c>
      <c r="BI45" s="58">
        <f>IF('Indicator Data'!BL57="No Data",1,IF('Indicator Data Imputation'!BK48&lt;&gt;"",1,0))</f>
        <v>0</v>
      </c>
      <c r="BJ45" s="58">
        <f>IF('Indicator Data'!BM57="No Data",1,IF('Indicator Data Imputation'!BL48&lt;&gt;"",1,0))</f>
        <v>0</v>
      </c>
      <c r="BK45" s="58">
        <f>IF('Indicator Data'!BN57="No Data",1,IF('Indicator Data Imputation'!BM48&lt;&gt;"",1,0))</f>
        <v>0</v>
      </c>
      <c r="BL45" s="58">
        <f>IF('Indicator Data'!BO57="No Data",1,IF('Indicator Data Imputation'!BN48&lt;&gt;"",1,0))</f>
        <v>0</v>
      </c>
      <c r="BM45" s="58">
        <f>IF('Indicator Data'!BP57="No Data",1,IF('Indicator Data Imputation'!BO48&lt;&gt;"",1,0))</f>
        <v>1</v>
      </c>
      <c r="BN45" s="58">
        <f>IF('Indicator Data'!BQ57="No Data",1,IF('Indicator Data Imputation'!BP48&lt;&gt;"",1,0))</f>
        <v>1</v>
      </c>
      <c r="BO45" s="58">
        <f>IF('Indicator Data'!BR57="No Data",1,IF('Indicator Data Imputation'!BQ48&lt;&gt;"",1,0))</f>
        <v>1</v>
      </c>
      <c r="BP45" s="58">
        <f>IF('Indicator Data'!BS57="No Data",1,IF('Indicator Data Imputation'!BR48&lt;&gt;"",1,0))</f>
        <v>1</v>
      </c>
      <c r="BQ45" s="58">
        <f>IF('Indicator Data'!BT57="No Data",1,IF('Indicator Data Imputation'!BS48&lt;&gt;"",1,0))</f>
        <v>0</v>
      </c>
      <c r="BR45" s="58">
        <f>IF('Indicator Data'!BU57="No Data",1,IF('Indicator Data Imputation'!BT48&lt;&gt;"",1,0))</f>
        <v>1</v>
      </c>
      <c r="BS45" s="58">
        <f>IF('Indicator Data'!BV57="No Data",1,IF('Indicator Data Imputation'!BU48&lt;&gt;"",1,0))</f>
        <v>0</v>
      </c>
      <c r="BT45" s="58">
        <f>IF('Indicator Data'!BW57="No Data",1,IF('Indicator Data Imputation'!BV48&lt;&gt;"",1,0))</f>
        <v>0</v>
      </c>
      <c r="BU45" s="58">
        <f>IF('Indicator Data'!BX57="No Data",1,IF('Indicator Data Imputation'!BW48&lt;&gt;"",1,0))</f>
        <v>0</v>
      </c>
      <c r="BV45" s="58">
        <f>IF('Indicator Data'!BY57="No Data",1,IF('Indicator Data Imputation'!BX48&lt;&gt;"",1,0))</f>
        <v>0</v>
      </c>
      <c r="BW45" s="58">
        <f>IF('Indicator Data'!BZ57="No Data",1,IF('Indicator Data Imputation'!BY48&lt;&gt;"",1,0))</f>
        <v>0</v>
      </c>
      <c r="BX45" s="58">
        <f>IF('Indicator Data'!CA57="No Data",1,IF('Indicator Data Imputation'!BZ48&lt;&gt;"",1,0))</f>
        <v>0</v>
      </c>
      <c r="BY45" s="58">
        <f>IF('Indicator Data'!CB57="No Data",1,IF('Indicator Data Imputation'!CA48&lt;&gt;"",1,0))</f>
        <v>0</v>
      </c>
      <c r="BZ45" s="58">
        <f>IF('Indicator Data'!CC57="No Data",1,IF('Indicator Data Imputation'!CB48&lt;&gt;"",1,0))</f>
        <v>0</v>
      </c>
      <c r="CA45" s="58">
        <f>IF('Indicator Data'!CD57="No Data",1,IF('Indicator Data Imputation'!CC48&lt;&gt;"",1,0))</f>
        <v>0</v>
      </c>
      <c r="CB45" s="58">
        <f>IF('Indicator Data'!CE57="No Data",1,IF('Indicator Data Imputation'!CD48&lt;&gt;"",1,0))</f>
        <v>0</v>
      </c>
      <c r="CC45" s="58">
        <f>IF('Indicator Data'!CF57="No Data",1,IF('Indicator Data Imputation'!CE48&lt;&gt;"",1,0))</f>
        <v>0</v>
      </c>
      <c r="CD45" s="58">
        <f>IF('Indicator Data'!CG57="No Data",1,IF('Indicator Data Imputation'!CF48&lt;&gt;"",1,0))</f>
        <v>0</v>
      </c>
      <c r="CE45" s="58">
        <f>IF('Indicator Data'!CH57="No Data",1,IF('Indicator Data Imputation'!CG48&lt;&gt;"",1,0))</f>
        <v>0</v>
      </c>
      <c r="CF45" s="58">
        <f>IF('Indicator Data'!CI57="No Data",1,IF('Indicator Data Imputation'!CH48&lt;&gt;"",1,0))</f>
        <v>0</v>
      </c>
      <c r="CG45" s="58">
        <f>IF('Indicator Data'!CJ57="No Data",1,IF('Indicator Data Imputation'!CI48&lt;&gt;"",1,0))</f>
        <v>0</v>
      </c>
      <c r="CH45" s="58">
        <f>IF('Indicator Data'!CK57="No Data",1,IF('Indicator Data Imputation'!CJ48&lt;&gt;"",1,0))</f>
        <v>0</v>
      </c>
      <c r="CI45" s="58">
        <f>IF('Indicator Data'!CL57="No Data",1,IF('Indicator Data Imputation'!CK48&lt;&gt;"",1,0))</f>
        <v>0</v>
      </c>
      <c r="CJ45" s="58">
        <f>IF('Indicator Data'!CM57="No Data",1,IF('Indicator Data Imputation'!CL48&lt;&gt;"",1,0))</f>
        <v>0</v>
      </c>
      <c r="CK45" s="58">
        <f>IF('Indicator Data'!CN57="No Data",1,IF('Indicator Data Imputation'!CM48&lt;&gt;"",1,0))</f>
        <v>0</v>
      </c>
      <c r="CL45" s="58">
        <f>IF('Indicator Data'!CO57="No Data",1,IF('Indicator Data Imputation'!CN48&lt;&gt;"",1,0))</f>
        <v>0</v>
      </c>
      <c r="CM45">
        <f t="shared" si="2"/>
        <v>13</v>
      </c>
      <c r="CN45" s="60">
        <f t="shared" si="1"/>
        <v>0.14606741573033707</v>
      </c>
    </row>
    <row r="46" spans="1:92" ht="15.75" customHeight="1" x14ac:dyDescent="0.25">
      <c r="A46" t="str">
        <f>'Indicator Data'!C58</f>
        <v>Bogura</v>
      </c>
      <c r="B46" s="58">
        <f>IF('Indicator Data'!E58="No Data",1,IF('Indicator Data Imputation'!D49&lt;&gt;"",1,0))</f>
        <v>1</v>
      </c>
      <c r="C46" s="58">
        <f>IF('Indicator Data'!F58="No Data",1,IF('Indicator Data Imputation'!E49&lt;&gt;"",1,0))</f>
        <v>1</v>
      </c>
      <c r="D46" s="58">
        <f>IF('Indicator Data'!G58="No Data",1,IF('Indicator Data Imputation'!F49&lt;&gt;"",1,0))</f>
        <v>1</v>
      </c>
      <c r="E46" s="58">
        <f>IF('Indicator Data'!H58="No Data",1,IF('Indicator Data Imputation'!G49&lt;&gt;"",1,0))</f>
        <v>1</v>
      </c>
      <c r="F46" s="58">
        <f>IF('Indicator Data'!I58="No Data",1,IF('Indicator Data Imputation'!H49&lt;&gt;"",1,0))</f>
        <v>0</v>
      </c>
      <c r="G46" s="58">
        <f>IF('Indicator Data'!J58="No Data",1,IF('Indicator Data Imputation'!I49&lt;&gt;"",1,0))</f>
        <v>0</v>
      </c>
      <c r="H46" s="58">
        <f>IF('Indicator Data'!K58="No Data",1,IF('Indicator Data Imputation'!J49&lt;&gt;"",1,0))</f>
        <v>0</v>
      </c>
      <c r="I46" s="58">
        <f>IF('Indicator Data'!L58="No Data",1,IF('Indicator Data Imputation'!K49&lt;&gt;"",1,0))</f>
        <v>0</v>
      </c>
      <c r="J46" s="58">
        <f>IF('Indicator Data'!M58="No Data",1,IF('Indicator Data Imputation'!L49&lt;&gt;"",1,0))</f>
        <v>0</v>
      </c>
      <c r="K46" s="58">
        <f>IF('Indicator Data'!N58="No Data",1,IF('Indicator Data Imputation'!M49&lt;&gt;"",1,0))</f>
        <v>0</v>
      </c>
      <c r="L46" s="58">
        <f>IF('Indicator Data'!O58="No Data",1,IF('Indicator Data Imputation'!N49&lt;&gt;"",1,0))</f>
        <v>0</v>
      </c>
      <c r="M46" s="58">
        <f>IF('Indicator Data'!P58="No Data",1,IF('Indicator Data Imputation'!O49&lt;&gt;"",1,0))</f>
        <v>0</v>
      </c>
      <c r="N46" s="58">
        <f>IF('Indicator Data'!Q58="No Data",1,IF('Indicator Data Imputation'!P49&lt;&gt;"",1,0))</f>
        <v>0</v>
      </c>
      <c r="O46" s="58">
        <f>IF('Indicator Data'!R58="No Data",1,IF('Indicator Data Imputation'!Q49&lt;&gt;"",1,0))</f>
        <v>0</v>
      </c>
      <c r="P46" s="58">
        <f>IF('Indicator Data'!S58="No Data",1,IF('Indicator Data Imputation'!R49&lt;&gt;"",1,0))</f>
        <v>0</v>
      </c>
      <c r="Q46" s="58">
        <f>IF('Indicator Data'!T58="No Data",1,IF('Indicator Data Imputation'!S49&lt;&gt;"",1,0))</f>
        <v>0</v>
      </c>
      <c r="R46" s="58">
        <f>IF('Indicator Data'!U58="No Data",1,IF('Indicator Data Imputation'!T49&lt;&gt;"",1,0))</f>
        <v>0</v>
      </c>
      <c r="S46" s="58">
        <f>IF('Indicator Data'!V58="No Data",1,IF('Indicator Data Imputation'!U49&lt;&gt;"",1,0))</f>
        <v>0</v>
      </c>
      <c r="T46" s="58">
        <f>IF('Indicator Data'!W58="No Data",1,IF('Indicator Data Imputation'!V49&lt;&gt;"",1,0))</f>
        <v>0</v>
      </c>
      <c r="U46" s="58">
        <f>IF('Indicator Data'!X58="No Data",1,IF('Indicator Data Imputation'!W49&lt;&gt;"",1,0))</f>
        <v>0</v>
      </c>
      <c r="V46" s="58">
        <f>IF('Indicator Data'!Y58="No Data",1,IF('Indicator Data Imputation'!X49&lt;&gt;"",1,0))</f>
        <v>0</v>
      </c>
      <c r="W46" s="58">
        <f>IF('Indicator Data'!Z58="No Data",1,IF('Indicator Data Imputation'!Y49&lt;&gt;"",1,0))</f>
        <v>0</v>
      </c>
      <c r="X46" s="58">
        <f>IF('Indicator Data'!AA58="No Data",1,IF('Indicator Data Imputation'!Z49&lt;&gt;"",1,0))</f>
        <v>0</v>
      </c>
      <c r="Y46" s="58">
        <f>IF('Indicator Data'!AB58="No Data",1,IF('Indicator Data Imputation'!AA49&lt;&gt;"",1,0))</f>
        <v>0</v>
      </c>
      <c r="Z46" s="58">
        <f>IF('Indicator Data'!AC58="No Data",1,IF('Indicator Data Imputation'!AB49&lt;&gt;"",1,0))</f>
        <v>0</v>
      </c>
      <c r="AA46" s="58">
        <f>IF('Indicator Data'!AD58="No Data",1,IF('Indicator Data Imputation'!AC49&lt;&gt;"",1,0))</f>
        <v>0</v>
      </c>
      <c r="AB46" s="58">
        <f>IF('Indicator Data'!AE58="No Data",1,IF('Indicator Data Imputation'!AD49&lt;&gt;"",1,0))</f>
        <v>1</v>
      </c>
      <c r="AC46" s="58">
        <f>IF('Indicator Data'!AF58="No Data",1,IF('Indicator Data Imputation'!AE49&lt;&gt;"",1,0))</f>
        <v>1</v>
      </c>
      <c r="AD46" s="58">
        <f>IF('Indicator Data'!AG58="No Data",1,IF('Indicator Data Imputation'!AF49&lt;&gt;"",1,0))</f>
        <v>1</v>
      </c>
      <c r="AE46" s="58">
        <f>IF('Indicator Data'!AH58="No Data",1,IF('Indicator Data Imputation'!AG49&lt;&gt;"",1,0))</f>
        <v>1</v>
      </c>
      <c r="AF46" s="58">
        <f>IF('Indicator Data'!AI58="No Data",1,IF('Indicator Data Imputation'!AH49&lt;&gt;"",1,0))</f>
        <v>1</v>
      </c>
      <c r="AG46" s="58">
        <f>IF('Indicator Data'!AJ58="No Data",1,IF('Indicator Data Imputation'!AI49&lt;&gt;"",1,0))</f>
        <v>0</v>
      </c>
      <c r="AH46" s="58">
        <f>IF('Indicator Data'!AK58="No Data",1,IF('Indicator Data Imputation'!AJ49&lt;&gt;"",1,0))</f>
        <v>0</v>
      </c>
      <c r="AI46" s="58">
        <f>IF('Indicator Data'!AL58="No Data",1,IF('Indicator Data Imputation'!AK49&lt;&gt;"",1,0))</f>
        <v>0</v>
      </c>
      <c r="AJ46" s="58">
        <f>IF('Indicator Data'!AM58="No Data",1,IF('Indicator Data Imputation'!AL49&lt;&gt;"",1,0))</f>
        <v>0</v>
      </c>
      <c r="AK46" s="58">
        <f>IF('Indicator Data'!AN58="No Data",1,IF('Indicator Data Imputation'!AM49&lt;&gt;"",1,0))</f>
        <v>0</v>
      </c>
      <c r="AL46" s="58">
        <f>IF('Indicator Data'!AO58="No Data",1,IF('Indicator Data Imputation'!AN49&lt;&gt;"",1,0))</f>
        <v>0</v>
      </c>
      <c r="AM46" s="58">
        <f>IF('Indicator Data'!AP58="No Data",1,IF('Indicator Data Imputation'!AO49&lt;&gt;"",1,0))</f>
        <v>0</v>
      </c>
      <c r="AN46" s="58">
        <f>IF('Indicator Data'!AQ58="No Data",1,IF('Indicator Data Imputation'!AP49&lt;&gt;"",1,0))</f>
        <v>0</v>
      </c>
      <c r="AO46" s="58">
        <f>IF('Indicator Data'!AR58="No Data",1,IF('Indicator Data Imputation'!AQ49&lt;&gt;"",1,0))</f>
        <v>0</v>
      </c>
      <c r="AP46" s="58">
        <f>IF('Indicator Data'!AS58="No Data",1,IF('Indicator Data Imputation'!AR49&lt;&gt;"",1,0))</f>
        <v>0</v>
      </c>
      <c r="AQ46" s="58">
        <f>IF('Indicator Data'!AT58="No Data",1,IF('Indicator Data Imputation'!AS49&lt;&gt;"",1,0))</f>
        <v>1</v>
      </c>
      <c r="AR46" s="58">
        <f>IF('Indicator Data'!AU58="No Data",1,IF('Indicator Data Imputation'!AT49&lt;&gt;"",1,0))</f>
        <v>1</v>
      </c>
      <c r="AS46" s="58">
        <f>IF('Indicator Data'!AV58="No Data",1,IF('Indicator Data Imputation'!AU49&lt;&gt;"",1,0))</f>
        <v>1</v>
      </c>
      <c r="AT46" s="58">
        <f>IF('Indicator Data'!AW58="No Data",1,IF('Indicator Data Imputation'!AV49&lt;&gt;"",1,0))</f>
        <v>0</v>
      </c>
      <c r="AU46" s="58">
        <f>IF('Indicator Data'!AX58="No Data",1,IF('Indicator Data Imputation'!AW49&lt;&gt;"",1,0))</f>
        <v>0</v>
      </c>
      <c r="AV46" s="58">
        <f>IF('Indicator Data'!AY58="No Data",1,IF('Indicator Data Imputation'!AX49&lt;&gt;"",1,0))</f>
        <v>0</v>
      </c>
      <c r="AW46" s="58">
        <f>IF('Indicator Data'!AZ58="No Data",1,IF('Indicator Data Imputation'!AY49&lt;&gt;"",1,0))</f>
        <v>0</v>
      </c>
      <c r="AX46" s="58">
        <f>IF('Indicator Data'!BA58="No Data",1,IF('Indicator Data Imputation'!AZ49&lt;&gt;"",1,0))</f>
        <v>0</v>
      </c>
      <c r="AY46" s="58">
        <f>IF('Indicator Data'!BB58="No Data",1,IF('Indicator Data Imputation'!BA49&lt;&gt;"",1,0))</f>
        <v>0</v>
      </c>
      <c r="AZ46" s="58">
        <f>IF('Indicator Data'!BC58="No Data",1,IF('Indicator Data Imputation'!BB49&lt;&gt;"",1,0))</f>
        <v>0</v>
      </c>
      <c r="BA46" s="58">
        <f>IF('Indicator Data'!BD58="No Data",1,IF('Indicator Data Imputation'!BC49&lt;&gt;"",1,0))</f>
        <v>0</v>
      </c>
      <c r="BB46" s="58">
        <f>IF('Indicator Data'!BE58="No Data",1,IF('Indicator Data Imputation'!BD49&lt;&gt;"",1,0))</f>
        <v>0</v>
      </c>
      <c r="BC46" s="58">
        <f>IF('Indicator Data'!BF58="No Data",1,IF('Indicator Data Imputation'!BE49&lt;&gt;"",1,0))</f>
        <v>0</v>
      </c>
      <c r="BD46" s="58">
        <f>IF('Indicator Data'!BG58="No Data",1,IF('Indicator Data Imputation'!BF49&lt;&gt;"",1,0))</f>
        <v>0</v>
      </c>
      <c r="BE46" s="58">
        <f>IF('Indicator Data'!BH58="No Data",1,IF('Indicator Data Imputation'!BG49&lt;&gt;"",1,0))</f>
        <v>0</v>
      </c>
      <c r="BF46" s="58">
        <f>IF('Indicator Data'!BI58="No Data",1,IF('Indicator Data Imputation'!BH49&lt;&gt;"",1,0))</f>
        <v>0</v>
      </c>
      <c r="BG46" s="58">
        <f>IF('Indicator Data'!BJ58="No Data",1,IF('Indicator Data Imputation'!BI49&lt;&gt;"",1,0))</f>
        <v>0</v>
      </c>
      <c r="BH46" s="58">
        <f>IF('Indicator Data'!BK58="No Data",1,IF('Indicator Data Imputation'!BJ49&lt;&gt;"",1,0))</f>
        <v>0</v>
      </c>
      <c r="BI46" s="58">
        <f>IF('Indicator Data'!BL58="No Data",1,IF('Indicator Data Imputation'!BK49&lt;&gt;"",1,0))</f>
        <v>0</v>
      </c>
      <c r="BJ46" s="58">
        <f>IF('Indicator Data'!BM58="No Data",1,IF('Indicator Data Imputation'!BL49&lt;&gt;"",1,0))</f>
        <v>0</v>
      </c>
      <c r="BK46" s="58">
        <f>IF('Indicator Data'!BN58="No Data",1,IF('Indicator Data Imputation'!BM49&lt;&gt;"",1,0))</f>
        <v>0</v>
      </c>
      <c r="BL46" s="58">
        <f>IF('Indicator Data'!BO58="No Data",1,IF('Indicator Data Imputation'!BN49&lt;&gt;"",1,0))</f>
        <v>0</v>
      </c>
      <c r="BM46" s="58">
        <f>IF('Indicator Data'!BP58="No Data",1,IF('Indicator Data Imputation'!BO49&lt;&gt;"",1,0))</f>
        <v>1</v>
      </c>
      <c r="BN46" s="58">
        <f>IF('Indicator Data'!BQ58="No Data",1,IF('Indicator Data Imputation'!BP49&lt;&gt;"",1,0))</f>
        <v>1</v>
      </c>
      <c r="BO46" s="58">
        <f>IF('Indicator Data'!BR58="No Data",1,IF('Indicator Data Imputation'!BQ49&lt;&gt;"",1,0))</f>
        <v>1</v>
      </c>
      <c r="BP46" s="58">
        <f>IF('Indicator Data'!BS58="No Data",1,IF('Indicator Data Imputation'!BR49&lt;&gt;"",1,0))</f>
        <v>1</v>
      </c>
      <c r="BQ46" s="58">
        <f>IF('Indicator Data'!BT58="No Data",1,IF('Indicator Data Imputation'!BS49&lt;&gt;"",1,0))</f>
        <v>0</v>
      </c>
      <c r="BR46" s="58">
        <f>IF('Indicator Data'!BU58="No Data",1,IF('Indicator Data Imputation'!BT49&lt;&gt;"",1,0))</f>
        <v>1</v>
      </c>
      <c r="BS46" s="58">
        <f>IF('Indicator Data'!BV58="No Data",1,IF('Indicator Data Imputation'!BU49&lt;&gt;"",1,0))</f>
        <v>0</v>
      </c>
      <c r="BT46" s="58">
        <f>IF('Indicator Data'!BW58="No Data",1,IF('Indicator Data Imputation'!BV49&lt;&gt;"",1,0))</f>
        <v>0</v>
      </c>
      <c r="BU46" s="58">
        <f>IF('Indicator Data'!BX58="No Data",1,IF('Indicator Data Imputation'!BW49&lt;&gt;"",1,0))</f>
        <v>0</v>
      </c>
      <c r="BV46" s="58">
        <f>IF('Indicator Data'!BY58="No Data",1,IF('Indicator Data Imputation'!BX49&lt;&gt;"",1,0))</f>
        <v>0</v>
      </c>
      <c r="BW46" s="58">
        <f>IF('Indicator Data'!BZ58="No Data",1,IF('Indicator Data Imputation'!BY49&lt;&gt;"",1,0))</f>
        <v>0</v>
      </c>
      <c r="BX46" s="58">
        <f>IF('Indicator Data'!CA58="No Data",1,IF('Indicator Data Imputation'!BZ49&lt;&gt;"",1,0))</f>
        <v>0</v>
      </c>
      <c r="BY46" s="58">
        <f>IF('Indicator Data'!CB58="No Data",1,IF('Indicator Data Imputation'!CA49&lt;&gt;"",1,0))</f>
        <v>0</v>
      </c>
      <c r="BZ46" s="58">
        <f>IF('Indicator Data'!CC58="No Data",1,IF('Indicator Data Imputation'!CB49&lt;&gt;"",1,0))</f>
        <v>0</v>
      </c>
      <c r="CA46" s="58">
        <f>IF('Indicator Data'!CD58="No Data",1,IF('Indicator Data Imputation'!CC49&lt;&gt;"",1,0))</f>
        <v>0</v>
      </c>
      <c r="CB46" s="58">
        <f>IF('Indicator Data'!CE58="No Data",1,IF('Indicator Data Imputation'!CD49&lt;&gt;"",1,0))</f>
        <v>0</v>
      </c>
      <c r="CC46" s="58">
        <f>IF('Indicator Data'!CF58="No Data",1,IF('Indicator Data Imputation'!CE49&lt;&gt;"",1,0))</f>
        <v>0</v>
      </c>
      <c r="CD46" s="58">
        <f>IF('Indicator Data'!CG58="No Data",1,IF('Indicator Data Imputation'!CF49&lt;&gt;"",1,0))</f>
        <v>0</v>
      </c>
      <c r="CE46" s="58">
        <f>IF('Indicator Data'!CH58="No Data",1,IF('Indicator Data Imputation'!CG49&lt;&gt;"",1,0))</f>
        <v>0</v>
      </c>
      <c r="CF46" s="58">
        <f>IF('Indicator Data'!CI58="No Data",1,IF('Indicator Data Imputation'!CH49&lt;&gt;"",1,0))</f>
        <v>0</v>
      </c>
      <c r="CG46" s="58">
        <f>IF('Indicator Data'!CJ58="No Data",1,IF('Indicator Data Imputation'!CI49&lt;&gt;"",1,0))</f>
        <v>0</v>
      </c>
      <c r="CH46" s="58">
        <f>IF('Indicator Data'!CK58="No Data",1,IF('Indicator Data Imputation'!CJ49&lt;&gt;"",1,0))</f>
        <v>0</v>
      </c>
      <c r="CI46" s="58">
        <f>IF('Indicator Data'!CL58="No Data",1,IF('Indicator Data Imputation'!CK49&lt;&gt;"",1,0))</f>
        <v>0</v>
      </c>
      <c r="CJ46" s="58">
        <f>IF('Indicator Data'!CM58="No Data",1,IF('Indicator Data Imputation'!CL49&lt;&gt;"",1,0))</f>
        <v>0</v>
      </c>
      <c r="CK46" s="58">
        <f>IF('Indicator Data'!CN58="No Data",1,IF('Indicator Data Imputation'!CM49&lt;&gt;"",1,0))</f>
        <v>0</v>
      </c>
      <c r="CL46" s="58">
        <f>IF('Indicator Data'!CO58="No Data",1,IF('Indicator Data Imputation'!CN49&lt;&gt;"",1,0))</f>
        <v>0</v>
      </c>
      <c r="CM46">
        <f t="shared" si="2"/>
        <v>12</v>
      </c>
      <c r="CN46" s="60">
        <f t="shared" si="1"/>
        <v>0.1348314606741573</v>
      </c>
    </row>
    <row r="47" spans="1:92" ht="15.75" customHeight="1" x14ac:dyDescent="0.25">
      <c r="A47" t="str">
        <f>'Indicator Data'!C59</f>
        <v>Joypurhat</v>
      </c>
      <c r="B47" s="58">
        <f>IF('Indicator Data'!E59="No Data",1,IF('Indicator Data Imputation'!D50&lt;&gt;"",1,0))</f>
        <v>1</v>
      </c>
      <c r="C47" s="58">
        <f>IF('Indicator Data'!F59="No Data",1,IF('Indicator Data Imputation'!E50&lt;&gt;"",1,0))</f>
        <v>1</v>
      </c>
      <c r="D47" s="58">
        <f>IF('Indicator Data'!G59="No Data",1,IF('Indicator Data Imputation'!F50&lt;&gt;"",1,0))</f>
        <v>1</v>
      </c>
      <c r="E47" s="58">
        <f>IF('Indicator Data'!H59="No Data",1,IF('Indicator Data Imputation'!G50&lt;&gt;"",1,0))</f>
        <v>1</v>
      </c>
      <c r="F47" s="58">
        <f>IF('Indicator Data'!I59="No Data",1,IF('Indicator Data Imputation'!H50&lt;&gt;"",1,0))</f>
        <v>0</v>
      </c>
      <c r="G47" s="58">
        <f>IF('Indicator Data'!J59="No Data",1,IF('Indicator Data Imputation'!I50&lt;&gt;"",1,0))</f>
        <v>0</v>
      </c>
      <c r="H47" s="58">
        <f>IF('Indicator Data'!K59="No Data",1,IF('Indicator Data Imputation'!J50&lt;&gt;"",1,0))</f>
        <v>0</v>
      </c>
      <c r="I47" s="58">
        <f>IF('Indicator Data'!L59="No Data",1,IF('Indicator Data Imputation'!K50&lt;&gt;"",1,0))</f>
        <v>0</v>
      </c>
      <c r="J47" s="58">
        <f>IF('Indicator Data'!M59="No Data",1,IF('Indicator Data Imputation'!L50&lt;&gt;"",1,0))</f>
        <v>0</v>
      </c>
      <c r="K47" s="58">
        <f>IF('Indicator Data'!N59="No Data",1,IF('Indicator Data Imputation'!M50&lt;&gt;"",1,0))</f>
        <v>0</v>
      </c>
      <c r="L47" s="58">
        <f>IF('Indicator Data'!O59="No Data",1,IF('Indicator Data Imputation'!N50&lt;&gt;"",1,0))</f>
        <v>0</v>
      </c>
      <c r="M47" s="58">
        <f>IF('Indicator Data'!P59="No Data",1,IF('Indicator Data Imputation'!O50&lt;&gt;"",1,0))</f>
        <v>0</v>
      </c>
      <c r="N47" s="58">
        <f>IF('Indicator Data'!Q59="No Data",1,IF('Indicator Data Imputation'!P50&lt;&gt;"",1,0))</f>
        <v>0</v>
      </c>
      <c r="O47" s="58">
        <f>IF('Indicator Data'!R59="No Data",1,IF('Indicator Data Imputation'!Q50&lt;&gt;"",1,0))</f>
        <v>0</v>
      </c>
      <c r="P47" s="58">
        <f>IF('Indicator Data'!S59="No Data",1,IF('Indicator Data Imputation'!R50&lt;&gt;"",1,0))</f>
        <v>1</v>
      </c>
      <c r="Q47" s="58">
        <f>IF('Indicator Data'!T59="No Data",1,IF('Indicator Data Imputation'!S50&lt;&gt;"",1,0))</f>
        <v>0</v>
      </c>
      <c r="R47" s="58">
        <f>IF('Indicator Data'!U59="No Data",1,IF('Indicator Data Imputation'!T50&lt;&gt;"",1,0))</f>
        <v>0</v>
      </c>
      <c r="S47" s="58">
        <f>IF('Indicator Data'!V59="No Data",1,IF('Indicator Data Imputation'!U50&lt;&gt;"",1,0))</f>
        <v>0</v>
      </c>
      <c r="T47" s="58">
        <f>IF('Indicator Data'!W59="No Data",1,IF('Indicator Data Imputation'!V50&lt;&gt;"",1,0))</f>
        <v>0</v>
      </c>
      <c r="U47" s="58">
        <f>IF('Indicator Data'!X59="No Data",1,IF('Indicator Data Imputation'!W50&lt;&gt;"",1,0))</f>
        <v>0</v>
      </c>
      <c r="V47" s="58">
        <f>IF('Indicator Data'!Y59="No Data",1,IF('Indicator Data Imputation'!X50&lt;&gt;"",1,0))</f>
        <v>0</v>
      </c>
      <c r="W47" s="58">
        <f>IF('Indicator Data'!Z59="No Data",1,IF('Indicator Data Imputation'!Y50&lt;&gt;"",1,0))</f>
        <v>0</v>
      </c>
      <c r="X47" s="58">
        <f>IF('Indicator Data'!AA59="No Data",1,IF('Indicator Data Imputation'!Z50&lt;&gt;"",1,0))</f>
        <v>0</v>
      </c>
      <c r="Y47" s="58">
        <f>IF('Indicator Data'!AB59="No Data",1,IF('Indicator Data Imputation'!AA50&lt;&gt;"",1,0))</f>
        <v>0</v>
      </c>
      <c r="Z47" s="58">
        <f>IF('Indicator Data'!AC59="No Data",1,IF('Indicator Data Imputation'!AB50&lt;&gt;"",1,0))</f>
        <v>0</v>
      </c>
      <c r="AA47" s="58">
        <f>IF('Indicator Data'!AD59="No Data",1,IF('Indicator Data Imputation'!AC50&lt;&gt;"",1,0))</f>
        <v>0</v>
      </c>
      <c r="AB47" s="58">
        <f>IF('Indicator Data'!AE59="No Data",1,IF('Indicator Data Imputation'!AD50&lt;&gt;"",1,0))</f>
        <v>1</v>
      </c>
      <c r="AC47" s="58">
        <f>IF('Indicator Data'!AF59="No Data",1,IF('Indicator Data Imputation'!AE50&lt;&gt;"",1,0))</f>
        <v>1</v>
      </c>
      <c r="AD47" s="58">
        <f>IF('Indicator Data'!AG59="No Data",1,IF('Indicator Data Imputation'!AF50&lt;&gt;"",1,0))</f>
        <v>1</v>
      </c>
      <c r="AE47" s="58">
        <f>IF('Indicator Data'!AH59="No Data",1,IF('Indicator Data Imputation'!AG50&lt;&gt;"",1,0))</f>
        <v>1</v>
      </c>
      <c r="AF47" s="58">
        <f>IF('Indicator Data'!AI59="No Data",1,IF('Indicator Data Imputation'!AH50&lt;&gt;"",1,0))</f>
        <v>1</v>
      </c>
      <c r="AG47" s="58">
        <f>IF('Indicator Data'!AJ59="No Data",1,IF('Indicator Data Imputation'!AI50&lt;&gt;"",1,0))</f>
        <v>0</v>
      </c>
      <c r="AH47" s="58">
        <f>IF('Indicator Data'!AK59="No Data",1,IF('Indicator Data Imputation'!AJ50&lt;&gt;"",1,0))</f>
        <v>0</v>
      </c>
      <c r="AI47" s="58">
        <f>IF('Indicator Data'!AL59="No Data",1,IF('Indicator Data Imputation'!AK50&lt;&gt;"",1,0))</f>
        <v>0</v>
      </c>
      <c r="AJ47" s="58">
        <f>IF('Indicator Data'!AM59="No Data",1,IF('Indicator Data Imputation'!AL50&lt;&gt;"",1,0))</f>
        <v>0</v>
      </c>
      <c r="AK47" s="58">
        <f>IF('Indicator Data'!AN59="No Data",1,IF('Indicator Data Imputation'!AM50&lt;&gt;"",1,0))</f>
        <v>0</v>
      </c>
      <c r="AL47" s="58">
        <f>IF('Indicator Data'!AO59="No Data",1,IF('Indicator Data Imputation'!AN50&lt;&gt;"",1,0))</f>
        <v>0</v>
      </c>
      <c r="AM47" s="58">
        <f>IF('Indicator Data'!AP59="No Data",1,IF('Indicator Data Imputation'!AO50&lt;&gt;"",1,0))</f>
        <v>0</v>
      </c>
      <c r="AN47" s="58">
        <f>IF('Indicator Data'!AQ59="No Data",1,IF('Indicator Data Imputation'!AP50&lt;&gt;"",1,0))</f>
        <v>0</v>
      </c>
      <c r="AO47" s="58">
        <f>IF('Indicator Data'!AR59="No Data",1,IF('Indicator Data Imputation'!AQ50&lt;&gt;"",1,0))</f>
        <v>0</v>
      </c>
      <c r="AP47" s="58">
        <f>IF('Indicator Data'!AS59="No Data",1,IF('Indicator Data Imputation'!AR50&lt;&gt;"",1,0))</f>
        <v>0</v>
      </c>
      <c r="AQ47" s="58">
        <f>IF('Indicator Data'!AT59="No Data",1,IF('Indicator Data Imputation'!AS50&lt;&gt;"",1,0))</f>
        <v>1</v>
      </c>
      <c r="AR47" s="58">
        <f>IF('Indicator Data'!AU59="No Data",1,IF('Indicator Data Imputation'!AT50&lt;&gt;"",1,0))</f>
        <v>1</v>
      </c>
      <c r="AS47" s="58">
        <f>IF('Indicator Data'!AV59="No Data",1,IF('Indicator Data Imputation'!AU50&lt;&gt;"",1,0))</f>
        <v>1</v>
      </c>
      <c r="AT47" s="58">
        <f>IF('Indicator Data'!AW59="No Data",1,IF('Indicator Data Imputation'!AV50&lt;&gt;"",1,0))</f>
        <v>0</v>
      </c>
      <c r="AU47" s="58">
        <f>IF('Indicator Data'!AX59="No Data",1,IF('Indicator Data Imputation'!AW50&lt;&gt;"",1,0))</f>
        <v>0</v>
      </c>
      <c r="AV47" s="58">
        <f>IF('Indicator Data'!AY59="No Data",1,IF('Indicator Data Imputation'!AX50&lt;&gt;"",1,0))</f>
        <v>0</v>
      </c>
      <c r="AW47" s="58">
        <f>IF('Indicator Data'!AZ59="No Data",1,IF('Indicator Data Imputation'!AY50&lt;&gt;"",1,0))</f>
        <v>0</v>
      </c>
      <c r="AX47" s="58">
        <f>IF('Indicator Data'!BA59="No Data",1,IF('Indicator Data Imputation'!AZ50&lt;&gt;"",1,0))</f>
        <v>0</v>
      </c>
      <c r="AY47" s="58">
        <f>IF('Indicator Data'!BB59="No Data",1,IF('Indicator Data Imputation'!BA50&lt;&gt;"",1,0))</f>
        <v>0</v>
      </c>
      <c r="AZ47" s="58">
        <f>IF('Indicator Data'!BC59="No Data",1,IF('Indicator Data Imputation'!BB50&lt;&gt;"",1,0))</f>
        <v>0</v>
      </c>
      <c r="BA47" s="58">
        <f>IF('Indicator Data'!BD59="No Data",1,IF('Indicator Data Imputation'!BC50&lt;&gt;"",1,0))</f>
        <v>0</v>
      </c>
      <c r="BB47" s="58">
        <f>IF('Indicator Data'!BE59="No Data",1,IF('Indicator Data Imputation'!BD50&lt;&gt;"",1,0))</f>
        <v>0</v>
      </c>
      <c r="BC47" s="58">
        <f>IF('Indicator Data'!BF59="No Data",1,IF('Indicator Data Imputation'!BE50&lt;&gt;"",1,0))</f>
        <v>0</v>
      </c>
      <c r="BD47" s="58">
        <f>IF('Indicator Data'!BG59="No Data",1,IF('Indicator Data Imputation'!BF50&lt;&gt;"",1,0))</f>
        <v>0</v>
      </c>
      <c r="BE47" s="58">
        <f>IF('Indicator Data'!BH59="No Data",1,IF('Indicator Data Imputation'!BG50&lt;&gt;"",1,0))</f>
        <v>0</v>
      </c>
      <c r="BF47" s="58">
        <f>IF('Indicator Data'!BI59="No Data",1,IF('Indicator Data Imputation'!BH50&lt;&gt;"",1,0))</f>
        <v>0</v>
      </c>
      <c r="BG47" s="58">
        <f>IF('Indicator Data'!BJ59="No Data",1,IF('Indicator Data Imputation'!BI50&lt;&gt;"",1,0))</f>
        <v>0</v>
      </c>
      <c r="BH47" s="58">
        <f>IF('Indicator Data'!BK59="No Data",1,IF('Indicator Data Imputation'!BJ50&lt;&gt;"",1,0))</f>
        <v>0</v>
      </c>
      <c r="BI47" s="58">
        <f>IF('Indicator Data'!BL59="No Data",1,IF('Indicator Data Imputation'!BK50&lt;&gt;"",1,0))</f>
        <v>0</v>
      </c>
      <c r="BJ47" s="58">
        <f>IF('Indicator Data'!BM59="No Data",1,IF('Indicator Data Imputation'!BL50&lt;&gt;"",1,0))</f>
        <v>0</v>
      </c>
      <c r="BK47" s="58">
        <f>IF('Indicator Data'!BN59="No Data",1,IF('Indicator Data Imputation'!BM50&lt;&gt;"",1,0))</f>
        <v>0</v>
      </c>
      <c r="BL47" s="58">
        <f>IF('Indicator Data'!BO59="No Data",1,IF('Indicator Data Imputation'!BN50&lt;&gt;"",1,0))</f>
        <v>0</v>
      </c>
      <c r="BM47" s="58">
        <f>IF('Indicator Data'!BP59="No Data",1,IF('Indicator Data Imputation'!BO50&lt;&gt;"",1,0))</f>
        <v>1</v>
      </c>
      <c r="BN47" s="58">
        <f>IF('Indicator Data'!BQ59="No Data",1,IF('Indicator Data Imputation'!BP50&lt;&gt;"",1,0))</f>
        <v>1</v>
      </c>
      <c r="BO47" s="58">
        <f>IF('Indicator Data'!BR59="No Data",1,IF('Indicator Data Imputation'!BQ50&lt;&gt;"",1,0))</f>
        <v>1</v>
      </c>
      <c r="BP47" s="58">
        <f>IF('Indicator Data'!BS59="No Data",1,IF('Indicator Data Imputation'!BR50&lt;&gt;"",1,0))</f>
        <v>1</v>
      </c>
      <c r="BQ47" s="58">
        <f>IF('Indicator Data'!BT59="No Data",1,IF('Indicator Data Imputation'!BS50&lt;&gt;"",1,0))</f>
        <v>0</v>
      </c>
      <c r="BR47" s="58">
        <f>IF('Indicator Data'!BU59="No Data",1,IF('Indicator Data Imputation'!BT50&lt;&gt;"",1,0))</f>
        <v>1</v>
      </c>
      <c r="BS47" s="58">
        <f>IF('Indicator Data'!BV59="No Data",1,IF('Indicator Data Imputation'!BU50&lt;&gt;"",1,0))</f>
        <v>0</v>
      </c>
      <c r="BT47" s="58">
        <f>IF('Indicator Data'!BW59="No Data",1,IF('Indicator Data Imputation'!BV50&lt;&gt;"",1,0))</f>
        <v>0</v>
      </c>
      <c r="BU47" s="58">
        <f>IF('Indicator Data'!BX59="No Data",1,IF('Indicator Data Imputation'!BW50&lt;&gt;"",1,0))</f>
        <v>0</v>
      </c>
      <c r="BV47" s="58">
        <f>IF('Indicator Data'!BY59="No Data",1,IF('Indicator Data Imputation'!BX50&lt;&gt;"",1,0))</f>
        <v>0</v>
      </c>
      <c r="BW47" s="58">
        <f>IF('Indicator Data'!BZ59="No Data",1,IF('Indicator Data Imputation'!BY50&lt;&gt;"",1,0))</f>
        <v>0</v>
      </c>
      <c r="BX47" s="58">
        <f>IF('Indicator Data'!CA59="No Data",1,IF('Indicator Data Imputation'!BZ50&lt;&gt;"",1,0))</f>
        <v>0</v>
      </c>
      <c r="BY47" s="58">
        <f>IF('Indicator Data'!CB59="No Data",1,IF('Indicator Data Imputation'!CA50&lt;&gt;"",1,0))</f>
        <v>0</v>
      </c>
      <c r="BZ47" s="58">
        <f>IF('Indicator Data'!CC59="No Data",1,IF('Indicator Data Imputation'!CB50&lt;&gt;"",1,0))</f>
        <v>0</v>
      </c>
      <c r="CA47" s="58">
        <f>IF('Indicator Data'!CD59="No Data",1,IF('Indicator Data Imputation'!CC50&lt;&gt;"",1,0))</f>
        <v>0</v>
      </c>
      <c r="CB47" s="58">
        <f>IF('Indicator Data'!CE59="No Data",1,IF('Indicator Data Imputation'!CD50&lt;&gt;"",1,0))</f>
        <v>0</v>
      </c>
      <c r="CC47" s="58">
        <f>IF('Indicator Data'!CF59="No Data",1,IF('Indicator Data Imputation'!CE50&lt;&gt;"",1,0))</f>
        <v>0</v>
      </c>
      <c r="CD47" s="58">
        <f>IF('Indicator Data'!CG59="No Data",1,IF('Indicator Data Imputation'!CF50&lt;&gt;"",1,0))</f>
        <v>0</v>
      </c>
      <c r="CE47" s="58">
        <f>IF('Indicator Data'!CH59="No Data",1,IF('Indicator Data Imputation'!CG50&lt;&gt;"",1,0))</f>
        <v>0</v>
      </c>
      <c r="CF47" s="58">
        <f>IF('Indicator Data'!CI59="No Data",1,IF('Indicator Data Imputation'!CH50&lt;&gt;"",1,0))</f>
        <v>0</v>
      </c>
      <c r="CG47" s="58">
        <f>IF('Indicator Data'!CJ59="No Data",1,IF('Indicator Data Imputation'!CI50&lt;&gt;"",1,0))</f>
        <v>0</v>
      </c>
      <c r="CH47" s="58">
        <f>IF('Indicator Data'!CK59="No Data",1,IF('Indicator Data Imputation'!CJ50&lt;&gt;"",1,0))</f>
        <v>0</v>
      </c>
      <c r="CI47" s="58">
        <f>IF('Indicator Data'!CL59="No Data",1,IF('Indicator Data Imputation'!CK50&lt;&gt;"",1,0))</f>
        <v>0</v>
      </c>
      <c r="CJ47" s="58">
        <f>IF('Indicator Data'!CM59="No Data",1,IF('Indicator Data Imputation'!CL50&lt;&gt;"",1,0))</f>
        <v>0</v>
      </c>
      <c r="CK47" s="58">
        <f>IF('Indicator Data'!CN59="No Data",1,IF('Indicator Data Imputation'!CM50&lt;&gt;"",1,0))</f>
        <v>0</v>
      </c>
      <c r="CL47" s="58">
        <f>IF('Indicator Data'!CO59="No Data",1,IF('Indicator Data Imputation'!CN50&lt;&gt;"",1,0))</f>
        <v>0</v>
      </c>
      <c r="CM47">
        <f t="shared" si="2"/>
        <v>13</v>
      </c>
      <c r="CN47" s="60">
        <f t="shared" si="1"/>
        <v>0.14606741573033707</v>
      </c>
    </row>
    <row r="48" spans="1:92" ht="15.75" customHeight="1" x14ac:dyDescent="0.25">
      <c r="A48" t="str">
        <f>'Indicator Data'!C60</f>
        <v>Naogaon</v>
      </c>
      <c r="B48" s="58">
        <f>IF('Indicator Data'!E60="No Data",1,IF('Indicator Data Imputation'!D51&lt;&gt;"",1,0))</f>
        <v>1</v>
      </c>
      <c r="C48" s="58">
        <f>IF('Indicator Data'!F60="No Data",1,IF('Indicator Data Imputation'!E51&lt;&gt;"",1,0))</f>
        <v>1</v>
      </c>
      <c r="D48" s="58">
        <f>IF('Indicator Data'!G60="No Data",1,IF('Indicator Data Imputation'!F51&lt;&gt;"",1,0))</f>
        <v>1</v>
      </c>
      <c r="E48" s="58">
        <f>IF('Indicator Data'!H60="No Data",1,IF('Indicator Data Imputation'!G51&lt;&gt;"",1,0))</f>
        <v>1</v>
      </c>
      <c r="F48" s="58">
        <f>IF('Indicator Data'!I60="No Data",1,IF('Indicator Data Imputation'!H51&lt;&gt;"",1,0))</f>
        <v>0</v>
      </c>
      <c r="G48" s="58">
        <f>IF('Indicator Data'!J60="No Data",1,IF('Indicator Data Imputation'!I51&lt;&gt;"",1,0))</f>
        <v>0</v>
      </c>
      <c r="H48" s="58">
        <f>IF('Indicator Data'!K60="No Data",1,IF('Indicator Data Imputation'!J51&lt;&gt;"",1,0))</f>
        <v>0</v>
      </c>
      <c r="I48" s="58">
        <f>IF('Indicator Data'!L60="No Data",1,IF('Indicator Data Imputation'!K51&lt;&gt;"",1,0))</f>
        <v>0</v>
      </c>
      <c r="J48" s="58">
        <f>IF('Indicator Data'!M60="No Data",1,IF('Indicator Data Imputation'!L51&lt;&gt;"",1,0))</f>
        <v>0</v>
      </c>
      <c r="K48" s="58">
        <f>IF('Indicator Data'!N60="No Data",1,IF('Indicator Data Imputation'!M51&lt;&gt;"",1,0))</f>
        <v>0</v>
      </c>
      <c r="L48" s="58">
        <f>IF('Indicator Data'!O60="No Data",1,IF('Indicator Data Imputation'!N51&lt;&gt;"",1,0))</f>
        <v>0</v>
      </c>
      <c r="M48" s="58">
        <f>IF('Indicator Data'!P60="No Data",1,IF('Indicator Data Imputation'!O51&lt;&gt;"",1,0))</f>
        <v>0</v>
      </c>
      <c r="N48" s="58">
        <f>IF('Indicator Data'!Q60="No Data",1,IF('Indicator Data Imputation'!P51&lt;&gt;"",1,0))</f>
        <v>0</v>
      </c>
      <c r="O48" s="58">
        <f>IF('Indicator Data'!R60="No Data",1,IF('Indicator Data Imputation'!Q51&lt;&gt;"",1,0))</f>
        <v>0</v>
      </c>
      <c r="P48" s="58">
        <f>IF('Indicator Data'!S60="No Data",1,IF('Indicator Data Imputation'!R51&lt;&gt;"",1,0))</f>
        <v>1</v>
      </c>
      <c r="Q48" s="58">
        <f>IF('Indicator Data'!T60="No Data",1,IF('Indicator Data Imputation'!S51&lt;&gt;"",1,0))</f>
        <v>0</v>
      </c>
      <c r="R48" s="58">
        <f>IF('Indicator Data'!U60="No Data",1,IF('Indicator Data Imputation'!T51&lt;&gt;"",1,0))</f>
        <v>0</v>
      </c>
      <c r="S48" s="58">
        <f>IF('Indicator Data'!V60="No Data",1,IF('Indicator Data Imputation'!U51&lt;&gt;"",1,0))</f>
        <v>0</v>
      </c>
      <c r="T48" s="58">
        <f>IF('Indicator Data'!W60="No Data",1,IF('Indicator Data Imputation'!V51&lt;&gt;"",1,0))</f>
        <v>0</v>
      </c>
      <c r="U48" s="58">
        <f>IF('Indicator Data'!X60="No Data",1,IF('Indicator Data Imputation'!W51&lt;&gt;"",1,0))</f>
        <v>0</v>
      </c>
      <c r="V48" s="58">
        <f>IF('Indicator Data'!Y60="No Data",1,IF('Indicator Data Imputation'!X51&lt;&gt;"",1,0))</f>
        <v>0</v>
      </c>
      <c r="W48" s="58">
        <f>IF('Indicator Data'!Z60="No Data",1,IF('Indicator Data Imputation'!Y51&lt;&gt;"",1,0))</f>
        <v>0</v>
      </c>
      <c r="X48" s="58">
        <f>IF('Indicator Data'!AA60="No Data",1,IF('Indicator Data Imputation'!Z51&lt;&gt;"",1,0))</f>
        <v>0</v>
      </c>
      <c r="Y48" s="58">
        <f>IF('Indicator Data'!AB60="No Data",1,IF('Indicator Data Imputation'!AA51&lt;&gt;"",1,0))</f>
        <v>0</v>
      </c>
      <c r="Z48" s="58">
        <f>IF('Indicator Data'!AC60="No Data",1,IF('Indicator Data Imputation'!AB51&lt;&gt;"",1,0))</f>
        <v>0</v>
      </c>
      <c r="AA48" s="58">
        <f>IF('Indicator Data'!AD60="No Data",1,IF('Indicator Data Imputation'!AC51&lt;&gt;"",1,0))</f>
        <v>0</v>
      </c>
      <c r="AB48" s="58">
        <f>IF('Indicator Data'!AE60="No Data",1,IF('Indicator Data Imputation'!AD51&lt;&gt;"",1,0))</f>
        <v>1</v>
      </c>
      <c r="AC48" s="58">
        <f>IF('Indicator Data'!AF60="No Data",1,IF('Indicator Data Imputation'!AE51&lt;&gt;"",1,0))</f>
        <v>1</v>
      </c>
      <c r="AD48" s="58">
        <f>IF('Indicator Data'!AG60="No Data",1,IF('Indicator Data Imputation'!AF51&lt;&gt;"",1,0))</f>
        <v>1</v>
      </c>
      <c r="AE48" s="58">
        <f>IF('Indicator Data'!AH60="No Data",1,IF('Indicator Data Imputation'!AG51&lt;&gt;"",1,0))</f>
        <v>1</v>
      </c>
      <c r="AF48" s="58">
        <f>IF('Indicator Data'!AI60="No Data",1,IF('Indicator Data Imputation'!AH51&lt;&gt;"",1,0))</f>
        <v>1</v>
      </c>
      <c r="AG48" s="58">
        <f>IF('Indicator Data'!AJ60="No Data",1,IF('Indicator Data Imputation'!AI51&lt;&gt;"",1,0))</f>
        <v>0</v>
      </c>
      <c r="AH48" s="58">
        <f>IF('Indicator Data'!AK60="No Data",1,IF('Indicator Data Imputation'!AJ51&lt;&gt;"",1,0))</f>
        <v>0</v>
      </c>
      <c r="AI48" s="58">
        <f>IF('Indicator Data'!AL60="No Data",1,IF('Indicator Data Imputation'!AK51&lt;&gt;"",1,0))</f>
        <v>0</v>
      </c>
      <c r="AJ48" s="58">
        <f>IF('Indicator Data'!AM60="No Data",1,IF('Indicator Data Imputation'!AL51&lt;&gt;"",1,0))</f>
        <v>0</v>
      </c>
      <c r="AK48" s="58">
        <f>IF('Indicator Data'!AN60="No Data",1,IF('Indicator Data Imputation'!AM51&lt;&gt;"",1,0))</f>
        <v>0</v>
      </c>
      <c r="AL48" s="58">
        <f>IF('Indicator Data'!AO60="No Data",1,IF('Indicator Data Imputation'!AN51&lt;&gt;"",1,0))</f>
        <v>0</v>
      </c>
      <c r="AM48" s="58">
        <f>IF('Indicator Data'!AP60="No Data",1,IF('Indicator Data Imputation'!AO51&lt;&gt;"",1,0))</f>
        <v>0</v>
      </c>
      <c r="AN48" s="58">
        <f>IF('Indicator Data'!AQ60="No Data",1,IF('Indicator Data Imputation'!AP51&lt;&gt;"",1,0))</f>
        <v>0</v>
      </c>
      <c r="AO48" s="58">
        <f>IF('Indicator Data'!AR60="No Data",1,IF('Indicator Data Imputation'!AQ51&lt;&gt;"",1,0))</f>
        <v>0</v>
      </c>
      <c r="AP48" s="58">
        <f>IF('Indicator Data'!AS60="No Data",1,IF('Indicator Data Imputation'!AR51&lt;&gt;"",1,0))</f>
        <v>0</v>
      </c>
      <c r="AQ48" s="58">
        <f>IF('Indicator Data'!AT60="No Data",1,IF('Indicator Data Imputation'!AS51&lt;&gt;"",1,0))</f>
        <v>1</v>
      </c>
      <c r="AR48" s="58">
        <f>IF('Indicator Data'!AU60="No Data",1,IF('Indicator Data Imputation'!AT51&lt;&gt;"",1,0))</f>
        <v>1</v>
      </c>
      <c r="AS48" s="58">
        <f>IF('Indicator Data'!AV60="No Data",1,IF('Indicator Data Imputation'!AU51&lt;&gt;"",1,0))</f>
        <v>1</v>
      </c>
      <c r="AT48" s="58">
        <f>IF('Indicator Data'!AW60="No Data",1,IF('Indicator Data Imputation'!AV51&lt;&gt;"",1,0))</f>
        <v>0</v>
      </c>
      <c r="AU48" s="58">
        <f>IF('Indicator Data'!AX60="No Data",1,IF('Indicator Data Imputation'!AW51&lt;&gt;"",1,0))</f>
        <v>0</v>
      </c>
      <c r="AV48" s="58">
        <f>IF('Indicator Data'!AY60="No Data",1,IF('Indicator Data Imputation'!AX51&lt;&gt;"",1,0))</f>
        <v>0</v>
      </c>
      <c r="AW48" s="58">
        <f>IF('Indicator Data'!AZ60="No Data",1,IF('Indicator Data Imputation'!AY51&lt;&gt;"",1,0))</f>
        <v>0</v>
      </c>
      <c r="AX48" s="58">
        <f>IF('Indicator Data'!BA60="No Data",1,IF('Indicator Data Imputation'!AZ51&lt;&gt;"",1,0))</f>
        <v>0</v>
      </c>
      <c r="AY48" s="58">
        <f>IF('Indicator Data'!BB60="No Data",1,IF('Indicator Data Imputation'!BA51&lt;&gt;"",1,0))</f>
        <v>0</v>
      </c>
      <c r="AZ48" s="58">
        <f>IF('Indicator Data'!BC60="No Data",1,IF('Indicator Data Imputation'!BB51&lt;&gt;"",1,0))</f>
        <v>0</v>
      </c>
      <c r="BA48" s="58">
        <f>IF('Indicator Data'!BD60="No Data",1,IF('Indicator Data Imputation'!BC51&lt;&gt;"",1,0))</f>
        <v>0</v>
      </c>
      <c r="BB48" s="58">
        <f>IF('Indicator Data'!BE60="No Data",1,IF('Indicator Data Imputation'!BD51&lt;&gt;"",1,0))</f>
        <v>0</v>
      </c>
      <c r="BC48" s="58">
        <f>IF('Indicator Data'!BF60="No Data",1,IF('Indicator Data Imputation'!BE51&lt;&gt;"",1,0))</f>
        <v>0</v>
      </c>
      <c r="BD48" s="58">
        <f>IF('Indicator Data'!BG60="No Data",1,IF('Indicator Data Imputation'!BF51&lt;&gt;"",1,0))</f>
        <v>0</v>
      </c>
      <c r="BE48" s="58">
        <f>IF('Indicator Data'!BH60="No Data",1,IF('Indicator Data Imputation'!BG51&lt;&gt;"",1,0))</f>
        <v>0</v>
      </c>
      <c r="BF48" s="58">
        <f>IF('Indicator Data'!BI60="No Data",1,IF('Indicator Data Imputation'!BH51&lt;&gt;"",1,0))</f>
        <v>0</v>
      </c>
      <c r="BG48" s="58">
        <f>IF('Indicator Data'!BJ60="No Data",1,IF('Indicator Data Imputation'!BI51&lt;&gt;"",1,0))</f>
        <v>0</v>
      </c>
      <c r="BH48" s="58">
        <f>IF('Indicator Data'!BK60="No Data",1,IF('Indicator Data Imputation'!BJ51&lt;&gt;"",1,0))</f>
        <v>0</v>
      </c>
      <c r="BI48" s="58">
        <f>IF('Indicator Data'!BL60="No Data",1,IF('Indicator Data Imputation'!BK51&lt;&gt;"",1,0))</f>
        <v>0</v>
      </c>
      <c r="BJ48" s="58">
        <f>IF('Indicator Data'!BM60="No Data",1,IF('Indicator Data Imputation'!BL51&lt;&gt;"",1,0))</f>
        <v>0</v>
      </c>
      <c r="BK48" s="58">
        <f>IF('Indicator Data'!BN60="No Data",1,IF('Indicator Data Imputation'!BM51&lt;&gt;"",1,0))</f>
        <v>0</v>
      </c>
      <c r="BL48" s="58">
        <f>IF('Indicator Data'!BO60="No Data",1,IF('Indicator Data Imputation'!BN51&lt;&gt;"",1,0))</f>
        <v>0</v>
      </c>
      <c r="BM48" s="58">
        <f>IF('Indicator Data'!BP60="No Data",1,IF('Indicator Data Imputation'!BO51&lt;&gt;"",1,0))</f>
        <v>1</v>
      </c>
      <c r="BN48" s="58">
        <f>IF('Indicator Data'!BQ60="No Data",1,IF('Indicator Data Imputation'!BP51&lt;&gt;"",1,0))</f>
        <v>1</v>
      </c>
      <c r="BO48" s="58">
        <f>IF('Indicator Data'!BR60="No Data",1,IF('Indicator Data Imputation'!BQ51&lt;&gt;"",1,0))</f>
        <v>1</v>
      </c>
      <c r="BP48" s="58">
        <f>IF('Indicator Data'!BS60="No Data",1,IF('Indicator Data Imputation'!BR51&lt;&gt;"",1,0))</f>
        <v>1</v>
      </c>
      <c r="BQ48" s="58">
        <f>IF('Indicator Data'!BT60="No Data",1,IF('Indicator Data Imputation'!BS51&lt;&gt;"",1,0))</f>
        <v>0</v>
      </c>
      <c r="BR48" s="58">
        <f>IF('Indicator Data'!BU60="No Data",1,IF('Indicator Data Imputation'!BT51&lt;&gt;"",1,0))</f>
        <v>1</v>
      </c>
      <c r="BS48" s="58">
        <f>IF('Indicator Data'!BV60="No Data",1,IF('Indicator Data Imputation'!BU51&lt;&gt;"",1,0))</f>
        <v>0</v>
      </c>
      <c r="BT48" s="58">
        <f>IF('Indicator Data'!BW60="No Data",1,IF('Indicator Data Imputation'!BV51&lt;&gt;"",1,0))</f>
        <v>0</v>
      </c>
      <c r="BU48" s="58">
        <f>IF('Indicator Data'!BX60="No Data",1,IF('Indicator Data Imputation'!BW51&lt;&gt;"",1,0))</f>
        <v>0</v>
      </c>
      <c r="BV48" s="58">
        <f>IF('Indicator Data'!BY60="No Data",1,IF('Indicator Data Imputation'!BX51&lt;&gt;"",1,0))</f>
        <v>0</v>
      </c>
      <c r="BW48" s="58">
        <f>IF('Indicator Data'!BZ60="No Data",1,IF('Indicator Data Imputation'!BY51&lt;&gt;"",1,0))</f>
        <v>0</v>
      </c>
      <c r="BX48" s="58">
        <f>IF('Indicator Data'!CA60="No Data",1,IF('Indicator Data Imputation'!BZ51&lt;&gt;"",1,0))</f>
        <v>0</v>
      </c>
      <c r="BY48" s="58">
        <f>IF('Indicator Data'!CB60="No Data",1,IF('Indicator Data Imputation'!CA51&lt;&gt;"",1,0))</f>
        <v>0</v>
      </c>
      <c r="BZ48" s="58">
        <f>IF('Indicator Data'!CC60="No Data",1,IF('Indicator Data Imputation'!CB51&lt;&gt;"",1,0))</f>
        <v>0</v>
      </c>
      <c r="CA48" s="58">
        <f>IF('Indicator Data'!CD60="No Data",1,IF('Indicator Data Imputation'!CC51&lt;&gt;"",1,0))</f>
        <v>0</v>
      </c>
      <c r="CB48" s="58">
        <f>IF('Indicator Data'!CE60="No Data",1,IF('Indicator Data Imputation'!CD51&lt;&gt;"",1,0))</f>
        <v>0</v>
      </c>
      <c r="CC48" s="58">
        <f>IF('Indicator Data'!CF60="No Data",1,IF('Indicator Data Imputation'!CE51&lt;&gt;"",1,0))</f>
        <v>0</v>
      </c>
      <c r="CD48" s="58">
        <f>IF('Indicator Data'!CG60="No Data",1,IF('Indicator Data Imputation'!CF51&lt;&gt;"",1,0))</f>
        <v>0</v>
      </c>
      <c r="CE48" s="58">
        <f>IF('Indicator Data'!CH60="No Data",1,IF('Indicator Data Imputation'!CG51&lt;&gt;"",1,0))</f>
        <v>0</v>
      </c>
      <c r="CF48" s="58">
        <f>IF('Indicator Data'!CI60="No Data",1,IF('Indicator Data Imputation'!CH51&lt;&gt;"",1,0))</f>
        <v>0</v>
      </c>
      <c r="CG48" s="58">
        <f>IF('Indicator Data'!CJ60="No Data",1,IF('Indicator Data Imputation'!CI51&lt;&gt;"",1,0))</f>
        <v>0</v>
      </c>
      <c r="CH48" s="58">
        <f>IF('Indicator Data'!CK60="No Data",1,IF('Indicator Data Imputation'!CJ51&lt;&gt;"",1,0))</f>
        <v>0</v>
      </c>
      <c r="CI48" s="58">
        <f>IF('Indicator Data'!CL60="No Data",1,IF('Indicator Data Imputation'!CK51&lt;&gt;"",1,0))</f>
        <v>0</v>
      </c>
      <c r="CJ48" s="58">
        <f>IF('Indicator Data'!CM60="No Data",1,IF('Indicator Data Imputation'!CL51&lt;&gt;"",1,0))</f>
        <v>0</v>
      </c>
      <c r="CK48" s="58">
        <f>IF('Indicator Data'!CN60="No Data",1,IF('Indicator Data Imputation'!CM51&lt;&gt;"",1,0))</f>
        <v>0</v>
      </c>
      <c r="CL48" s="58">
        <f>IF('Indicator Data'!CO60="No Data",1,IF('Indicator Data Imputation'!CN51&lt;&gt;"",1,0))</f>
        <v>0</v>
      </c>
      <c r="CM48">
        <f t="shared" si="2"/>
        <v>13</v>
      </c>
      <c r="CN48" s="60">
        <f t="shared" si="1"/>
        <v>0.14606741573033707</v>
      </c>
    </row>
    <row r="49" spans="1:92" ht="15.75" customHeight="1" x14ac:dyDescent="0.25">
      <c r="A49" t="str">
        <f>'Indicator Data'!C61</f>
        <v>Natore</v>
      </c>
      <c r="B49" s="58">
        <f>IF('Indicator Data'!E61="No Data",1,IF('Indicator Data Imputation'!D52&lt;&gt;"",1,0))</f>
        <v>1</v>
      </c>
      <c r="C49" s="58">
        <f>IF('Indicator Data'!F61="No Data",1,IF('Indicator Data Imputation'!E52&lt;&gt;"",1,0))</f>
        <v>1</v>
      </c>
      <c r="D49" s="58">
        <f>IF('Indicator Data'!G61="No Data",1,IF('Indicator Data Imputation'!F52&lt;&gt;"",1,0))</f>
        <v>1</v>
      </c>
      <c r="E49" s="58">
        <f>IF('Indicator Data'!H61="No Data",1,IF('Indicator Data Imputation'!G52&lt;&gt;"",1,0))</f>
        <v>1</v>
      </c>
      <c r="F49" s="58">
        <f>IF('Indicator Data'!I61="No Data",1,IF('Indicator Data Imputation'!H52&lt;&gt;"",1,0))</f>
        <v>0</v>
      </c>
      <c r="G49" s="58">
        <f>IF('Indicator Data'!J61="No Data",1,IF('Indicator Data Imputation'!I52&lt;&gt;"",1,0))</f>
        <v>0</v>
      </c>
      <c r="H49" s="58">
        <f>IF('Indicator Data'!K61="No Data",1,IF('Indicator Data Imputation'!J52&lt;&gt;"",1,0))</f>
        <v>0</v>
      </c>
      <c r="I49" s="58">
        <f>IF('Indicator Data'!L61="No Data",1,IF('Indicator Data Imputation'!K52&lt;&gt;"",1,0))</f>
        <v>0</v>
      </c>
      <c r="J49" s="58">
        <f>IF('Indicator Data'!M61="No Data",1,IF('Indicator Data Imputation'!L52&lt;&gt;"",1,0))</f>
        <v>0</v>
      </c>
      <c r="K49" s="58">
        <f>IF('Indicator Data'!N61="No Data",1,IF('Indicator Data Imputation'!M52&lt;&gt;"",1,0))</f>
        <v>0</v>
      </c>
      <c r="L49" s="58">
        <f>IF('Indicator Data'!O61="No Data",1,IF('Indicator Data Imputation'!N52&lt;&gt;"",1,0))</f>
        <v>0</v>
      </c>
      <c r="M49" s="58">
        <f>IF('Indicator Data'!P61="No Data",1,IF('Indicator Data Imputation'!O52&lt;&gt;"",1,0))</f>
        <v>0</v>
      </c>
      <c r="N49" s="58">
        <f>IF('Indicator Data'!Q61="No Data",1,IF('Indicator Data Imputation'!P52&lt;&gt;"",1,0))</f>
        <v>0</v>
      </c>
      <c r="O49" s="58">
        <f>IF('Indicator Data'!R61="No Data",1,IF('Indicator Data Imputation'!Q52&lt;&gt;"",1,0))</f>
        <v>0</v>
      </c>
      <c r="P49" s="58">
        <f>IF('Indicator Data'!S61="No Data",1,IF('Indicator Data Imputation'!R52&lt;&gt;"",1,0))</f>
        <v>0</v>
      </c>
      <c r="Q49" s="58">
        <f>IF('Indicator Data'!T61="No Data",1,IF('Indicator Data Imputation'!S52&lt;&gt;"",1,0))</f>
        <v>0</v>
      </c>
      <c r="R49" s="58">
        <f>IF('Indicator Data'!U61="No Data",1,IF('Indicator Data Imputation'!T52&lt;&gt;"",1,0))</f>
        <v>0</v>
      </c>
      <c r="S49" s="58">
        <f>IF('Indicator Data'!V61="No Data",1,IF('Indicator Data Imputation'!U52&lt;&gt;"",1,0))</f>
        <v>0</v>
      </c>
      <c r="T49" s="58">
        <f>IF('Indicator Data'!W61="No Data",1,IF('Indicator Data Imputation'!V52&lt;&gt;"",1,0))</f>
        <v>0</v>
      </c>
      <c r="U49" s="58">
        <f>IF('Indicator Data'!X61="No Data",1,IF('Indicator Data Imputation'!W52&lt;&gt;"",1,0))</f>
        <v>0</v>
      </c>
      <c r="V49" s="58">
        <f>IF('Indicator Data'!Y61="No Data",1,IF('Indicator Data Imputation'!X52&lt;&gt;"",1,0))</f>
        <v>0</v>
      </c>
      <c r="W49" s="58">
        <f>IF('Indicator Data'!Z61="No Data",1,IF('Indicator Data Imputation'!Y52&lt;&gt;"",1,0))</f>
        <v>0</v>
      </c>
      <c r="X49" s="58">
        <f>IF('Indicator Data'!AA61="No Data",1,IF('Indicator Data Imputation'!Z52&lt;&gt;"",1,0))</f>
        <v>0</v>
      </c>
      <c r="Y49" s="58">
        <f>IF('Indicator Data'!AB61="No Data",1,IF('Indicator Data Imputation'!AA52&lt;&gt;"",1,0))</f>
        <v>0</v>
      </c>
      <c r="Z49" s="58">
        <f>IF('Indicator Data'!AC61="No Data",1,IF('Indicator Data Imputation'!AB52&lt;&gt;"",1,0))</f>
        <v>0</v>
      </c>
      <c r="AA49" s="58">
        <f>IF('Indicator Data'!AD61="No Data",1,IF('Indicator Data Imputation'!AC52&lt;&gt;"",1,0))</f>
        <v>0</v>
      </c>
      <c r="AB49" s="58">
        <f>IF('Indicator Data'!AE61="No Data",1,IF('Indicator Data Imputation'!AD52&lt;&gt;"",1,0))</f>
        <v>1</v>
      </c>
      <c r="AC49" s="58">
        <f>IF('Indicator Data'!AF61="No Data",1,IF('Indicator Data Imputation'!AE52&lt;&gt;"",1,0))</f>
        <v>1</v>
      </c>
      <c r="AD49" s="58">
        <f>IF('Indicator Data'!AG61="No Data",1,IF('Indicator Data Imputation'!AF52&lt;&gt;"",1,0))</f>
        <v>1</v>
      </c>
      <c r="AE49" s="58">
        <f>IF('Indicator Data'!AH61="No Data",1,IF('Indicator Data Imputation'!AG52&lt;&gt;"",1,0))</f>
        <v>1</v>
      </c>
      <c r="AF49" s="58">
        <f>IF('Indicator Data'!AI61="No Data",1,IF('Indicator Data Imputation'!AH52&lt;&gt;"",1,0))</f>
        <v>1</v>
      </c>
      <c r="AG49" s="58">
        <f>IF('Indicator Data'!AJ61="No Data",1,IF('Indicator Data Imputation'!AI52&lt;&gt;"",1,0))</f>
        <v>0</v>
      </c>
      <c r="AH49" s="58">
        <f>IF('Indicator Data'!AK61="No Data",1,IF('Indicator Data Imputation'!AJ52&lt;&gt;"",1,0))</f>
        <v>0</v>
      </c>
      <c r="AI49" s="58">
        <f>IF('Indicator Data'!AL61="No Data",1,IF('Indicator Data Imputation'!AK52&lt;&gt;"",1,0))</f>
        <v>0</v>
      </c>
      <c r="AJ49" s="58">
        <f>IF('Indicator Data'!AM61="No Data",1,IF('Indicator Data Imputation'!AL52&lt;&gt;"",1,0))</f>
        <v>0</v>
      </c>
      <c r="AK49" s="58">
        <f>IF('Indicator Data'!AN61="No Data",1,IF('Indicator Data Imputation'!AM52&lt;&gt;"",1,0))</f>
        <v>0</v>
      </c>
      <c r="AL49" s="58">
        <f>IF('Indicator Data'!AO61="No Data",1,IF('Indicator Data Imputation'!AN52&lt;&gt;"",1,0))</f>
        <v>0</v>
      </c>
      <c r="AM49" s="58">
        <f>IF('Indicator Data'!AP61="No Data",1,IF('Indicator Data Imputation'!AO52&lt;&gt;"",1,0))</f>
        <v>0</v>
      </c>
      <c r="AN49" s="58">
        <f>IF('Indicator Data'!AQ61="No Data",1,IF('Indicator Data Imputation'!AP52&lt;&gt;"",1,0))</f>
        <v>0</v>
      </c>
      <c r="AO49" s="58">
        <f>IF('Indicator Data'!AR61="No Data",1,IF('Indicator Data Imputation'!AQ52&lt;&gt;"",1,0))</f>
        <v>0</v>
      </c>
      <c r="AP49" s="58">
        <f>IF('Indicator Data'!AS61="No Data",1,IF('Indicator Data Imputation'!AR52&lt;&gt;"",1,0))</f>
        <v>0</v>
      </c>
      <c r="AQ49" s="58">
        <f>IF('Indicator Data'!AT61="No Data",1,IF('Indicator Data Imputation'!AS52&lt;&gt;"",1,0))</f>
        <v>1</v>
      </c>
      <c r="AR49" s="58">
        <f>IF('Indicator Data'!AU61="No Data",1,IF('Indicator Data Imputation'!AT52&lt;&gt;"",1,0))</f>
        <v>1</v>
      </c>
      <c r="AS49" s="58">
        <f>IF('Indicator Data'!AV61="No Data",1,IF('Indicator Data Imputation'!AU52&lt;&gt;"",1,0))</f>
        <v>1</v>
      </c>
      <c r="AT49" s="58">
        <f>IF('Indicator Data'!AW61="No Data",1,IF('Indicator Data Imputation'!AV52&lt;&gt;"",1,0))</f>
        <v>0</v>
      </c>
      <c r="AU49" s="58">
        <f>IF('Indicator Data'!AX61="No Data",1,IF('Indicator Data Imputation'!AW52&lt;&gt;"",1,0))</f>
        <v>0</v>
      </c>
      <c r="AV49" s="58">
        <f>IF('Indicator Data'!AY61="No Data",1,IF('Indicator Data Imputation'!AX52&lt;&gt;"",1,0))</f>
        <v>0</v>
      </c>
      <c r="AW49" s="58">
        <f>IF('Indicator Data'!AZ61="No Data",1,IF('Indicator Data Imputation'!AY52&lt;&gt;"",1,0))</f>
        <v>0</v>
      </c>
      <c r="AX49" s="58">
        <f>IF('Indicator Data'!BA61="No Data",1,IF('Indicator Data Imputation'!AZ52&lt;&gt;"",1,0))</f>
        <v>0</v>
      </c>
      <c r="AY49" s="58">
        <f>IF('Indicator Data'!BB61="No Data",1,IF('Indicator Data Imputation'!BA52&lt;&gt;"",1,0))</f>
        <v>0</v>
      </c>
      <c r="AZ49" s="58">
        <f>IF('Indicator Data'!BC61="No Data",1,IF('Indicator Data Imputation'!BB52&lt;&gt;"",1,0))</f>
        <v>0</v>
      </c>
      <c r="BA49" s="58">
        <f>IF('Indicator Data'!BD61="No Data",1,IF('Indicator Data Imputation'!BC52&lt;&gt;"",1,0))</f>
        <v>0</v>
      </c>
      <c r="BB49" s="58">
        <f>IF('Indicator Data'!BE61="No Data",1,IF('Indicator Data Imputation'!BD52&lt;&gt;"",1,0))</f>
        <v>0</v>
      </c>
      <c r="BC49" s="58">
        <f>IF('Indicator Data'!BF61="No Data",1,IF('Indicator Data Imputation'!BE52&lt;&gt;"",1,0))</f>
        <v>0</v>
      </c>
      <c r="BD49" s="58">
        <f>IF('Indicator Data'!BG61="No Data",1,IF('Indicator Data Imputation'!BF52&lt;&gt;"",1,0))</f>
        <v>0</v>
      </c>
      <c r="BE49" s="58">
        <f>IF('Indicator Data'!BH61="No Data",1,IF('Indicator Data Imputation'!BG52&lt;&gt;"",1,0))</f>
        <v>0</v>
      </c>
      <c r="BF49" s="58">
        <f>IF('Indicator Data'!BI61="No Data",1,IF('Indicator Data Imputation'!BH52&lt;&gt;"",1,0))</f>
        <v>0</v>
      </c>
      <c r="BG49" s="58">
        <f>IF('Indicator Data'!BJ61="No Data",1,IF('Indicator Data Imputation'!BI52&lt;&gt;"",1,0))</f>
        <v>0</v>
      </c>
      <c r="BH49" s="58">
        <f>IF('Indicator Data'!BK61="No Data",1,IF('Indicator Data Imputation'!BJ52&lt;&gt;"",1,0))</f>
        <v>0</v>
      </c>
      <c r="BI49" s="58">
        <f>IF('Indicator Data'!BL61="No Data",1,IF('Indicator Data Imputation'!BK52&lt;&gt;"",1,0))</f>
        <v>0</v>
      </c>
      <c r="BJ49" s="58">
        <f>IF('Indicator Data'!BM61="No Data",1,IF('Indicator Data Imputation'!BL52&lt;&gt;"",1,0))</f>
        <v>0</v>
      </c>
      <c r="BK49" s="58">
        <f>IF('Indicator Data'!BN61="No Data",1,IF('Indicator Data Imputation'!BM52&lt;&gt;"",1,0))</f>
        <v>0</v>
      </c>
      <c r="BL49" s="58">
        <f>IF('Indicator Data'!BO61="No Data",1,IF('Indicator Data Imputation'!BN52&lt;&gt;"",1,0))</f>
        <v>0</v>
      </c>
      <c r="BM49" s="58">
        <f>IF('Indicator Data'!BP61="No Data",1,IF('Indicator Data Imputation'!BO52&lt;&gt;"",1,0))</f>
        <v>1</v>
      </c>
      <c r="BN49" s="58">
        <f>IF('Indicator Data'!BQ61="No Data",1,IF('Indicator Data Imputation'!BP52&lt;&gt;"",1,0))</f>
        <v>1</v>
      </c>
      <c r="BO49" s="58">
        <f>IF('Indicator Data'!BR61="No Data",1,IF('Indicator Data Imputation'!BQ52&lt;&gt;"",1,0))</f>
        <v>1</v>
      </c>
      <c r="BP49" s="58">
        <f>IF('Indicator Data'!BS61="No Data",1,IF('Indicator Data Imputation'!BR52&lt;&gt;"",1,0))</f>
        <v>1</v>
      </c>
      <c r="BQ49" s="58">
        <f>IF('Indicator Data'!BT61="No Data",1,IF('Indicator Data Imputation'!BS52&lt;&gt;"",1,0))</f>
        <v>0</v>
      </c>
      <c r="BR49" s="58">
        <f>IF('Indicator Data'!BU61="No Data",1,IF('Indicator Data Imputation'!BT52&lt;&gt;"",1,0))</f>
        <v>1</v>
      </c>
      <c r="BS49" s="58">
        <f>IF('Indicator Data'!BV61="No Data",1,IF('Indicator Data Imputation'!BU52&lt;&gt;"",1,0))</f>
        <v>0</v>
      </c>
      <c r="BT49" s="58">
        <f>IF('Indicator Data'!BW61="No Data",1,IF('Indicator Data Imputation'!BV52&lt;&gt;"",1,0))</f>
        <v>0</v>
      </c>
      <c r="BU49" s="58">
        <f>IF('Indicator Data'!BX61="No Data",1,IF('Indicator Data Imputation'!BW52&lt;&gt;"",1,0))</f>
        <v>0</v>
      </c>
      <c r="BV49" s="58">
        <f>IF('Indicator Data'!BY61="No Data",1,IF('Indicator Data Imputation'!BX52&lt;&gt;"",1,0))</f>
        <v>0</v>
      </c>
      <c r="BW49" s="58">
        <f>IF('Indicator Data'!BZ61="No Data",1,IF('Indicator Data Imputation'!BY52&lt;&gt;"",1,0))</f>
        <v>0</v>
      </c>
      <c r="BX49" s="58">
        <f>IF('Indicator Data'!CA61="No Data",1,IF('Indicator Data Imputation'!BZ52&lt;&gt;"",1,0))</f>
        <v>0</v>
      </c>
      <c r="BY49" s="58">
        <f>IF('Indicator Data'!CB61="No Data",1,IF('Indicator Data Imputation'!CA52&lt;&gt;"",1,0))</f>
        <v>0</v>
      </c>
      <c r="BZ49" s="58">
        <f>IF('Indicator Data'!CC61="No Data",1,IF('Indicator Data Imputation'!CB52&lt;&gt;"",1,0))</f>
        <v>0</v>
      </c>
      <c r="CA49" s="58">
        <f>IF('Indicator Data'!CD61="No Data",1,IF('Indicator Data Imputation'!CC52&lt;&gt;"",1,0))</f>
        <v>0</v>
      </c>
      <c r="CB49" s="58">
        <f>IF('Indicator Data'!CE61="No Data",1,IF('Indicator Data Imputation'!CD52&lt;&gt;"",1,0))</f>
        <v>0</v>
      </c>
      <c r="CC49" s="58">
        <f>IF('Indicator Data'!CF61="No Data",1,IF('Indicator Data Imputation'!CE52&lt;&gt;"",1,0))</f>
        <v>0</v>
      </c>
      <c r="CD49" s="58">
        <f>IF('Indicator Data'!CG61="No Data",1,IF('Indicator Data Imputation'!CF52&lt;&gt;"",1,0))</f>
        <v>0</v>
      </c>
      <c r="CE49" s="58">
        <f>IF('Indicator Data'!CH61="No Data",1,IF('Indicator Data Imputation'!CG52&lt;&gt;"",1,0))</f>
        <v>0</v>
      </c>
      <c r="CF49" s="58">
        <f>IF('Indicator Data'!CI61="No Data",1,IF('Indicator Data Imputation'!CH52&lt;&gt;"",1,0))</f>
        <v>0</v>
      </c>
      <c r="CG49" s="58">
        <f>IF('Indicator Data'!CJ61="No Data",1,IF('Indicator Data Imputation'!CI52&lt;&gt;"",1,0))</f>
        <v>0</v>
      </c>
      <c r="CH49" s="58">
        <f>IF('Indicator Data'!CK61="No Data",1,IF('Indicator Data Imputation'!CJ52&lt;&gt;"",1,0))</f>
        <v>0</v>
      </c>
      <c r="CI49" s="58">
        <f>IF('Indicator Data'!CL61="No Data",1,IF('Indicator Data Imputation'!CK52&lt;&gt;"",1,0))</f>
        <v>0</v>
      </c>
      <c r="CJ49" s="58">
        <f>IF('Indicator Data'!CM61="No Data",1,IF('Indicator Data Imputation'!CL52&lt;&gt;"",1,0))</f>
        <v>0</v>
      </c>
      <c r="CK49" s="58">
        <f>IF('Indicator Data'!CN61="No Data",1,IF('Indicator Data Imputation'!CM52&lt;&gt;"",1,0))</f>
        <v>0</v>
      </c>
      <c r="CL49" s="58">
        <f>IF('Indicator Data'!CO61="No Data",1,IF('Indicator Data Imputation'!CN52&lt;&gt;"",1,0))</f>
        <v>0</v>
      </c>
      <c r="CM49">
        <f t="shared" si="2"/>
        <v>12</v>
      </c>
      <c r="CN49" s="60">
        <f t="shared" si="1"/>
        <v>0.1348314606741573</v>
      </c>
    </row>
    <row r="50" spans="1:92" ht="15.75" customHeight="1" x14ac:dyDescent="0.25">
      <c r="A50" t="str">
        <f>'Indicator Data'!C62</f>
        <v>Nawabganj</v>
      </c>
      <c r="B50" s="58">
        <f>IF('Indicator Data'!E62="No Data",1,IF('Indicator Data Imputation'!D53&lt;&gt;"",1,0))</f>
        <v>1</v>
      </c>
      <c r="C50" s="58">
        <f>IF('Indicator Data'!F62="No Data",1,IF('Indicator Data Imputation'!E53&lt;&gt;"",1,0))</f>
        <v>1</v>
      </c>
      <c r="D50" s="58">
        <f>IF('Indicator Data'!G62="No Data",1,IF('Indicator Data Imputation'!F53&lt;&gt;"",1,0))</f>
        <v>1</v>
      </c>
      <c r="E50" s="58">
        <f>IF('Indicator Data'!H62="No Data",1,IF('Indicator Data Imputation'!G53&lt;&gt;"",1,0))</f>
        <v>1</v>
      </c>
      <c r="F50" s="58">
        <f>IF('Indicator Data'!I62="No Data",1,IF('Indicator Data Imputation'!H53&lt;&gt;"",1,0))</f>
        <v>0</v>
      </c>
      <c r="G50" s="58">
        <f>IF('Indicator Data'!J62="No Data",1,IF('Indicator Data Imputation'!I53&lt;&gt;"",1,0))</f>
        <v>0</v>
      </c>
      <c r="H50" s="58">
        <f>IF('Indicator Data'!K62="No Data",1,IF('Indicator Data Imputation'!J53&lt;&gt;"",1,0))</f>
        <v>0</v>
      </c>
      <c r="I50" s="58">
        <f>IF('Indicator Data'!L62="No Data",1,IF('Indicator Data Imputation'!K53&lt;&gt;"",1,0))</f>
        <v>0</v>
      </c>
      <c r="J50" s="58">
        <f>IF('Indicator Data'!M62="No Data",1,IF('Indicator Data Imputation'!L53&lt;&gt;"",1,0))</f>
        <v>0</v>
      </c>
      <c r="K50" s="58">
        <f>IF('Indicator Data'!N62="No Data",1,IF('Indicator Data Imputation'!M53&lt;&gt;"",1,0))</f>
        <v>0</v>
      </c>
      <c r="L50" s="58">
        <f>IF('Indicator Data'!O62="No Data",1,IF('Indicator Data Imputation'!N53&lt;&gt;"",1,0))</f>
        <v>0</v>
      </c>
      <c r="M50" s="58">
        <f>IF('Indicator Data'!P62="No Data",1,IF('Indicator Data Imputation'!O53&lt;&gt;"",1,0))</f>
        <v>0</v>
      </c>
      <c r="N50" s="58">
        <f>IF('Indicator Data'!Q62="No Data",1,IF('Indicator Data Imputation'!P53&lt;&gt;"",1,0))</f>
        <v>0</v>
      </c>
      <c r="O50" s="58">
        <f>IF('Indicator Data'!R62="No Data",1,IF('Indicator Data Imputation'!Q53&lt;&gt;"",1,0))</f>
        <v>0</v>
      </c>
      <c r="P50" s="58">
        <f>IF('Indicator Data'!S62="No Data",1,IF('Indicator Data Imputation'!R53&lt;&gt;"",1,0))</f>
        <v>0</v>
      </c>
      <c r="Q50" s="58">
        <f>IF('Indicator Data'!T62="No Data",1,IF('Indicator Data Imputation'!S53&lt;&gt;"",1,0))</f>
        <v>0</v>
      </c>
      <c r="R50" s="58">
        <f>IF('Indicator Data'!U62="No Data",1,IF('Indicator Data Imputation'!T53&lt;&gt;"",1,0))</f>
        <v>0</v>
      </c>
      <c r="S50" s="58">
        <f>IF('Indicator Data'!V62="No Data",1,IF('Indicator Data Imputation'!U53&lt;&gt;"",1,0))</f>
        <v>0</v>
      </c>
      <c r="T50" s="58">
        <f>IF('Indicator Data'!W62="No Data",1,IF('Indicator Data Imputation'!V53&lt;&gt;"",1,0))</f>
        <v>0</v>
      </c>
      <c r="U50" s="58">
        <f>IF('Indicator Data'!X62="No Data",1,IF('Indicator Data Imputation'!W53&lt;&gt;"",1,0))</f>
        <v>0</v>
      </c>
      <c r="V50" s="58">
        <f>IF('Indicator Data'!Y62="No Data",1,IF('Indicator Data Imputation'!X53&lt;&gt;"",1,0))</f>
        <v>0</v>
      </c>
      <c r="W50" s="58">
        <f>IF('Indicator Data'!Z62="No Data",1,IF('Indicator Data Imputation'!Y53&lt;&gt;"",1,0))</f>
        <v>0</v>
      </c>
      <c r="X50" s="58">
        <f>IF('Indicator Data'!AA62="No Data",1,IF('Indicator Data Imputation'!Z53&lt;&gt;"",1,0))</f>
        <v>0</v>
      </c>
      <c r="Y50" s="58">
        <f>IF('Indicator Data'!AB62="No Data",1,IF('Indicator Data Imputation'!AA53&lt;&gt;"",1,0))</f>
        <v>0</v>
      </c>
      <c r="Z50" s="58">
        <f>IF('Indicator Data'!AC62="No Data",1,IF('Indicator Data Imputation'!AB53&lt;&gt;"",1,0))</f>
        <v>0</v>
      </c>
      <c r="AA50" s="58">
        <f>IF('Indicator Data'!AD62="No Data",1,IF('Indicator Data Imputation'!AC53&lt;&gt;"",1,0))</f>
        <v>0</v>
      </c>
      <c r="AB50" s="58">
        <f>IF('Indicator Data'!AE62="No Data",1,IF('Indicator Data Imputation'!AD53&lt;&gt;"",1,0))</f>
        <v>1</v>
      </c>
      <c r="AC50" s="58">
        <f>IF('Indicator Data'!AF62="No Data",1,IF('Indicator Data Imputation'!AE53&lt;&gt;"",1,0))</f>
        <v>1</v>
      </c>
      <c r="AD50" s="58">
        <f>IF('Indicator Data'!AG62="No Data",1,IF('Indicator Data Imputation'!AF53&lt;&gt;"",1,0))</f>
        <v>1</v>
      </c>
      <c r="AE50" s="58">
        <f>IF('Indicator Data'!AH62="No Data",1,IF('Indicator Data Imputation'!AG53&lt;&gt;"",1,0))</f>
        <v>1</v>
      </c>
      <c r="AF50" s="58">
        <f>IF('Indicator Data'!AI62="No Data",1,IF('Indicator Data Imputation'!AH53&lt;&gt;"",1,0))</f>
        <v>1</v>
      </c>
      <c r="AG50" s="58">
        <f>IF('Indicator Data'!AJ62="No Data",1,IF('Indicator Data Imputation'!AI53&lt;&gt;"",1,0))</f>
        <v>0</v>
      </c>
      <c r="AH50" s="58">
        <f>IF('Indicator Data'!AK62="No Data",1,IF('Indicator Data Imputation'!AJ53&lt;&gt;"",1,0))</f>
        <v>0</v>
      </c>
      <c r="AI50" s="58">
        <f>IF('Indicator Data'!AL62="No Data",1,IF('Indicator Data Imputation'!AK53&lt;&gt;"",1,0))</f>
        <v>0</v>
      </c>
      <c r="AJ50" s="58">
        <f>IF('Indicator Data'!AM62="No Data",1,IF('Indicator Data Imputation'!AL53&lt;&gt;"",1,0))</f>
        <v>0</v>
      </c>
      <c r="AK50" s="58">
        <f>IF('Indicator Data'!AN62="No Data",1,IF('Indicator Data Imputation'!AM53&lt;&gt;"",1,0))</f>
        <v>0</v>
      </c>
      <c r="AL50" s="58">
        <f>IF('Indicator Data'!AO62="No Data",1,IF('Indicator Data Imputation'!AN53&lt;&gt;"",1,0))</f>
        <v>0</v>
      </c>
      <c r="AM50" s="58">
        <f>IF('Indicator Data'!AP62="No Data",1,IF('Indicator Data Imputation'!AO53&lt;&gt;"",1,0))</f>
        <v>0</v>
      </c>
      <c r="AN50" s="58">
        <f>IF('Indicator Data'!AQ62="No Data",1,IF('Indicator Data Imputation'!AP53&lt;&gt;"",1,0))</f>
        <v>0</v>
      </c>
      <c r="AO50" s="58">
        <f>IF('Indicator Data'!AR62="No Data",1,IF('Indicator Data Imputation'!AQ53&lt;&gt;"",1,0))</f>
        <v>0</v>
      </c>
      <c r="AP50" s="58">
        <f>IF('Indicator Data'!AS62="No Data",1,IF('Indicator Data Imputation'!AR53&lt;&gt;"",1,0))</f>
        <v>0</v>
      </c>
      <c r="AQ50" s="58">
        <f>IF('Indicator Data'!AT62="No Data",1,IF('Indicator Data Imputation'!AS53&lt;&gt;"",1,0))</f>
        <v>1</v>
      </c>
      <c r="AR50" s="58">
        <f>IF('Indicator Data'!AU62="No Data",1,IF('Indicator Data Imputation'!AT53&lt;&gt;"",1,0))</f>
        <v>1</v>
      </c>
      <c r="AS50" s="58">
        <f>IF('Indicator Data'!AV62="No Data",1,IF('Indicator Data Imputation'!AU53&lt;&gt;"",1,0))</f>
        <v>1</v>
      </c>
      <c r="AT50" s="58">
        <f>IF('Indicator Data'!AW62="No Data",1,IF('Indicator Data Imputation'!AV53&lt;&gt;"",1,0))</f>
        <v>0</v>
      </c>
      <c r="AU50" s="58">
        <f>IF('Indicator Data'!AX62="No Data",1,IF('Indicator Data Imputation'!AW53&lt;&gt;"",1,0))</f>
        <v>0</v>
      </c>
      <c r="AV50" s="58">
        <f>IF('Indicator Data'!AY62="No Data",1,IF('Indicator Data Imputation'!AX53&lt;&gt;"",1,0))</f>
        <v>0</v>
      </c>
      <c r="AW50" s="58">
        <f>IF('Indicator Data'!AZ62="No Data",1,IF('Indicator Data Imputation'!AY53&lt;&gt;"",1,0))</f>
        <v>0</v>
      </c>
      <c r="AX50" s="58">
        <f>IF('Indicator Data'!BA62="No Data",1,IF('Indicator Data Imputation'!AZ53&lt;&gt;"",1,0))</f>
        <v>0</v>
      </c>
      <c r="AY50" s="58">
        <f>IF('Indicator Data'!BB62="No Data",1,IF('Indicator Data Imputation'!BA53&lt;&gt;"",1,0))</f>
        <v>0</v>
      </c>
      <c r="AZ50" s="58">
        <f>IF('Indicator Data'!BC62="No Data",1,IF('Indicator Data Imputation'!BB53&lt;&gt;"",1,0))</f>
        <v>0</v>
      </c>
      <c r="BA50" s="58">
        <f>IF('Indicator Data'!BD62="No Data",1,IF('Indicator Data Imputation'!BC53&lt;&gt;"",1,0))</f>
        <v>0</v>
      </c>
      <c r="BB50" s="58">
        <f>IF('Indicator Data'!BE62="No Data",1,IF('Indicator Data Imputation'!BD53&lt;&gt;"",1,0))</f>
        <v>0</v>
      </c>
      <c r="BC50" s="58">
        <f>IF('Indicator Data'!BF62="No Data",1,IF('Indicator Data Imputation'!BE53&lt;&gt;"",1,0))</f>
        <v>0</v>
      </c>
      <c r="BD50" s="58">
        <f>IF('Indicator Data'!BG62="No Data",1,IF('Indicator Data Imputation'!BF53&lt;&gt;"",1,0))</f>
        <v>0</v>
      </c>
      <c r="BE50" s="58">
        <f>IF('Indicator Data'!BH62="No Data",1,IF('Indicator Data Imputation'!BG53&lt;&gt;"",1,0))</f>
        <v>0</v>
      </c>
      <c r="BF50" s="58">
        <f>IF('Indicator Data'!BI62="No Data",1,IF('Indicator Data Imputation'!BH53&lt;&gt;"",1,0))</f>
        <v>0</v>
      </c>
      <c r="BG50" s="58">
        <f>IF('Indicator Data'!BJ62="No Data",1,IF('Indicator Data Imputation'!BI53&lt;&gt;"",1,0))</f>
        <v>0</v>
      </c>
      <c r="BH50" s="58">
        <f>IF('Indicator Data'!BK62="No Data",1,IF('Indicator Data Imputation'!BJ53&lt;&gt;"",1,0))</f>
        <v>0</v>
      </c>
      <c r="BI50" s="58">
        <f>IF('Indicator Data'!BL62="No Data",1,IF('Indicator Data Imputation'!BK53&lt;&gt;"",1,0))</f>
        <v>0</v>
      </c>
      <c r="BJ50" s="58">
        <f>IF('Indicator Data'!BM62="No Data",1,IF('Indicator Data Imputation'!BL53&lt;&gt;"",1,0))</f>
        <v>0</v>
      </c>
      <c r="BK50" s="58">
        <f>IF('Indicator Data'!BN62="No Data",1,IF('Indicator Data Imputation'!BM53&lt;&gt;"",1,0))</f>
        <v>0</v>
      </c>
      <c r="BL50" s="58">
        <f>IF('Indicator Data'!BO62="No Data",1,IF('Indicator Data Imputation'!BN53&lt;&gt;"",1,0))</f>
        <v>0</v>
      </c>
      <c r="BM50" s="58">
        <f>IF('Indicator Data'!BP62="No Data",1,IF('Indicator Data Imputation'!BO53&lt;&gt;"",1,0))</f>
        <v>1</v>
      </c>
      <c r="BN50" s="58">
        <f>IF('Indicator Data'!BQ62="No Data",1,IF('Indicator Data Imputation'!BP53&lt;&gt;"",1,0))</f>
        <v>1</v>
      </c>
      <c r="BO50" s="58">
        <f>IF('Indicator Data'!BR62="No Data",1,IF('Indicator Data Imputation'!BQ53&lt;&gt;"",1,0))</f>
        <v>1</v>
      </c>
      <c r="BP50" s="58">
        <f>IF('Indicator Data'!BS62="No Data",1,IF('Indicator Data Imputation'!BR53&lt;&gt;"",1,0))</f>
        <v>1</v>
      </c>
      <c r="BQ50" s="58">
        <f>IF('Indicator Data'!BT62="No Data",1,IF('Indicator Data Imputation'!BS53&lt;&gt;"",1,0))</f>
        <v>0</v>
      </c>
      <c r="BR50" s="58">
        <f>IF('Indicator Data'!BU62="No Data",1,IF('Indicator Data Imputation'!BT53&lt;&gt;"",1,0))</f>
        <v>1</v>
      </c>
      <c r="BS50" s="58">
        <f>IF('Indicator Data'!BV62="No Data",1,IF('Indicator Data Imputation'!BU53&lt;&gt;"",1,0))</f>
        <v>0</v>
      </c>
      <c r="BT50" s="58">
        <f>IF('Indicator Data'!BW62="No Data",1,IF('Indicator Data Imputation'!BV53&lt;&gt;"",1,0))</f>
        <v>0</v>
      </c>
      <c r="BU50" s="58">
        <f>IF('Indicator Data'!BX62="No Data",1,IF('Indicator Data Imputation'!BW53&lt;&gt;"",1,0))</f>
        <v>0</v>
      </c>
      <c r="BV50" s="58">
        <f>IF('Indicator Data'!BY62="No Data",1,IF('Indicator Data Imputation'!BX53&lt;&gt;"",1,0))</f>
        <v>0</v>
      </c>
      <c r="BW50" s="58">
        <f>IF('Indicator Data'!BZ62="No Data",1,IF('Indicator Data Imputation'!BY53&lt;&gt;"",1,0))</f>
        <v>0</v>
      </c>
      <c r="BX50" s="58">
        <f>IF('Indicator Data'!CA62="No Data",1,IF('Indicator Data Imputation'!BZ53&lt;&gt;"",1,0))</f>
        <v>0</v>
      </c>
      <c r="BY50" s="58">
        <f>IF('Indicator Data'!CB62="No Data",1,IF('Indicator Data Imputation'!CA53&lt;&gt;"",1,0))</f>
        <v>0</v>
      </c>
      <c r="BZ50" s="58">
        <f>IF('Indicator Data'!CC62="No Data",1,IF('Indicator Data Imputation'!CB53&lt;&gt;"",1,0))</f>
        <v>0</v>
      </c>
      <c r="CA50" s="58">
        <f>IF('Indicator Data'!CD62="No Data",1,IF('Indicator Data Imputation'!CC53&lt;&gt;"",1,0))</f>
        <v>0</v>
      </c>
      <c r="CB50" s="58">
        <f>IF('Indicator Data'!CE62="No Data",1,IF('Indicator Data Imputation'!CD53&lt;&gt;"",1,0))</f>
        <v>0</v>
      </c>
      <c r="CC50" s="58">
        <f>IF('Indicator Data'!CF62="No Data",1,IF('Indicator Data Imputation'!CE53&lt;&gt;"",1,0))</f>
        <v>0</v>
      </c>
      <c r="CD50" s="58">
        <f>IF('Indicator Data'!CG62="No Data",1,IF('Indicator Data Imputation'!CF53&lt;&gt;"",1,0))</f>
        <v>0</v>
      </c>
      <c r="CE50" s="58">
        <f>IF('Indicator Data'!CH62="No Data",1,IF('Indicator Data Imputation'!CG53&lt;&gt;"",1,0))</f>
        <v>0</v>
      </c>
      <c r="CF50" s="58">
        <f>IF('Indicator Data'!CI62="No Data",1,IF('Indicator Data Imputation'!CH53&lt;&gt;"",1,0))</f>
        <v>0</v>
      </c>
      <c r="CG50" s="58">
        <f>IF('Indicator Data'!CJ62="No Data",1,IF('Indicator Data Imputation'!CI53&lt;&gt;"",1,0))</f>
        <v>0</v>
      </c>
      <c r="CH50" s="58">
        <f>IF('Indicator Data'!CK62="No Data",1,IF('Indicator Data Imputation'!CJ53&lt;&gt;"",1,0))</f>
        <v>0</v>
      </c>
      <c r="CI50" s="58">
        <f>IF('Indicator Data'!CL62="No Data",1,IF('Indicator Data Imputation'!CK53&lt;&gt;"",1,0))</f>
        <v>0</v>
      </c>
      <c r="CJ50" s="58">
        <f>IF('Indicator Data'!CM62="No Data",1,IF('Indicator Data Imputation'!CL53&lt;&gt;"",1,0))</f>
        <v>0</v>
      </c>
      <c r="CK50" s="58">
        <f>IF('Indicator Data'!CN62="No Data",1,IF('Indicator Data Imputation'!CM53&lt;&gt;"",1,0))</f>
        <v>0</v>
      </c>
      <c r="CL50" s="58">
        <f>IF('Indicator Data'!CO62="No Data",1,IF('Indicator Data Imputation'!CN53&lt;&gt;"",1,0))</f>
        <v>0</v>
      </c>
      <c r="CM50">
        <f t="shared" si="2"/>
        <v>12</v>
      </c>
      <c r="CN50" s="60">
        <f t="shared" si="1"/>
        <v>0.1348314606741573</v>
      </c>
    </row>
    <row r="51" spans="1:92" ht="15.75" customHeight="1" x14ac:dyDescent="0.25">
      <c r="A51" t="str">
        <f>'Indicator Data'!C63</f>
        <v>Pabna</v>
      </c>
      <c r="B51" s="58">
        <f>IF('Indicator Data'!E63="No Data",1,IF('Indicator Data Imputation'!D54&lt;&gt;"",1,0))</f>
        <v>1</v>
      </c>
      <c r="C51" s="58">
        <f>IF('Indicator Data'!F63="No Data",1,IF('Indicator Data Imputation'!E54&lt;&gt;"",1,0))</f>
        <v>1</v>
      </c>
      <c r="D51" s="58">
        <f>IF('Indicator Data'!G63="No Data",1,IF('Indicator Data Imputation'!F54&lt;&gt;"",1,0))</f>
        <v>1</v>
      </c>
      <c r="E51" s="58">
        <f>IF('Indicator Data'!H63="No Data",1,IF('Indicator Data Imputation'!G54&lt;&gt;"",1,0))</f>
        <v>1</v>
      </c>
      <c r="F51" s="58">
        <f>IF('Indicator Data'!I63="No Data",1,IF('Indicator Data Imputation'!H54&lt;&gt;"",1,0))</f>
        <v>0</v>
      </c>
      <c r="G51" s="58">
        <f>IF('Indicator Data'!J63="No Data",1,IF('Indicator Data Imputation'!I54&lt;&gt;"",1,0))</f>
        <v>0</v>
      </c>
      <c r="H51" s="58">
        <f>IF('Indicator Data'!K63="No Data",1,IF('Indicator Data Imputation'!J54&lt;&gt;"",1,0))</f>
        <v>0</v>
      </c>
      <c r="I51" s="58">
        <f>IF('Indicator Data'!L63="No Data",1,IF('Indicator Data Imputation'!K54&lt;&gt;"",1,0))</f>
        <v>0</v>
      </c>
      <c r="J51" s="58">
        <f>IF('Indicator Data'!M63="No Data",1,IF('Indicator Data Imputation'!L54&lt;&gt;"",1,0))</f>
        <v>0</v>
      </c>
      <c r="K51" s="58">
        <f>IF('Indicator Data'!N63="No Data",1,IF('Indicator Data Imputation'!M54&lt;&gt;"",1,0))</f>
        <v>0</v>
      </c>
      <c r="L51" s="58">
        <f>IF('Indicator Data'!O63="No Data",1,IF('Indicator Data Imputation'!N54&lt;&gt;"",1,0))</f>
        <v>0</v>
      </c>
      <c r="M51" s="58">
        <f>IF('Indicator Data'!P63="No Data",1,IF('Indicator Data Imputation'!O54&lt;&gt;"",1,0))</f>
        <v>0</v>
      </c>
      <c r="N51" s="58">
        <f>IF('Indicator Data'!Q63="No Data",1,IF('Indicator Data Imputation'!P54&lt;&gt;"",1,0))</f>
        <v>0</v>
      </c>
      <c r="O51" s="58">
        <f>IF('Indicator Data'!R63="No Data",1,IF('Indicator Data Imputation'!Q54&lt;&gt;"",1,0))</f>
        <v>0</v>
      </c>
      <c r="P51" s="58">
        <f>IF('Indicator Data'!S63="No Data",1,IF('Indicator Data Imputation'!R54&lt;&gt;"",1,0))</f>
        <v>0</v>
      </c>
      <c r="Q51" s="58">
        <f>IF('Indicator Data'!T63="No Data",1,IF('Indicator Data Imputation'!S54&lt;&gt;"",1,0))</f>
        <v>0</v>
      </c>
      <c r="R51" s="58">
        <f>IF('Indicator Data'!U63="No Data",1,IF('Indicator Data Imputation'!T54&lt;&gt;"",1,0))</f>
        <v>0</v>
      </c>
      <c r="S51" s="58">
        <f>IF('Indicator Data'!V63="No Data",1,IF('Indicator Data Imputation'!U54&lt;&gt;"",1,0))</f>
        <v>0</v>
      </c>
      <c r="T51" s="58">
        <f>IF('Indicator Data'!W63="No Data",1,IF('Indicator Data Imputation'!V54&lt;&gt;"",1,0))</f>
        <v>0</v>
      </c>
      <c r="U51" s="58">
        <f>IF('Indicator Data'!X63="No Data",1,IF('Indicator Data Imputation'!W54&lt;&gt;"",1,0))</f>
        <v>0</v>
      </c>
      <c r="V51" s="58">
        <f>IF('Indicator Data'!Y63="No Data",1,IF('Indicator Data Imputation'!X54&lt;&gt;"",1,0))</f>
        <v>0</v>
      </c>
      <c r="W51" s="58">
        <f>IF('Indicator Data'!Z63="No Data",1,IF('Indicator Data Imputation'!Y54&lt;&gt;"",1,0))</f>
        <v>0</v>
      </c>
      <c r="X51" s="58">
        <f>IF('Indicator Data'!AA63="No Data",1,IF('Indicator Data Imputation'!Z54&lt;&gt;"",1,0))</f>
        <v>0</v>
      </c>
      <c r="Y51" s="58">
        <f>IF('Indicator Data'!AB63="No Data",1,IF('Indicator Data Imputation'!AA54&lt;&gt;"",1,0))</f>
        <v>0</v>
      </c>
      <c r="Z51" s="58">
        <f>IF('Indicator Data'!AC63="No Data",1,IF('Indicator Data Imputation'!AB54&lt;&gt;"",1,0))</f>
        <v>0</v>
      </c>
      <c r="AA51" s="58">
        <f>IF('Indicator Data'!AD63="No Data",1,IF('Indicator Data Imputation'!AC54&lt;&gt;"",1,0))</f>
        <v>0</v>
      </c>
      <c r="AB51" s="58">
        <f>IF('Indicator Data'!AE63="No Data",1,IF('Indicator Data Imputation'!AD54&lt;&gt;"",1,0))</f>
        <v>1</v>
      </c>
      <c r="AC51" s="58">
        <f>IF('Indicator Data'!AF63="No Data",1,IF('Indicator Data Imputation'!AE54&lt;&gt;"",1,0))</f>
        <v>1</v>
      </c>
      <c r="AD51" s="58">
        <f>IF('Indicator Data'!AG63="No Data",1,IF('Indicator Data Imputation'!AF54&lt;&gt;"",1,0))</f>
        <v>1</v>
      </c>
      <c r="AE51" s="58">
        <f>IF('Indicator Data'!AH63="No Data",1,IF('Indicator Data Imputation'!AG54&lt;&gt;"",1,0))</f>
        <v>1</v>
      </c>
      <c r="AF51" s="58">
        <f>IF('Indicator Data'!AI63="No Data",1,IF('Indicator Data Imputation'!AH54&lt;&gt;"",1,0))</f>
        <v>1</v>
      </c>
      <c r="AG51" s="58">
        <f>IF('Indicator Data'!AJ63="No Data",1,IF('Indicator Data Imputation'!AI54&lt;&gt;"",1,0))</f>
        <v>0</v>
      </c>
      <c r="AH51" s="58">
        <f>IF('Indicator Data'!AK63="No Data",1,IF('Indicator Data Imputation'!AJ54&lt;&gt;"",1,0))</f>
        <v>0</v>
      </c>
      <c r="AI51" s="58">
        <f>IF('Indicator Data'!AL63="No Data",1,IF('Indicator Data Imputation'!AK54&lt;&gt;"",1,0))</f>
        <v>0</v>
      </c>
      <c r="AJ51" s="58">
        <f>IF('Indicator Data'!AM63="No Data",1,IF('Indicator Data Imputation'!AL54&lt;&gt;"",1,0))</f>
        <v>0</v>
      </c>
      <c r="AK51" s="58">
        <f>IF('Indicator Data'!AN63="No Data",1,IF('Indicator Data Imputation'!AM54&lt;&gt;"",1,0))</f>
        <v>0</v>
      </c>
      <c r="AL51" s="58">
        <f>IF('Indicator Data'!AO63="No Data",1,IF('Indicator Data Imputation'!AN54&lt;&gt;"",1,0))</f>
        <v>0</v>
      </c>
      <c r="AM51" s="58">
        <f>IF('Indicator Data'!AP63="No Data",1,IF('Indicator Data Imputation'!AO54&lt;&gt;"",1,0))</f>
        <v>0</v>
      </c>
      <c r="AN51" s="58">
        <f>IF('Indicator Data'!AQ63="No Data",1,IF('Indicator Data Imputation'!AP54&lt;&gt;"",1,0))</f>
        <v>0</v>
      </c>
      <c r="AO51" s="58">
        <f>IF('Indicator Data'!AR63="No Data",1,IF('Indicator Data Imputation'!AQ54&lt;&gt;"",1,0))</f>
        <v>0</v>
      </c>
      <c r="AP51" s="58">
        <f>IF('Indicator Data'!AS63="No Data",1,IF('Indicator Data Imputation'!AR54&lt;&gt;"",1,0))</f>
        <v>0</v>
      </c>
      <c r="AQ51" s="58">
        <f>IF('Indicator Data'!AT63="No Data",1,IF('Indicator Data Imputation'!AS54&lt;&gt;"",1,0))</f>
        <v>1</v>
      </c>
      <c r="AR51" s="58">
        <f>IF('Indicator Data'!AU63="No Data",1,IF('Indicator Data Imputation'!AT54&lt;&gt;"",1,0))</f>
        <v>1</v>
      </c>
      <c r="AS51" s="58">
        <f>IF('Indicator Data'!AV63="No Data",1,IF('Indicator Data Imputation'!AU54&lt;&gt;"",1,0))</f>
        <v>1</v>
      </c>
      <c r="AT51" s="58">
        <f>IF('Indicator Data'!AW63="No Data",1,IF('Indicator Data Imputation'!AV54&lt;&gt;"",1,0))</f>
        <v>0</v>
      </c>
      <c r="AU51" s="58">
        <f>IF('Indicator Data'!AX63="No Data",1,IF('Indicator Data Imputation'!AW54&lt;&gt;"",1,0))</f>
        <v>0</v>
      </c>
      <c r="AV51" s="58">
        <f>IF('Indicator Data'!AY63="No Data",1,IF('Indicator Data Imputation'!AX54&lt;&gt;"",1,0))</f>
        <v>0</v>
      </c>
      <c r="AW51" s="58">
        <f>IF('Indicator Data'!AZ63="No Data",1,IF('Indicator Data Imputation'!AY54&lt;&gt;"",1,0))</f>
        <v>0</v>
      </c>
      <c r="AX51" s="58">
        <f>IF('Indicator Data'!BA63="No Data",1,IF('Indicator Data Imputation'!AZ54&lt;&gt;"",1,0))</f>
        <v>0</v>
      </c>
      <c r="AY51" s="58">
        <f>IF('Indicator Data'!BB63="No Data",1,IF('Indicator Data Imputation'!BA54&lt;&gt;"",1,0))</f>
        <v>0</v>
      </c>
      <c r="AZ51" s="58">
        <f>IF('Indicator Data'!BC63="No Data",1,IF('Indicator Data Imputation'!BB54&lt;&gt;"",1,0))</f>
        <v>0</v>
      </c>
      <c r="BA51" s="58">
        <f>IF('Indicator Data'!BD63="No Data",1,IF('Indicator Data Imputation'!BC54&lt;&gt;"",1,0))</f>
        <v>0</v>
      </c>
      <c r="BB51" s="58">
        <f>IF('Indicator Data'!BE63="No Data",1,IF('Indicator Data Imputation'!BD54&lt;&gt;"",1,0))</f>
        <v>0</v>
      </c>
      <c r="BC51" s="58">
        <f>IF('Indicator Data'!BF63="No Data",1,IF('Indicator Data Imputation'!BE54&lt;&gt;"",1,0))</f>
        <v>0</v>
      </c>
      <c r="BD51" s="58">
        <f>IF('Indicator Data'!BG63="No Data",1,IF('Indicator Data Imputation'!BF54&lt;&gt;"",1,0))</f>
        <v>0</v>
      </c>
      <c r="BE51" s="58">
        <f>IF('Indicator Data'!BH63="No Data",1,IF('Indicator Data Imputation'!BG54&lt;&gt;"",1,0))</f>
        <v>0</v>
      </c>
      <c r="BF51" s="58">
        <f>IF('Indicator Data'!BI63="No Data",1,IF('Indicator Data Imputation'!BH54&lt;&gt;"",1,0))</f>
        <v>0</v>
      </c>
      <c r="BG51" s="58">
        <f>IF('Indicator Data'!BJ63="No Data",1,IF('Indicator Data Imputation'!BI54&lt;&gt;"",1,0))</f>
        <v>0</v>
      </c>
      <c r="BH51" s="58">
        <f>IF('Indicator Data'!BK63="No Data",1,IF('Indicator Data Imputation'!BJ54&lt;&gt;"",1,0))</f>
        <v>0</v>
      </c>
      <c r="BI51" s="58">
        <f>IF('Indicator Data'!BL63="No Data",1,IF('Indicator Data Imputation'!BK54&lt;&gt;"",1,0))</f>
        <v>0</v>
      </c>
      <c r="BJ51" s="58">
        <f>IF('Indicator Data'!BM63="No Data",1,IF('Indicator Data Imputation'!BL54&lt;&gt;"",1,0))</f>
        <v>0</v>
      </c>
      <c r="BK51" s="58">
        <f>IF('Indicator Data'!BN63="No Data",1,IF('Indicator Data Imputation'!BM54&lt;&gt;"",1,0))</f>
        <v>0</v>
      </c>
      <c r="BL51" s="58">
        <f>IF('Indicator Data'!BO63="No Data",1,IF('Indicator Data Imputation'!BN54&lt;&gt;"",1,0))</f>
        <v>0</v>
      </c>
      <c r="BM51" s="58">
        <f>IF('Indicator Data'!BP63="No Data",1,IF('Indicator Data Imputation'!BO54&lt;&gt;"",1,0))</f>
        <v>1</v>
      </c>
      <c r="BN51" s="58">
        <f>IF('Indicator Data'!BQ63="No Data",1,IF('Indicator Data Imputation'!BP54&lt;&gt;"",1,0))</f>
        <v>1</v>
      </c>
      <c r="BO51" s="58">
        <f>IF('Indicator Data'!BR63="No Data",1,IF('Indicator Data Imputation'!BQ54&lt;&gt;"",1,0))</f>
        <v>1</v>
      </c>
      <c r="BP51" s="58">
        <f>IF('Indicator Data'!BS63="No Data",1,IF('Indicator Data Imputation'!BR54&lt;&gt;"",1,0))</f>
        <v>1</v>
      </c>
      <c r="BQ51" s="58">
        <f>IF('Indicator Data'!BT63="No Data",1,IF('Indicator Data Imputation'!BS54&lt;&gt;"",1,0))</f>
        <v>0</v>
      </c>
      <c r="BR51" s="58">
        <f>IF('Indicator Data'!BU63="No Data",1,IF('Indicator Data Imputation'!BT54&lt;&gt;"",1,0))</f>
        <v>1</v>
      </c>
      <c r="BS51" s="58">
        <f>IF('Indicator Data'!BV63="No Data",1,IF('Indicator Data Imputation'!BU54&lt;&gt;"",1,0))</f>
        <v>0</v>
      </c>
      <c r="BT51" s="58">
        <f>IF('Indicator Data'!BW63="No Data",1,IF('Indicator Data Imputation'!BV54&lt;&gt;"",1,0))</f>
        <v>0</v>
      </c>
      <c r="BU51" s="58">
        <f>IF('Indicator Data'!BX63="No Data",1,IF('Indicator Data Imputation'!BW54&lt;&gt;"",1,0))</f>
        <v>0</v>
      </c>
      <c r="BV51" s="58">
        <f>IF('Indicator Data'!BY63="No Data",1,IF('Indicator Data Imputation'!BX54&lt;&gt;"",1,0))</f>
        <v>0</v>
      </c>
      <c r="BW51" s="58">
        <f>IF('Indicator Data'!BZ63="No Data",1,IF('Indicator Data Imputation'!BY54&lt;&gt;"",1,0))</f>
        <v>0</v>
      </c>
      <c r="BX51" s="58">
        <f>IF('Indicator Data'!CA63="No Data",1,IF('Indicator Data Imputation'!BZ54&lt;&gt;"",1,0))</f>
        <v>0</v>
      </c>
      <c r="BY51" s="58">
        <f>IF('Indicator Data'!CB63="No Data",1,IF('Indicator Data Imputation'!CA54&lt;&gt;"",1,0))</f>
        <v>0</v>
      </c>
      <c r="BZ51" s="58">
        <f>IF('Indicator Data'!CC63="No Data",1,IF('Indicator Data Imputation'!CB54&lt;&gt;"",1,0))</f>
        <v>0</v>
      </c>
      <c r="CA51" s="58">
        <f>IF('Indicator Data'!CD63="No Data",1,IF('Indicator Data Imputation'!CC54&lt;&gt;"",1,0))</f>
        <v>0</v>
      </c>
      <c r="CB51" s="58">
        <f>IF('Indicator Data'!CE63="No Data",1,IF('Indicator Data Imputation'!CD54&lt;&gt;"",1,0))</f>
        <v>0</v>
      </c>
      <c r="CC51" s="58">
        <f>IF('Indicator Data'!CF63="No Data",1,IF('Indicator Data Imputation'!CE54&lt;&gt;"",1,0))</f>
        <v>0</v>
      </c>
      <c r="CD51" s="58">
        <f>IF('Indicator Data'!CG63="No Data",1,IF('Indicator Data Imputation'!CF54&lt;&gt;"",1,0))</f>
        <v>0</v>
      </c>
      <c r="CE51" s="58">
        <f>IF('Indicator Data'!CH63="No Data",1,IF('Indicator Data Imputation'!CG54&lt;&gt;"",1,0))</f>
        <v>0</v>
      </c>
      <c r="CF51" s="58">
        <f>IF('Indicator Data'!CI63="No Data",1,IF('Indicator Data Imputation'!CH54&lt;&gt;"",1,0))</f>
        <v>0</v>
      </c>
      <c r="CG51" s="58">
        <f>IF('Indicator Data'!CJ63="No Data",1,IF('Indicator Data Imputation'!CI54&lt;&gt;"",1,0))</f>
        <v>0</v>
      </c>
      <c r="CH51" s="58">
        <f>IF('Indicator Data'!CK63="No Data",1,IF('Indicator Data Imputation'!CJ54&lt;&gt;"",1,0))</f>
        <v>0</v>
      </c>
      <c r="CI51" s="58">
        <f>IF('Indicator Data'!CL63="No Data",1,IF('Indicator Data Imputation'!CK54&lt;&gt;"",1,0))</f>
        <v>0</v>
      </c>
      <c r="CJ51" s="58">
        <f>IF('Indicator Data'!CM63="No Data",1,IF('Indicator Data Imputation'!CL54&lt;&gt;"",1,0))</f>
        <v>0</v>
      </c>
      <c r="CK51" s="58">
        <f>IF('Indicator Data'!CN63="No Data",1,IF('Indicator Data Imputation'!CM54&lt;&gt;"",1,0))</f>
        <v>0</v>
      </c>
      <c r="CL51" s="58">
        <f>IF('Indicator Data'!CO63="No Data",1,IF('Indicator Data Imputation'!CN54&lt;&gt;"",1,0))</f>
        <v>0</v>
      </c>
      <c r="CM51">
        <f t="shared" si="2"/>
        <v>12</v>
      </c>
      <c r="CN51" s="60">
        <f t="shared" si="1"/>
        <v>0.1348314606741573</v>
      </c>
    </row>
    <row r="52" spans="1:92" ht="15.75" customHeight="1" x14ac:dyDescent="0.25">
      <c r="A52" t="str">
        <f>'Indicator Data'!C64</f>
        <v>Rajshahi</v>
      </c>
      <c r="B52" s="58">
        <f>IF('Indicator Data'!E64="No Data",1,IF('Indicator Data Imputation'!D55&lt;&gt;"",1,0))</f>
        <v>1</v>
      </c>
      <c r="C52" s="58">
        <f>IF('Indicator Data'!F64="No Data",1,IF('Indicator Data Imputation'!E55&lt;&gt;"",1,0))</f>
        <v>1</v>
      </c>
      <c r="D52" s="58">
        <f>IF('Indicator Data'!G64="No Data",1,IF('Indicator Data Imputation'!F55&lt;&gt;"",1,0))</f>
        <v>1</v>
      </c>
      <c r="E52" s="58">
        <f>IF('Indicator Data'!H64="No Data",1,IF('Indicator Data Imputation'!G55&lt;&gt;"",1,0))</f>
        <v>1</v>
      </c>
      <c r="F52" s="58">
        <f>IF('Indicator Data'!I64="No Data",1,IF('Indicator Data Imputation'!H55&lt;&gt;"",1,0))</f>
        <v>0</v>
      </c>
      <c r="G52" s="58">
        <f>IF('Indicator Data'!J64="No Data",1,IF('Indicator Data Imputation'!I55&lt;&gt;"",1,0))</f>
        <v>0</v>
      </c>
      <c r="H52" s="58">
        <f>IF('Indicator Data'!K64="No Data",1,IF('Indicator Data Imputation'!J55&lt;&gt;"",1,0))</f>
        <v>0</v>
      </c>
      <c r="I52" s="58">
        <f>IF('Indicator Data'!L64="No Data",1,IF('Indicator Data Imputation'!K55&lt;&gt;"",1,0))</f>
        <v>0</v>
      </c>
      <c r="J52" s="58">
        <f>IF('Indicator Data'!M64="No Data",1,IF('Indicator Data Imputation'!L55&lt;&gt;"",1,0))</f>
        <v>0</v>
      </c>
      <c r="K52" s="58">
        <f>IF('Indicator Data'!N64="No Data",1,IF('Indicator Data Imputation'!M55&lt;&gt;"",1,0))</f>
        <v>0</v>
      </c>
      <c r="L52" s="58">
        <f>IF('Indicator Data'!O64="No Data",1,IF('Indicator Data Imputation'!N55&lt;&gt;"",1,0))</f>
        <v>0</v>
      </c>
      <c r="M52" s="58">
        <f>IF('Indicator Data'!P64="No Data",1,IF('Indicator Data Imputation'!O55&lt;&gt;"",1,0))</f>
        <v>0</v>
      </c>
      <c r="N52" s="58">
        <f>IF('Indicator Data'!Q64="No Data",1,IF('Indicator Data Imputation'!P55&lt;&gt;"",1,0))</f>
        <v>0</v>
      </c>
      <c r="O52" s="58">
        <f>IF('Indicator Data'!R64="No Data",1,IF('Indicator Data Imputation'!Q55&lt;&gt;"",1,0))</f>
        <v>0</v>
      </c>
      <c r="P52" s="58">
        <f>IF('Indicator Data'!S64="No Data",1,IF('Indicator Data Imputation'!R55&lt;&gt;"",1,0))</f>
        <v>0</v>
      </c>
      <c r="Q52" s="58">
        <f>IF('Indicator Data'!T64="No Data",1,IF('Indicator Data Imputation'!S55&lt;&gt;"",1,0))</f>
        <v>0</v>
      </c>
      <c r="R52" s="58">
        <f>IF('Indicator Data'!U64="No Data",1,IF('Indicator Data Imputation'!T55&lt;&gt;"",1,0))</f>
        <v>0</v>
      </c>
      <c r="S52" s="58">
        <f>IF('Indicator Data'!V64="No Data",1,IF('Indicator Data Imputation'!U55&lt;&gt;"",1,0))</f>
        <v>0</v>
      </c>
      <c r="T52" s="58">
        <f>IF('Indicator Data'!W64="No Data",1,IF('Indicator Data Imputation'!V55&lt;&gt;"",1,0))</f>
        <v>0</v>
      </c>
      <c r="U52" s="58">
        <f>IF('Indicator Data'!X64="No Data",1,IF('Indicator Data Imputation'!W55&lt;&gt;"",1,0))</f>
        <v>0</v>
      </c>
      <c r="V52" s="58">
        <f>IF('Indicator Data'!Y64="No Data",1,IF('Indicator Data Imputation'!X55&lt;&gt;"",1,0))</f>
        <v>0</v>
      </c>
      <c r="W52" s="58">
        <f>IF('Indicator Data'!Z64="No Data",1,IF('Indicator Data Imputation'!Y55&lt;&gt;"",1,0))</f>
        <v>0</v>
      </c>
      <c r="X52" s="58">
        <f>IF('Indicator Data'!AA64="No Data",1,IF('Indicator Data Imputation'!Z55&lt;&gt;"",1,0))</f>
        <v>0</v>
      </c>
      <c r="Y52" s="58">
        <f>IF('Indicator Data'!AB64="No Data",1,IF('Indicator Data Imputation'!AA55&lt;&gt;"",1,0))</f>
        <v>0</v>
      </c>
      <c r="Z52" s="58">
        <f>IF('Indicator Data'!AC64="No Data",1,IF('Indicator Data Imputation'!AB55&lt;&gt;"",1,0))</f>
        <v>0</v>
      </c>
      <c r="AA52" s="58">
        <f>IF('Indicator Data'!AD64="No Data",1,IF('Indicator Data Imputation'!AC55&lt;&gt;"",1,0))</f>
        <v>0</v>
      </c>
      <c r="AB52" s="58">
        <f>IF('Indicator Data'!AE64="No Data",1,IF('Indicator Data Imputation'!AD55&lt;&gt;"",1,0))</f>
        <v>1</v>
      </c>
      <c r="AC52" s="58">
        <f>IF('Indicator Data'!AF64="No Data",1,IF('Indicator Data Imputation'!AE55&lt;&gt;"",1,0))</f>
        <v>1</v>
      </c>
      <c r="AD52" s="58">
        <f>IF('Indicator Data'!AG64="No Data",1,IF('Indicator Data Imputation'!AF55&lt;&gt;"",1,0))</f>
        <v>1</v>
      </c>
      <c r="AE52" s="58">
        <f>IF('Indicator Data'!AH64="No Data",1,IF('Indicator Data Imputation'!AG55&lt;&gt;"",1,0))</f>
        <v>1</v>
      </c>
      <c r="AF52" s="58">
        <f>IF('Indicator Data'!AI64="No Data",1,IF('Indicator Data Imputation'!AH55&lt;&gt;"",1,0))</f>
        <v>1</v>
      </c>
      <c r="AG52" s="58">
        <f>IF('Indicator Data'!AJ64="No Data",1,IF('Indicator Data Imputation'!AI55&lt;&gt;"",1,0))</f>
        <v>0</v>
      </c>
      <c r="AH52" s="58">
        <f>IF('Indicator Data'!AK64="No Data",1,IF('Indicator Data Imputation'!AJ55&lt;&gt;"",1,0))</f>
        <v>0</v>
      </c>
      <c r="AI52" s="58">
        <f>IF('Indicator Data'!AL64="No Data",1,IF('Indicator Data Imputation'!AK55&lt;&gt;"",1,0))</f>
        <v>0</v>
      </c>
      <c r="AJ52" s="58">
        <f>IF('Indicator Data'!AM64="No Data",1,IF('Indicator Data Imputation'!AL55&lt;&gt;"",1,0))</f>
        <v>0</v>
      </c>
      <c r="AK52" s="58">
        <f>IF('Indicator Data'!AN64="No Data",1,IF('Indicator Data Imputation'!AM55&lt;&gt;"",1,0))</f>
        <v>0</v>
      </c>
      <c r="AL52" s="58">
        <f>IF('Indicator Data'!AO64="No Data",1,IF('Indicator Data Imputation'!AN55&lt;&gt;"",1,0))</f>
        <v>0</v>
      </c>
      <c r="AM52" s="58">
        <f>IF('Indicator Data'!AP64="No Data",1,IF('Indicator Data Imputation'!AO55&lt;&gt;"",1,0))</f>
        <v>0</v>
      </c>
      <c r="AN52" s="58">
        <f>IF('Indicator Data'!AQ64="No Data",1,IF('Indicator Data Imputation'!AP55&lt;&gt;"",1,0))</f>
        <v>0</v>
      </c>
      <c r="AO52" s="58">
        <f>IF('Indicator Data'!AR64="No Data",1,IF('Indicator Data Imputation'!AQ55&lt;&gt;"",1,0))</f>
        <v>0</v>
      </c>
      <c r="AP52" s="58">
        <f>IF('Indicator Data'!AS64="No Data",1,IF('Indicator Data Imputation'!AR55&lt;&gt;"",1,0))</f>
        <v>0</v>
      </c>
      <c r="AQ52" s="58">
        <f>IF('Indicator Data'!AT64="No Data",1,IF('Indicator Data Imputation'!AS55&lt;&gt;"",1,0))</f>
        <v>1</v>
      </c>
      <c r="AR52" s="58">
        <f>IF('Indicator Data'!AU64="No Data",1,IF('Indicator Data Imputation'!AT55&lt;&gt;"",1,0))</f>
        <v>1</v>
      </c>
      <c r="AS52" s="58">
        <f>IF('Indicator Data'!AV64="No Data",1,IF('Indicator Data Imputation'!AU55&lt;&gt;"",1,0))</f>
        <v>1</v>
      </c>
      <c r="AT52" s="58">
        <f>IF('Indicator Data'!AW64="No Data",1,IF('Indicator Data Imputation'!AV55&lt;&gt;"",1,0))</f>
        <v>0</v>
      </c>
      <c r="AU52" s="58">
        <f>IF('Indicator Data'!AX64="No Data",1,IF('Indicator Data Imputation'!AW55&lt;&gt;"",1,0))</f>
        <v>0</v>
      </c>
      <c r="AV52" s="58">
        <f>IF('Indicator Data'!AY64="No Data",1,IF('Indicator Data Imputation'!AX55&lt;&gt;"",1,0))</f>
        <v>0</v>
      </c>
      <c r="AW52" s="58">
        <f>IF('Indicator Data'!AZ64="No Data",1,IF('Indicator Data Imputation'!AY55&lt;&gt;"",1,0))</f>
        <v>0</v>
      </c>
      <c r="AX52" s="58">
        <f>IF('Indicator Data'!BA64="No Data",1,IF('Indicator Data Imputation'!AZ55&lt;&gt;"",1,0))</f>
        <v>0</v>
      </c>
      <c r="AY52" s="58">
        <f>IF('Indicator Data'!BB64="No Data",1,IF('Indicator Data Imputation'!BA55&lt;&gt;"",1,0))</f>
        <v>0</v>
      </c>
      <c r="AZ52" s="58">
        <f>IF('Indicator Data'!BC64="No Data",1,IF('Indicator Data Imputation'!BB55&lt;&gt;"",1,0))</f>
        <v>0</v>
      </c>
      <c r="BA52" s="58">
        <f>IF('Indicator Data'!BD64="No Data",1,IF('Indicator Data Imputation'!BC55&lt;&gt;"",1,0))</f>
        <v>0</v>
      </c>
      <c r="BB52" s="58">
        <f>IF('Indicator Data'!BE64="No Data",1,IF('Indicator Data Imputation'!BD55&lt;&gt;"",1,0))</f>
        <v>0</v>
      </c>
      <c r="BC52" s="58">
        <f>IF('Indicator Data'!BF64="No Data",1,IF('Indicator Data Imputation'!BE55&lt;&gt;"",1,0))</f>
        <v>0</v>
      </c>
      <c r="BD52" s="58">
        <f>IF('Indicator Data'!BG64="No Data",1,IF('Indicator Data Imputation'!BF55&lt;&gt;"",1,0))</f>
        <v>0</v>
      </c>
      <c r="BE52" s="58">
        <f>IF('Indicator Data'!BH64="No Data",1,IF('Indicator Data Imputation'!BG55&lt;&gt;"",1,0))</f>
        <v>0</v>
      </c>
      <c r="BF52" s="58">
        <f>IF('Indicator Data'!BI64="No Data",1,IF('Indicator Data Imputation'!BH55&lt;&gt;"",1,0))</f>
        <v>0</v>
      </c>
      <c r="BG52" s="58">
        <f>IF('Indicator Data'!BJ64="No Data",1,IF('Indicator Data Imputation'!BI55&lt;&gt;"",1,0))</f>
        <v>0</v>
      </c>
      <c r="BH52" s="58">
        <f>IF('Indicator Data'!BK64="No Data",1,IF('Indicator Data Imputation'!BJ55&lt;&gt;"",1,0))</f>
        <v>0</v>
      </c>
      <c r="BI52" s="58">
        <f>IF('Indicator Data'!BL64="No Data",1,IF('Indicator Data Imputation'!BK55&lt;&gt;"",1,0))</f>
        <v>0</v>
      </c>
      <c r="BJ52" s="58">
        <f>IF('Indicator Data'!BM64="No Data",1,IF('Indicator Data Imputation'!BL55&lt;&gt;"",1,0))</f>
        <v>0</v>
      </c>
      <c r="BK52" s="58">
        <f>IF('Indicator Data'!BN64="No Data",1,IF('Indicator Data Imputation'!BM55&lt;&gt;"",1,0))</f>
        <v>0</v>
      </c>
      <c r="BL52" s="58">
        <f>IF('Indicator Data'!BO64="No Data",1,IF('Indicator Data Imputation'!BN55&lt;&gt;"",1,0))</f>
        <v>0</v>
      </c>
      <c r="BM52" s="58">
        <f>IF('Indicator Data'!BP64="No Data",1,IF('Indicator Data Imputation'!BO55&lt;&gt;"",1,0))</f>
        <v>1</v>
      </c>
      <c r="BN52" s="58">
        <f>IF('Indicator Data'!BQ64="No Data",1,IF('Indicator Data Imputation'!BP55&lt;&gt;"",1,0))</f>
        <v>1</v>
      </c>
      <c r="BO52" s="58">
        <f>IF('Indicator Data'!BR64="No Data",1,IF('Indicator Data Imputation'!BQ55&lt;&gt;"",1,0))</f>
        <v>1</v>
      </c>
      <c r="BP52" s="58">
        <f>IF('Indicator Data'!BS64="No Data",1,IF('Indicator Data Imputation'!BR55&lt;&gt;"",1,0))</f>
        <v>1</v>
      </c>
      <c r="BQ52" s="58">
        <f>IF('Indicator Data'!BT64="No Data",1,IF('Indicator Data Imputation'!BS55&lt;&gt;"",1,0))</f>
        <v>0</v>
      </c>
      <c r="BR52" s="58">
        <f>IF('Indicator Data'!BU64="No Data",1,IF('Indicator Data Imputation'!BT55&lt;&gt;"",1,0))</f>
        <v>1</v>
      </c>
      <c r="BS52" s="58">
        <f>IF('Indicator Data'!BV64="No Data",1,IF('Indicator Data Imputation'!BU55&lt;&gt;"",1,0))</f>
        <v>0</v>
      </c>
      <c r="BT52" s="58">
        <f>IF('Indicator Data'!BW64="No Data",1,IF('Indicator Data Imputation'!BV55&lt;&gt;"",1,0))</f>
        <v>0</v>
      </c>
      <c r="BU52" s="58">
        <f>IF('Indicator Data'!BX64="No Data",1,IF('Indicator Data Imputation'!BW55&lt;&gt;"",1,0))</f>
        <v>0</v>
      </c>
      <c r="BV52" s="58">
        <f>IF('Indicator Data'!BY64="No Data",1,IF('Indicator Data Imputation'!BX55&lt;&gt;"",1,0))</f>
        <v>0</v>
      </c>
      <c r="BW52" s="58">
        <f>IF('Indicator Data'!BZ64="No Data",1,IF('Indicator Data Imputation'!BY55&lt;&gt;"",1,0))</f>
        <v>0</v>
      </c>
      <c r="BX52" s="58">
        <f>IF('Indicator Data'!CA64="No Data",1,IF('Indicator Data Imputation'!BZ55&lt;&gt;"",1,0))</f>
        <v>0</v>
      </c>
      <c r="BY52" s="58">
        <f>IF('Indicator Data'!CB64="No Data",1,IF('Indicator Data Imputation'!CA55&lt;&gt;"",1,0))</f>
        <v>0</v>
      </c>
      <c r="BZ52" s="58">
        <f>IF('Indicator Data'!CC64="No Data",1,IF('Indicator Data Imputation'!CB55&lt;&gt;"",1,0))</f>
        <v>0</v>
      </c>
      <c r="CA52" s="58">
        <f>IF('Indicator Data'!CD64="No Data",1,IF('Indicator Data Imputation'!CC55&lt;&gt;"",1,0))</f>
        <v>0</v>
      </c>
      <c r="CB52" s="58">
        <f>IF('Indicator Data'!CE64="No Data",1,IF('Indicator Data Imputation'!CD55&lt;&gt;"",1,0))</f>
        <v>0</v>
      </c>
      <c r="CC52" s="58">
        <f>IF('Indicator Data'!CF64="No Data",1,IF('Indicator Data Imputation'!CE55&lt;&gt;"",1,0))</f>
        <v>0</v>
      </c>
      <c r="CD52" s="58">
        <f>IF('Indicator Data'!CG64="No Data",1,IF('Indicator Data Imputation'!CF55&lt;&gt;"",1,0))</f>
        <v>0</v>
      </c>
      <c r="CE52" s="58">
        <f>IF('Indicator Data'!CH64="No Data",1,IF('Indicator Data Imputation'!CG55&lt;&gt;"",1,0))</f>
        <v>0</v>
      </c>
      <c r="CF52" s="58">
        <f>IF('Indicator Data'!CI64="No Data",1,IF('Indicator Data Imputation'!CH55&lt;&gt;"",1,0))</f>
        <v>0</v>
      </c>
      <c r="CG52" s="58">
        <f>IF('Indicator Data'!CJ64="No Data",1,IF('Indicator Data Imputation'!CI55&lt;&gt;"",1,0))</f>
        <v>0</v>
      </c>
      <c r="CH52" s="58">
        <f>IF('Indicator Data'!CK64="No Data",1,IF('Indicator Data Imputation'!CJ55&lt;&gt;"",1,0))</f>
        <v>0</v>
      </c>
      <c r="CI52" s="58">
        <f>IF('Indicator Data'!CL64="No Data",1,IF('Indicator Data Imputation'!CK55&lt;&gt;"",1,0))</f>
        <v>0</v>
      </c>
      <c r="CJ52" s="58">
        <f>IF('Indicator Data'!CM64="No Data",1,IF('Indicator Data Imputation'!CL55&lt;&gt;"",1,0))</f>
        <v>0</v>
      </c>
      <c r="CK52" s="58">
        <f>IF('Indicator Data'!CN64="No Data",1,IF('Indicator Data Imputation'!CM55&lt;&gt;"",1,0))</f>
        <v>0</v>
      </c>
      <c r="CL52" s="58">
        <f>IF('Indicator Data'!CO64="No Data",1,IF('Indicator Data Imputation'!CN55&lt;&gt;"",1,0))</f>
        <v>0</v>
      </c>
      <c r="CM52">
        <f t="shared" si="2"/>
        <v>12</v>
      </c>
      <c r="CN52" s="60">
        <f t="shared" si="1"/>
        <v>0.1348314606741573</v>
      </c>
    </row>
    <row r="53" spans="1:92" ht="15.75" customHeight="1" x14ac:dyDescent="0.25">
      <c r="A53" t="str">
        <f>'Indicator Data'!C65</f>
        <v>Sirajganj</v>
      </c>
      <c r="B53" s="58">
        <f>IF('Indicator Data'!E65="No Data",1,IF('Indicator Data Imputation'!D56&lt;&gt;"",1,0))</f>
        <v>1</v>
      </c>
      <c r="C53" s="58">
        <f>IF('Indicator Data'!F65="No Data",1,IF('Indicator Data Imputation'!E56&lt;&gt;"",1,0))</f>
        <v>1</v>
      </c>
      <c r="D53" s="58">
        <f>IF('Indicator Data'!G65="No Data",1,IF('Indicator Data Imputation'!F56&lt;&gt;"",1,0))</f>
        <v>1</v>
      </c>
      <c r="E53" s="58">
        <f>IF('Indicator Data'!H65="No Data",1,IF('Indicator Data Imputation'!G56&lt;&gt;"",1,0))</f>
        <v>1</v>
      </c>
      <c r="F53" s="58">
        <f>IF('Indicator Data'!I65="No Data",1,IF('Indicator Data Imputation'!H56&lt;&gt;"",1,0))</f>
        <v>0</v>
      </c>
      <c r="G53" s="58">
        <f>IF('Indicator Data'!J65="No Data",1,IF('Indicator Data Imputation'!I56&lt;&gt;"",1,0))</f>
        <v>0</v>
      </c>
      <c r="H53" s="58">
        <f>IF('Indicator Data'!K65="No Data",1,IF('Indicator Data Imputation'!J56&lt;&gt;"",1,0))</f>
        <v>0</v>
      </c>
      <c r="I53" s="58">
        <f>IF('Indicator Data'!L65="No Data",1,IF('Indicator Data Imputation'!K56&lt;&gt;"",1,0))</f>
        <v>0</v>
      </c>
      <c r="J53" s="58">
        <f>IF('Indicator Data'!M65="No Data",1,IF('Indicator Data Imputation'!L56&lt;&gt;"",1,0))</f>
        <v>0</v>
      </c>
      <c r="K53" s="58">
        <f>IF('Indicator Data'!N65="No Data",1,IF('Indicator Data Imputation'!M56&lt;&gt;"",1,0))</f>
        <v>0</v>
      </c>
      <c r="L53" s="58">
        <f>IF('Indicator Data'!O65="No Data",1,IF('Indicator Data Imputation'!N56&lt;&gt;"",1,0))</f>
        <v>0</v>
      </c>
      <c r="M53" s="58">
        <f>IF('Indicator Data'!P65="No Data",1,IF('Indicator Data Imputation'!O56&lt;&gt;"",1,0))</f>
        <v>0</v>
      </c>
      <c r="N53" s="58">
        <f>IF('Indicator Data'!Q65="No Data",1,IF('Indicator Data Imputation'!P56&lt;&gt;"",1,0))</f>
        <v>0</v>
      </c>
      <c r="O53" s="58">
        <f>IF('Indicator Data'!R65="No Data",1,IF('Indicator Data Imputation'!Q56&lt;&gt;"",1,0))</f>
        <v>0</v>
      </c>
      <c r="P53" s="58">
        <f>IF('Indicator Data'!S65="No Data",1,IF('Indicator Data Imputation'!R56&lt;&gt;"",1,0))</f>
        <v>0</v>
      </c>
      <c r="Q53" s="58">
        <f>IF('Indicator Data'!T65="No Data",1,IF('Indicator Data Imputation'!S56&lt;&gt;"",1,0))</f>
        <v>0</v>
      </c>
      <c r="R53" s="58">
        <f>IF('Indicator Data'!U65="No Data",1,IF('Indicator Data Imputation'!T56&lt;&gt;"",1,0))</f>
        <v>0</v>
      </c>
      <c r="S53" s="58">
        <f>IF('Indicator Data'!V65="No Data",1,IF('Indicator Data Imputation'!U56&lt;&gt;"",1,0))</f>
        <v>0</v>
      </c>
      <c r="T53" s="58">
        <f>IF('Indicator Data'!W65="No Data",1,IF('Indicator Data Imputation'!V56&lt;&gt;"",1,0))</f>
        <v>0</v>
      </c>
      <c r="U53" s="58">
        <f>IF('Indicator Data'!X65="No Data",1,IF('Indicator Data Imputation'!W56&lt;&gt;"",1,0))</f>
        <v>0</v>
      </c>
      <c r="V53" s="58">
        <f>IF('Indicator Data'!Y65="No Data",1,IF('Indicator Data Imputation'!X56&lt;&gt;"",1,0))</f>
        <v>0</v>
      </c>
      <c r="W53" s="58">
        <f>IF('Indicator Data'!Z65="No Data",1,IF('Indicator Data Imputation'!Y56&lt;&gt;"",1,0))</f>
        <v>0</v>
      </c>
      <c r="X53" s="58">
        <f>IF('Indicator Data'!AA65="No Data",1,IF('Indicator Data Imputation'!Z56&lt;&gt;"",1,0))</f>
        <v>0</v>
      </c>
      <c r="Y53" s="58">
        <f>IF('Indicator Data'!AB65="No Data",1,IF('Indicator Data Imputation'!AA56&lt;&gt;"",1,0))</f>
        <v>0</v>
      </c>
      <c r="Z53" s="58">
        <f>IF('Indicator Data'!AC65="No Data",1,IF('Indicator Data Imputation'!AB56&lt;&gt;"",1,0))</f>
        <v>0</v>
      </c>
      <c r="AA53" s="58">
        <f>IF('Indicator Data'!AD65="No Data",1,IF('Indicator Data Imputation'!AC56&lt;&gt;"",1,0))</f>
        <v>0</v>
      </c>
      <c r="AB53" s="58">
        <f>IF('Indicator Data'!AE65="No Data",1,IF('Indicator Data Imputation'!AD56&lt;&gt;"",1,0))</f>
        <v>1</v>
      </c>
      <c r="AC53" s="58">
        <f>IF('Indicator Data'!AF65="No Data",1,IF('Indicator Data Imputation'!AE56&lt;&gt;"",1,0))</f>
        <v>1</v>
      </c>
      <c r="AD53" s="58">
        <f>IF('Indicator Data'!AG65="No Data",1,IF('Indicator Data Imputation'!AF56&lt;&gt;"",1,0))</f>
        <v>1</v>
      </c>
      <c r="AE53" s="58">
        <f>IF('Indicator Data'!AH65="No Data",1,IF('Indicator Data Imputation'!AG56&lt;&gt;"",1,0))</f>
        <v>1</v>
      </c>
      <c r="AF53" s="58">
        <f>IF('Indicator Data'!AI65="No Data",1,IF('Indicator Data Imputation'!AH56&lt;&gt;"",1,0))</f>
        <v>1</v>
      </c>
      <c r="AG53" s="58">
        <f>IF('Indicator Data'!AJ65="No Data",1,IF('Indicator Data Imputation'!AI56&lt;&gt;"",1,0))</f>
        <v>0</v>
      </c>
      <c r="AH53" s="58">
        <f>IF('Indicator Data'!AK65="No Data",1,IF('Indicator Data Imputation'!AJ56&lt;&gt;"",1,0))</f>
        <v>0</v>
      </c>
      <c r="AI53" s="58">
        <f>IF('Indicator Data'!AL65="No Data",1,IF('Indicator Data Imputation'!AK56&lt;&gt;"",1,0))</f>
        <v>0</v>
      </c>
      <c r="AJ53" s="58">
        <f>IF('Indicator Data'!AM65="No Data",1,IF('Indicator Data Imputation'!AL56&lt;&gt;"",1,0))</f>
        <v>0</v>
      </c>
      <c r="AK53" s="58">
        <f>IF('Indicator Data'!AN65="No Data",1,IF('Indicator Data Imputation'!AM56&lt;&gt;"",1,0))</f>
        <v>0</v>
      </c>
      <c r="AL53" s="58">
        <f>IF('Indicator Data'!AO65="No Data",1,IF('Indicator Data Imputation'!AN56&lt;&gt;"",1,0))</f>
        <v>0</v>
      </c>
      <c r="AM53" s="58">
        <f>IF('Indicator Data'!AP65="No Data",1,IF('Indicator Data Imputation'!AO56&lt;&gt;"",1,0))</f>
        <v>0</v>
      </c>
      <c r="AN53" s="58">
        <f>IF('Indicator Data'!AQ65="No Data",1,IF('Indicator Data Imputation'!AP56&lt;&gt;"",1,0))</f>
        <v>0</v>
      </c>
      <c r="AO53" s="58">
        <f>IF('Indicator Data'!AR65="No Data",1,IF('Indicator Data Imputation'!AQ56&lt;&gt;"",1,0))</f>
        <v>0</v>
      </c>
      <c r="AP53" s="58">
        <f>IF('Indicator Data'!AS65="No Data",1,IF('Indicator Data Imputation'!AR56&lt;&gt;"",1,0))</f>
        <v>0</v>
      </c>
      <c r="AQ53" s="58">
        <f>IF('Indicator Data'!AT65="No Data",1,IF('Indicator Data Imputation'!AS56&lt;&gt;"",1,0))</f>
        <v>1</v>
      </c>
      <c r="AR53" s="58">
        <f>IF('Indicator Data'!AU65="No Data",1,IF('Indicator Data Imputation'!AT56&lt;&gt;"",1,0))</f>
        <v>1</v>
      </c>
      <c r="AS53" s="58">
        <f>IF('Indicator Data'!AV65="No Data",1,IF('Indicator Data Imputation'!AU56&lt;&gt;"",1,0))</f>
        <v>1</v>
      </c>
      <c r="AT53" s="58">
        <f>IF('Indicator Data'!AW65="No Data",1,IF('Indicator Data Imputation'!AV56&lt;&gt;"",1,0))</f>
        <v>0</v>
      </c>
      <c r="AU53" s="58">
        <f>IF('Indicator Data'!AX65="No Data",1,IF('Indicator Data Imputation'!AW56&lt;&gt;"",1,0))</f>
        <v>0</v>
      </c>
      <c r="AV53" s="58">
        <f>IF('Indicator Data'!AY65="No Data",1,IF('Indicator Data Imputation'!AX56&lt;&gt;"",1,0))</f>
        <v>0</v>
      </c>
      <c r="AW53" s="58">
        <f>IF('Indicator Data'!AZ65="No Data",1,IF('Indicator Data Imputation'!AY56&lt;&gt;"",1,0))</f>
        <v>0</v>
      </c>
      <c r="AX53" s="58">
        <f>IF('Indicator Data'!BA65="No Data",1,IF('Indicator Data Imputation'!AZ56&lt;&gt;"",1,0))</f>
        <v>0</v>
      </c>
      <c r="AY53" s="58">
        <f>IF('Indicator Data'!BB65="No Data",1,IF('Indicator Data Imputation'!BA56&lt;&gt;"",1,0))</f>
        <v>0</v>
      </c>
      <c r="AZ53" s="58">
        <f>IF('Indicator Data'!BC65="No Data",1,IF('Indicator Data Imputation'!BB56&lt;&gt;"",1,0))</f>
        <v>0</v>
      </c>
      <c r="BA53" s="58">
        <f>IF('Indicator Data'!BD65="No Data",1,IF('Indicator Data Imputation'!BC56&lt;&gt;"",1,0))</f>
        <v>0</v>
      </c>
      <c r="BB53" s="58">
        <f>IF('Indicator Data'!BE65="No Data",1,IF('Indicator Data Imputation'!BD56&lt;&gt;"",1,0))</f>
        <v>0</v>
      </c>
      <c r="BC53" s="58">
        <f>IF('Indicator Data'!BF65="No Data",1,IF('Indicator Data Imputation'!BE56&lt;&gt;"",1,0))</f>
        <v>0</v>
      </c>
      <c r="BD53" s="58">
        <f>IF('Indicator Data'!BG65="No Data",1,IF('Indicator Data Imputation'!BF56&lt;&gt;"",1,0))</f>
        <v>0</v>
      </c>
      <c r="BE53" s="58">
        <f>IF('Indicator Data'!BH65="No Data",1,IF('Indicator Data Imputation'!BG56&lt;&gt;"",1,0))</f>
        <v>0</v>
      </c>
      <c r="BF53" s="58">
        <f>IF('Indicator Data'!BI65="No Data",1,IF('Indicator Data Imputation'!BH56&lt;&gt;"",1,0))</f>
        <v>0</v>
      </c>
      <c r="BG53" s="58">
        <f>IF('Indicator Data'!BJ65="No Data",1,IF('Indicator Data Imputation'!BI56&lt;&gt;"",1,0))</f>
        <v>0</v>
      </c>
      <c r="BH53" s="58">
        <f>IF('Indicator Data'!BK65="No Data",1,IF('Indicator Data Imputation'!BJ56&lt;&gt;"",1,0))</f>
        <v>0</v>
      </c>
      <c r="BI53" s="58">
        <f>IF('Indicator Data'!BL65="No Data",1,IF('Indicator Data Imputation'!BK56&lt;&gt;"",1,0))</f>
        <v>0</v>
      </c>
      <c r="BJ53" s="58">
        <f>IF('Indicator Data'!BM65="No Data",1,IF('Indicator Data Imputation'!BL56&lt;&gt;"",1,0))</f>
        <v>0</v>
      </c>
      <c r="BK53" s="58">
        <f>IF('Indicator Data'!BN65="No Data",1,IF('Indicator Data Imputation'!BM56&lt;&gt;"",1,0))</f>
        <v>0</v>
      </c>
      <c r="BL53" s="58">
        <f>IF('Indicator Data'!BO65="No Data",1,IF('Indicator Data Imputation'!BN56&lt;&gt;"",1,0))</f>
        <v>0</v>
      </c>
      <c r="BM53" s="58">
        <f>IF('Indicator Data'!BP65="No Data",1,IF('Indicator Data Imputation'!BO56&lt;&gt;"",1,0))</f>
        <v>1</v>
      </c>
      <c r="BN53" s="58">
        <f>IF('Indicator Data'!BQ65="No Data",1,IF('Indicator Data Imputation'!BP56&lt;&gt;"",1,0))</f>
        <v>1</v>
      </c>
      <c r="BO53" s="58">
        <f>IF('Indicator Data'!BR65="No Data",1,IF('Indicator Data Imputation'!BQ56&lt;&gt;"",1,0))</f>
        <v>1</v>
      </c>
      <c r="BP53" s="58">
        <f>IF('Indicator Data'!BS65="No Data",1,IF('Indicator Data Imputation'!BR56&lt;&gt;"",1,0))</f>
        <v>1</v>
      </c>
      <c r="BQ53" s="58">
        <f>IF('Indicator Data'!BT65="No Data",1,IF('Indicator Data Imputation'!BS56&lt;&gt;"",1,0))</f>
        <v>0</v>
      </c>
      <c r="BR53" s="58">
        <f>IF('Indicator Data'!BU65="No Data",1,IF('Indicator Data Imputation'!BT56&lt;&gt;"",1,0))</f>
        <v>1</v>
      </c>
      <c r="BS53" s="58">
        <f>IF('Indicator Data'!BV65="No Data",1,IF('Indicator Data Imputation'!BU56&lt;&gt;"",1,0))</f>
        <v>0</v>
      </c>
      <c r="BT53" s="58">
        <f>IF('Indicator Data'!BW65="No Data",1,IF('Indicator Data Imputation'!BV56&lt;&gt;"",1,0))</f>
        <v>0</v>
      </c>
      <c r="BU53" s="58">
        <f>IF('Indicator Data'!BX65="No Data",1,IF('Indicator Data Imputation'!BW56&lt;&gt;"",1,0))</f>
        <v>0</v>
      </c>
      <c r="BV53" s="58">
        <f>IF('Indicator Data'!BY65="No Data",1,IF('Indicator Data Imputation'!BX56&lt;&gt;"",1,0))</f>
        <v>0</v>
      </c>
      <c r="BW53" s="58">
        <f>IF('Indicator Data'!BZ65="No Data",1,IF('Indicator Data Imputation'!BY56&lt;&gt;"",1,0))</f>
        <v>0</v>
      </c>
      <c r="BX53" s="58">
        <f>IF('Indicator Data'!CA65="No Data",1,IF('Indicator Data Imputation'!BZ56&lt;&gt;"",1,0))</f>
        <v>0</v>
      </c>
      <c r="BY53" s="58">
        <f>IF('Indicator Data'!CB65="No Data",1,IF('Indicator Data Imputation'!CA56&lt;&gt;"",1,0))</f>
        <v>0</v>
      </c>
      <c r="BZ53" s="58">
        <f>IF('Indicator Data'!CC65="No Data",1,IF('Indicator Data Imputation'!CB56&lt;&gt;"",1,0))</f>
        <v>0</v>
      </c>
      <c r="CA53" s="58">
        <f>IF('Indicator Data'!CD65="No Data",1,IF('Indicator Data Imputation'!CC56&lt;&gt;"",1,0))</f>
        <v>0</v>
      </c>
      <c r="CB53" s="58">
        <f>IF('Indicator Data'!CE65="No Data",1,IF('Indicator Data Imputation'!CD56&lt;&gt;"",1,0))</f>
        <v>0</v>
      </c>
      <c r="CC53" s="58">
        <f>IF('Indicator Data'!CF65="No Data",1,IF('Indicator Data Imputation'!CE56&lt;&gt;"",1,0))</f>
        <v>0</v>
      </c>
      <c r="CD53" s="58">
        <f>IF('Indicator Data'!CG65="No Data",1,IF('Indicator Data Imputation'!CF56&lt;&gt;"",1,0))</f>
        <v>0</v>
      </c>
      <c r="CE53" s="58">
        <f>IF('Indicator Data'!CH65="No Data",1,IF('Indicator Data Imputation'!CG56&lt;&gt;"",1,0))</f>
        <v>0</v>
      </c>
      <c r="CF53" s="58">
        <f>IF('Indicator Data'!CI65="No Data",1,IF('Indicator Data Imputation'!CH56&lt;&gt;"",1,0))</f>
        <v>0</v>
      </c>
      <c r="CG53" s="58">
        <f>IF('Indicator Data'!CJ65="No Data",1,IF('Indicator Data Imputation'!CI56&lt;&gt;"",1,0))</f>
        <v>0</v>
      </c>
      <c r="CH53" s="58">
        <f>IF('Indicator Data'!CK65="No Data",1,IF('Indicator Data Imputation'!CJ56&lt;&gt;"",1,0))</f>
        <v>0</v>
      </c>
      <c r="CI53" s="58">
        <f>IF('Indicator Data'!CL65="No Data",1,IF('Indicator Data Imputation'!CK56&lt;&gt;"",1,0))</f>
        <v>0</v>
      </c>
      <c r="CJ53" s="58">
        <f>IF('Indicator Data'!CM65="No Data",1,IF('Indicator Data Imputation'!CL56&lt;&gt;"",1,0))</f>
        <v>0</v>
      </c>
      <c r="CK53" s="58">
        <f>IF('Indicator Data'!CN65="No Data",1,IF('Indicator Data Imputation'!CM56&lt;&gt;"",1,0))</f>
        <v>0</v>
      </c>
      <c r="CL53" s="58">
        <f>IF('Indicator Data'!CO65="No Data",1,IF('Indicator Data Imputation'!CN56&lt;&gt;"",1,0))</f>
        <v>0</v>
      </c>
      <c r="CM53">
        <f t="shared" si="2"/>
        <v>12</v>
      </c>
      <c r="CN53" s="60">
        <f t="shared" si="1"/>
        <v>0.1348314606741573</v>
      </c>
    </row>
    <row r="54" spans="1:92" ht="15.75" customHeight="1" x14ac:dyDescent="0.25">
      <c r="A54" t="str">
        <f>'Indicator Data'!C66</f>
        <v>Dinajpur</v>
      </c>
      <c r="B54" s="58">
        <f>IF('Indicator Data'!E66="No Data",1,IF('Indicator Data Imputation'!D57&lt;&gt;"",1,0))</f>
        <v>1</v>
      </c>
      <c r="C54" s="58">
        <f>IF('Indicator Data'!F66="No Data",1,IF('Indicator Data Imputation'!E57&lt;&gt;"",1,0))</f>
        <v>1</v>
      </c>
      <c r="D54" s="58">
        <f>IF('Indicator Data'!G66="No Data",1,IF('Indicator Data Imputation'!F57&lt;&gt;"",1,0))</f>
        <v>1</v>
      </c>
      <c r="E54" s="58">
        <f>IF('Indicator Data'!H66="No Data",1,IF('Indicator Data Imputation'!G57&lt;&gt;"",1,0))</f>
        <v>1</v>
      </c>
      <c r="F54" s="58">
        <f>IF('Indicator Data'!I66="No Data",1,IF('Indicator Data Imputation'!H57&lt;&gt;"",1,0))</f>
        <v>0</v>
      </c>
      <c r="G54" s="58">
        <f>IF('Indicator Data'!J66="No Data",1,IF('Indicator Data Imputation'!I57&lt;&gt;"",1,0))</f>
        <v>0</v>
      </c>
      <c r="H54" s="58">
        <f>IF('Indicator Data'!K66="No Data",1,IF('Indicator Data Imputation'!J57&lt;&gt;"",1,0))</f>
        <v>0</v>
      </c>
      <c r="I54" s="58">
        <f>IF('Indicator Data'!L66="No Data",1,IF('Indicator Data Imputation'!K57&lt;&gt;"",1,0))</f>
        <v>0</v>
      </c>
      <c r="J54" s="58">
        <f>IF('Indicator Data'!M66="No Data",1,IF('Indicator Data Imputation'!L57&lt;&gt;"",1,0))</f>
        <v>0</v>
      </c>
      <c r="K54" s="58">
        <f>IF('Indicator Data'!N66="No Data",1,IF('Indicator Data Imputation'!M57&lt;&gt;"",1,0))</f>
        <v>0</v>
      </c>
      <c r="L54" s="58">
        <f>IF('Indicator Data'!O66="No Data",1,IF('Indicator Data Imputation'!N57&lt;&gt;"",1,0))</f>
        <v>0</v>
      </c>
      <c r="M54" s="58">
        <f>IF('Indicator Data'!P66="No Data",1,IF('Indicator Data Imputation'!O57&lt;&gt;"",1,0))</f>
        <v>0</v>
      </c>
      <c r="N54" s="58">
        <f>IF('Indicator Data'!Q66="No Data",1,IF('Indicator Data Imputation'!P57&lt;&gt;"",1,0))</f>
        <v>0</v>
      </c>
      <c r="O54" s="58">
        <f>IF('Indicator Data'!R66="No Data",1,IF('Indicator Data Imputation'!Q57&lt;&gt;"",1,0))</f>
        <v>0</v>
      </c>
      <c r="P54" s="58">
        <f>IF('Indicator Data'!S66="No Data",1,IF('Indicator Data Imputation'!R57&lt;&gt;"",1,0))</f>
        <v>1</v>
      </c>
      <c r="Q54" s="58">
        <f>IF('Indicator Data'!T66="No Data",1,IF('Indicator Data Imputation'!S57&lt;&gt;"",1,0))</f>
        <v>0</v>
      </c>
      <c r="R54" s="58">
        <f>IF('Indicator Data'!U66="No Data",1,IF('Indicator Data Imputation'!T57&lt;&gt;"",1,0))</f>
        <v>0</v>
      </c>
      <c r="S54" s="58">
        <f>IF('Indicator Data'!V66="No Data",1,IF('Indicator Data Imputation'!U57&lt;&gt;"",1,0))</f>
        <v>0</v>
      </c>
      <c r="T54" s="58">
        <f>IF('Indicator Data'!W66="No Data",1,IF('Indicator Data Imputation'!V57&lt;&gt;"",1,0))</f>
        <v>0</v>
      </c>
      <c r="U54" s="58">
        <f>IF('Indicator Data'!X66="No Data",1,IF('Indicator Data Imputation'!W57&lt;&gt;"",1,0))</f>
        <v>0</v>
      </c>
      <c r="V54" s="58">
        <f>IF('Indicator Data'!Y66="No Data",1,IF('Indicator Data Imputation'!X57&lt;&gt;"",1,0))</f>
        <v>0</v>
      </c>
      <c r="W54" s="58">
        <f>IF('Indicator Data'!Z66="No Data",1,IF('Indicator Data Imputation'!Y57&lt;&gt;"",1,0))</f>
        <v>0</v>
      </c>
      <c r="X54" s="58">
        <f>IF('Indicator Data'!AA66="No Data",1,IF('Indicator Data Imputation'!Z57&lt;&gt;"",1,0))</f>
        <v>0</v>
      </c>
      <c r="Y54" s="58">
        <f>IF('Indicator Data'!AB66="No Data",1,IF('Indicator Data Imputation'!AA57&lt;&gt;"",1,0))</f>
        <v>0</v>
      </c>
      <c r="Z54" s="58">
        <f>IF('Indicator Data'!AC66="No Data",1,IF('Indicator Data Imputation'!AB57&lt;&gt;"",1,0))</f>
        <v>0</v>
      </c>
      <c r="AA54" s="58">
        <f>IF('Indicator Data'!AD66="No Data",1,IF('Indicator Data Imputation'!AC57&lt;&gt;"",1,0))</f>
        <v>0</v>
      </c>
      <c r="AB54" s="58">
        <f>IF('Indicator Data'!AE66="No Data",1,IF('Indicator Data Imputation'!AD57&lt;&gt;"",1,0))</f>
        <v>1</v>
      </c>
      <c r="AC54" s="58">
        <f>IF('Indicator Data'!AF66="No Data",1,IF('Indicator Data Imputation'!AE57&lt;&gt;"",1,0))</f>
        <v>1</v>
      </c>
      <c r="AD54" s="58">
        <f>IF('Indicator Data'!AG66="No Data",1,IF('Indicator Data Imputation'!AF57&lt;&gt;"",1,0))</f>
        <v>1</v>
      </c>
      <c r="AE54" s="58">
        <f>IF('Indicator Data'!AH66="No Data",1,IF('Indicator Data Imputation'!AG57&lt;&gt;"",1,0))</f>
        <v>1</v>
      </c>
      <c r="AF54" s="58">
        <f>IF('Indicator Data'!AI66="No Data",1,IF('Indicator Data Imputation'!AH57&lt;&gt;"",1,0))</f>
        <v>1</v>
      </c>
      <c r="AG54" s="58">
        <f>IF('Indicator Data'!AJ66="No Data",1,IF('Indicator Data Imputation'!AI57&lt;&gt;"",1,0))</f>
        <v>0</v>
      </c>
      <c r="AH54" s="58">
        <f>IF('Indicator Data'!AK66="No Data",1,IF('Indicator Data Imputation'!AJ57&lt;&gt;"",1,0))</f>
        <v>0</v>
      </c>
      <c r="AI54" s="58">
        <f>IF('Indicator Data'!AL66="No Data",1,IF('Indicator Data Imputation'!AK57&lt;&gt;"",1,0))</f>
        <v>0</v>
      </c>
      <c r="AJ54" s="58">
        <f>IF('Indicator Data'!AM66="No Data",1,IF('Indicator Data Imputation'!AL57&lt;&gt;"",1,0))</f>
        <v>0</v>
      </c>
      <c r="AK54" s="58">
        <f>IF('Indicator Data'!AN66="No Data",1,IF('Indicator Data Imputation'!AM57&lt;&gt;"",1,0))</f>
        <v>0</v>
      </c>
      <c r="AL54" s="58">
        <f>IF('Indicator Data'!AO66="No Data",1,IF('Indicator Data Imputation'!AN57&lt;&gt;"",1,0))</f>
        <v>0</v>
      </c>
      <c r="AM54" s="58">
        <f>IF('Indicator Data'!AP66="No Data",1,IF('Indicator Data Imputation'!AO57&lt;&gt;"",1,0))</f>
        <v>0</v>
      </c>
      <c r="AN54" s="58">
        <f>IF('Indicator Data'!AQ66="No Data",1,IF('Indicator Data Imputation'!AP57&lt;&gt;"",1,0))</f>
        <v>0</v>
      </c>
      <c r="AO54" s="58">
        <f>IF('Indicator Data'!AR66="No Data",1,IF('Indicator Data Imputation'!AQ57&lt;&gt;"",1,0))</f>
        <v>0</v>
      </c>
      <c r="AP54" s="58">
        <f>IF('Indicator Data'!AS66="No Data",1,IF('Indicator Data Imputation'!AR57&lt;&gt;"",1,0))</f>
        <v>0</v>
      </c>
      <c r="AQ54" s="58">
        <f>IF('Indicator Data'!AT66="No Data",1,IF('Indicator Data Imputation'!AS57&lt;&gt;"",1,0))</f>
        <v>1</v>
      </c>
      <c r="AR54" s="58">
        <f>IF('Indicator Data'!AU66="No Data",1,IF('Indicator Data Imputation'!AT57&lt;&gt;"",1,0))</f>
        <v>1</v>
      </c>
      <c r="AS54" s="58">
        <f>IF('Indicator Data'!AV66="No Data",1,IF('Indicator Data Imputation'!AU57&lt;&gt;"",1,0))</f>
        <v>1</v>
      </c>
      <c r="AT54" s="58">
        <f>IF('Indicator Data'!AW66="No Data",1,IF('Indicator Data Imputation'!AV57&lt;&gt;"",1,0))</f>
        <v>0</v>
      </c>
      <c r="AU54" s="58">
        <f>IF('Indicator Data'!AX66="No Data",1,IF('Indicator Data Imputation'!AW57&lt;&gt;"",1,0))</f>
        <v>0</v>
      </c>
      <c r="AV54" s="58">
        <f>IF('Indicator Data'!AY66="No Data",1,IF('Indicator Data Imputation'!AX57&lt;&gt;"",1,0))</f>
        <v>0</v>
      </c>
      <c r="AW54" s="58">
        <f>IF('Indicator Data'!AZ66="No Data",1,IF('Indicator Data Imputation'!AY57&lt;&gt;"",1,0))</f>
        <v>0</v>
      </c>
      <c r="AX54" s="58">
        <f>IF('Indicator Data'!BA66="No Data",1,IF('Indicator Data Imputation'!AZ57&lt;&gt;"",1,0))</f>
        <v>0</v>
      </c>
      <c r="AY54" s="58">
        <f>IF('Indicator Data'!BB66="No Data",1,IF('Indicator Data Imputation'!BA57&lt;&gt;"",1,0))</f>
        <v>0</v>
      </c>
      <c r="AZ54" s="58">
        <f>IF('Indicator Data'!BC66="No Data",1,IF('Indicator Data Imputation'!BB57&lt;&gt;"",1,0))</f>
        <v>0</v>
      </c>
      <c r="BA54" s="58">
        <f>IF('Indicator Data'!BD66="No Data",1,IF('Indicator Data Imputation'!BC57&lt;&gt;"",1,0))</f>
        <v>0</v>
      </c>
      <c r="BB54" s="58">
        <f>IF('Indicator Data'!BE66="No Data",1,IF('Indicator Data Imputation'!BD57&lt;&gt;"",1,0))</f>
        <v>0</v>
      </c>
      <c r="BC54" s="58">
        <f>IF('Indicator Data'!BF66="No Data",1,IF('Indicator Data Imputation'!BE57&lt;&gt;"",1,0))</f>
        <v>0</v>
      </c>
      <c r="BD54" s="58">
        <f>IF('Indicator Data'!BG66="No Data",1,IF('Indicator Data Imputation'!BF57&lt;&gt;"",1,0))</f>
        <v>0</v>
      </c>
      <c r="BE54" s="58">
        <f>IF('Indicator Data'!BH66="No Data",1,IF('Indicator Data Imputation'!BG57&lt;&gt;"",1,0))</f>
        <v>0</v>
      </c>
      <c r="BF54" s="58">
        <f>IF('Indicator Data'!BI66="No Data",1,IF('Indicator Data Imputation'!BH57&lt;&gt;"",1,0))</f>
        <v>0</v>
      </c>
      <c r="BG54" s="58">
        <f>IF('Indicator Data'!BJ66="No Data",1,IF('Indicator Data Imputation'!BI57&lt;&gt;"",1,0))</f>
        <v>0</v>
      </c>
      <c r="BH54" s="58">
        <f>IF('Indicator Data'!BK66="No Data",1,IF('Indicator Data Imputation'!BJ57&lt;&gt;"",1,0))</f>
        <v>0</v>
      </c>
      <c r="BI54" s="58">
        <f>IF('Indicator Data'!BL66="No Data",1,IF('Indicator Data Imputation'!BK57&lt;&gt;"",1,0))</f>
        <v>0</v>
      </c>
      <c r="BJ54" s="58">
        <f>IF('Indicator Data'!BM66="No Data",1,IF('Indicator Data Imputation'!BL57&lt;&gt;"",1,0))</f>
        <v>0</v>
      </c>
      <c r="BK54" s="58">
        <f>IF('Indicator Data'!BN66="No Data",1,IF('Indicator Data Imputation'!BM57&lt;&gt;"",1,0))</f>
        <v>0</v>
      </c>
      <c r="BL54" s="58">
        <f>IF('Indicator Data'!BO66="No Data",1,IF('Indicator Data Imputation'!BN57&lt;&gt;"",1,0))</f>
        <v>0</v>
      </c>
      <c r="BM54" s="58">
        <f>IF('Indicator Data'!BP66="No Data",1,IF('Indicator Data Imputation'!BO57&lt;&gt;"",1,0))</f>
        <v>1</v>
      </c>
      <c r="BN54" s="58">
        <f>IF('Indicator Data'!BQ66="No Data",1,IF('Indicator Data Imputation'!BP57&lt;&gt;"",1,0))</f>
        <v>1</v>
      </c>
      <c r="BO54" s="58">
        <f>IF('Indicator Data'!BR66="No Data",1,IF('Indicator Data Imputation'!BQ57&lt;&gt;"",1,0))</f>
        <v>1</v>
      </c>
      <c r="BP54" s="58">
        <f>IF('Indicator Data'!BS66="No Data",1,IF('Indicator Data Imputation'!BR57&lt;&gt;"",1,0))</f>
        <v>1</v>
      </c>
      <c r="BQ54" s="58">
        <f>IF('Indicator Data'!BT66="No Data",1,IF('Indicator Data Imputation'!BS57&lt;&gt;"",1,0))</f>
        <v>0</v>
      </c>
      <c r="BR54" s="58">
        <f>IF('Indicator Data'!BU66="No Data",1,IF('Indicator Data Imputation'!BT57&lt;&gt;"",1,0))</f>
        <v>1</v>
      </c>
      <c r="BS54" s="58">
        <f>IF('Indicator Data'!BV66="No Data",1,IF('Indicator Data Imputation'!BU57&lt;&gt;"",1,0))</f>
        <v>0</v>
      </c>
      <c r="BT54" s="58">
        <f>IF('Indicator Data'!BW66="No Data",1,IF('Indicator Data Imputation'!BV57&lt;&gt;"",1,0))</f>
        <v>0</v>
      </c>
      <c r="BU54" s="58">
        <f>IF('Indicator Data'!BX66="No Data",1,IF('Indicator Data Imputation'!BW57&lt;&gt;"",1,0))</f>
        <v>0</v>
      </c>
      <c r="BV54" s="58">
        <f>IF('Indicator Data'!BY66="No Data",1,IF('Indicator Data Imputation'!BX57&lt;&gt;"",1,0))</f>
        <v>0</v>
      </c>
      <c r="BW54" s="58">
        <f>IF('Indicator Data'!BZ66="No Data",1,IF('Indicator Data Imputation'!BY57&lt;&gt;"",1,0))</f>
        <v>0</v>
      </c>
      <c r="BX54" s="58">
        <f>IF('Indicator Data'!CA66="No Data",1,IF('Indicator Data Imputation'!BZ57&lt;&gt;"",1,0))</f>
        <v>0</v>
      </c>
      <c r="BY54" s="58">
        <f>IF('Indicator Data'!CB66="No Data",1,IF('Indicator Data Imputation'!CA57&lt;&gt;"",1,0))</f>
        <v>0</v>
      </c>
      <c r="BZ54" s="58">
        <f>IF('Indicator Data'!CC66="No Data",1,IF('Indicator Data Imputation'!CB57&lt;&gt;"",1,0))</f>
        <v>0</v>
      </c>
      <c r="CA54" s="58">
        <f>IF('Indicator Data'!CD66="No Data",1,IF('Indicator Data Imputation'!CC57&lt;&gt;"",1,0))</f>
        <v>0</v>
      </c>
      <c r="CB54" s="58">
        <f>IF('Indicator Data'!CE66="No Data",1,IF('Indicator Data Imputation'!CD57&lt;&gt;"",1,0))</f>
        <v>0</v>
      </c>
      <c r="CC54" s="58">
        <f>IF('Indicator Data'!CF66="No Data",1,IF('Indicator Data Imputation'!CE57&lt;&gt;"",1,0))</f>
        <v>0</v>
      </c>
      <c r="CD54" s="58">
        <f>IF('Indicator Data'!CG66="No Data",1,IF('Indicator Data Imputation'!CF57&lt;&gt;"",1,0))</f>
        <v>0</v>
      </c>
      <c r="CE54" s="58">
        <f>IF('Indicator Data'!CH66="No Data",1,IF('Indicator Data Imputation'!CG57&lt;&gt;"",1,0))</f>
        <v>0</v>
      </c>
      <c r="CF54" s="58">
        <f>IF('Indicator Data'!CI66="No Data",1,IF('Indicator Data Imputation'!CH57&lt;&gt;"",1,0))</f>
        <v>0</v>
      </c>
      <c r="CG54" s="58">
        <f>IF('Indicator Data'!CJ66="No Data",1,IF('Indicator Data Imputation'!CI57&lt;&gt;"",1,0))</f>
        <v>0</v>
      </c>
      <c r="CH54" s="58">
        <f>IF('Indicator Data'!CK66="No Data",1,IF('Indicator Data Imputation'!CJ57&lt;&gt;"",1,0))</f>
        <v>0</v>
      </c>
      <c r="CI54" s="58">
        <f>IF('Indicator Data'!CL66="No Data",1,IF('Indicator Data Imputation'!CK57&lt;&gt;"",1,0))</f>
        <v>0</v>
      </c>
      <c r="CJ54" s="58">
        <f>IF('Indicator Data'!CM66="No Data",1,IF('Indicator Data Imputation'!CL57&lt;&gt;"",1,0))</f>
        <v>0</v>
      </c>
      <c r="CK54" s="58">
        <f>IF('Indicator Data'!CN66="No Data",1,IF('Indicator Data Imputation'!CM57&lt;&gt;"",1,0))</f>
        <v>0</v>
      </c>
      <c r="CL54" s="58">
        <f>IF('Indicator Data'!CO66="No Data",1,IF('Indicator Data Imputation'!CN57&lt;&gt;"",1,0))</f>
        <v>0</v>
      </c>
      <c r="CM54">
        <f t="shared" si="2"/>
        <v>13</v>
      </c>
      <c r="CN54" s="60">
        <f t="shared" si="1"/>
        <v>0.14606741573033707</v>
      </c>
    </row>
    <row r="55" spans="1:92" ht="15.75" customHeight="1" x14ac:dyDescent="0.25">
      <c r="A55" t="str">
        <f>'Indicator Data'!C67</f>
        <v>Gaibandha</v>
      </c>
      <c r="B55" s="58">
        <f>IF('Indicator Data'!E67="No Data",1,IF('Indicator Data Imputation'!D58&lt;&gt;"",1,0))</f>
        <v>1</v>
      </c>
      <c r="C55" s="58">
        <f>IF('Indicator Data'!F67="No Data",1,IF('Indicator Data Imputation'!E58&lt;&gt;"",1,0))</f>
        <v>1</v>
      </c>
      <c r="D55" s="58">
        <f>IF('Indicator Data'!G67="No Data",1,IF('Indicator Data Imputation'!F58&lt;&gt;"",1,0))</f>
        <v>1</v>
      </c>
      <c r="E55" s="58">
        <f>IF('Indicator Data'!H67="No Data",1,IF('Indicator Data Imputation'!G58&lt;&gt;"",1,0))</f>
        <v>1</v>
      </c>
      <c r="F55" s="58">
        <f>IF('Indicator Data'!I67="No Data",1,IF('Indicator Data Imputation'!H58&lt;&gt;"",1,0))</f>
        <v>0</v>
      </c>
      <c r="G55" s="58">
        <f>IF('Indicator Data'!J67="No Data",1,IF('Indicator Data Imputation'!I58&lt;&gt;"",1,0))</f>
        <v>0</v>
      </c>
      <c r="H55" s="58">
        <f>IF('Indicator Data'!K67="No Data",1,IF('Indicator Data Imputation'!J58&lt;&gt;"",1,0))</f>
        <v>0</v>
      </c>
      <c r="I55" s="58">
        <f>IF('Indicator Data'!L67="No Data",1,IF('Indicator Data Imputation'!K58&lt;&gt;"",1,0))</f>
        <v>0</v>
      </c>
      <c r="J55" s="58">
        <f>IF('Indicator Data'!M67="No Data",1,IF('Indicator Data Imputation'!L58&lt;&gt;"",1,0))</f>
        <v>0</v>
      </c>
      <c r="K55" s="58">
        <f>IF('Indicator Data'!N67="No Data",1,IF('Indicator Data Imputation'!M58&lt;&gt;"",1,0))</f>
        <v>0</v>
      </c>
      <c r="L55" s="58">
        <f>IF('Indicator Data'!O67="No Data",1,IF('Indicator Data Imputation'!N58&lt;&gt;"",1,0))</f>
        <v>0</v>
      </c>
      <c r="M55" s="58">
        <f>IF('Indicator Data'!P67="No Data",1,IF('Indicator Data Imputation'!O58&lt;&gt;"",1,0))</f>
        <v>0</v>
      </c>
      <c r="N55" s="58">
        <f>IF('Indicator Data'!Q67="No Data",1,IF('Indicator Data Imputation'!P58&lt;&gt;"",1,0))</f>
        <v>0</v>
      </c>
      <c r="O55" s="58">
        <f>IF('Indicator Data'!R67="No Data",1,IF('Indicator Data Imputation'!Q58&lt;&gt;"",1,0))</f>
        <v>0</v>
      </c>
      <c r="P55" s="58">
        <f>IF('Indicator Data'!S67="No Data",1,IF('Indicator Data Imputation'!R58&lt;&gt;"",1,0))</f>
        <v>0</v>
      </c>
      <c r="Q55" s="58">
        <f>IF('Indicator Data'!T67="No Data",1,IF('Indicator Data Imputation'!S58&lt;&gt;"",1,0))</f>
        <v>0</v>
      </c>
      <c r="R55" s="58">
        <f>IF('Indicator Data'!U67="No Data",1,IF('Indicator Data Imputation'!T58&lt;&gt;"",1,0))</f>
        <v>0</v>
      </c>
      <c r="S55" s="58">
        <f>IF('Indicator Data'!V67="No Data",1,IF('Indicator Data Imputation'!U58&lt;&gt;"",1,0))</f>
        <v>0</v>
      </c>
      <c r="T55" s="58">
        <f>IF('Indicator Data'!W67="No Data",1,IF('Indicator Data Imputation'!V58&lt;&gt;"",1,0))</f>
        <v>0</v>
      </c>
      <c r="U55" s="58">
        <f>IF('Indicator Data'!X67="No Data",1,IF('Indicator Data Imputation'!W58&lt;&gt;"",1,0))</f>
        <v>0</v>
      </c>
      <c r="V55" s="58">
        <f>IF('Indicator Data'!Y67="No Data",1,IF('Indicator Data Imputation'!X58&lt;&gt;"",1,0))</f>
        <v>0</v>
      </c>
      <c r="W55" s="58">
        <f>IF('Indicator Data'!Z67="No Data",1,IF('Indicator Data Imputation'!Y58&lt;&gt;"",1,0))</f>
        <v>0</v>
      </c>
      <c r="X55" s="58">
        <f>IF('Indicator Data'!AA67="No Data",1,IF('Indicator Data Imputation'!Z58&lt;&gt;"",1,0))</f>
        <v>0</v>
      </c>
      <c r="Y55" s="58">
        <f>IF('Indicator Data'!AB67="No Data",1,IF('Indicator Data Imputation'!AA58&lt;&gt;"",1,0))</f>
        <v>0</v>
      </c>
      <c r="Z55" s="58">
        <f>IF('Indicator Data'!AC67="No Data",1,IF('Indicator Data Imputation'!AB58&lt;&gt;"",1,0))</f>
        <v>0</v>
      </c>
      <c r="AA55" s="58">
        <f>IF('Indicator Data'!AD67="No Data",1,IF('Indicator Data Imputation'!AC58&lt;&gt;"",1,0))</f>
        <v>0</v>
      </c>
      <c r="AB55" s="58">
        <f>IF('Indicator Data'!AE67="No Data",1,IF('Indicator Data Imputation'!AD58&lt;&gt;"",1,0))</f>
        <v>1</v>
      </c>
      <c r="AC55" s="58">
        <f>IF('Indicator Data'!AF67="No Data",1,IF('Indicator Data Imputation'!AE58&lt;&gt;"",1,0))</f>
        <v>1</v>
      </c>
      <c r="AD55" s="58">
        <f>IF('Indicator Data'!AG67="No Data",1,IF('Indicator Data Imputation'!AF58&lt;&gt;"",1,0))</f>
        <v>1</v>
      </c>
      <c r="AE55" s="58">
        <f>IF('Indicator Data'!AH67="No Data",1,IF('Indicator Data Imputation'!AG58&lt;&gt;"",1,0))</f>
        <v>1</v>
      </c>
      <c r="AF55" s="58">
        <f>IF('Indicator Data'!AI67="No Data",1,IF('Indicator Data Imputation'!AH58&lt;&gt;"",1,0))</f>
        <v>1</v>
      </c>
      <c r="AG55" s="58">
        <f>IF('Indicator Data'!AJ67="No Data",1,IF('Indicator Data Imputation'!AI58&lt;&gt;"",1,0))</f>
        <v>0</v>
      </c>
      <c r="AH55" s="58">
        <f>IF('Indicator Data'!AK67="No Data",1,IF('Indicator Data Imputation'!AJ58&lt;&gt;"",1,0))</f>
        <v>0</v>
      </c>
      <c r="AI55" s="58">
        <f>IF('Indicator Data'!AL67="No Data",1,IF('Indicator Data Imputation'!AK58&lt;&gt;"",1,0))</f>
        <v>0</v>
      </c>
      <c r="AJ55" s="58">
        <f>IF('Indicator Data'!AM67="No Data",1,IF('Indicator Data Imputation'!AL58&lt;&gt;"",1,0))</f>
        <v>0</v>
      </c>
      <c r="AK55" s="58">
        <f>IF('Indicator Data'!AN67="No Data",1,IF('Indicator Data Imputation'!AM58&lt;&gt;"",1,0))</f>
        <v>0</v>
      </c>
      <c r="AL55" s="58">
        <f>IF('Indicator Data'!AO67="No Data",1,IF('Indicator Data Imputation'!AN58&lt;&gt;"",1,0))</f>
        <v>0</v>
      </c>
      <c r="AM55" s="58">
        <f>IF('Indicator Data'!AP67="No Data",1,IF('Indicator Data Imputation'!AO58&lt;&gt;"",1,0))</f>
        <v>0</v>
      </c>
      <c r="AN55" s="58">
        <f>IF('Indicator Data'!AQ67="No Data",1,IF('Indicator Data Imputation'!AP58&lt;&gt;"",1,0))</f>
        <v>0</v>
      </c>
      <c r="AO55" s="58">
        <f>IF('Indicator Data'!AR67="No Data",1,IF('Indicator Data Imputation'!AQ58&lt;&gt;"",1,0))</f>
        <v>0</v>
      </c>
      <c r="AP55" s="58">
        <f>IF('Indicator Data'!AS67="No Data",1,IF('Indicator Data Imputation'!AR58&lt;&gt;"",1,0))</f>
        <v>0</v>
      </c>
      <c r="AQ55" s="58">
        <f>IF('Indicator Data'!AT67="No Data",1,IF('Indicator Data Imputation'!AS58&lt;&gt;"",1,0))</f>
        <v>1</v>
      </c>
      <c r="AR55" s="58">
        <f>IF('Indicator Data'!AU67="No Data",1,IF('Indicator Data Imputation'!AT58&lt;&gt;"",1,0))</f>
        <v>1</v>
      </c>
      <c r="AS55" s="58">
        <f>IF('Indicator Data'!AV67="No Data",1,IF('Indicator Data Imputation'!AU58&lt;&gt;"",1,0))</f>
        <v>1</v>
      </c>
      <c r="AT55" s="58">
        <f>IF('Indicator Data'!AW67="No Data",1,IF('Indicator Data Imputation'!AV58&lt;&gt;"",1,0))</f>
        <v>0</v>
      </c>
      <c r="AU55" s="58">
        <f>IF('Indicator Data'!AX67="No Data",1,IF('Indicator Data Imputation'!AW58&lt;&gt;"",1,0))</f>
        <v>0</v>
      </c>
      <c r="AV55" s="58">
        <f>IF('Indicator Data'!AY67="No Data",1,IF('Indicator Data Imputation'!AX58&lt;&gt;"",1,0))</f>
        <v>0</v>
      </c>
      <c r="AW55" s="58">
        <f>IF('Indicator Data'!AZ67="No Data",1,IF('Indicator Data Imputation'!AY58&lt;&gt;"",1,0))</f>
        <v>0</v>
      </c>
      <c r="AX55" s="58">
        <f>IF('Indicator Data'!BA67="No Data",1,IF('Indicator Data Imputation'!AZ58&lt;&gt;"",1,0))</f>
        <v>0</v>
      </c>
      <c r="AY55" s="58">
        <f>IF('Indicator Data'!BB67="No Data",1,IF('Indicator Data Imputation'!BA58&lt;&gt;"",1,0))</f>
        <v>0</v>
      </c>
      <c r="AZ55" s="58">
        <f>IF('Indicator Data'!BC67="No Data",1,IF('Indicator Data Imputation'!BB58&lt;&gt;"",1,0))</f>
        <v>0</v>
      </c>
      <c r="BA55" s="58">
        <f>IF('Indicator Data'!BD67="No Data",1,IF('Indicator Data Imputation'!BC58&lt;&gt;"",1,0))</f>
        <v>0</v>
      </c>
      <c r="BB55" s="58">
        <f>IF('Indicator Data'!BE67="No Data",1,IF('Indicator Data Imputation'!BD58&lt;&gt;"",1,0))</f>
        <v>0</v>
      </c>
      <c r="BC55" s="58">
        <f>IF('Indicator Data'!BF67="No Data",1,IF('Indicator Data Imputation'!BE58&lt;&gt;"",1,0))</f>
        <v>0</v>
      </c>
      <c r="BD55" s="58">
        <f>IF('Indicator Data'!BG67="No Data",1,IF('Indicator Data Imputation'!BF58&lt;&gt;"",1,0))</f>
        <v>0</v>
      </c>
      <c r="BE55" s="58">
        <f>IF('Indicator Data'!BH67="No Data",1,IF('Indicator Data Imputation'!BG58&lt;&gt;"",1,0))</f>
        <v>0</v>
      </c>
      <c r="BF55" s="58">
        <f>IF('Indicator Data'!BI67="No Data",1,IF('Indicator Data Imputation'!BH58&lt;&gt;"",1,0))</f>
        <v>0</v>
      </c>
      <c r="BG55" s="58">
        <f>IF('Indicator Data'!BJ67="No Data",1,IF('Indicator Data Imputation'!BI58&lt;&gt;"",1,0))</f>
        <v>0</v>
      </c>
      <c r="BH55" s="58">
        <f>IF('Indicator Data'!BK67="No Data",1,IF('Indicator Data Imputation'!BJ58&lt;&gt;"",1,0))</f>
        <v>0</v>
      </c>
      <c r="BI55" s="58">
        <f>IF('Indicator Data'!BL67="No Data",1,IF('Indicator Data Imputation'!BK58&lt;&gt;"",1,0))</f>
        <v>0</v>
      </c>
      <c r="BJ55" s="58">
        <f>IF('Indicator Data'!BM67="No Data",1,IF('Indicator Data Imputation'!BL58&lt;&gt;"",1,0))</f>
        <v>0</v>
      </c>
      <c r="BK55" s="58">
        <f>IF('Indicator Data'!BN67="No Data",1,IF('Indicator Data Imputation'!BM58&lt;&gt;"",1,0))</f>
        <v>0</v>
      </c>
      <c r="BL55" s="58">
        <f>IF('Indicator Data'!BO67="No Data",1,IF('Indicator Data Imputation'!BN58&lt;&gt;"",1,0))</f>
        <v>0</v>
      </c>
      <c r="BM55" s="58">
        <f>IF('Indicator Data'!BP67="No Data",1,IF('Indicator Data Imputation'!BO58&lt;&gt;"",1,0))</f>
        <v>1</v>
      </c>
      <c r="BN55" s="58">
        <f>IF('Indicator Data'!BQ67="No Data",1,IF('Indicator Data Imputation'!BP58&lt;&gt;"",1,0))</f>
        <v>1</v>
      </c>
      <c r="BO55" s="58">
        <f>IF('Indicator Data'!BR67="No Data",1,IF('Indicator Data Imputation'!BQ58&lt;&gt;"",1,0))</f>
        <v>1</v>
      </c>
      <c r="BP55" s="58">
        <f>IF('Indicator Data'!BS67="No Data",1,IF('Indicator Data Imputation'!BR58&lt;&gt;"",1,0))</f>
        <v>1</v>
      </c>
      <c r="BQ55" s="58">
        <f>IF('Indicator Data'!BT67="No Data",1,IF('Indicator Data Imputation'!BS58&lt;&gt;"",1,0))</f>
        <v>0</v>
      </c>
      <c r="BR55" s="58">
        <f>IF('Indicator Data'!BU67="No Data",1,IF('Indicator Data Imputation'!BT58&lt;&gt;"",1,0))</f>
        <v>1</v>
      </c>
      <c r="BS55" s="58">
        <f>IF('Indicator Data'!BV67="No Data",1,IF('Indicator Data Imputation'!BU58&lt;&gt;"",1,0))</f>
        <v>0</v>
      </c>
      <c r="BT55" s="58">
        <f>IF('Indicator Data'!BW67="No Data",1,IF('Indicator Data Imputation'!BV58&lt;&gt;"",1,0))</f>
        <v>0</v>
      </c>
      <c r="BU55" s="58">
        <f>IF('Indicator Data'!BX67="No Data",1,IF('Indicator Data Imputation'!BW58&lt;&gt;"",1,0))</f>
        <v>0</v>
      </c>
      <c r="BV55" s="58">
        <f>IF('Indicator Data'!BY67="No Data",1,IF('Indicator Data Imputation'!BX58&lt;&gt;"",1,0))</f>
        <v>0</v>
      </c>
      <c r="BW55" s="58">
        <f>IF('Indicator Data'!BZ67="No Data",1,IF('Indicator Data Imputation'!BY58&lt;&gt;"",1,0))</f>
        <v>0</v>
      </c>
      <c r="BX55" s="58">
        <f>IF('Indicator Data'!CA67="No Data",1,IF('Indicator Data Imputation'!BZ58&lt;&gt;"",1,0))</f>
        <v>0</v>
      </c>
      <c r="BY55" s="58">
        <f>IF('Indicator Data'!CB67="No Data",1,IF('Indicator Data Imputation'!CA58&lt;&gt;"",1,0))</f>
        <v>0</v>
      </c>
      <c r="BZ55" s="58">
        <f>IF('Indicator Data'!CC67="No Data",1,IF('Indicator Data Imputation'!CB58&lt;&gt;"",1,0))</f>
        <v>0</v>
      </c>
      <c r="CA55" s="58">
        <f>IF('Indicator Data'!CD67="No Data",1,IF('Indicator Data Imputation'!CC58&lt;&gt;"",1,0))</f>
        <v>0</v>
      </c>
      <c r="CB55" s="58">
        <f>IF('Indicator Data'!CE67="No Data",1,IF('Indicator Data Imputation'!CD58&lt;&gt;"",1,0))</f>
        <v>0</v>
      </c>
      <c r="CC55" s="58">
        <f>IF('Indicator Data'!CF67="No Data",1,IF('Indicator Data Imputation'!CE58&lt;&gt;"",1,0))</f>
        <v>0</v>
      </c>
      <c r="CD55" s="58">
        <f>IF('Indicator Data'!CG67="No Data",1,IF('Indicator Data Imputation'!CF58&lt;&gt;"",1,0))</f>
        <v>0</v>
      </c>
      <c r="CE55" s="58">
        <f>IF('Indicator Data'!CH67="No Data",1,IF('Indicator Data Imputation'!CG58&lt;&gt;"",1,0))</f>
        <v>0</v>
      </c>
      <c r="CF55" s="58">
        <f>IF('Indicator Data'!CI67="No Data",1,IF('Indicator Data Imputation'!CH58&lt;&gt;"",1,0))</f>
        <v>0</v>
      </c>
      <c r="CG55" s="58">
        <f>IF('Indicator Data'!CJ67="No Data",1,IF('Indicator Data Imputation'!CI58&lt;&gt;"",1,0))</f>
        <v>0</v>
      </c>
      <c r="CH55" s="58">
        <f>IF('Indicator Data'!CK67="No Data",1,IF('Indicator Data Imputation'!CJ58&lt;&gt;"",1,0))</f>
        <v>0</v>
      </c>
      <c r="CI55" s="58">
        <f>IF('Indicator Data'!CL67="No Data",1,IF('Indicator Data Imputation'!CK58&lt;&gt;"",1,0))</f>
        <v>0</v>
      </c>
      <c r="CJ55" s="58">
        <f>IF('Indicator Data'!CM67="No Data",1,IF('Indicator Data Imputation'!CL58&lt;&gt;"",1,0))</f>
        <v>0</v>
      </c>
      <c r="CK55" s="58">
        <f>IF('Indicator Data'!CN67="No Data",1,IF('Indicator Data Imputation'!CM58&lt;&gt;"",1,0))</f>
        <v>0</v>
      </c>
      <c r="CL55" s="58">
        <f>IF('Indicator Data'!CO67="No Data",1,IF('Indicator Data Imputation'!CN58&lt;&gt;"",1,0))</f>
        <v>0</v>
      </c>
      <c r="CM55">
        <f t="shared" si="2"/>
        <v>12</v>
      </c>
      <c r="CN55" s="60">
        <f t="shared" si="1"/>
        <v>0.1348314606741573</v>
      </c>
    </row>
    <row r="56" spans="1:92" ht="15.75" customHeight="1" x14ac:dyDescent="0.25">
      <c r="A56" t="str">
        <f>'Indicator Data'!C68</f>
        <v>Kurigram</v>
      </c>
      <c r="B56" s="58">
        <f>IF('Indicator Data'!E68="No Data",1,IF('Indicator Data Imputation'!D59&lt;&gt;"",1,0))</f>
        <v>1</v>
      </c>
      <c r="C56" s="58">
        <f>IF('Indicator Data'!F68="No Data",1,IF('Indicator Data Imputation'!E59&lt;&gt;"",1,0))</f>
        <v>1</v>
      </c>
      <c r="D56" s="58">
        <f>IF('Indicator Data'!G68="No Data",1,IF('Indicator Data Imputation'!F59&lt;&gt;"",1,0))</f>
        <v>1</v>
      </c>
      <c r="E56" s="58">
        <f>IF('Indicator Data'!H68="No Data",1,IF('Indicator Data Imputation'!G59&lt;&gt;"",1,0))</f>
        <v>1</v>
      </c>
      <c r="F56" s="58">
        <f>IF('Indicator Data'!I68="No Data",1,IF('Indicator Data Imputation'!H59&lt;&gt;"",1,0))</f>
        <v>0</v>
      </c>
      <c r="G56" s="58">
        <f>IF('Indicator Data'!J68="No Data",1,IF('Indicator Data Imputation'!I59&lt;&gt;"",1,0))</f>
        <v>0</v>
      </c>
      <c r="H56" s="58">
        <f>IF('Indicator Data'!K68="No Data",1,IF('Indicator Data Imputation'!J59&lt;&gt;"",1,0))</f>
        <v>0</v>
      </c>
      <c r="I56" s="58">
        <f>IF('Indicator Data'!L68="No Data",1,IF('Indicator Data Imputation'!K59&lt;&gt;"",1,0))</f>
        <v>0</v>
      </c>
      <c r="J56" s="58">
        <f>IF('Indicator Data'!M68="No Data",1,IF('Indicator Data Imputation'!L59&lt;&gt;"",1,0))</f>
        <v>0</v>
      </c>
      <c r="K56" s="58">
        <f>IF('Indicator Data'!N68="No Data",1,IF('Indicator Data Imputation'!M59&lt;&gt;"",1,0))</f>
        <v>0</v>
      </c>
      <c r="L56" s="58">
        <f>IF('Indicator Data'!O68="No Data",1,IF('Indicator Data Imputation'!N59&lt;&gt;"",1,0))</f>
        <v>0</v>
      </c>
      <c r="M56" s="58">
        <f>IF('Indicator Data'!P68="No Data",1,IF('Indicator Data Imputation'!O59&lt;&gt;"",1,0))</f>
        <v>0</v>
      </c>
      <c r="N56" s="58">
        <f>IF('Indicator Data'!Q68="No Data",1,IF('Indicator Data Imputation'!P59&lt;&gt;"",1,0))</f>
        <v>0</v>
      </c>
      <c r="O56" s="58">
        <f>IF('Indicator Data'!R68="No Data",1,IF('Indicator Data Imputation'!Q59&lt;&gt;"",1,0))</f>
        <v>0</v>
      </c>
      <c r="P56" s="58">
        <f>IF('Indicator Data'!S68="No Data",1,IF('Indicator Data Imputation'!R59&lt;&gt;"",1,0))</f>
        <v>0</v>
      </c>
      <c r="Q56" s="58">
        <f>IF('Indicator Data'!T68="No Data",1,IF('Indicator Data Imputation'!S59&lt;&gt;"",1,0))</f>
        <v>0</v>
      </c>
      <c r="R56" s="58">
        <f>IF('Indicator Data'!U68="No Data",1,IF('Indicator Data Imputation'!T59&lt;&gt;"",1,0))</f>
        <v>0</v>
      </c>
      <c r="S56" s="58">
        <f>IF('Indicator Data'!V68="No Data",1,IF('Indicator Data Imputation'!U59&lt;&gt;"",1,0))</f>
        <v>0</v>
      </c>
      <c r="T56" s="58">
        <f>IF('Indicator Data'!W68="No Data",1,IF('Indicator Data Imputation'!V59&lt;&gt;"",1,0))</f>
        <v>0</v>
      </c>
      <c r="U56" s="58">
        <f>IF('Indicator Data'!X68="No Data",1,IF('Indicator Data Imputation'!W59&lt;&gt;"",1,0))</f>
        <v>0</v>
      </c>
      <c r="V56" s="58">
        <f>IF('Indicator Data'!Y68="No Data",1,IF('Indicator Data Imputation'!X59&lt;&gt;"",1,0))</f>
        <v>0</v>
      </c>
      <c r="W56" s="58">
        <f>IF('Indicator Data'!Z68="No Data",1,IF('Indicator Data Imputation'!Y59&lt;&gt;"",1,0))</f>
        <v>0</v>
      </c>
      <c r="X56" s="58">
        <f>IF('Indicator Data'!AA68="No Data",1,IF('Indicator Data Imputation'!Z59&lt;&gt;"",1,0))</f>
        <v>0</v>
      </c>
      <c r="Y56" s="58">
        <f>IF('Indicator Data'!AB68="No Data",1,IF('Indicator Data Imputation'!AA59&lt;&gt;"",1,0))</f>
        <v>0</v>
      </c>
      <c r="Z56" s="58">
        <f>IF('Indicator Data'!AC68="No Data",1,IF('Indicator Data Imputation'!AB59&lt;&gt;"",1,0))</f>
        <v>0</v>
      </c>
      <c r="AA56" s="58">
        <f>IF('Indicator Data'!AD68="No Data",1,IF('Indicator Data Imputation'!AC59&lt;&gt;"",1,0))</f>
        <v>0</v>
      </c>
      <c r="AB56" s="58">
        <f>IF('Indicator Data'!AE68="No Data",1,IF('Indicator Data Imputation'!AD59&lt;&gt;"",1,0))</f>
        <v>1</v>
      </c>
      <c r="AC56" s="58">
        <f>IF('Indicator Data'!AF68="No Data",1,IF('Indicator Data Imputation'!AE59&lt;&gt;"",1,0))</f>
        <v>1</v>
      </c>
      <c r="AD56" s="58">
        <f>IF('Indicator Data'!AG68="No Data",1,IF('Indicator Data Imputation'!AF59&lt;&gt;"",1,0))</f>
        <v>1</v>
      </c>
      <c r="AE56" s="58">
        <f>IF('Indicator Data'!AH68="No Data",1,IF('Indicator Data Imputation'!AG59&lt;&gt;"",1,0))</f>
        <v>1</v>
      </c>
      <c r="AF56" s="58">
        <f>IF('Indicator Data'!AI68="No Data",1,IF('Indicator Data Imputation'!AH59&lt;&gt;"",1,0))</f>
        <v>1</v>
      </c>
      <c r="AG56" s="58">
        <f>IF('Indicator Data'!AJ68="No Data",1,IF('Indicator Data Imputation'!AI59&lt;&gt;"",1,0))</f>
        <v>0</v>
      </c>
      <c r="AH56" s="58">
        <f>IF('Indicator Data'!AK68="No Data",1,IF('Indicator Data Imputation'!AJ59&lt;&gt;"",1,0))</f>
        <v>0</v>
      </c>
      <c r="AI56" s="58">
        <f>IF('Indicator Data'!AL68="No Data",1,IF('Indicator Data Imputation'!AK59&lt;&gt;"",1,0))</f>
        <v>0</v>
      </c>
      <c r="AJ56" s="58">
        <f>IF('Indicator Data'!AM68="No Data",1,IF('Indicator Data Imputation'!AL59&lt;&gt;"",1,0))</f>
        <v>0</v>
      </c>
      <c r="AK56" s="58">
        <f>IF('Indicator Data'!AN68="No Data",1,IF('Indicator Data Imputation'!AM59&lt;&gt;"",1,0))</f>
        <v>0</v>
      </c>
      <c r="AL56" s="58">
        <f>IF('Indicator Data'!AO68="No Data",1,IF('Indicator Data Imputation'!AN59&lt;&gt;"",1,0))</f>
        <v>0</v>
      </c>
      <c r="AM56" s="58">
        <f>IF('Indicator Data'!AP68="No Data",1,IF('Indicator Data Imputation'!AO59&lt;&gt;"",1,0))</f>
        <v>0</v>
      </c>
      <c r="AN56" s="58">
        <f>IF('Indicator Data'!AQ68="No Data",1,IF('Indicator Data Imputation'!AP59&lt;&gt;"",1,0))</f>
        <v>0</v>
      </c>
      <c r="AO56" s="58">
        <f>IF('Indicator Data'!AR68="No Data",1,IF('Indicator Data Imputation'!AQ59&lt;&gt;"",1,0))</f>
        <v>0</v>
      </c>
      <c r="AP56" s="58">
        <f>IF('Indicator Data'!AS68="No Data",1,IF('Indicator Data Imputation'!AR59&lt;&gt;"",1,0))</f>
        <v>0</v>
      </c>
      <c r="AQ56" s="58">
        <f>IF('Indicator Data'!AT68="No Data",1,IF('Indicator Data Imputation'!AS59&lt;&gt;"",1,0))</f>
        <v>1</v>
      </c>
      <c r="AR56" s="58">
        <f>IF('Indicator Data'!AU68="No Data",1,IF('Indicator Data Imputation'!AT59&lt;&gt;"",1,0))</f>
        <v>1</v>
      </c>
      <c r="AS56" s="58">
        <f>IF('Indicator Data'!AV68="No Data",1,IF('Indicator Data Imputation'!AU59&lt;&gt;"",1,0))</f>
        <v>1</v>
      </c>
      <c r="AT56" s="58">
        <f>IF('Indicator Data'!AW68="No Data",1,IF('Indicator Data Imputation'!AV59&lt;&gt;"",1,0))</f>
        <v>0</v>
      </c>
      <c r="AU56" s="58">
        <f>IF('Indicator Data'!AX68="No Data",1,IF('Indicator Data Imputation'!AW59&lt;&gt;"",1,0))</f>
        <v>0</v>
      </c>
      <c r="AV56" s="58">
        <f>IF('Indicator Data'!AY68="No Data",1,IF('Indicator Data Imputation'!AX59&lt;&gt;"",1,0))</f>
        <v>0</v>
      </c>
      <c r="AW56" s="58">
        <f>IF('Indicator Data'!AZ68="No Data",1,IF('Indicator Data Imputation'!AY59&lt;&gt;"",1,0))</f>
        <v>0</v>
      </c>
      <c r="AX56" s="58">
        <f>IF('Indicator Data'!BA68="No Data",1,IF('Indicator Data Imputation'!AZ59&lt;&gt;"",1,0))</f>
        <v>0</v>
      </c>
      <c r="AY56" s="58">
        <f>IF('Indicator Data'!BB68="No Data",1,IF('Indicator Data Imputation'!BA59&lt;&gt;"",1,0))</f>
        <v>0</v>
      </c>
      <c r="AZ56" s="58">
        <f>IF('Indicator Data'!BC68="No Data",1,IF('Indicator Data Imputation'!BB59&lt;&gt;"",1,0))</f>
        <v>0</v>
      </c>
      <c r="BA56" s="58">
        <f>IF('Indicator Data'!BD68="No Data",1,IF('Indicator Data Imputation'!BC59&lt;&gt;"",1,0))</f>
        <v>0</v>
      </c>
      <c r="BB56" s="58">
        <f>IF('Indicator Data'!BE68="No Data",1,IF('Indicator Data Imputation'!BD59&lt;&gt;"",1,0))</f>
        <v>0</v>
      </c>
      <c r="BC56" s="58">
        <f>IF('Indicator Data'!BF68="No Data",1,IF('Indicator Data Imputation'!BE59&lt;&gt;"",1,0))</f>
        <v>0</v>
      </c>
      <c r="BD56" s="58">
        <f>IF('Indicator Data'!BG68="No Data",1,IF('Indicator Data Imputation'!BF59&lt;&gt;"",1,0))</f>
        <v>0</v>
      </c>
      <c r="BE56" s="58">
        <f>IF('Indicator Data'!BH68="No Data",1,IF('Indicator Data Imputation'!BG59&lt;&gt;"",1,0))</f>
        <v>0</v>
      </c>
      <c r="BF56" s="58">
        <f>IF('Indicator Data'!BI68="No Data",1,IF('Indicator Data Imputation'!BH59&lt;&gt;"",1,0))</f>
        <v>0</v>
      </c>
      <c r="BG56" s="58">
        <f>IF('Indicator Data'!BJ68="No Data",1,IF('Indicator Data Imputation'!BI59&lt;&gt;"",1,0))</f>
        <v>0</v>
      </c>
      <c r="BH56" s="58">
        <f>IF('Indicator Data'!BK68="No Data",1,IF('Indicator Data Imputation'!BJ59&lt;&gt;"",1,0))</f>
        <v>0</v>
      </c>
      <c r="BI56" s="58">
        <f>IF('Indicator Data'!BL68="No Data",1,IF('Indicator Data Imputation'!BK59&lt;&gt;"",1,0))</f>
        <v>0</v>
      </c>
      <c r="BJ56" s="58">
        <f>IF('Indicator Data'!BM68="No Data",1,IF('Indicator Data Imputation'!BL59&lt;&gt;"",1,0))</f>
        <v>0</v>
      </c>
      <c r="BK56" s="58">
        <f>IF('Indicator Data'!BN68="No Data",1,IF('Indicator Data Imputation'!BM59&lt;&gt;"",1,0))</f>
        <v>0</v>
      </c>
      <c r="BL56" s="58">
        <f>IF('Indicator Data'!BO68="No Data",1,IF('Indicator Data Imputation'!BN59&lt;&gt;"",1,0))</f>
        <v>0</v>
      </c>
      <c r="BM56" s="58">
        <f>IF('Indicator Data'!BP68="No Data",1,IF('Indicator Data Imputation'!BO59&lt;&gt;"",1,0))</f>
        <v>1</v>
      </c>
      <c r="BN56" s="58">
        <f>IF('Indicator Data'!BQ68="No Data",1,IF('Indicator Data Imputation'!BP59&lt;&gt;"",1,0))</f>
        <v>1</v>
      </c>
      <c r="BO56" s="58">
        <f>IF('Indicator Data'!BR68="No Data",1,IF('Indicator Data Imputation'!BQ59&lt;&gt;"",1,0))</f>
        <v>1</v>
      </c>
      <c r="BP56" s="58">
        <f>IF('Indicator Data'!BS68="No Data",1,IF('Indicator Data Imputation'!BR59&lt;&gt;"",1,0))</f>
        <v>1</v>
      </c>
      <c r="BQ56" s="58">
        <f>IF('Indicator Data'!BT68="No Data",1,IF('Indicator Data Imputation'!BS59&lt;&gt;"",1,0))</f>
        <v>0</v>
      </c>
      <c r="BR56" s="58">
        <f>IF('Indicator Data'!BU68="No Data",1,IF('Indicator Data Imputation'!BT59&lt;&gt;"",1,0))</f>
        <v>1</v>
      </c>
      <c r="BS56" s="58">
        <f>IF('Indicator Data'!BV68="No Data",1,IF('Indicator Data Imputation'!BU59&lt;&gt;"",1,0))</f>
        <v>0</v>
      </c>
      <c r="BT56" s="58">
        <f>IF('Indicator Data'!BW68="No Data",1,IF('Indicator Data Imputation'!BV59&lt;&gt;"",1,0))</f>
        <v>0</v>
      </c>
      <c r="BU56" s="58">
        <f>IF('Indicator Data'!BX68="No Data",1,IF('Indicator Data Imputation'!BW59&lt;&gt;"",1,0))</f>
        <v>0</v>
      </c>
      <c r="BV56" s="58">
        <f>IF('Indicator Data'!BY68="No Data",1,IF('Indicator Data Imputation'!BX59&lt;&gt;"",1,0))</f>
        <v>0</v>
      </c>
      <c r="BW56" s="58">
        <f>IF('Indicator Data'!BZ68="No Data",1,IF('Indicator Data Imputation'!BY59&lt;&gt;"",1,0))</f>
        <v>0</v>
      </c>
      <c r="BX56" s="58">
        <f>IF('Indicator Data'!CA68="No Data",1,IF('Indicator Data Imputation'!BZ59&lt;&gt;"",1,0))</f>
        <v>0</v>
      </c>
      <c r="BY56" s="58">
        <f>IF('Indicator Data'!CB68="No Data",1,IF('Indicator Data Imputation'!CA59&lt;&gt;"",1,0))</f>
        <v>0</v>
      </c>
      <c r="BZ56" s="58">
        <f>IF('Indicator Data'!CC68="No Data",1,IF('Indicator Data Imputation'!CB59&lt;&gt;"",1,0))</f>
        <v>0</v>
      </c>
      <c r="CA56" s="58">
        <f>IF('Indicator Data'!CD68="No Data",1,IF('Indicator Data Imputation'!CC59&lt;&gt;"",1,0))</f>
        <v>0</v>
      </c>
      <c r="CB56" s="58">
        <f>IF('Indicator Data'!CE68="No Data",1,IF('Indicator Data Imputation'!CD59&lt;&gt;"",1,0))</f>
        <v>0</v>
      </c>
      <c r="CC56" s="58">
        <f>IF('Indicator Data'!CF68="No Data",1,IF('Indicator Data Imputation'!CE59&lt;&gt;"",1,0))</f>
        <v>0</v>
      </c>
      <c r="CD56" s="58">
        <f>IF('Indicator Data'!CG68="No Data",1,IF('Indicator Data Imputation'!CF59&lt;&gt;"",1,0))</f>
        <v>0</v>
      </c>
      <c r="CE56" s="58">
        <f>IF('Indicator Data'!CH68="No Data",1,IF('Indicator Data Imputation'!CG59&lt;&gt;"",1,0))</f>
        <v>0</v>
      </c>
      <c r="CF56" s="58">
        <f>IF('Indicator Data'!CI68="No Data",1,IF('Indicator Data Imputation'!CH59&lt;&gt;"",1,0))</f>
        <v>0</v>
      </c>
      <c r="CG56" s="58">
        <f>IF('Indicator Data'!CJ68="No Data",1,IF('Indicator Data Imputation'!CI59&lt;&gt;"",1,0))</f>
        <v>0</v>
      </c>
      <c r="CH56" s="58">
        <f>IF('Indicator Data'!CK68="No Data",1,IF('Indicator Data Imputation'!CJ59&lt;&gt;"",1,0))</f>
        <v>0</v>
      </c>
      <c r="CI56" s="58">
        <f>IF('Indicator Data'!CL68="No Data",1,IF('Indicator Data Imputation'!CK59&lt;&gt;"",1,0))</f>
        <v>0</v>
      </c>
      <c r="CJ56" s="58">
        <f>IF('Indicator Data'!CM68="No Data",1,IF('Indicator Data Imputation'!CL59&lt;&gt;"",1,0))</f>
        <v>0</v>
      </c>
      <c r="CK56" s="58">
        <f>IF('Indicator Data'!CN68="No Data",1,IF('Indicator Data Imputation'!CM59&lt;&gt;"",1,0))</f>
        <v>0</v>
      </c>
      <c r="CL56" s="58">
        <f>IF('Indicator Data'!CO68="No Data",1,IF('Indicator Data Imputation'!CN59&lt;&gt;"",1,0))</f>
        <v>0</v>
      </c>
      <c r="CM56">
        <f t="shared" si="2"/>
        <v>12</v>
      </c>
      <c r="CN56" s="60">
        <f t="shared" si="1"/>
        <v>0.1348314606741573</v>
      </c>
    </row>
    <row r="57" spans="1:92" ht="15.75" customHeight="1" x14ac:dyDescent="0.25">
      <c r="A57" t="str">
        <f>'Indicator Data'!C69</f>
        <v>Lalmonirhat</v>
      </c>
      <c r="B57" s="58">
        <f>IF('Indicator Data'!E69="No Data",1,IF('Indicator Data Imputation'!D60&lt;&gt;"",1,0))</f>
        <v>1</v>
      </c>
      <c r="C57" s="58">
        <f>IF('Indicator Data'!F69="No Data",1,IF('Indicator Data Imputation'!E60&lt;&gt;"",1,0))</f>
        <v>1</v>
      </c>
      <c r="D57" s="58">
        <f>IF('Indicator Data'!G69="No Data",1,IF('Indicator Data Imputation'!F60&lt;&gt;"",1,0))</f>
        <v>1</v>
      </c>
      <c r="E57" s="58">
        <f>IF('Indicator Data'!H69="No Data",1,IF('Indicator Data Imputation'!G60&lt;&gt;"",1,0))</f>
        <v>1</v>
      </c>
      <c r="F57" s="58">
        <f>IF('Indicator Data'!I69="No Data",1,IF('Indicator Data Imputation'!H60&lt;&gt;"",1,0))</f>
        <v>0</v>
      </c>
      <c r="G57" s="58">
        <f>IF('Indicator Data'!J69="No Data",1,IF('Indicator Data Imputation'!I60&lt;&gt;"",1,0))</f>
        <v>0</v>
      </c>
      <c r="H57" s="58">
        <f>IF('Indicator Data'!K69="No Data",1,IF('Indicator Data Imputation'!J60&lt;&gt;"",1,0))</f>
        <v>0</v>
      </c>
      <c r="I57" s="58">
        <f>IF('Indicator Data'!L69="No Data",1,IF('Indicator Data Imputation'!K60&lt;&gt;"",1,0))</f>
        <v>0</v>
      </c>
      <c r="J57" s="58">
        <f>IF('Indicator Data'!M69="No Data",1,IF('Indicator Data Imputation'!L60&lt;&gt;"",1,0))</f>
        <v>0</v>
      </c>
      <c r="K57" s="58">
        <f>IF('Indicator Data'!N69="No Data",1,IF('Indicator Data Imputation'!M60&lt;&gt;"",1,0))</f>
        <v>0</v>
      </c>
      <c r="L57" s="58">
        <f>IF('Indicator Data'!O69="No Data",1,IF('Indicator Data Imputation'!N60&lt;&gt;"",1,0))</f>
        <v>0</v>
      </c>
      <c r="M57" s="58">
        <f>IF('Indicator Data'!P69="No Data",1,IF('Indicator Data Imputation'!O60&lt;&gt;"",1,0))</f>
        <v>0</v>
      </c>
      <c r="N57" s="58">
        <f>IF('Indicator Data'!Q69="No Data",1,IF('Indicator Data Imputation'!P60&lt;&gt;"",1,0))</f>
        <v>0</v>
      </c>
      <c r="O57" s="58">
        <f>IF('Indicator Data'!R69="No Data",1,IF('Indicator Data Imputation'!Q60&lt;&gt;"",1,0))</f>
        <v>0</v>
      </c>
      <c r="P57" s="58">
        <f>IF('Indicator Data'!S69="No Data",1,IF('Indicator Data Imputation'!R60&lt;&gt;"",1,0))</f>
        <v>1</v>
      </c>
      <c r="Q57" s="58">
        <f>IF('Indicator Data'!T69="No Data",1,IF('Indicator Data Imputation'!S60&lt;&gt;"",1,0))</f>
        <v>0</v>
      </c>
      <c r="R57" s="58">
        <f>IF('Indicator Data'!U69="No Data",1,IF('Indicator Data Imputation'!T60&lt;&gt;"",1,0))</f>
        <v>0</v>
      </c>
      <c r="S57" s="58">
        <f>IF('Indicator Data'!V69="No Data",1,IF('Indicator Data Imputation'!U60&lt;&gt;"",1,0))</f>
        <v>0</v>
      </c>
      <c r="T57" s="58">
        <f>IF('Indicator Data'!W69="No Data",1,IF('Indicator Data Imputation'!V60&lt;&gt;"",1,0))</f>
        <v>0</v>
      </c>
      <c r="U57" s="58">
        <f>IF('Indicator Data'!X69="No Data",1,IF('Indicator Data Imputation'!W60&lt;&gt;"",1,0))</f>
        <v>0</v>
      </c>
      <c r="V57" s="58">
        <f>IF('Indicator Data'!Y69="No Data",1,IF('Indicator Data Imputation'!X60&lt;&gt;"",1,0))</f>
        <v>0</v>
      </c>
      <c r="W57" s="58">
        <f>IF('Indicator Data'!Z69="No Data",1,IF('Indicator Data Imputation'!Y60&lt;&gt;"",1,0))</f>
        <v>0</v>
      </c>
      <c r="X57" s="58">
        <f>IF('Indicator Data'!AA69="No Data",1,IF('Indicator Data Imputation'!Z60&lt;&gt;"",1,0))</f>
        <v>0</v>
      </c>
      <c r="Y57" s="58">
        <f>IF('Indicator Data'!AB69="No Data",1,IF('Indicator Data Imputation'!AA60&lt;&gt;"",1,0))</f>
        <v>0</v>
      </c>
      <c r="Z57" s="58">
        <f>IF('Indicator Data'!AC69="No Data",1,IF('Indicator Data Imputation'!AB60&lt;&gt;"",1,0))</f>
        <v>0</v>
      </c>
      <c r="AA57" s="58">
        <f>IF('Indicator Data'!AD69="No Data",1,IF('Indicator Data Imputation'!AC60&lt;&gt;"",1,0))</f>
        <v>0</v>
      </c>
      <c r="AB57" s="58">
        <f>IF('Indicator Data'!AE69="No Data",1,IF('Indicator Data Imputation'!AD60&lt;&gt;"",1,0))</f>
        <v>1</v>
      </c>
      <c r="AC57" s="58">
        <f>IF('Indicator Data'!AF69="No Data",1,IF('Indicator Data Imputation'!AE60&lt;&gt;"",1,0))</f>
        <v>1</v>
      </c>
      <c r="AD57" s="58">
        <f>IF('Indicator Data'!AG69="No Data",1,IF('Indicator Data Imputation'!AF60&lt;&gt;"",1,0))</f>
        <v>1</v>
      </c>
      <c r="AE57" s="58">
        <f>IF('Indicator Data'!AH69="No Data",1,IF('Indicator Data Imputation'!AG60&lt;&gt;"",1,0))</f>
        <v>1</v>
      </c>
      <c r="AF57" s="58">
        <f>IF('Indicator Data'!AI69="No Data",1,IF('Indicator Data Imputation'!AH60&lt;&gt;"",1,0))</f>
        <v>1</v>
      </c>
      <c r="AG57" s="58">
        <f>IF('Indicator Data'!AJ69="No Data",1,IF('Indicator Data Imputation'!AI60&lt;&gt;"",1,0))</f>
        <v>0</v>
      </c>
      <c r="AH57" s="58">
        <f>IF('Indicator Data'!AK69="No Data",1,IF('Indicator Data Imputation'!AJ60&lt;&gt;"",1,0))</f>
        <v>0</v>
      </c>
      <c r="AI57" s="58">
        <f>IF('Indicator Data'!AL69="No Data",1,IF('Indicator Data Imputation'!AK60&lt;&gt;"",1,0))</f>
        <v>0</v>
      </c>
      <c r="AJ57" s="58">
        <f>IF('Indicator Data'!AM69="No Data",1,IF('Indicator Data Imputation'!AL60&lt;&gt;"",1,0))</f>
        <v>0</v>
      </c>
      <c r="AK57" s="58">
        <f>IF('Indicator Data'!AN69="No Data",1,IF('Indicator Data Imputation'!AM60&lt;&gt;"",1,0))</f>
        <v>0</v>
      </c>
      <c r="AL57" s="58">
        <f>IF('Indicator Data'!AO69="No Data",1,IF('Indicator Data Imputation'!AN60&lt;&gt;"",1,0))</f>
        <v>0</v>
      </c>
      <c r="AM57" s="58">
        <f>IF('Indicator Data'!AP69="No Data",1,IF('Indicator Data Imputation'!AO60&lt;&gt;"",1,0))</f>
        <v>0</v>
      </c>
      <c r="AN57" s="58">
        <f>IF('Indicator Data'!AQ69="No Data",1,IF('Indicator Data Imputation'!AP60&lt;&gt;"",1,0))</f>
        <v>0</v>
      </c>
      <c r="AO57" s="58">
        <f>IF('Indicator Data'!AR69="No Data",1,IF('Indicator Data Imputation'!AQ60&lt;&gt;"",1,0))</f>
        <v>0</v>
      </c>
      <c r="AP57" s="58">
        <f>IF('Indicator Data'!AS69="No Data",1,IF('Indicator Data Imputation'!AR60&lt;&gt;"",1,0))</f>
        <v>0</v>
      </c>
      <c r="AQ57" s="58">
        <f>IF('Indicator Data'!AT69="No Data",1,IF('Indicator Data Imputation'!AS60&lt;&gt;"",1,0))</f>
        <v>1</v>
      </c>
      <c r="AR57" s="58">
        <f>IF('Indicator Data'!AU69="No Data",1,IF('Indicator Data Imputation'!AT60&lt;&gt;"",1,0))</f>
        <v>1</v>
      </c>
      <c r="AS57" s="58">
        <f>IF('Indicator Data'!AV69="No Data",1,IF('Indicator Data Imputation'!AU60&lt;&gt;"",1,0))</f>
        <v>1</v>
      </c>
      <c r="AT57" s="58">
        <f>IF('Indicator Data'!AW69="No Data",1,IF('Indicator Data Imputation'!AV60&lt;&gt;"",1,0))</f>
        <v>0</v>
      </c>
      <c r="AU57" s="58">
        <f>IF('Indicator Data'!AX69="No Data",1,IF('Indicator Data Imputation'!AW60&lt;&gt;"",1,0))</f>
        <v>0</v>
      </c>
      <c r="AV57" s="58">
        <f>IF('Indicator Data'!AY69="No Data",1,IF('Indicator Data Imputation'!AX60&lt;&gt;"",1,0))</f>
        <v>0</v>
      </c>
      <c r="AW57" s="58">
        <f>IF('Indicator Data'!AZ69="No Data",1,IF('Indicator Data Imputation'!AY60&lt;&gt;"",1,0))</f>
        <v>0</v>
      </c>
      <c r="AX57" s="58">
        <f>IF('Indicator Data'!BA69="No Data",1,IF('Indicator Data Imputation'!AZ60&lt;&gt;"",1,0))</f>
        <v>0</v>
      </c>
      <c r="AY57" s="58">
        <f>IF('Indicator Data'!BB69="No Data",1,IF('Indicator Data Imputation'!BA60&lt;&gt;"",1,0))</f>
        <v>0</v>
      </c>
      <c r="AZ57" s="58">
        <f>IF('Indicator Data'!BC69="No Data",1,IF('Indicator Data Imputation'!BB60&lt;&gt;"",1,0))</f>
        <v>0</v>
      </c>
      <c r="BA57" s="58">
        <f>IF('Indicator Data'!BD69="No Data",1,IF('Indicator Data Imputation'!BC60&lt;&gt;"",1,0))</f>
        <v>0</v>
      </c>
      <c r="BB57" s="58">
        <f>IF('Indicator Data'!BE69="No Data",1,IF('Indicator Data Imputation'!BD60&lt;&gt;"",1,0))</f>
        <v>0</v>
      </c>
      <c r="BC57" s="58">
        <f>IF('Indicator Data'!BF69="No Data",1,IF('Indicator Data Imputation'!BE60&lt;&gt;"",1,0))</f>
        <v>0</v>
      </c>
      <c r="BD57" s="58">
        <f>IF('Indicator Data'!BG69="No Data",1,IF('Indicator Data Imputation'!BF60&lt;&gt;"",1,0))</f>
        <v>0</v>
      </c>
      <c r="BE57" s="58">
        <f>IF('Indicator Data'!BH69="No Data",1,IF('Indicator Data Imputation'!BG60&lt;&gt;"",1,0))</f>
        <v>0</v>
      </c>
      <c r="BF57" s="58">
        <f>IF('Indicator Data'!BI69="No Data",1,IF('Indicator Data Imputation'!BH60&lt;&gt;"",1,0))</f>
        <v>0</v>
      </c>
      <c r="BG57" s="58">
        <f>IF('Indicator Data'!BJ69="No Data",1,IF('Indicator Data Imputation'!BI60&lt;&gt;"",1,0))</f>
        <v>0</v>
      </c>
      <c r="BH57" s="58">
        <f>IF('Indicator Data'!BK69="No Data",1,IF('Indicator Data Imputation'!BJ60&lt;&gt;"",1,0))</f>
        <v>0</v>
      </c>
      <c r="BI57" s="58">
        <f>IF('Indicator Data'!BL69="No Data",1,IF('Indicator Data Imputation'!BK60&lt;&gt;"",1,0))</f>
        <v>0</v>
      </c>
      <c r="BJ57" s="58">
        <f>IF('Indicator Data'!BM69="No Data",1,IF('Indicator Data Imputation'!BL60&lt;&gt;"",1,0))</f>
        <v>0</v>
      </c>
      <c r="BK57" s="58">
        <f>IF('Indicator Data'!BN69="No Data",1,IF('Indicator Data Imputation'!BM60&lt;&gt;"",1,0))</f>
        <v>0</v>
      </c>
      <c r="BL57" s="58">
        <f>IF('Indicator Data'!BO69="No Data",1,IF('Indicator Data Imputation'!BN60&lt;&gt;"",1,0))</f>
        <v>0</v>
      </c>
      <c r="BM57" s="58">
        <f>IF('Indicator Data'!BP69="No Data",1,IF('Indicator Data Imputation'!BO60&lt;&gt;"",1,0))</f>
        <v>1</v>
      </c>
      <c r="BN57" s="58">
        <f>IF('Indicator Data'!BQ69="No Data",1,IF('Indicator Data Imputation'!BP60&lt;&gt;"",1,0))</f>
        <v>1</v>
      </c>
      <c r="BO57" s="58">
        <f>IF('Indicator Data'!BR69="No Data",1,IF('Indicator Data Imputation'!BQ60&lt;&gt;"",1,0))</f>
        <v>1</v>
      </c>
      <c r="BP57" s="58">
        <f>IF('Indicator Data'!BS69="No Data",1,IF('Indicator Data Imputation'!BR60&lt;&gt;"",1,0))</f>
        <v>1</v>
      </c>
      <c r="BQ57" s="58">
        <f>IF('Indicator Data'!BT69="No Data",1,IF('Indicator Data Imputation'!BS60&lt;&gt;"",1,0))</f>
        <v>0</v>
      </c>
      <c r="BR57" s="58">
        <f>IF('Indicator Data'!BU69="No Data",1,IF('Indicator Data Imputation'!BT60&lt;&gt;"",1,0))</f>
        <v>1</v>
      </c>
      <c r="BS57" s="58">
        <f>IF('Indicator Data'!BV69="No Data",1,IF('Indicator Data Imputation'!BU60&lt;&gt;"",1,0))</f>
        <v>0</v>
      </c>
      <c r="BT57" s="58">
        <f>IF('Indicator Data'!BW69="No Data",1,IF('Indicator Data Imputation'!BV60&lt;&gt;"",1,0))</f>
        <v>0</v>
      </c>
      <c r="BU57" s="58">
        <f>IF('Indicator Data'!BX69="No Data",1,IF('Indicator Data Imputation'!BW60&lt;&gt;"",1,0))</f>
        <v>0</v>
      </c>
      <c r="BV57" s="58">
        <f>IF('Indicator Data'!BY69="No Data",1,IF('Indicator Data Imputation'!BX60&lt;&gt;"",1,0))</f>
        <v>0</v>
      </c>
      <c r="BW57" s="58">
        <f>IF('Indicator Data'!BZ69="No Data",1,IF('Indicator Data Imputation'!BY60&lt;&gt;"",1,0))</f>
        <v>0</v>
      </c>
      <c r="BX57" s="58">
        <f>IF('Indicator Data'!CA69="No Data",1,IF('Indicator Data Imputation'!BZ60&lt;&gt;"",1,0))</f>
        <v>0</v>
      </c>
      <c r="BY57" s="58">
        <f>IF('Indicator Data'!CB69="No Data",1,IF('Indicator Data Imputation'!CA60&lt;&gt;"",1,0))</f>
        <v>0</v>
      </c>
      <c r="BZ57" s="58">
        <f>IF('Indicator Data'!CC69="No Data",1,IF('Indicator Data Imputation'!CB60&lt;&gt;"",1,0))</f>
        <v>0</v>
      </c>
      <c r="CA57" s="58">
        <f>IF('Indicator Data'!CD69="No Data",1,IF('Indicator Data Imputation'!CC60&lt;&gt;"",1,0))</f>
        <v>0</v>
      </c>
      <c r="CB57" s="58">
        <f>IF('Indicator Data'!CE69="No Data",1,IF('Indicator Data Imputation'!CD60&lt;&gt;"",1,0))</f>
        <v>0</v>
      </c>
      <c r="CC57" s="58">
        <f>IF('Indicator Data'!CF69="No Data",1,IF('Indicator Data Imputation'!CE60&lt;&gt;"",1,0))</f>
        <v>0</v>
      </c>
      <c r="CD57" s="58">
        <f>IF('Indicator Data'!CG69="No Data",1,IF('Indicator Data Imputation'!CF60&lt;&gt;"",1,0))</f>
        <v>0</v>
      </c>
      <c r="CE57" s="58">
        <f>IF('Indicator Data'!CH69="No Data",1,IF('Indicator Data Imputation'!CG60&lt;&gt;"",1,0))</f>
        <v>0</v>
      </c>
      <c r="CF57" s="58">
        <f>IF('Indicator Data'!CI69="No Data",1,IF('Indicator Data Imputation'!CH60&lt;&gt;"",1,0))</f>
        <v>0</v>
      </c>
      <c r="CG57" s="58">
        <f>IF('Indicator Data'!CJ69="No Data",1,IF('Indicator Data Imputation'!CI60&lt;&gt;"",1,0))</f>
        <v>0</v>
      </c>
      <c r="CH57" s="58">
        <f>IF('Indicator Data'!CK69="No Data",1,IF('Indicator Data Imputation'!CJ60&lt;&gt;"",1,0))</f>
        <v>0</v>
      </c>
      <c r="CI57" s="58">
        <f>IF('Indicator Data'!CL69="No Data",1,IF('Indicator Data Imputation'!CK60&lt;&gt;"",1,0))</f>
        <v>0</v>
      </c>
      <c r="CJ57" s="58">
        <f>IF('Indicator Data'!CM69="No Data",1,IF('Indicator Data Imputation'!CL60&lt;&gt;"",1,0))</f>
        <v>0</v>
      </c>
      <c r="CK57" s="58">
        <f>IF('Indicator Data'!CN69="No Data",1,IF('Indicator Data Imputation'!CM60&lt;&gt;"",1,0))</f>
        <v>0</v>
      </c>
      <c r="CL57" s="58">
        <f>IF('Indicator Data'!CO69="No Data",1,IF('Indicator Data Imputation'!CN60&lt;&gt;"",1,0))</f>
        <v>0</v>
      </c>
      <c r="CM57">
        <f t="shared" si="2"/>
        <v>13</v>
      </c>
      <c r="CN57" s="60">
        <f t="shared" si="1"/>
        <v>0.14606741573033707</v>
      </c>
    </row>
    <row r="58" spans="1:92" ht="15.75" customHeight="1" x14ac:dyDescent="0.25">
      <c r="A58" t="str">
        <f>'Indicator Data'!C70</f>
        <v>Nilphamari</v>
      </c>
      <c r="B58" s="58">
        <f>IF('Indicator Data'!E70="No Data",1,IF('Indicator Data Imputation'!D61&lt;&gt;"",1,0))</f>
        <v>1</v>
      </c>
      <c r="C58" s="58">
        <f>IF('Indicator Data'!F70="No Data",1,IF('Indicator Data Imputation'!E61&lt;&gt;"",1,0))</f>
        <v>1</v>
      </c>
      <c r="D58" s="58">
        <f>IF('Indicator Data'!G70="No Data",1,IF('Indicator Data Imputation'!F61&lt;&gt;"",1,0))</f>
        <v>1</v>
      </c>
      <c r="E58" s="58">
        <f>IF('Indicator Data'!H70="No Data",1,IF('Indicator Data Imputation'!G61&lt;&gt;"",1,0))</f>
        <v>1</v>
      </c>
      <c r="F58" s="58">
        <f>IF('Indicator Data'!I70="No Data",1,IF('Indicator Data Imputation'!H61&lt;&gt;"",1,0))</f>
        <v>0</v>
      </c>
      <c r="G58" s="58">
        <f>IF('Indicator Data'!J70="No Data",1,IF('Indicator Data Imputation'!I61&lt;&gt;"",1,0))</f>
        <v>0</v>
      </c>
      <c r="H58" s="58">
        <f>IF('Indicator Data'!K70="No Data",1,IF('Indicator Data Imputation'!J61&lt;&gt;"",1,0))</f>
        <v>0</v>
      </c>
      <c r="I58" s="58">
        <f>IF('Indicator Data'!L70="No Data",1,IF('Indicator Data Imputation'!K61&lt;&gt;"",1,0))</f>
        <v>0</v>
      </c>
      <c r="J58" s="58">
        <f>IF('Indicator Data'!M70="No Data",1,IF('Indicator Data Imputation'!L61&lt;&gt;"",1,0))</f>
        <v>0</v>
      </c>
      <c r="K58" s="58">
        <f>IF('Indicator Data'!N70="No Data",1,IF('Indicator Data Imputation'!M61&lt;&gt;"",1,0))</f>
        <v>0</v>
      </c>
      <c r="L58" s="58">
        <f>IF('Indicator Data'!O70="No Data",1,IF('Indicator Data Imputation'!N61&lt;&gt;"",1,0))</f>
        <v>0</v>
      </c>
      <c r="M58" s="58">
        <f>IF('Indicator Data'!P70="No Data",1,IF('Indicator Data Imputation'!O61&lt;&gt;"",1,0))</f>
        <v>0</v>
      </c>
      <c r="N58" s="58">
        <f>IF('Indicator Data'!Q70="No Data",1,IF('Indicator Data Imputation'!P61&lt;&gt;"",1,0))</f>
        <v>0</v>
      </c>
      <c r="O58" s="58">
        <f>IF('Indicator Data'!R70="No Data",1,IF('Indicator Data Imputation'!Q61&lt;&gt;"",1,0))</f>
        <v>0</v>
      </c>
      <c r="P58" s="58">
        <f>IF('Indicator Data'!S70="No Data",1,IF('Indicator Data Imputation'!R61&lt;&gt;"",1,0))</f>
        <v>1</v>
      </c>
      <c r="Q58" s="58">
        <f>IF('Indicator Data'!T70="No Data",1,IF('Indicator Data Imputation'!S61&lt;&gt;"",1,0))</f>
        <v>0</v>
      </c>
      <c r="R58" s="58">
        <f>IF('Indicator Data'!U70="No Data",1,IF('Indicator Data Imputation'!T61&lt;&gt;"",1,0))</f>
        <v>0</v>
      </c>
      <c r="S58" s="58">
        <f>IF('Indicator Data'!V70="No Data",1,IF('Indicator Data Imputation'!U61&lt;&gt;"",1,0))</f>
        <v>0</v>
      </c>
      <c r="T58" s="58">
        <f>IF('Indicator Data'!W70="No Data",1,IF('Indicator Data Imputation'!V61&lt;&gt;"",1,0))</f>
        <v>0</v>
      </c>
      <c r="U58" s="58">
        <f>IF('Indicator Data'!X70="No Data",1,IF('Indicator Data Imputation'!W61&lt;&gt;"",1,0))</f>
        <v>0</v>
      </c>
      <c r="V58" s="58">
        <f>IF('Indicator Data'!Y70="No Data",1,IF('Indicator Data Imputation'!X61&lt;&gt;"",1,0))</f>
        <v>0</v>
      </c>
      <c r="W58" s="58">
        <f>IF('Indicator Data'!Z70="No Data",1,IF('Indicator Data Imputation'!Y61&lt;&gt;"",1,0))</f>
        <v>0</v>
      </c>
      <c r="X58" s="58">
        <f>IF('Indicator Data'!AA70="No Data",1,IF('Indicator Data Imputation'!Z61&lt;&gt;"",1,0))</f>
        <v>0</v>
      </c>
      <c r="Y58" s="58">
        <f>IF('Indicator Data'!AB70="No Data",1,IF('Indicator Data Imputation'!AA61&lt;&gt;"",1,0))</f>
        <v>0</v>
      </c>
      <c r="Z58" s="58">
        <f>IF('Indicator Data'!AC70="No Data",1,IF('Indicator Data Imputation'!AB61&lt;&gt;"",1,0))</f>
        <v>0</v>
      </c>
      <c r="AA58" s="58">
        <f>IF('Indicator Data'!AD70="No Data",1,IF('Indicator Data Imputation'!AC61&lt;&gt;"",1,0))</f>
        <v>0</v>
      </c>
      <c r="AB58" s="58">
        <f>IF('Indicator Data'!AE70="No Data",1,IF('Indicator Data Imputation'!AD61&lt;&gt;"",1,0))</f>
        <v>1</v>
      </c>
      <c r="AC58" s="58">
        <f>IF('Indicator Data'!AF70="No Data",1,IF('Indicator Data Imputation'!AE61&lt;&gt;"",1,0))</f>
        <v>1</v>
      </c>
      <c r="AD58" s="58">
        <f>IF('Indicator Data'!AG70="No Data",1,IF('Indicator Data Imputation'!AF61&lt;&gt;"",1,0))</f>
        <v>1</v>
      </c>
      <c r="AE58" s="58">
        <f>IF('Indicator Data'!AH70="No Data",1,IF('Indicator Data Imputation'!AG61&lt;&gt;"",1,0))</f>
        <v>1</v>
      </c>
      <c r="AF58" s="58">
        <f>IF('Indicator Data'!AI70="No Data",1,IF('Indicator Data Imputation'!AH61&lt;&gt;"",1,0))</f>
        <v>1</v>
      </c>
      <c r="AG58" s="58">
        <f>IF('Indicator Data'!AJ70="No Data",1,IF('Indicator Data Imputation'!AI61&lt;&gt;"",1,0))</f>
        <v>0</v>
      </c>
      <c r="AH58" s="58">
        <f>IF('Indicator Data'!AK70="No Data",1,IF('Indicator Data Imputation'!AJ61&lt;&gt;"",1,0))</f>
        <v>0</v>
      </c>
      <c r="AI58" s="58">
        <f>IF('Indicator Data'!AL70="No Data",1,IF('Indicator Data Imputation'!AK61&lt;&gt;"",1,0))</f>
        <v>0</v>
      </c>
      <c r="AJ58" s="58">
        <f>IF('Indicator Data'!AM70="No Data",1,IF('Indicator Data Imputation'!AL61&lt;&gt;"",1,0))</f>
        <v>0</v>
      </c>
      <c r="AK58" s="58">
        <f>IF('Indicator Data'!AN70="No Data",1,IF('Indicator Data Imputation'!AM61&lt;&gt;"",1,0))</f>
        <v>0</v>
      </c>
      <c r="AL58" s="58">
        <f>IF('Indicator Data'!AO70="No Data",1,IF('Indicator Data Imputation'!AN61&lt;&gt;"",1,0))</f>
        <v>0</v>
      </c>
      <c r="AM58" s="58">
        <f>IF('Indicator Data'!AP70="No Data",1,IF('Indicator Data Imputation'!AO61&lt;&gt;"",1,0))</f>
        <v>0</v>
      </c>
      <c r="AN58" s="58">
        <f>IF('Indicator Data'!AQ70="No Data",1,IF('Indicator Data Imputation'!AP61&lt;&gt;"",1,0))</f>
        <v>0</v>
      </c>
      <c r="AO58" s="58">
        <f>IF('Indicator Data'!AR70="No Data",1,IF('Indicator Data Imputation'!AQ61&lt;&gt;"",1,0))</f>
        <v>0</v>
      </c>
      <c r="AP58" s="58">
        <f>IF('Indicator Data'!AS70="No Data",1,IF('Indicator Data Imputation'!AR61&lt;&gt;"",1,0))</f>
        <v>0</v>
      </c>
      <c r="AQ58" s="58">
        <f>IF('Indicator Data'!AT70="No Data",1,IF('Indicator Data Imputation'!AS61&lt;&gt;"",1,0))</f>
        <v>1</v>
      </c>
      <c r="AR58" s="58">
        <f>IF('Indicator Data'!AU70="No Data",1,IF('Indicator Data Imputation'!AT61&lt;&gt;"",1,0))</f>
        <v>1</v>
      </c>
      <c r="AS58" s="58">
        <f>IF('Indicator Data'!AV70="No Data",1,IF('Indicator Data Imputation'!AU61&lt;&gt;"",1,0))</f>
        <v>1</v>
      </c>
      <c r="AT58" s="58">
        <f>IF('Indicator Data'!AW70="No Data",1,IF('Indicator Data Imputation'!AV61&lt;&gt;"",1,0))</f>
        <v>0</v>
      </c>
      <c r="AU58" s="58">
        <f>IF('Indicator Data'!AX70="No Data",1,IF('Indicator Data Imputation'!AW61&lt;&gt;"",1,0))</f>
        <v>0</v>
      </c>
      <c r="AV58" s="58">
        <f>IF('Indicator Data'!AY70="No Data",1,IF('Indicator Data Imputation'!AX61&lt;&gt;"",1,0))</f>
        <v>0</v>
      </c>
      <c r="AW58" s="58">
        <f>IF('Indicator Data'!AZ70="No Data",1,IF('Indicator Data Imputation'!AY61&lt;&gt;"",1,0))</f>
        <v>0</v>
      </c>
      <c r="AX58" s="58">
        <f>IF('Indicator Data'!BA70="No Data",1,IF('Indicator Data Imputation'!AZ61&lt;&gt;"",1,0))</f>
        <v>0</v>
      </c>
      <c r="AY58" s="58">
        <f>IF('Indicator Data'!BB70="No Data",1,IF('Indicator Data Imputation'!BA61&lt;&gt;"",1,0))</f>
        <v>0</v>
      </c>
      <c r="AZ58" s="58">
        <f>IF('Indicator Data'!BC70="No Data",1,IF('Indicator Data Imputation'!BB61&lt;&gt;"",1,0))</f>
        <v>0</v>
      </c>
      <c r="BA58" s="58">
        <f>IF('Indicator Data'!BD70="No Data",1,IF('Indicator Data Imputation'!BC61&lt;&gt;"",1,0))</f>
        <v>0</v>
      </c>
      <c r="BB58" s="58">
        <f>IF('Indicator Data'!BE70="No Data",1,IF('Indicator Data Imputation'!BD61&lt;&gt;"",1,0))</f>
        <v>0</v>
      </c>
      <c r="BC58" s="58">
        <f>IF('Indicator Data'!BF70="No Data",1,IF('Indicator Data Imputation'!BE61&lt;&gt;"",1,0))</f>
        <v>0</v>
      </c>
      <c r="BD58" s="58">
        <f>IF('Indicator Data'!BG70="No Data",1,IF('Indicator Data Imputation'!BF61&lt;&gt;"",1,0))</f>
        <v>0</v>
      </c>
      <c r="BE58" s="58">
        <f>IF('Indicator Data'!BH70="No Data",1,IF('Indicator Data Imputation'!BG61&lt;&gt;"",1,0))</f>
        <v>0</v>
      </c>
      <c r="BF58" s="58">
        <f>IF('Indicator Data'!BI70="No Data",1,IF('Indicator Data Imputation'!BH61&lt;&gt;"",1,0))</f>
        <v>0</v>
      </c>
      <c r="BG58" s="58">
        <f>IF('Indicator Data'!BJ70="No Data",1,IF('Indicator Data Imputation'!BI61&lt;&gt;"",1,0))</f>
        <v>0</v>
      </c>
      <c r="BH58" s="58">
        <f>IF('Indicator Data'!BK70="No Data",1,IF('Indicator Data Imputation'!BJ61&lt;&gt;"",1,0))</f>
        <v>0</v>
      </c>
      <c r="BI58" s="58">
        <f>IF('Indicator Data'!BL70="No Data",1,IF('Indicator Data Imputation'!BK61&lt;&gt;"",1,0))</f>
        <v>0</v>
      </c>
      <c r="BJ58" s="58">
        <f>IF('Indicator Data'!BM70="No Data",1,IF('Indicator Data Imputation'!BL61&lt;&gt;"",1,0))</f>
        <v>0</v>
      </c>
      <c r="BK58" s="58">
        <f>IF('Indicator Data'!BN70="No Data",1,IF('Indicator Data Imputation'!BM61&lt;&gt;"",1,0))</f>
        <v>0</v>
      </c>
      <c r="BL58" s="58">
        <f>IF('Indicator Data'!BO70="No Data",1,IF('Indicator Data Imputation'!BN61&lt;&gt;"",1,0))</f>
        <v>0</v>
      </c>
      <c r="BM58" s="58">
        <f>IF('Indicator Data'!BP70="No Data",1,IF('Indicator Data Imputation'!BO61&lt;&gt;"",1,0))</f>
        <v>1</v>
      </c>
      <c r="BN58" s="58">
        <f>IF('Indicator Data'!BQ70="No Data",1,IF('Indicator Data Imputation'!BP61&lt;&gt;"",1,0))</f>
        <v>1</v>
      </c>
      <c r="BO58" s="58">
        <f>IF('Indicator Data'!BR70="No Data",1,IF('Indicator Data Imputation'!BQ61&lt;&gt;"",1,0))</f>
        <v>1</v>
      </c>
      <c r="BP58" s="58">
        <f>IF('Indicator Data'!BS70="No Data",1,IF('Indicator Data Imputation'!BR61&lt;&gt;"",1,0))</f>
        <v>1</v>
      </c>
      <c r="BQ58" s="58">
        <f>IF('Indicator Data'!BT70="No Data",1,IF('Indicator Data Imputation'!BS61&lt;&gt;"",1,0))</f>
        <v>0</v>
      </c>
      <c r="BR58" s="58">
        <f>IF('Indicator Data'!BU70="No Data",1,IF('Indicator Data Imputation'!BT61&lt;&gt;"",1,0))</f>
        <v>1</v>
      </c>
      <c r="BS58" s="58">
        <f>IF('Indicator Data'!BV70="No Data",1,IF('Indicator Data Imputation'!BU61&lt;&gt;"",1,0))</f>
        <v>0</v>
      </c>
      <c r="BT58" s="58">
        <f>IF('Indicator Data'!BW70="No Data",1,IF('Indicator Data Imputation'!BV61&lt;&gt;"",1,0))</f>
        <v>0</v>
      </c>
      <c r="BU58" s="58">
        <f>IF('Indicator Data'!BX70="No Data",1,IF('Indicator Data Imputation'!BW61&lt;&gt;"",1,0))</f>
        <v>0</v>
      </c>
      <c r="BV58" s="58">
        <f>IF('Indicator Data'!BY70="No Data",1,IF('Indicator Data Imputation'!BX61&lt;&gt;"",1,0))</f>
        <v>0</v>
      </c>
      <c r="BW58" s="58">
        <f>IF('Indicator Data'!BZ70="No Data",1,IF('Indicator Data Imputation'!BY61&lt;&gt;"",1,0))</f>
        <v>0</v>
      </c>
      <c r="BX58" s="58">
        <f>IF('Indicator Data'!CA70="No Data",1,IF('Indicator Data Imputation'!BZ61&lt;&gt;"",1,0))</f>
        <v>0</v>
      </c>
      <c r="BY58" s="58">
        <f>IF('Indicator Data'!CB70="No Data",1,IF('Indicator Data Imputation'!CA61&lt;&gt;"",1,0))</f>
        <v>0</v>
      </c>
      <c r="BZ58" s="58">
        <f>IF('Indicator Data'!CC70="No Data",1,IF('Indicator Data Imputation'!CB61&lt;&gt;"",1,0))</f>
        <v>0</v>
      </c>
      <c r="CA58" s="58">
        <f>IF('Indicator Data'!CD70="No Data",1,IF('Indicator Data Imputation'!CC61&lt;&gt;"",1,0))</f>
        <v>0</v>
      </c>
      <c r="CB58" s="58">
        <f>IF('Indicator Data'!CE70="No Data",1,IF('Indicator Data Imputation'!CD61&lt;&gt;"",1,0))</f>
        <v>0</v>
      </c>
      <c r="CC58" s="58">
        <f>IF('Indicator Data'!CF70="No Data",1,IF('Indicator Data Imputation'!CE61&lt;&gt;"",1,0))</f>
        <v>0</v>
      </c>
      <c r="CD58" s="58">
        <f>IF('Indicator Data'!CG70="No Data",1,IF('Indicator Data Imputation'!CF61&lt;&gt;"",1,0))</f>
        <v>0</v>
      </c>
      <c r="CE58" s="58">
        <f>IF('Indicator Data'!CH70="No Data",1,IF('Indicator Data Imputation'!CG61&lt;&gt;"",1,0))</f>
        <v>0</v>
      </c>
      <c r="CF58" s="58">
        <f>IF('Indicator Data'!CI70="No Data",1,IF('Indicator Data Imputation'!CH61&lt;&gt;"",1,0))</f>
        <v>0</v>
      </c>
      <c r="CG58" s="58">
        <f>IF('Indicator Data'!CJ70="No Data",1,IF('Indicator Data Imputation'!CI61&lt;&gt;"",1,0))</f>
        <v>0</v>
      </c>
      <c r="CH58" s="58">
        <f>IF('Indicator Data'!CK70="No Data",1,IF('Indicator Data Imputation'!CJ61&lt;&gt;"",1,0))</f>
        <v>0</v>
      </c>
      <c r="CI58" s="58">
        <f>IF('Indicator Data'!CL70="No Data",1,IF('Indicator Data Imputation'!CK61&lt;&gt;"",1,0))</f>
        <v>0</v>
      </c>
      <c r="CJ58" s="58">
        <f>IF('Indicator Data'!CM70="No Data",1,IF('Indicator Data Imputation'!CL61&lt;&gt;"",1,0))</f>
        <v>0</v>
      </c>
      <c r="CK58" s="58">
        <f>IF('Indicator Data'!CN70="No Data",1,IF('Indicator Data Imputation'!CM61&lt;&gt;"",1,0))</f>
        <v>0</v>
      </c>
      <c r="CL58" s="58">
        <f>IF('Indicator Data'!CO70="No Data",1,IF('Indicator Data Imputation'!CN61&lt;&gt;"",1,0))</f>
        <v>0</v>
      </c>
      <c r="CM58">
        <f t="shared" si="2"/>
        <v>13</v>
      </c>
      <c r="CN58" s="60">
        <f t="shared" si="1"/>
        <v>0.14606741573033707</v>
      </c>
    </row>
    <row r="59" spans="1:92" ht="15.75" customHeight="1" x14ac:dyDescent="0.25">
      <c r="A59" t="str">
        <f>'Indicator Data'!C71</f>
        <v>Panchagarh</v>
      </c>
      <c r="B59" s="58">
        <f>IF('Indicator Data'!E71="No Data",1,IF('Indicator Data Imputation'!D62&lt;&gt;"",1,0))</f>
        <v>1</v>
      </c>
      <c r="C59" s="58">
        <f>IF('Indicator Data'!F71="No Data",1,IF('Indicator Data Imputation'!E62&lt;&gt;"",1,0))</f>
        <v>1</v>
      </c>
      <c r="D59" s="58">
        <f>IF('Indicator Data'!G71="No Data",1,IF('Indicator Data Imputation'!F62&lt;&gt;"",1,0))</f>
        <v>1</v>
      </c>
      <c r="E59" s="58">
        <f>IF('Indicator Data'!H71="No Data",1,IF('Indicator Data Imputation'!G62&lt;&gt;"",1,0))</f>
        <v>1</v>
      </c>
      <c r="F59" s="58">
        <f>IF('Indicator Data'!I71="No Data",1,IF('Indicator Data Imputation'!H62&lt;&gt;"",1,0))</f>
        <v>0</v>
      </c>
      <c r="G59" s="58">
        <f>IF('Indicator Data'!J71="No Data",1,IF('Indicator Data Imputation'!I62&lt;&gt;"",1,0))</f>
        <v>0</v>
      </c>
      <c r="H59" s="58">
        <f>IF('Indicator Data'!K71="No Data",1,IF('Indicator Data Imputation'!J62&lt;&gt;"",1,0))</f>
        <v>0</v>
      </c>
      <c r="I59" s="58">
        <f>IF('Indicator Data'!L71="No Data",1,IF('Indicator Data Imputation'!K62&lt;&gt;"",1,0))</f>
        <v>0</v>
      </c>
      <c r="J59" s="58">
        <f>IF('Indicator Data'!M71="No Data",1,IF('Indicator Data Imputation'!L62&lt;&gt;"",1,0))</f>
        <v>0</v>
      </c>
      <c r="K59" s="58">
        <f>IF('Indicator Data'!N71="No Data",1,IF('Indicator Data Imputation'!M62&lt;&gt;"",1,0))</f>
        <v>0</v>
      </c>
      <c r="L59" s="58">
        <f>IF('Indicator Data'!O71="No Data",1,IF('Indicator Data Imputation'!N62&lt;&gt;"",1,0))</f>
        <v>0</v>
      </c>
      <c r="M59" s="58">
        <f>IF('Indicator Data'!P71="No Data",1,IF('Indicator Data Imputation'!O62&lt;&gt;"",1,0))</f>
        <v>0</v>
      </c>
      <c r="N59" s="58">
        <f>IF('Indicator Data'!Q71="No Data",1,IF('Indicator Data Imputation'!P62&lt;&gt;"",1,0))</f>
        <v>0</v>
      </c>
      <c r="O59" s="58">
        <f>IF('Indicator Data'!R71="No Data",1,IF('Indicator Data Imputation'!Q62&lt;&gt;"",1,0))</f>
        <v>0</v>
      </c>
      <c r="P59" s="58">
        <f>IF('Indicator Data'!S71="No Data",1,IF('Indicator Data Imputation'!R62&lt;&gt;"",1,0))</f>
        <v>1</v>
      </c>
      <c r="Q59" s="58">
        <f>IF('Indicator Data'!T71="No Data",1,IF('Indicator Data Imputation'!S62&lt;&gt;"",1,0))</f>
        <v>0</v>
      </c>
      <c r="R59" s="58">
        <f>IF('Indicator Data'!U71="No Data",1,IF('Indicator Data Imputation'!T62&lt;&gt;"",1,0))</f>
        <v>0</v>
      </c>
      <c r="S59" s="58">
        <f>IF('Indicator Data'!V71="No Data",1,IF('Indicator Data Imputation'!U62&lt;&gt;"",1,0))</f>
        <v>0</v>
      </c>
      <c r="T59" s="58">
        <f>IF('Indicator Data'!W71="No Data",1,IF('Indicator Data Imputation'!V62&lt;&gt;"",1,0))</f>
        <v>0</v>
      </c>
      <c r="U59" s="58">
        <f>IF('Indicator Data'!X71="No Data",1,IF('Indicator Data Imputation'!W62&lt;&gt;"",1,0))</f>
        <v>0</v>
      </c>
      <c r="V59" s="58">
        <f>IF('Indicator Data'!Y71="No Data",1,IF('Indicator Data Imputation'!X62&lt;&gt;"",1,0))</f>
        <v>0</v>
      </c>
      <c r="W59" s="58">
        <f>IF('Indicator Data'!Z71="No Data",1,IF('Indicator Data Imputation'!Y62&lt;&gt;"",1,0))</f>
        <v>0</v>
      </c>
      <c r="X59" s="58">
        <f>IF('Indicator Data'!AA71="No Data",1,IF('Indicator Data Imputation'!Z62&lt;&gt;"",1,0))</f>
        <v>0</v>
      </c>
      <c r="Y59" s="58">
        <f>IF('Indicator Data'!AB71="No Data",1,IF('Indicator Data Imputation'!AA62&lt;&gt;"",1,0))</f>
        <v>0</v>
      </c>
      <c r="Z59" s="58">
        <f>IF('Indicator Data'!AC71="No Data",1,IF('Indicator Data Imputation'!AB62&lt;&gt;"",1,0))</f>
        <v>0</v>
      </c>
      <c r="AA59" s="58">
        <f>IF('Indicator Data'!AD71="No Data",1,IF('Indicator Data Imputation'!AC62&lt;&gt;"",1,0))</f>
        <v>0</v>
      </c>
      <c r="AB59" s="58">
        <f>IF('Indicator Data'!AE71="No Data",1,IF('Indicator Data Imputation'!AD62&lt;&gt;"",1,0))</f>
        <v>1</v>
      </c>
      <c r="AC59" s="58">
        <f>IF('Indicator Data'!AF71="No Data",1,IF('Indicator Data Imputation'!AE62&lt;&gt;"",1,0))</f>
        <v>1</v>
      </c>
      <c r="AD59" s="58">
        <f>IF('Indicator Data'!AG71="No Data",1,IF('Indicator Data Imputation'!AF62&lt;&gt;"",1,0))</f>
        <v>1</v>
      </c>
      <c r="AE59" s="58">
        <f>IF('Indicator Data'!AH71="No Data",1,IF('Indicator Data Imputation'!AG62&lt;&gt;"",1,0))</f>
        <v>1</v>
      </c>
      <c r="AF59" s="58">
        <f>IF('Indicator Data'!AI71="No Data",1,IF('Indicator Data Imputation'!AH62&lt;&gt;"",1,0))</f>
        <v>1</v>
      </c>
      <c r="AG59" s="58">
        <f>IF('Indicator Data'!AJ71="No Data",1,IF('Indicator Data Imputation'!AI62&lt;&gt;"",1,0))</f>
        <v>0</v>
      </c>
      <c r="AH59" s="58">
        <f>IF('Indicator Data'!AK71="No Data",1,IF('Indicator Data Imputation'!AJ62&lt;&gt;"",1,0))</f>
        <v>0</v>
      </c>
      <c r="AI59" s="58">
        <f>IF('Indicator Data'!AL71="No Data",1,IF('Indicator Data Imputation'!AK62&lt;&gt;"",1,0))</f>
        <v>0</v>
      </c>
      <c r="AJ59" s="58">
        <f>IF('Indicator Data'!AM71="No Data",1,IF('Indicator Data Imputation'!AL62&lt;&gt;"",1,0))</f>
        <v>0</v>
      </c>
      <c r="AK59" s="58">
        <f>IF('Indicator Data'!AN71="No Data",1,IF('Indicator Data Imputation'!AM62&lt;&gt;"",1,0))</f>
        <v>0</v>
      </c>
      <c r="AL59" s="58">
        <f>IF('Indicator Data'!AO71="No Data",1,IF('Indicator Data Imputation'!AN62&lt;&gt;"",1,0))</f>
        <v>0</v>
      </c>
      <c r="AM59" s="58">
        <f>IF('Indicator Data'!AP71="No Data",1,IF('Indicator Data Imputation'!AO62&lt;&gt;"",1,0))</f>
        <v>0</v>
      </c>
      <c r="AN59" s="58">
        <f>IF('Indicator Data'!AQ71="No Data",1,IF('Indicator Data Imputation'!AP62&lt;&gt;"",1,0))</f>
        <v>0</v>
      </c>
      <c r="AO59" s="58">
        <f>IF('Indicator Data'!AR71="No Data",1,IF('Indicator Data Imputation'!AQ62&lt;&gt;"",1,0))</f>
        <v>0</v>
      </c>
      <c r="AP59" s="58">
        <f>IF('Indicator Data'!AS71="No Data",1,IF('Indicator Data Imputation'!AR62&lt;&gt;"",1,0))</f>
        <v>0</v>
      </c>
      <c r="AQ59" s="58">
        <f>IF('Indicator Data'!AT71="No Data",1,IF('Indicator Data Imputation'!AS62&lt;&gt;"",1,0))</f>
        <v>1</v>
      </c>
      <c r="AR59" s="58">
        <f>IF('Indicator Data'!AU71="No Data",1,IF('Indicator Data Imputation'!AT62&lt;&gt;"",1,0))</f>
        <v>1</v>
      </c>
      <c r="AS59" s="58">
        <f>IF('Indicator Data'!AV71="No Data",1,IF('Indicator Data Imputation'!AU62&lt;&gt;"",1,0))</f>
        <v>1</v>
      </c>
      <c r="AT59" s="58">
        <f>IF('Indicator Data'!AW71="No Data",1,IF('Indicator Data Imputation'!AV62&lt;&gt;"",1,0))</f>
        <v>0</v>
      </c>
      <c r="AU59" s="58">
        <f>IF('Indicator Data'!AX71="No Data",1,IF('Indicator Data Imputation'!AW62&lt;&gt;"",1,0))</f>
        <v>0</v>
      </c>
      <c r="AV59" s="58">
        <f>IF('Indicator Data'!AY71="No Data",1,IF('Indicator Data Imputation'!AX62&lt;&gt;"",1,0))</f>
        <v>0</v>
      </c>
      <c r="AW59" s="58">
        <f>IF('Indicator Data'!AZ71="No Data",1,IF('Indicator Data Imputation'!AY62&lt;&gt;"",1,0))</f>
        <v>0</v>
      </c>
      <c r="AX59" s="58">
        <f>IF('Indicator Data'!BA71="No Data",1,IF('Indicator Data Imputation'!AZ62&lt;&gt;"",1,0))</f>
        <v>0</v>
      </c>
      <c r="AY59" s="58">
        <f>IF('Indicator Data'!BB71="No Data",1,IF('Indicator Data Imputation'!BA62&lt;&gt;"",1,0))</f>
        <v>0</v>
      </c>
      <c r="AZ59" s="58">
        <f>IF('Indicator Data'!BC71="No Data",1,IF('Indicator Data Imputation'!BB62&lt;&gt;"",1,0))</f>
        <v>0</v>
      </c>
      <c r="BA59" s="58">
        <f>IF('Indicator Data'!BD71="No Data",1,IF('Indicator Data Imputation'!BC62&lt;&gt;"",1,0))</f>
        <v>0</v>
      </c>
      <c r="BB59" s="58">
        <f>IF('Indicator Data'!BE71="No Data",1,IF('Indicator Data Imputation'!BD62&lt;&gt;"",1,0))</f>
        <v>0</v>
      </c>
      <c r="BC59" s="58">
        <f>IF('Indicator Data'!BF71="No Data",1,IF('Indicator Data Imputation'!BE62&lt;&gt;"",1,0))</f>
        <v>0</v>
      </c>
      <c r="BD59" s="58">
        <f>IF('Indicator Data'!BG71="No Data",1,IF('Indicator Data Imputation'!BF62&lt;&gt;"",1,0))</f>
        <v>0</v>
      </c>
      <c r="BE59" s="58">
        <f>IF('Indicator Data'!BH71="No Data",1,IF('Indicator Data Imputation'!BG62&lt;&gt;"",1,0))</f>
        <v>0</v>
      </c>
      <c r="BF59" s="58">
        <f>IF('Indicator Data'!BI71="No Data",1,IF('Indicator Data Imputation'!BH62&lt;&gt;"",1,0))</f>
        <v>0</v>
      </c>
      <c r="BG59" s="58">
        <f>IF('Indicator Data'!BJ71="No Data",1,IF('Indicator Data Imputation'!BI62&lt;&gt;"",1,0))</f>
        <v>0</v>
      </c>
      <c r="BH59" s="58">
        <f>IF('Indicator Data'!BK71="No Data",1,IF('Indicator Data Imputation'!BJ62&lt;&gt;"",1,0))</f>
        <v>0</v>
      </c>
      <c r="BI59" s="58">
        <f>IF('Indicator Data'!BL71="No Data",1,IF('Indicator Data Imputation'!BK62&lt;&gt;"",1,0))</f>
        <v>0</v>
      </c>
      <c r="BJ59" s="58">
        <f>IF('Indicator Data'!BM71="No Data",1,IF('Indicator Data Imputation'!BL62&lt;&gt;"",1,0))</f>
        <v>0</v>
      </c>
      <c r="BK59" s="58">
        <f>IF('Indicator Data'!BN71="No Data",1,IF('Indicator Data Imputation'!BM62&lt;&gt;"",1,0))</f>
        <v>0</v>
      </c>
      <c r="BL59" s="58">
        <f>IF('Indicator Data'!BO71="No Data",1,IF('Indicator Data Imputation'!BN62&lt;&gt;"",1,0))</f>
        <v>0</v>
      </c>
      <c r="BM59" s="58">
        <f>IF('Indicator Data'!BP71="No Data",1,IF('Indicator Data Imputation'!BO62&lt;&gt;"",1,0))</f>
        <v>1</v>
      </c>
      <c r="BN59" s="58">
        <f>IF('Indicator Data'!BQ71="No Data",1,IF('Indicator Data Imputation'!BP62&lt;&gt;"",1,0))</f>
        <v>1</v>
      </c>
      <c r="BO59" s="58">
        <f>IF('Indicator Data'!BR71="No Data",1,IF('Indicator Data Imputation'!BQ62&lt;&gt;"",1,0))</f>
        <v>1</v>
      </c>
      <c r="BP59" s="58">
        <f>IF('Indicator Data'!BS71="No Data",1,IF('Indicator Data Imputation'!BR62&lt;&gt;"",1,0))</f>
        <v>1</v>
      </c>
      <c r="BQ59" s="58">
        <f>IF('Indicator Data'!BT71="No Data",1,IF('Indicator Data Imputation'!BS62&lt;&gt;"",1,0))</f>
        <v>0</v>
      </c>
      <c r="BR59" s="58">
        <f>IF('Indicator Data'!BU71="No Data",1,IF('Indicator Data Imputation'!BT62&lt;&gt;"",1,0))</f>
        <v>1</v>
      </c>
      <c r="BS59" s="58">
        <f>IF('Indicator Data'!BV71="No Data",1,IF('Indicator Data Imputation'!BU62&lt;&gt;"",1,0))</f>
        <v>0</v>
      </c>
      <c r="BT59" s="58">
        <f>IF('Indicator Data'!BW71="No Data",1,IF('Indicator Data Imputation'!BV62&lt;&gt;"",1,0))</f>
        <v>0</v>
      </c>
      <c r="BU59" s="58">
        <f>IF('Indicator Data'!BX71="No Data",1,IF('Indicator Data Imputation'!BW62&lt;&gt;"",1,0))</f>
        <v>0</v>
      </c>
      <c r="BV59" s="58">
        <f>IF('Indicator Data'!BY71="No Data",1,IF('Indicator Data Imputation'!BX62&lt;&gt;"",1,0))</f>
        <v>0</v>
      </c>
      <c r="BW59" s="58">
        <f>IF('Indicator Data'!BZ71="No Data",1,IF('Indicator Data Imputation'!BY62&lt;&gt;"",1,0))</f>
        <v>0</v>
      </c>
      <c r="BX59" s="58">
        <f>IF('Indicator Data'!CA71="No Data",1,IF('Indicator Data Imputation'!BZ62&lt;&gt;"",1,0))</f>
        <v>0</v>
      </c>
      <c r="BY59" s="58">
        <f>IF('Indicator Data'!CB71="No Data",1,IF('Indicator Data Imputation'!CA62&lt;&gt;"",1,0))</f>
        <v>0</v>
      </c>
      <c r="BZ59" s="58">
        <f>IF('Indicator Data'!CC71="No Data",1,IF('Indicator Data Imputation'!CB62&lt;&gt;"",1,0))</f>
        <v>0</v>
      </c>
      <c r="CA59" s="58">
        <f>IF('Indicator Data'!CD71="No Data",1,IF('Indicator Data Imputation'!CC62&lt;&gt;"",1,0))</f>
        <v>0</v>
      </c>
      <c r="CB59" s="58">
        <f>IF('Indicator Data'!CE71="No Data",1,IF('Indicator Data Imputation'!CD62&lt;&gt;"",1,0))</f>
        <v>0</v>
      </c>
      <c r="CC59" s="58">
        <f>IF('Indicator Data'!CF71="No Data",1,IF('Indicator Data Imputation'!CE62&lt;&gt;"",1,0))</f>
        <v>0</v>
      </c>
      <c r="CD59" s="58">
        <f>IF('Indicator Data'!CG71="No Data",1,IF('Indicator Data Imputation'!CF62&lt;&gt;"",1,0))</f>
        <v>0</v>
      </c>
      <c r="CE59" s="58">
        <f>IF('Indicator Data'!CH71="No Data",1,IF('Indicator Data Imputation'!CG62&lt;&gt;"",1,0))</f>
        <v>0</v>
      </c>
      <c r="CF59" s="58">
        <f>IF('Indicator Data'!CI71="No Data",1,IF('Indicator Data Imputation'!CH62&lt;&gt;"",1,0))</f>
        <v>0</v>
      </c>
      <c r="CG59" s="58">
        <f>IF('Indicator Data'!CJ71="No Data",1,IF('Indicator Data Imputation'!CI62&lt;&gt;"",1,0))</f>
        <v>0</v>
      </c>
      <c r="CH59" s="58">
        <f>IF('Indicator Data'!CK71="No Data",1,IF('Indicator Data Imputation'!CJ62&lt;&gt;"",1,0))</f>
        <v>0</v>
      </c>
      <c r="CI59" s="58">
        <f>IF('Indicator Data'!CL71="No Data",1,IF('Indicator Data Imputation'!CK62&lt;&gt;"",1,0))</f>
        <v>0</v>
      </c>
      <c r="CJ59" s="58">
        <f>IF('Indicator Data'!CM71="No Data",1,IF('Indicator Data Imputation'!CL62&lt;&gt;"",1,0))</f>
        <v>0</v>
      </c>
      <c r="CK59" s="58">
        <f>IF('Indicator Data'!CN71="No Data",1,IF('Indicator Data Imputation'!CM62&lt;&gt;"",1,0))</f>
        <v>0</v>
      </c>
      <c r="CL59" s="58">
        <f>IF('Indicator Data'!CO71="No Data",1,IF('Indicator Data Imputation'!CN62&lt;&gt;"",1,0))</f>
        <v>0</v>
      </c>
      <c r="CM59">
        <f t="shared" si="2"/>
        <v>13</v>
      </c>
      <c r="CN59" s="60">
        <f t="shared" si="1"/>
        <v>0.14606741573033707</v>
      </c>
    </row>
    <row r="60" spans="1:92" ht="15.75" customHeight="1" x14ac:dyDescent="0.25">
      <c r="A60" t="str">
        <f>'Indicator Data'!C72</f>
        <v>Rangpur</v>
      </c>
      <c r="B60" s="58">
        <f>IF('Indicator Data'!E72="No Data",1,IF('Indicator Data Imputation'!D63&lt;&gt;"",1,0))</f>
        <v>1</v>
      </c>
      <c r="C60" s="58">
        <f>IF('Indicator Data'!F72="No Data",1,IF('Indicator Data Imputation'!E63&lt;&gt;"",1,0))</f>
        <v>1</v>
      </c>
      <c r="D60" s="58">
        <f>IF('Indicator Data'!G72="No Data",1,IF('Indicator Data Imputation'!F63&lt;&gt;"",1,0))</f>
        <v>1</v>
      </c>
      <c r="E60" s="58">
        <f>IF('Indicator Data'!H72="No Data",1,IF('Indicator Data Imputation'!G63&lt;&gt;"",1,0))</f>
        <v>1</v>
      </c>
      <c r="F60" s="58">
        <f>IF('Indicator Data'!I72="No Data",1,IF('Indicator Data Imputation'!H63&lt;&gt;"",1,0))</f>
        <v>0</v>
      </c>
      <c r="G60" s="58">
        <f>IF('Indicator Data'!J72="No Data",1,IF('Indicator Data Imputation'!I63&lt;&gt;"",1,0))</f>
        <v>0</v>
      </c>
      <c r="H60" s="58">
        <f>IF('Indicator Data'!K72="No Data",1,IF('Indicator Data Imputation'!J63&lt;&gt;"",1,0))</f>
        <v>0</v>
      </c>
      <c r="I60" s="58">
        <f>IF('Indicator Data'!L72="No Data",1,IF('Indicator Data Imputation'!K63&lt;&gt;"",1,0))</f>
        <v>0</v>
      </c>
      <c r="J60" s="58">
        <f>IF('Indicator Data'!M72="No Data",1,IF('Indicator Data Imputation'!L63&lt;&gt;"",1,0))</f>
        <v>0</v>
      </c>
      <c r="K60" s="58">
        <f>IF('Indicator Data'!N72="No Data",1,IF('Indicator Data Imputation'!M63&lt;&gt;"",1,0))</f>
        <v>0</v>
      </c>
      <c r="L60" s="58">
        <f>IF('Indicator Data'!O72="No Data",1,IF('Indicator Data Imputation'!N63&lt;&gt;"",1,0))</f>
        <v>0</v>
      </c>
      <c r="M60" s="58">
        <f>IF('Indicator Data'!P72="No Data",1,IF('Indicator Data Imputation'!O63&lt;&gt;"",1,0))</f>
        <v>0</v>
      </c>
      <c r="N60" s="58">
        <f>IF('Indicator Data'!Q72="No Data",1,IF('Indicator Data Imputation'!P63&lt;&gt;"",1,0))</f>
        <v>0</v>
      </c>
      <c r="O60" s="58">
        <f>IF('Indicator Data'!R72="No Data",1,IF('Indicator Data Imputation'!Q63&lt;&gt;"",1,0))</f>
        <v>0</v>
      </c>
      <c r="P60" s="58">
        <f>IF('Indicator Data'!S72="No Data",1,IF('Indicator Data Imputation'!R63&lt;&gt;"",1,0))</f>
        <v>1</v>
      </c>
      <c r="Q60" s="58">
        <f>IF('Indicator Data'!T72="No Data",1,IF('Indicator Data Imputation'!S63&lt;&gt;"",1,0))</f>
        <v>0</v>
      </c>
      <c r="R60" s="58">
        <f>IF('Indicator Data'!U72="No Data",1,IF('Indicator Data Imputation'!T63&lt;&gt;"",1,0))</f>
        <v>0</v>
      </c>
      <c r="S60" s="58">
        <f>IF('Indicator Data'!V72="No Data",1,IF('Indicator Data Imputation'!U63&lt;&gt;"",1,0))</f>
        <v>0</v>
      </c>
      <c r="T60" s="58">
        <f>IF('Indicator Data'!W72="No Data",1,IF('Indicator Data Imputation'!V63&lt;&gt;"",1,0))</f>
        <v>0</v>
      </c>
      <c r="U60" s="58">
        <f>IF('Indicator Data'!X72="No Data",1,IF('Indicator Data Imputation'!W63&lt;&gt;"",1,0))</f>
        <v>0</v>
      </c>
      <c r="V60" s="58">
        <f>IF('Indicator Data'!Y72="No Data",1,IF('Indicator Data Imputation'!X63&lt;&gt;"",1,0))</f>
        <v>0</v>
      </c>
      <c r="W60" s="58">
        <f>IF('Indicator Data'!Z72="No Data",1,IF('Indicator Data Imputation'!Y63&lt;&gt;"",1,0))</f>
        <v>0</v>
      </c>
      <c r="X60" s="58">
        <f>IF('Indicator Data'!AA72="No Data",1,IF('Indicator Data Imputation'!Z63&lt;&gt;"",1,0))</f>
        <v>0</v>
      </c>
      <c r="Y60" s="58">
        <f>IF('Indicator Data'!AB72="No Data",1,IF('Indicator Data Imputation'!AA63&lt;&gt;"",1,0))</f>
        <v>0</v>
      </c>
      <c r="Z60" s="58">
        <f>IF('Indicator Data'!AC72="No Data",1,IF('Indicator Data Imputation'!AB63&lt;&gt;"",1,0))</f>
        <v>0</v>
      </c>
      <c r="AA60" s="58">
        <f>IF('Indicator Data'!AD72="No Data",1,IF('Indicator Data Imputation'!AC63&lt;&gt;"",1,0))</f>
        <v>0</v>
      </c>
      <c r="AB60" s="58">
        <f>IF('Indicator Data'!AE72="No Data",1,IF('Indicator Data Imputation'!AD63&lt;&gt;"",1,0))</f>
        <v>1</v>
      </c>
      <c r="AC60" s="58">
        <f>IF('Indicator Data'!AF72="No Data",1,IF('Indicator Data Imputation'!AE63&lt;&gt;"",1,0))</f>
        <v>1</v>
      </c>
      <c r="AD60" s="58">
        <f>IF('Indicator Data'!AG72="No Data",1,IF('Indicator Data Imputation'!AF63&lt;&gt;"",1,0))</f>
        <v>1</v>
      </c>
      <c r="AE60" s="58">
        <f>IF('Indicator Data'!AH72="No Data",1,IF('Indicator Data Imputation'!AG63&lt;&gt;"",1,0))</f>
        <v>1</v>
      </c>
      <c r="AF60" s="58">
        <f>IF('Indicator Data'!AI72="No Data",1,IF('Indicator Data Imputation'!AH63&lt;&gt;"",1,0))</f>
        <v>1</v>
      </c>
      <c r="AG60" s="58">
        <f>IF('Indicator Data'!AJ72="No Data",1,IF('Indicator Data Imputation'!AI63&lt;&gt;"",1,0))</f>
        <v>0</v>
      </c>
      <c r="AH60" s="58">
        <f>IF('Indicator Data'!AK72="No Data",1,IF('Indicator Data Imputation'!AJ63&lt;&gt;"",1,0))</f>
        <v>0</v>
      </c>
      <c r="AI60" s="58">
        <f>IF('Indicator Data'!AL72="No Data",1,IF('Indicator Data Imputation'!AK63&lt;&gt;"",1,0))</f>
        <v>0</v>
      </c>
      <c r="AJ60" s="58">
        <f>IF('Indicator Data'!AM72="No Data",1,IF('Indicator Data Imputation'!AL63&lt;&gt;"",1,0))</f>
        <v>0</v>
      </c>
      <c r="AK60" s="58">
        <f>IF('Indicator Data'!AN72="No Data",1,IF('Indicator Data Imputation'!AM63&lt;&gt;"",1,0))</f>
        <v>0</v>
      </c>
      <c r="AL60" s="58">
        <f>IF('Indicator Data'!AO72="No Data",1,IF('Indicator Data Imputation'!AN63&lt;&gt;"",1,0))</f>
        <v>0</v>
      </c>
      <c r="AM60" s="58">
        <f>IF('Indicator Data'!AP72="No Data",1,IF('Indicator Data Imputation'!AO63&lt;&gt;"",1,0))</f>
        <v>0</v>
      </c>
      <c r="AN60" s="58">
        <f>IF('Indicator Data'!AQ72="No Data",1,IF('Indicator Data Imputation'!AP63&lt;&gt;"",1,0))</f>
        <v>0</v>
      </c>
      <c r="AO60" s="58">
        <f>IF('Indicator Data'!AR72="No Data",1,IF('Indicator Data Imputation'!AQ63&lt;&gt;"",1,0))</f>
        <v>0</v>
      </c>
      <c r="AP60" s="58">
        <f>IF('Indicator Data'!AS72="No Data",1,IF('Indicator Data Imputation'!AR63&lt;&gt;"",1,0))</f>
        <v>0</v>
      </c>
      <c r="AQ60" s="58">
        <f>IF('Indicator Data'!AT72="No Data",1,IF('Indicator Data Imputation'!AS63&lt;&gt;"",1,0))</f>
        <v>1</v>
      </c>
      <c r="AR60" s="58">
        <f>IF('Indicator Data'!AU72="No Data",1,IF('Indicator Data Imputation'!AT63&lt;&gt;"",1,0))</f>
        <v>1</v>
      </c>
      <c r="AS60" s="58">
        <f>IF('Indicator Data'!AV72="No Data",1,IF('Indicator Data Imputation'!AU63&lt;&gt;"",1,0))</f>
        <v>1</v>
      </c>
      <c r="AT60" s="58">
        <f>IF('Indicator Data'!AW72="No Data",1,IF('Indicator Data Imputation'!AV63&lt;&gt;"",1,0))</f>
        <v>0</v>
      </c>
      <c r="AU60" s="58">
        <f>IF('Indicator Data'!AX72="No Data",1,IF('Indicator Data Imputation'!AW63&lt;&gt;"",1,0))</f>
        <v>0</v>
      </c>
      <c r="AV60" s="58">
        <f>IF('Indicator Data'!AY72="No Data",1,IF('Indicator Data Imputation'!AX63&lt;&gt;"",1,0))</f>
        <v>0</v>
      </c>
      <c r="AW60" s="58">
        <f>IF('Indicator Data'!AZ72="No Data",1,IF('Indicator Data Imputation'!AY63&lt;&gt;"",1,0))</f>
        <v>0</v>
      </c>
      <c r="AX60" s="58">
        <f>IF('Indicator Data'!BA72="No Data",1,IF('Indicator Data Imputation'!AZ63&lt;&gt;"",1,0))</f>
        <v>0</v>
      </c>
      <c r="AY60" s="58">
        <f>IF('Indicator Data'!BB72="No Data",1,IF('Indicator Data Imputation'!BA63&lt;&gt;"",1,0))</f>
        <v>0</v>
      </c>
      <c r="AZ60" s="58">
        <f>IF('Indicator Data'!BC72="No Data",1,IF('Indicator Data Imputation'!BB63&lt;&gt;"",1,0))</f>
        <v>0</v>
      </c>
      <c r="BA60" s="58">
        <f>IF('Indicator Data'!BD72="No Data",1,IF('Indicator Data Imputation'!BC63&lt;&gt;"",1,0))</f>
        <v>0</v>
      </c>
      <c r="BB60" s="58">
        <f>IF('Indicator Data'!BE72="No Data",1,IF('Indicator Data Imputation'!BD63&lt;&gt;"",1,0))</f>
        <v>0</v>
      </c>
      <c r="BC60" s="58">
        <f>IF('Indicator Data'!BF72="No Data",1,IF('Indicator Data Imputation'!BE63&lt;&gt;"",1,0))</f>
        <v>0</v>
      </c>
      <c r="BD60" s="58">
        <f>IF('Indicator Data'!BG72="No Data",1,IF('Indicator Data Imputation'!BF63&lt;&gt;"",1,0))</f>
        <v>0</v>
      </c>
      <c r="BE60" s="58">
        <f>IF('Indicator Data'!BH72="No Data",1,IF('Indicator Data Imputation'!BG63&lt;&gt;"",1,0))</f>
        <v>0</v>
      </c>
      <c r="BF60" s="58">
        <f>IF('Indicator Data'!BI72="No Data",1,IF('Indicator Data Imputation'!BH63&lt;&gt;"",1,0))</f>
        <v>0</v>
      </c>
      <c r="BG60" s="58">
        <f>IF('Indicator Data'!BJ72="No Data",1,IF('Indicator Data Imputation'!BI63&lt;&gt;"",1,0))</f>
        <v>0</v>
      </c>
      <c r="BH60" s="58">
        <f>IF('Indicator Data'!BK72="No Data",1,IF('Indicator Data Imputation'!BJ63&lt;&gt;"",1,0))</f>
        <v>0</v>
      </c>
      <c r="BI60" s="58">
        <f>IF('Indicator Data'!BL72="No Data",1,IF('Indicator Data Imputation'!BK63&lt;&gt;"",1,0))</f>
        <v>0</v>
      </c>
      <c r="BJ60" s="58">
        <f>IF('Indicator Data'!BM72="No Data",1,IF('Indicator Data Imputation'!BL63&lt;&gt;"",1,0))</f>
        <v>0</v>
      </c>
      <c r="BK60" s="58">
        <f>IF('Indicator Data'!BN72="No Data",1,IF('Indicator Data Imputation'!BM63&lt;&gt;"",1,0))</f>
        <v>0</v>
      </c>
      <c r="BL60" s="58">
        <f>IF('Indicator Data'!BO72="No Data",1,IF('Indicator Data Imputation'!BN63&lt;&gt;"",1,0))</f>
        <v>0</v>
      </c>
      <c r="BM60" s="58">
        <f>IF('Indicator Data'!BP72="No Data",1,IF('Indicator Data Imputation'!BO63&lt;&gt;"",1,0))</f>
        <v>1</v>
      </c>
      <c r="BN60" s="58">
        <f>IF('Indicator Data'!BQ72="No Data",1,IF('Indicator Data Imputation'!BP63&lt;&gt;"",1,0))</f>
        <v>1</v>
      </c>
      <c r="BO60" s="58">
        <f>IF('Indicator Data'!BR72="No Data",1,IF('Indicator Data Imputation'!BQ63&lt;&gt;"",1,0))</f>
        <v>1</v>
      </c>
      <c r="BP60" s="58">
        <f>IF('Indicator Data'!BS72="No Data",1,IF('Indicator Data Imputation'!BR63&lt;&gt;"",1,0))</f>
        <v>1</v>
      </c>
      <c r="BQ60" s="58">
        <f>IF('Indicator Data'!BT72="No Data",1,IF('Indicator Data Imputation'!BS63&lt;&gt;"",1,0))</f>
        <v>0</v>
      </c>
      <c r="BR60" s="58">
        <f>IF('Indicator Data'!BU72="No Data",1,IF('Indicator Data Imputation'!BT63&lt;&gt;"",1,0))</f>
        <v>1</v>
      </c>
      <c r="BS60" s="58">
        <f>IF('Indicator Data'!BV72="No Data",1,IF('Indicator Data Imputation'!BU63&lt;&gt;"",1,0))</f>
        <v>0</v>
      </c>
      <c r="BT60" s="58">
        <f>IF('Indicator Data'!BW72="No Data",1,IF('Indicator Data Imputation'!BV63&lt;&gt;"",1,0))</f>
        <v>0</v>
      </c>
      <c r="BU60" s="58">
        <f>IF('Indicator Data'!BX72="No Data",1,IF('Indicator Data Imputation'!BW63&lt;&gt;"",1,0))</f>
        <v>0</v>
      </c>
      <c r="BV60" s="58">
        <f>IF('Indicator Data'!BY72="No Data",1,IF('Indicator Data Imputation'!BX63&lt;&gt;"",1,0))</f>
        <v>0</v>
      </c>
      <c r="BW60" s="58">
        <f>IF('Indicator Data'!BZ72="No Data",1,IF('Indicator Data Imputation'!BY63&lt;&gt;"",1,0))</f>
        <v>0</v>
      </c>
      <c r="BX60" s="58">
        <f>IF('Indicator Data'!CA72="No Data",1,IF('Indicator Data Imputation'!BZ63&lt;&gt;"",1,0))</f>
        <v>0</v>
      </c>
      <c r="BY60" s="58">
        <f>IF('Indicator Data'!CB72="No Data",1,IF('Indicator Data Imputation'!CA63&lt;&gt;"",1,0))</f>
        <v>0</v>
      </c>
      <c r="BZ60" s="58">
        <f>IF('Indicator Data'!CC72="No Data",1,IF('Indicator Data Imputation'!CB63&lt;&gt;"",1,0))</f>
        <v>0</v>
      </c>
      <c r="CA60" s="58">
        <f>IF('Indicator Data'!CD72="No Data",1,IF('Indicator Data Imputation'!CC63&lt;&gt;"",1,0))</f>
        <v>0</v>
      </c>
      <c r="CB60" s="58">
        <f>IF('Indicator Data'!CE72="No Data",1,IF('Indicator Data Imputation'!CD63&lt;&gt;"",1,0))</f>
        <v>0</v>
      </c>
      <c r="CC60" s="58">
        <f>IF('Indicator Data'!CF72="No Data",1,IF('Indicator Data Imputation'!CE63&lt;&gt;"",1,0))</f>
        <v>0</v>
      </c>
      <c r="CD60" s="58">
        <f>IF('Indicator Data'!CG72="No Data",1,IF('Indicator Data Imputation'!CF63&lt;&gt;"",1,0))</f>
        <v>0</v>
      </c>
      <c r="CE60" s="58">
        <f>IF('Indicator Data'!CH72="No Data",1,IF('Indicator Data Imputation'!CG63&lt;&gt;"",1,0))</f>
        <v>0</v>
      </c>
      <c r="CF60" s="58">
        <f>IF('Indicator Data'!CI72="No Data",1,IF('Indicator Data Imputation'!CH63&lt;&gt;"",1,0))</f>
        <v>0</v>
      </c>
      <c r="CG60" s="58">
        <f>IF('Indicator Data'!CJ72="No Data",1,IF('Indicator Data Imputation'!CI63&lt;&gt;"",1,0))</f>
        <v>0</v>
      </c>
      <c r="CH60" s="58">
        <f>IF('Indicator Data'!CK72="No Data",1,IF('Indicator Data Imputation'!CJ63&lt;&gt;"",1,0))</f>
        <v>0</v>
      </c>
      <c r="CI60" s="58">
        <f>IF('Indicator Data'!CL72="No Data",1,IF('Indicator Data Imputation'!CK63&lt;&gt;"",1,0))</f>
        <v>0</v>
      </c>
      <c r="CJ60" s="58">
        <f>IF('Indicator Data'!CM72="No Data",1,IF('Indicator Data Imputation'!CL63&lt;&gt;"",1,0))</f>
        <v>0</v>
      </c>
      <c r="CK60" s="58">
        <f>IF('Indicator Data'!CN72="No Data",1,IF('Indicator Data Imputation'!CM63&lt;&gt;"",1,0))</f>
        <v>0</v>
      </c>
      <c r="CL60" s="58">
        <f>IF('Indicator Data'!CO72="No Data",1,IF('Indicator Data Imputation'!CN63&lt;&gt;"",1,0))</f>
        <v>0</v>
      </c>
      <c r="CM60">
        <f t="shared" si="2"/>
        <v>13</v>
      </c>
      <c r="CN60" s="60">
        <f t="shared" si="1"/>
        <v>0.14606741573033707</v>
      </c>
    </row>
    <row r="61" spans="1:92" ht="15.75" customHeight="1" x14ac:dyDescent="0.25">
      <c r="A61" t="str">
        <f>'Indicator Data'!C73</f>
        <v>Thakurgaon</v>
      </c>
      <c r="B61" s="58">
        <f>IF('Indicator Data'!E73="No Data",1,IF('Indicator Data Imputation'!D64&lt;&gt;"",1,0))</f>
        <v>1</v>
      </c>
      <c r="C61" s="58">
        <f>IF('Indicator Data'!F73="No Data",1,IF('Indicator Data Imputation'!E64&lt;&gt;"",1,0))</f>
        <v>1</v>
      </c>
      <c r="D61" s="58">
        <f>IF('Indicator Data'!G73="No Data",1,IF('Indicator Data Imputation'!F64&lt;&gt;"",1,0))</f>
        <v>1</v>
      </c>
      <c r="E61" s="58">
        <f>IF('Indicator Data'!H73="No Data",1,IF('Indicator Data Imputation'!G64&lt;&gt;"",1,0))</f>
        <v>1</v>
      </c>
      <c r="F61" s="58">
        <f>IF('Indicator Data'!I73="No Data",1,IF('Indicator Data Imputation'!H64&lt;&gt;"",1,0))</f>
        <v>0</v>
      </c>
      <c r="G61" s="58">
        <f>IF('Indicator Data'!J73="No Data",1,IF('Indicator Data Imputation'!I64&lt;&gt;"",1,0))</f>
        <v>0</v>
      </c>
      <c r="H61" s="58">
        <f>IF('Indicator Data'!K73="No Data",1,IF('Indicator Data Imputation'!J64&lt;&gt;"",1,0))</f>
        <v>0</v>
      </c>
      <c r="I61" s="58">
        <f>IF('Indicator Data'!L73="No Data",1,IF('Indicator Data Imputation'!K64&lt;&gt;"",1,0))</f>
        <v>0</v>
      </c>
      <c r="J61" s="58">
        <f>IF('Indicator Data'!M73="No Data",1,IF('Indicator Data Imputation'!L64&lt;&gt;"",1,0))</f>
        <v>0</v>
      </c>
      <c r="K61" s="58">
        <f>IF('Indicator Data'!N73="No Data",1,IF('Indicator Data Imputation'!M64&lt;&gt;"",1,0))</f>
        <v>0</v>
      </c>
      <c r="L61" s="58">
        <f>IF('Indicator Data'!O73="No Data",1,IF('Indicator Data Imputation'!N64&lt;&gt;"",1,0))</f>
        <v>0</v>
      </c>
      <c r="M61" s="58">
        <f>IF('Indicator Data'!P73="No Data",1,IF('Indicator Data Imputation'!O64&lt;&gt;"",1,0))</f>
        <v>0</v>
      </c>
      <c r="N61" s="58">
        <f>IF('Indicator Data'!Q73="No Data",1,IF('Indicator Data Imputation'!P64&lt;&gt;"",1,0))</f>
        <v>0</v>
      </c>
      <c r="O61" s="58">
        <f>IF('Indicator Data'!R73="No Data",1,IF('Indicator Data Imputation'!Q64&lt;&gt;"",1,0))</f>
        <v>0</v>
      </c>
      <c r="P61" s="58">
        <f>IF('Indicator Data'!S73="No Data",1,IF('Indicator Data Imputation'!R64&lt;&gt;"",1,0))</f>
        <v>1</v>
      </c>
      <c r="Q61" s="58">
        <f>IF('Indicator Data'!T73="No Data",1,IF('Indicator Data Imputation'!S64&lt;&gt;"",1,0))</f>
        <v>0</v>
      </c>
      <c r="R61" s="58">
        <f>IF('Indicator Data'!U73="No Data",1,IF('Indicator Data Imputation'!T64&lt;&gt;"",1,0))</f>
        <v>0</v>
      </c>
      <c r="S61" s="58">
        <f>IF('Indicator Data'!V73="No Data",1,IF('Indicator Data Imputation'!U64&lt;&gt;"",1,0))</f>
        <v>0</v>
      </c>
      <c r="T61" s="58">
        <f>IF('Indicator Data'!W73="No Data",1,IF('Indicator Data Imputation'!V64&lt;&gt;"",1,0))</f>
        <v>0</v>
      </c>
      <c r="U61" s="58">
        <f>IF('Indicator Data'!X73="No Data",1,IF('Indicator Data Imputation'!W64&lt;&gt;"",1,0))</f>
        <v>0</v>
      </c>
      <c r="V61" s="58">
        <f>IF('Indicator Data'!Y73="No Data",1,IF('Indicator Data Imputation'!X64&lt;&gt;"",1,0))</f>
        <v>0</v>
      </c>
      <c r="W61" s="58">
        <f>IF('Indicator Data'!Z73="No Data",1,IF('Indicator Data Imputation'!Y64&lt;&gt;"",1,0))</f>
        <v>0</v>
      </c>
      <c r="X61" s="58">
        <f>IF('Indicator Data'!AA73="No Data",1,IF('Indicator Data Imputation'!Z64&lt;&gt;"",1,0))</f>
        <v>0</v>
      </c>
      <c r="Y61" s="58">
        <f>IF('Indicator Data'!AB73="No Data",1,IF('Indicator Data Imputation'!AA64&lt;&gt;"",1,0))</f>
        <v>0</v>
      </c>
      <c r="Z61" s="58">
        <f>IF('Indicator Data'!AC73="No Data",1,IF('Indicator Data Imputation'!AB64&lt;&gt;"",1,0))</f>
        <v>0</v>
      </c>
      <c r="AA61" s="58">
        <f>IF('Indicator Data'!AD73="No Data",1,IF('Indicator Data Imputation'!AC64&lt;&gt;"",1,0))</f>
        <v>0</v>
      </c>
      <c r="AB61" s="58">
        <f>IF('Indicator Data'!AE73="No Data",1,IF('Indicator Data Imputation'!AD64&lt;&gt;"",1,0))</f>
        <v>1</v>
      </c>
      <c r="AC61" s="58">
        <f>IF('Indicator Data'!AF73="No Data",1,IF('Indicator Data Imputation'!AE64&lt;&gt;"",1,0))</f>
        <v>1</v>
      </c>
      <c r="AD61" s="58">
        <f>IF('Indicator Data'!AG73="No Data",1,IF('Indicator Data Imputation'!AF64&lt;&gt;"",1,0))</f>
        <v>1</v>
      </c>
      <c r="AE61" s="58">
        <f>IF('Indicator Data'!AH73="No Data",1,IF('Indicator Data Imputation'!AG64&lt;&gt;"",1,0))</f>
        <v>1</v>
      </c>
      <c r="AF61" s="58">
        <f>IF('Indicator Data'!AI73="No Data",1,IF('Indicator Data Imputation'!AH64&lt;&gt;"",1,0))</f>
        <v>1</v>
      </c>
      <c r="AG61" s="58">
        <f>IF('Indicator Data'!AJ73="No Data",1,IF('Indicator Data Imputation'!AI64&lt;&gt;"",1,0))</f>
        <v>0</v>
      </c>
      <c r="AH61" s="58">
        <f>IF('Indicator Data'!AK73="No Data",1,IF('Indicator Data Imputation'!AJ64&lt;&gt;"",1,0))</f>
        <v>0</v>
      </c>
      <c r="AI61" s="58">
        <f>IF('Indicator Data'!AL73="No Data",1,IF('Indicator Data Imputation'!AK64&lt;&gt;"",1,0))</f>
        <v>0</v>
      </c>
      <c r="AJ61" s="58">
        <f>IF('Indicator Data'!AM73="No Data",1,IF('Indicator Data Imputation'!AL64&lt;&gt;"",1,0))</f>
        <v>0</v>
      </c>
      <c r="AK61" s="58">
        <f>IF('Indicator Data'!AN73="No Data",1,IF('Indicator Data Imputation'!AM64&lt;&gt;"",1,0))</f>
        <v>0</v>
      </c>
      <c r="AL61" s="58">
        <f>IF('Indicator Data'!AO73="No Data",1,IF('Indicator Data Imputation'!AN64&lt;&gt;"",1,0))</f>
        <v>0</v>
      </c>
      <c r="AM61" s="58">
        <f>IF('Indicator Data'!AP73="No Data",1,IF('Indicator Data Imputation'!AO64&lt;&gt;"",1,0))</f>
        <v>0</v>
      </c>
      <c r="AN61" s="58">
        <f>IF('Indicator Data'!AQ73="No Data",1,IF('Indicator Data Imputation'!AP64&lt;&gt;"",1,0))</f>
        <v>0</v>
      </c>
      <c r="AO61" s="58">
        <f>IF('Indicator Data'!AR73="No Data",1,IF('Indicator Data Imputation'!AQ64&lt;&gt;"",1,0))</f>
        <v>0</v>
      </c>
      <c r="AP61" s="58">
        <f>IF('Indicator Data'!AS73="No Data",1,IF('Indicator Data Imputation'!AR64&lt;&gt;"",1,0))</f>
        <v>0</v>
      </c>
      <c r="AQ61" s="58">
        <f>IF('Indicator Data'!AT73="No Data",1,IF('Indicator Data Imputation'!AS64&lt;&gt;"",1,0))</f>
        <v>1</v>
      </c>
      <c r="AR61" s="58">
        <f>IF('Indicator Data'!AU73="No Data",1,IF('Indicator Data Imputation'!AT64&lt;&gt;"",1,0))</f>
        <v>1</v>
      </c>
      <c r="AS61" s="58">
        <f>IF('Indicator Data'!AV73="No Data",1,IF('Indicator Data Imputation'!AU64&lt;&gt;"",1,0))</f>
        <v>1</v>
      </c>
      <c r="AT61" s="58">
        <f>IF('Indicator Data'!AW73="No Data",1,IF('Indicator Data Imputation'!AV64&lt;&gt;"",1,0))</f>
        <v>0</v>
      </c>
      <c r="AU61" s="58">
        <f>IF('Indicator Data'!AX73="No Data",1,IF('Indicator Data Imputation'!AW64&lt;&gt;"",1,0))</f>
        <v>0</v>
      </c>
      <c r="AV61" s="58">
        <f>IF('Indicator Data'!AY73="No Data",1,IF('Indicator Data Imputation'!AX64&lt;&gt;"",1,0))</f>
        <v>0</v>
      </c>
      <c r="AW61" s="58">
        <f>IF('Indicator Data'!AZ73="No Data",1,IF('Indicator Data Imputation'!AY64&lt;&gt;"",1,0))</f>
        <v>0</v>
      </c>
      <c r="AX61" s="58">
        <f>IF('Indicator Data'!BA73="No Data",1,IF('Indicator Data Imputation'!AZ64&lt;&gt;"",1,0))</f>
        <v>0</v>
      </c>
      <c r="AY61" s="58">
        <f>IF('Indicator Data'!BB73="No Data",1,IF('Indicator Data Imputation'!BA64&lt;&gt;"",1,0))</f>
        <v>0</v>
      </c>
      <c r="AZ61" s="58">
        <f>IF('Indicator Data'!BC73="No Data",1,IF('Indicator Data Imputation'!BB64&lt;&gt;"",1,0))</f>
        <v>0</v>
      </c>
      <c r="BA61" s="58">
        <f>IF('Indicator Data'!BD73="No Data",1,IF('Indicator Data Imputation'!BC64&lt;&gt;"",1,0))</f>
        <v>0</v>
      </c>
      <c r="BB61" s="58">
        <f>IF('Indicator Data'!BE73="No Data",1,IF('Indicator Data Imputation'!BD64&lt;&gt;"",1,0))</f>
        <v>0</v>
      </c>
      <c r="BC61" s="58">
        <f>IF('Indicator Data'!BF73="No Data",1,IF('Indicator Data Imputation'!BE64&lt;&gt;"",1,0))</f>
        <v>0</v>
      </c>
      <c r="BD61" s="58">
        <f>IF('Indicator Data'!BG73="No Data",1,IF('Indicator Data Imputation'!BF64&lt;&gt;"",1,0))</f>
        <v>0</v>
      </c>
      <c r="BE61" s="58">
        <f>IF('Indicator Data'!BH73="No Data",1,IF('Indicator Data Imputation'!BG64&lt;&gt;"",1,0))</f>
        <v>0</v>
      </c>
      <c r="BF61" s="58">
        <f>IF('Indicator Data'!BI73="No Data",1,IF('Indicator Data Imputation'!BH64&lt;&gt;"",1,0))</f>
        <v>0</v>
      </c>
      <c r="BG61" s="58">
        <f>IF('Indicator Data'!BJ73="No Data",1,IF('Indicator Data Imputation'!BI64&lt;&gt;"",1,0))</f>
        <v>0</v>
      </c>
      <c r="BH61" s="58">
        <f>IF('Indicator Data'!BK73="No Data",1,IF('Indicator Data Imputation'!BJ64&lt;&gt;"",1,0))</f>
        <v>0</v>
      </c>
      <c r="BI61" s="58">
        <f>IF('Indicator Data'!BL73="No Data",1,IF('Indicator Data Imputation'!BK64&lt;&gt;"",1,0))</f>
        <v>0</v>
      </c>
      <c r="BJ61" s="58">
        <f>IF('Indicator Data'!BM73="No Data",1,IF('Indicator Data Imputation'!BL64&lt;&gt;"",1,0))</f>
        <v>0</v>
      </c>
      <c r="BK61" s="58">
        <f>IF('Indicator Data'!BN73="No Data",1,IF('Indicator Data Imputation'!BM64&lt;&gt;"",1,0))</f>
        <v>0</v>
      </c>
      <c r="BL61" s="58">
        <f>IF('Indicator Data'!BO73="No Data",1,IF('Indicator Data Imputation'!BN64&lt;&gt;"",1,0))</f>
        <v>0</v>
      </c>
      <c r="BM61" s="58">
        <f>IF('Indicator Data'!BP73="No Data",1,IF('Indicator Data Imputation'!BO64&lt;&gt;"",1,0))</f>
        <v>1</v>
      </c>
      <c r="BN61" s="58">
        <f>IF('Indicator Data'!BQ73="No Data",1,IF('Indicator Data Imputation'!BP64&lt;&gt;"",1,0))</f>
        <v>1</v>
      </c>
      <c r="BO61" s="58">
        <f>IF('Indicator Data'!BR73="No Data",1,IF('Indicator Data Imputation'!BQ64&lt;&gt;"",1,0))</f>
        <v>1</v>
      </c>
      <c r="BP61" s="58">
        <f>IF('Indicator Data'!BS73="No Data",1,IF('Indicator Data Imputation'!BR64&lt;&gt;"",1,0))</f>
        <v>1</v>
      </c>
      <c r="BQ61" s="58">
        <f>IF('Indicator Data'!BT73="No Data",1,IF('Indicator Data Imputation'!BS64&lt;&gt;"",1,0))</f>
        <v>0</v>
      </c>
      <c r="BR61" s="58">
        <f>IF('Indicator Data'!BU73="No Data",1,IF('Indicator Data Imputation'!BT64&lt;&gt;"",1,0))</f>
        <v>1</v>
      </c>
      <c r="BS61" s="58">
        <f>IF('Indicator Data'!BV73="No Data",1,IF('Indicator Data Imputation'!BU64&lt;&gt;"",1,0))</f>
        <v>0</v>
      </c>
      <c r="BT61" s="58">
        <f>IF('Indicator Data'!BW73="No Data",1,IF('Indicator Data Imputation'!BV64&lt;&gt;"",1,0))</f>
        <v>0</v>
      </c>
      <c r="BU61" s="58">
        <f>IF('Indicator Data'!BX73="No Data",1,IF('Indicator Data Imputation'!BW64&lt;&gt;"",1,0))</f>
        <v>0</v>
      </c>
      <c r="BV61" s="58">
        <f>IF('Indicator Data'!BY73="No Data",1,IF('Indicator Data Imputation'!BX64&lt;&gt;"",1,0))</f>
        <v>0</v>
      </c>
      <c r="BW61" s="58">
        <f>IF('Indicator Data'!BZ73="No Data",1,IF('Indicator Data Imputation'!BY64&lt;&gt;"",1,0))</f>
        <v>0</v>
      </c>
      <c r="BX61" s="58">
        <f>IF('Indicator Data'!CA73="No Data",1,IF('Indicator Data Imputation'!BZ64&lt;&gt;"",1,0))</f>
        <v>0</v>
      </c>
      <c r="BY61" s="58">
        <f>IF('Indicator Data'!CB73="No Data",1,IF('Indicator Data Imputation'!CA64&lt;&gt;"",1,0))</f>
        <v>0</v>
      </c>
      <c r="BZ61" s="58">
        <f>IF('Indicator Data'!CC73="No Data",1,IF('Indicator Data Imputation'!CB64&lt;&gt;"",1,0))</f>
        <v>0</v>
      </c>
      <c r="CA61" s="58">
        <f>IF('Indicator Data'!CD73="No Data",1,IF('Indicator Data Imputation'!CC64&lt;&gt;"",1,0))</f>
        <v>0</v>
      </c>
      <c r="CB61" s="58">
        <f>IF('Indicator Data'!CE73="No Data",1,IF('Indicator Data Imputation'!CD64&lt;&gt;"",1,0))</f>
        <v>0</v>
      </c>
      <c r="CC61" s="58">
        <f>IF('Indicator Data'!CF73="No Data",1,IF('Indicator Data Imputation'!CE64&lt;&gt;"",1,0))</f>
        <v>0</v>
      </c>
      <c r="CD61" s="58">
        <f>IF('Indicator Data'!CG73="No Data",1,IF('Indicator Data Imputation'!CF64&lt;&gt;"",1,0))</f>
        <v>0</v>
      </c>
      <c r="CE61" s="58">
        <f>IF('Indicator Data'!CH73="No Data",1,IF('Indicator Data Imputation'!CG64&lt;&gt;"",1,0))</f>
        <v>0</v>
      </c>
      <c r="CF61" s="58">
        <f>IF('Indicator Data'!CI73="No Data",1,IF('Indicator Data Imputation'!CH64&lt;&gt;"",1,0))</f>
        <v>0</v>
      </c>
      <c r="CG61" s="58">
        <f>IF('Indicator Data'!CJ73="No Data",1,IF('Indicator Data Imputation'!CI64&lt;&gt;"",1,0))</f>
        <v>0</v>
      </c>
      <c r="CH61" s="58">
        <f>IF('Indicator Data'!CK73="No Data",1,IF('Indicator Data Imputation'!CJ64&lt;&gt;"",1,0))</f>
        <v>0</v>
      </c>
      <c r="CI61" s="58">
        <f>IF('Indicator Data'!CL73="No Data",1,IF('Indicator Data Imputation'!CK64&lt;&gt;"",1,0))</f>
        <v>0</v>
      </c>
      <c r="CJ61" s="58">
        <f>IF('Indicator Data'!CM73="No Data",1,IF('Indicator Data Imputation'!CL64&lt;&gt;"",1,0))</f>
        <v>0</v>
      </c>
      <c r="CK61" s="58">
        <f>IF('Indicator Data'!CN73="No Data",1,IF('Indicator Data Imputation'!CM64&lt;&gt;"",1,0))</f>
        <v>0</v>
      </c>
      <c r="CL61" s="58">
        <f>IF('Indicator Data'!CO73="No Data",1,IF('Indicator Data Imputation'!CN64&lt;&gt;"",1,0))</f>
        <v>0</v>
      </c>
      <c r="CM61">
        <f t="shared" si="2"/>
        <v>13</v>
      </c>
      <c r="CN61" s="60">
        <f t="shared" si="1"/>
        <v>0.14606741573033707</v>
      </c>
    </row>
    <row r="62" spans="1:92" ht="15.75" customHeight="1" x14ac:dyDescent="0.25">
      <c r="A62" t="str">
        <f>'Indicator Data'!C74</f>
        <v>Habiganj</v>
      </c>
      <c r="B62" s="58">
        <f>IF('Indicator Data'!E74="No Data",1,IF('Indicator Data Imputation'!D65&lt;&gt;"",1,0))</f>
        <v>1</v>
      </c>
      <c r="C62" s="58">
        <f>IF('Indicator Data'!F74="No Data",1,IF('Indicator Data Imputation'!E65&lt;&gt;"",1,0))</f>
        <v>1</v>
      </c>
      <c r="D62" s="58">
        <f>IF('Indicator Data'!G74="No Data",1,IF('Indicator Data Imputation'!F65&lt;&gt;"",1,0))</f>
        <v>1</v>
      </c>
      <c r="E62" s="58">
        <f>IF('Indicator Data'!H74="No Data",1,IF('Indicator Data Imputation'!G65&lt;&gt;"",1,0))</f>
        <v>1</v>
      </c>
      <c r="F62" s="58">
        <f>IF('Indicator Data'!I74="No Data",1,IF('Indicator Data Imputation'!H65&lt;&gt;"",1,0))</f>
        <v>0</v>
      </c>
      <c r="G62" s="58">
        <f>IF('Indicator Data'!J74="No Data",1,IF('Indicator Data Imputation'!I65&lt;&gt;"",1,0))</f>
        <v>0</v>
      </c>
      <c r="H62" s="58">
        <f>IF('Indicator Data'!K74="No Data",1,IF('Indicator Data Imputation'!J65&lt;&gt;"",1,0))</f>
        <v>0</v>
      </c>
      <c r="I62" s="58">
        <f>IF('Indicator Data'!L74="No Data",1,IF('Indicator Data Imputation'!K65&lt;&gt;"",1,0))</f>
        <v>0</v>
      </c>
      <c r="J62" s="58">
        <f>IF('Indicator Data'!M74="No Data",1,IF('Indicator Data Imputation'!L65&lt;&gt;"",1,0))</f>
        <v>0</v>
      </c>
      <c r="K62" s="58">
        <f>IF('Indicator Data'!N74="No Data",1,IF('Indicator Data Imputation'!M65&lt;&gt;"",1,0))</f>
        <v>0</v>
      </c>
      <c r="L62" s="58">
        <f>IF('Indicator Data'!O74="No Data",1,IF('Indicator Data Imputation'!N65&lt;&gt;"",1,0))</f>
        <v>0</v>
      </c>
      <c r="M62" s="58">
        <f>IF('Indicator Data'!P74="No Data",1,IF('Indicator Data Imputation'!O65&lt;&gt;"",1,0))</f>
        <v>0</v>
      </c>
      <c r="N62" s="58">
        <f>IF('Indicator Data'!Q74="No Data",1,IF('Indicator Data Imputation'!P65&lt;&gt;"",1,0))</f>
        <v>0</v>
      </c>
      <c r="O62" s="58">
        <f>IF('Indicator Data'!R74="No Data",1,IF('Indicator Data Imputation'!Q65&lt;&gt;"",1,0))</f>
        <v>0</v>
      </c>
      <c r="P62" s="58">
        <f>IF('Indicator Data'!S74="No Data",1,IF('Indicator Data Imputation'!R65&lt;&gt;"",1,0))</f>
        <v>1</v>
      </c>
      <c r="Q62" s="58">
        <f>IF('Indicator Data'!T74="No Data",1,IF('Indicator Data Imputation'!S65&lt;&gt;"",1,0))</f>
        <v>0</v>
      </c>
      <c r="R62" s="58">
        <f>IF('Indicator Data'!U74="No Data",1,IF('Indicator Data Imputation'!T65&lt;&gt;"",1,0))</f>
        <v>0</v>
      </c>
      <c r="S62" s="58">
        <f>IF('Indicator Data'!V74="No Data",1,IF('Indicator Data Imputation'!U65&lt;&gt;"",1,0))</f>
        <v>0</v>
      </c>
      <c r="T62" s="58">
        <f>IF('Indicator Data'!W74="No Data",1,IF('Indicator Data Imputation'!V65&lt;&gt;"",1,0))</f>
        <v>0</v>
      </c>
      <c r="U62" s="58">
        <f>IF('Indicator Data'!X74="No Data",1,IF('Indicator Data Imputation'!W65&lt;&gt;"",1,0))</f>
        <v>0</v>
      </c>
      <c r="V62" s="58">
        <f>IF('Indicator Data'!Y74="No Data",1,IF('Indicator Data Imputation'!X65&lt;&gt;"",1,0))</f>
        <v>0</v>
      </c>
      <c r="W62" s="58">
        <f>IF('Indicator Data'!Z74="No Data",1,IF('Indicator Data Imputation'!Y65&lt;&gt;"",1,0))</f>
        <v>0</v>
      </c>
      <c r="X62" s="58">
        <f>IF('Indicator Data'!AA74="No Data",1,IF('Indicator Data Imputation'!Z65&lt;&gt;"",1,0))</f>
        <v>0</v>
      </c>
      <c r="Y62" s="58">
        <f>IF('Indicator Data'!AB74="No Data",1,IF('Indicator Data Imputation'!AA65&lt;&gt;"",1,0))</f>
        <v>0</v>
      </c>
      <c r="Z62" s="58">
        <f>IF('Indicator Data'!AC74="No Data",1,IF('Indicator Data Imputation'!AB65&lt;&gt;"",1,0))</f>
        <v>0</v>
      </c>
      <c r="AA62" s="58">
        <f>IF('Indicator Data'!AD74="No Data",1,IF('Indicator Data Imputation'!AC65&lt;&gt;"",1,0))</f>
        <v>0</v>
      </c>
      <c r="AB62" s="58">
        <f>IF('Indicator Data'!AE74="No Data",1,IF('Indicator Data Imputation'!AD65&lt;&gt;"",1,0))</f>
        <v>1</v>
      </c>
      <c r="AC62" s="58">
        <f>IF('Indicator Data'!AF74="No Data",1,IF('Indicator Data Imputation'!AE65&lt;&gt;"",1,0))</f>
        <v>1</v>
      </c>
      <c r="AD62" s="58">
        <f>IF('Indicator Data'!AG74="No Data",1,IF('Indicator Data Imputation'!AF65&lt;&gt;"",1,0))</f>
        <v>1</v>
      </c>
      <c r="AE62" s="58">
        <f>IF('Indicator Data'!AH74="No Data",1,IF('Indicator Data Imputation'!AG65&lt;&gt;"",1,0))</f>
        <v>1</v>
      </c>
      <c r="AF62" s="58">
        <f>IF('Indicator Data'!AI74="No Data",1,IF('Indicator Data Imputation'!AH65&lt;&gt;"",1,0))</f>
        <v>1</v>
      </c>
      <c r="AG62" s="58">
        <f>IF('Indicator Data'!AJ74="No Data",1,IF('Indicator Data Imputation'!AI65&lt;&gt;"",1,0))</f>
        <v>0</v>
      </c>
      <c r="AH62" s="58">
        <f>IF('Indicator Data'!AK74="No Data",1,IF('Indicator Data Imputation'!AJ65&lt;&gt;"",1,0))</f>
        <v>0</v>
      </c>
      <c r="AI62" s="58">
        <f>IF('Indicator Data'!AL74="No Data",1,IF('Indicator Data Imputation'!AK65&lt;&gt;"",1,0))</f>
        <v>0</v>
      </c>
      <c r="AJ62" s="58">
        <f>IF('Indicator Data'!AM74="No Data",1,IF('Indicator Data Imputation'!AL65&lt;&gt;"",1,0))</f>
        <v>0</v>
      </c>
      <c r="AK62" s="58">
        <f>IF('Indicator Data'!AN74="No Data",1,IF('Indicator Data Imputation'!AM65&lt;&gt;"",1,0))</f>
        <v>0</v>
      </c>
      <c r="AL62" s="58">
        <f>IF('Indicator Data'!AO74="No Data",1,IF('Indicator Data Imputation'!AN65&lt;&gt;"",1,0))</f>
        <v>0</v>
      </c>
      <c r="AM62" s="58">
        <f>IF('Indicator Data'!AP74="No Data",1,IF('Indicator Data Imputation'!AO65&lt;&gt;"",1,0))</f>
        <v>0</v>
      </c>
      <c r="AN62" s="58">
        <f>IF('Indicator Data'!AQ74="No Data",1,IF('Indicator Data Imputation'!AP65&lt;&gt;"",1,0))</f>
        <v>0</v>
      </c>
      <c r="AO62" s="58">
        <f>IF('Indicator Data'!AR74="No Data",1,IF('Indicator Data Imputation'!AQ65&lt;&gt;"",1,0))</f>
        <v>0</v>
      </c>
      <c r="AP62" s="58">
        <f>IF('Indicator Data'!AS74="No Data",1,IF('Indicator Data Imputation'!AR65&lt;&gt;"",1,0))</f>
        <v>0</v>
      </c>
      <c r="AQ62" s="58">
        <f>IF('Indicator Data'!AT74="No Data",1,IF('Indicator Data Imputation'!AS65&lt;&gt;"",1,0))</f>
        <v>1</v>
      </c>
      <c r="AR62" s="58">
        <f>IF('Indicator Data'!AU74="No Data",1,IF('Indicator Data Imputation'!AT65&lt;&gt;"",1,0))</f>
        <v>1</v>
      </c>
      <c r="AS62" s="58">
        <f>IF('Indicator Data'!AV74="No Data",1,IF('Indicator Data Imputation'!AU65&lt;&gt;"",1,0))</f>
        <v>1</v>
      </c>
      <c r="AT62" s="58">
        <f>IF('Indicator Data'!AW74="No Data",1,IF('Indicator Data Imputation'!AV65&lt;&gt;"",1,0))</f>
        <v>0</v>
      </c>
      <c r="AU62" s="58">
        <f>IF('Indicator Data'!AX74="No Data",1,IF('Indicator Data Imputation'!AW65&lt;&gt;"",1,0))</f>
        <v>0</v>
      </c>
      <c r="AV62" s="58">
        <f>IF('Indicator Data'!AY74="No Data",1,IF('Indicator Data Imputation'!AX65&lt;&gt;"",1,0))</f>
        <v>0</v>
      </c>
      <c r="AW62" s="58">
        <f>IF('Indicator Data'!AZ74="No Data",1,IF('Indicator Data Imputation'!AY65&lt;&gt;"",1,0))</f>
        <v>0</v>
      </c>
      <c r="AX62" s="58">
        <f>IF('Indicator Data'!BA74="No Data",1,IF('Indicator Data Imputation'!AZ65&lt;&gt;"",1,0))</f>
        <v>0</v>
      </c>
      <c r="AY62" s="58">
        <f>IF('Indicator Data'!BB74="No Data",1,IF('Indicator Data Imputation'!BA65&lt;&gt;"",1,0))</f>
        <v>0</v>
      </c>
      <c r="AZ62" s="58">
        <f>IF('Indicator Data'!BC74="No Data",1,IF('Indicator Data Imputation'!BB65&lt;&gt;"",1,0))</f>
        <v>0</v>
      </c>
      <c r="BA62" s="58">
        <f>IF('Indicator Data'!BD74="No Data",1,IF('Indicator Data Imputation'!BC65&lt;&gt;"",1,0))</f>
        <v>0</v>
      </c>
      <c r="BB62" s="58">
        <f>IF('Indicator Data'!BE74="No Data",1,IF('Indicator Data Imputation'!BD65&lt;&gt;"",1,0))</f>
        <v>0</v>
      </c>
      <c r="BC62" s="58">
        <f>IF('Indicator Data'!BF74="No Data",1,IF('Indicator Data Imputation'!BE65&lt;&gt;"",1,0))</f>
        <v>0</v>
      </c>
      <c r="BD62" s="58">
        <f>IF('Indicator Data'!BG74="No Data",1,IF('Indicator Data Imputation'!BF65&lt;&gt;"",1,0))</f>
        <v>0</v>
      </c>
      <c r="BE62" s="58">
        <f>IF('Indicator Data'!BH74="No Data",1,IF('Indicator Data Imputation'!BG65&lt;&gt;"",1,0))</f>
        <v>0</v>
      </c>
      <c r="BF62" s="58">
        <f>IF('Indicator Data'!BI74="No Data",1,IF('Indicator Data Imputation'!BH65&lt;&gt;"",1,0))</f>
        <v>0</v>
      </c>
      <c r="BG62" s="58">
        <f>IF('Indicator Data'!BJ74="No Data",1,IF('Indicator Data Imputation'!BI65&lt;&gt;"",1,0))</f>
        <v>0</v>
      </c>
      <c r="BH62" s="58">
        <f>IF('Indicator Data'!BK74="No Data",1,IF('Indicator Data Imputation'!BJ65&lt;&gt;"",1,0))</f>
        <v>0</v>
      </c>
      <c r="BI62" s="58">
        <f>IF('Indicator Data'!BL74="No Data",1,IF('Indicator Data Imputation'!BK65&lt;&gt;"",1,0))</f>
        <v>0</v>
      </c>
      <c r="BJ62" s="58">
        <f>IF('Indicator Data'!BM74="No Data",1,IF('Indicator Data Imputation'!BL65&lt;&gt;"",1,0))</f>
        <v>0</v>
      </c>
      <c r="BK62" s="58">
        <f>IF('Indicator Data'!BN74="No Data",1,IF('Indicator Data Imputation'!BM65&lt;&gt;"",1,0))</f>
        <v>0</v>
      </c>
      <c r="BL62" s="58">
        <f>IF('Indicator Data'!BO74="No Data",1,IF('Indicator Data Imputation'!BN65&lt;&gt;"",1,0))</f>
        <v>0</v>
      </c>
      <c r="BM62" s="58">
        <f>IF('Indicator Data'!BP74="No Data",1,IF('Indicator Data Imputation'!BO65&lt;&gt;"",1,0))</f>
        <v>1</v>
      </c>
      <c r="BN62" s="58">
        <f>IF('Indicator Data'!BQ74="No Data",1,IF('Indicator Data Imputation'!BP65&lt;&gt;"",1,0))</f>
        <v>1</v>
      </c>
      <c r="BO62" s="58">
        <f>IF('Indicator Data'!BR74="No Data",1,IF('Indicator Data Imputation'!BQ65&lt;&gt;"",1,0))</f>
        <v>1</v>
      </c>
      <c r="BP62" s="58">
        <f>IF('Indicator Data'!BS74="No Data",1,IF('Indicator Data Imputation'!BR65&lt;&gt;"",1,0))</f>
        <v>1</v>
      </c>
      <c r="BQ62" s="58">
        <f>IF('Indicator Data'!BT74="No Data",1,IF('Indicator Data Imputation'!BS65&lt;&gt;"",1,0))</f>
        <v>0</v>
      </c>
      <c r="BR62" s="58">
        <f>IF('Indicator Data'!BU74="No Data",1,IF('Indicator Data Imputation'!BT65&lt;&gt;"",1,0))</f>
        <v>1</v>
      </c>
      <c r="BS62" s="58">
        <f>IF('Indicator Data'!BV74="No Data",1,IF('Indicator Data Imputation'!BU65&lt;&gt;"",1,0))</f>
        <v>0</v>
      </c>
      <c r="BT62" s="58">
        <f>IF('Indicator Data'!BW74="No Data",1,IF('Indicator Data Imputation'!BV65&lt;&gt;"",1,0))</f>
        <v>0</v>
      </c>
      <c r="BU62" s="58">
        <f>IF('Indicator Data'!BX74="No Data",1,IF('Indicator Data Imputation'!BW65&lt;&gt;"",1,0))</f>
        <v>0</v>
      </c>
      <c r="BV62" s="58">
        <f>IF('Indicator Data'!BY74="No Data",1,IF('Indicator Data Imputation'!BX65&lt;&gt;"",1,0))</f>
        <v>0</v>
      </c>
      <c r="BW62" s="58">
        <f>IF('Indicator Data'!BZ74="No Data",1,IF('Indicator Data Imputation'!BY65&lt;&gt;"",1,0))</f>
        <v>0</v>
      </c>
      <c r="BX62" s="58">
        <f>IF('Indicator Data'!CA74="No Data",1,IF('Indicator Data Imputation'!BZ65&lt;&gt;"",1,0))</f>
        <v>0</v>
      </c>
      <c r="BY62" s="58">
        <f>IF('Indicator Data'!CB74="No Data",1,IF('Indicator Data Imputation'!CA65&lt;&gt;"",1,0))</f>
        <v>0</v>
      </c>
      <c r="BZ62" s="58">
        <f>IF('Indicator Data'!CC74="No Data",1,IF('Indicator Data Imputation'!CB65&lt;&gt;"",1,0))</f>
        <v>0</v>
      </c>
      <c r="CA62" s="58">
        <f>IF('Indicator Data'!CD74="No Data",1,IF('Indicator Data Imputation'!CC65&lt;&gt;"",1,0))</f>
        <v>0</v>
      </c>
      <c r="CB62" s="58">
        <f>IF('Indicator Data'!CE74="No Data",1,IF('Indicator Data Imputation'!CD65&lt;&gt;"",1,0))</f>
        <v>0</v>
      </c>
      <c r="CC62" s="58">
        <f>IF('Indicator Data'!CF74="No Data",1,IF('Indicator Data Imputation'!CE65&lt;&gt;"",1,0))</f>
        <v>0</v>
      </c>
      <c r="CD62" s="58">
        <f>IF('Indicator Data'!CG74="No Data",1,IF('Indicator Data Imputation'!CF65&lt;&gt;"",1,0))</f>
        <v>0</v>
      </c>
      <c r="CE62" s="58">
        <f>IF('Indicator Data'!CH74="No Data",1,IF('Indicator Data Imputation'!CG65&lt;&gt;"",1,0))</f>
        <v>0</v>
      </c>
      <c r="CF62" s="58">
        <f>IF('Indicator Data'!CI74="No Data",1,IF('Indicator Data Imputation'!CH65&lt;&gt;"",1,0))</f>
        <v>0</v>
      </c>
      <c r="CG62" s="58">
        <f>IF('Indicator Data'!CJ74="No Data",1,IF('Indicator Data Imputation'!CI65&lt;&gt;"",1,0))</f>
        <v>0</v>
      </c>
      <c r="CH62" s="58">
        <f>IF('Indicator Data'!CK74="No Data",1,IF('Indicator Data Imputation'!CJ65&lt;&gt;"",1,0))</f>
        <v>0</v>
      </c>
      <c r="CI62" s="58">
        <f>IF('Indicator Data'!CL74="No Data",1,IF('Indicator Data Imputation'!CK65&lt;&gt;"",1,0))</f>
        <v>0</v>
      </c>
      <c r="CJ62" s="58">
        <f>IF('Indicator Data'!CM74="No Data",1,IF('Indicator Data Imputation'!CL65&lt;&gt;"",1,0))</f>
        <v>0</v>
      </c>
      <c r="CK62" s="58">
        <f>IF('Indicator Data'!CN74="No Data",1,IF('Indicator Data Imputation'!CM65&lt;&gt;"",1,0))</f>
        <v>0</v>
      </c>
      <c r="CL62" s="58">
        <f>IF('Indicator Data'!CO74="No Data",1,IF('Indicator Data Imputation'!CN65&lt;&gt;"",1,0))</f>
        <v>0</v>
      </c>
      <c r="CM62">
        <f t="shared" si="2"/>
        <v>13</v>
      </c>
      <c r="CN62" s="60">
        <f t="shared" si="1"/>
        <v>0.14606741573033707</v>
      </c>
    </row>
    <row r="63" spans="1:92" ht="15.75" customHeight="1" x14ac:dyDescent="0.25">
      <c r="A63" t="str">
        <f>'Indicator Data'!C75</f>
        <v>Maulvibazar</v>
      </c>
      <c r="B63" s="58">
        <f>IF('Indicator Data'!E75="No Data",1,IF('Indicator Data Imputation'!D66&lt;&gt;"",1,0))</f>
        <v>1</v>
      </c>
      <c r="C63" s="58">
        <f>IF('Indicator Data'!F75="No Data",1,IF('Indicator Data Imputation'!E66&lt;&gt;"",1,0))</f>
        <v>1</v>
      </c>
      <c r="D63" s="58">
        <f>IF('Indicator Data'!G75="No Data",1,IF('Indicator Data Imputation'!F66&lt;&gt;"",1,0))</f>
        <v>1</v>
      </c>
      <c r="E63" s="58">
        <f>IF('Indicator Data'!H75="No Data",1,IF('Indicator Data Imputation'!G66&lt;&gt;"",1,0))</f>
        <v>1</v>
      </c>
      <c r="F63" s="58">
        <f>IF('Indicator Data'!I75="No Data",1,IF('Indicator Data Imputation'!H66&lt;&gt;"",1,0))</f>
        <v>0</v>
      </c>
      <c r="G63" s="58">
        <f>IF('Indicator Data'!J75="No Data",1,IF('Indicator Data Imputation'!I66&lt;&gt;"",1,0))</f>
        <v>0</v>
      </c>
      <c r="H63" s="58">
        <f>IF('Indicator Data'!K75="No Data",1,IF('Indicator Data Imputation'!J66&lt;&gt;"",1,0))</f>
        <v>0</v>
      </c>
      <c r="I63" s="58">
        <f>IF('Indicator Data'!L75="No Data",1,IF('Indicator Data Imputation'!K66&lt;&gt;"",1,0))</f>
        <v>0</v>
      </c>
      <c r="J63" s="58">
        <f>IF('Indicator Data'!M75="No Data",1,IF('Indicator Data Imputation'!L66&lt;&gt;"",1,0))</f>
        <v>0</v>
      </c>
      <c r="K63" s="58">
        <f>IF('Indicator Data'!N75="No Data",1,IF('Indicator Data Imputation'!M66&lt;&gt;"",1,0))</f>
        <v>0</v>
      </c>
      <c r="L63" s="58">
        <f>IF('Indicator Data'!O75="No Data",1,IF('Indicator Data Imputation'!N66&lt;&gt;"",1,0))</f>
        <v>0</v>
      </c>
      <c r="M63" s="58">
        <f>IF('Indicator Data'!P75="No Data",1,IF('Indicator Data Imputation'!O66&lt;&gt;"",1,0))</f>
        <v>0</v>
      </c>
      <c r="N63" s="58">
        <f>IF('Indicator Data'!Q75="No Data",1,IF('Indicator Data Imputation'!P66&lt;&gt;"",1,0))</f>
        <v>0</v>
      </c>
      <c r="O63" s="58">
        <f>IF('Indicator Data'!R75="No Data",1,IF('Indicator Data Imputation'!Q66&lt;&gt;"",1,0))</f>
        <v>0</v>
      </c>
      <c r="P63" s="58">
        <f>IF('Indicator Data'!S75="No Data",1,IF('Indicator Data Imputation'!R66&lt;&gt;"",1,0))</f>
        <v>1</v>
      </c>
      <c r="Q63" s="58">
        <f>IF('Indicator Data'!T75="No Data",1,IF('Indicator Data Imputation'!S66&lt;&gt;"",1,0))</f>
        <v>0</v>
      </c>
      <c r="R63" s="58">
        <f>IF('Indicator Data'!U75="No Data",1,IF('Indicator Data Imputation'!T66&lt;&gt;"",1,0))</f>
        <v>0</v>
      </c>
      <c r="S63" s="58">
        <f>IF('Indicator Data'!V75="No Data",1,IF('Indicator Data Imputation'!U66&lt;&gt;"",1,0))</f>
        <v>0</v>
      </c>
      <c r="T63" s="58">
        <f>IF('Indicator Data'!W75="No Data",1,IF('Indicator Data Imputation'!V66&lt;&gt;"",1,0))</f>
        <v>0</v>
      </c>
      <c r="U63" s="58">
        <f>IF('Indicator Data'!X75="No Data",1,IF('Indicator Data Imputation'!W66&lt;&gt;"",1,0))</f>
        <v>0</v>
      </c>
      <c r="V63" s="58">
        <f>IF('Indicator Data'!Y75="No Data",1,IF('Indicator Data Imputation'!X66&lt;&gt;"",1,0))</f>
        <v>0</v>
      </c>
      <c r="W63" s="58">
        <f>IF('Indicator Data'!Z75="No Data",1,IF('Indicator Data Imputation'!Y66&lt;&gt;"",1,0))</f>
        <v>0</v>
      </c>
      <c r="X63" s="58">
        <f>IF('Indicator Data'!AA75="No Data",1,IF('Indicator Data Imputation'!Z66&lt;&gt;"",1,0))</f>
        <v>0</v>
      </c>
      <c r="Y63" s="58">
        <f>IF('Indicator Data'!AB75="No Data",1,IF('Indicator Data Imputation'!AA66&lt;&gt;"",1,0))</f>
        <v>0</v>
      </c>
      <c r="Z63" s="58">
        <f>IF('Indicator Data'!AC75="No Data",1,IF('Indicator Data Imputation'!AB66&lt;&gt;"",1,0))</f>
        <v>0</v>
      </c>
      <c r="AA63" s="58">
        <f>IF('Indicator Data'!AD75="No Data",1,IF('Indicator Data Imputation'!AC66&lt;&gt;"",1,0))</f>
        <v>0</v>
      </c>
      <c r="AB63" s="58">
        <f>IF('Indicator Data'!AE75="No Data",1,IF('Indicator Data Imputation'!AD66&lt;&gt;"",1,0))</f>
        <v>1</v>
      </c>
      <c r="AC63" s="58">
        <f>IF('Indicator Data'!AF75="No Data",1,IF('Indicator Data Imputation'!AE66&lt;&gt;"",1,0))</f>
        <v>1</v>
      </c>
      <c r="AD63" s="58">
        <f>IF('Indicator Data'!AG75="No Data",1,IF('Indicator Data Imputation'!AF66&lt;&gt;"",1,0))</f>
        <v>1</v>
      </c>
      <c r="AE63" s="58">
        <f>IF('Indicator Data'!AH75="No Data",1,IF('Indicator Data Imputation'!AG66&lt;&gt;"",1,0))</f>
        <v>1</v>
      </c>
      <c r="AF63" s="58">
        <f>IF('Indicator Data'!AI75="No Data",1,IF('Indicator Data Imputation'!AH66&lt;&gt;"",1,0))</f>
        <v>1</v>
      </c>
      <c r="AG63" s="58">
        <f>IF('Indicator Data'!AJ75="No Data",1,IF('Indicator Data Imputation'!AI66&lt;&gt;"",1,0))</f>
        <v>0</v>
      </c>
      <c r="AH63" s="58">
        <f>IF('Indicator Data'!AK75="No Data",1,IF('Indicator Data Imputation'!AJ66&lt;&gt;"",1,0))</f>
        <v>0</v>
      </c>
      <c r="AI63" s="58">
        <f>IF('Indicator Data'!AL75="No Data",1,IF('Indicator Data Imputation'!AK66&lt;&gt;"",1,0))</f>
        <v>0</v>
      </c>
      <c r="AJ63" s="58">
        <f>IF('Indicator Data'!AM75="No Data",1,IF('Indicator Data Imputation'!AL66&lt;&gt;"",1,0))</f>
        <v>0</v>
      </c>
      <c r="AK63" s="58">
        <f>IF('Indicator Data'!AN75="No Data",1,IF('Indicator Data Imputation'!AM66&lt;&gt;"",1,0))</f>
        <v>0</v>
      </c>
      <c r="AL63" s="58">
        <f>IF('Indicator Data'!AO75="No Data",1,IF('Indicator Data Imputation'!AN66&lt;&gt;"",1,0))</f>
        <v>0</v>
      </c>
      <c r="AM63" s="58">
        <f>IF('Indicator Data'!AP75="No Data",1,IF('Indicator Data Imputation'!AO66&lt;&gt;"",1,0))</f>
        <v>0</v>
      </c>
      <c r="AN63" s="58">
        <f>IF('Indicator Data'!AQ75="No Data",1,IF('Indicator Data Imputation'!AP66&lt;&gt;"",1,0))</f>
        <v>0</v>
      </c>
      <c r="AO63" s="58">
        <f>IF('Indicator Data'!AR75="No Data",1,IF('Indicator Data Imputation'!AQ66&lt;&gt;"",1,0))</f>
        <v>0</v>
      </c>
      <c r="AP63" s="58">
        <f>IF('Indicator Data'!AS75="No Data",1,IF('Indicator Data Imputation'!AR66&lt;&gt;"",1,0))</f>
        <v>0</v>
      </c>
      <c r="AQ63" s="58">
        <f>IF('Indicator Data'!AT75="No Data",1,IF('Indicator Data Imputation'!AS66&lt;&gt;"",1,0))</f>
        <v>1</v>
      </c>
      <c r="AR63" s="58">
        <f>IF('Indicator Data'!AU75="No Data",1,IF('Indicator Data Imputation'!AT66&lt;&gt;"",1,0))</f>
        <v>1</v>
      </c>
      <c r="AS63" s="58">
        <f>IF('Indicator Data'!AV75="No Data",1,IF('Indicator Data Imputation'!AU66&lt;&gt;"",1,0))</f>
        <v>1</v>
      </c>
      <c r="AT63" s="58">
        <f>IF('Indicator Data'!AW75="No Data",1,IF('Indicator Data Imputation'!AV66&lt;&gt;"",1,0))</f>
        <v>0</v>
      </c>
      <c r="AU63" s="58">
        <f>IF('Indicator Data'!AX75="No Data",1,IF('Indicator Data Imputation'!AW66&lt;&gt;"",1,0))</f>
        <v>0</v>
      </c>
      <c r="AV63" s="58">
        <f>IF('Indicator Data'!AY75="No Data",1,IF('Indicator Data Imputation'!AX66&lt;&gt;"",1,0))</f>
        <v>0</v>
      </c>
      <c r="AW63" s="58">
        <f>IF('Indicator Data'!AZ75="No Data",1,IF('Indicator Data Imputation'!AY66&lt;&gt;"",1,0))</f>
        <v>0</v>
      </c>
      <c r="AX63" s="58">
        <f>IF('Indicator Data'!BA75="No Data",1,IF('Indicator Data Imputation'!AZ66&lt;&gt;"",1,0))</f>
        <v>0</v>
      </c>
      <c r="AY63" s="58">
        <f>IF('Indicator Data'!BB75="No Data",1,IF('Indicator Data Imputation'!BA66&lt;&gt;"",1,0))</f>
        <v>0</v>
      </c>
      <c r="AZ63" s="58">
        <f>IF('Indicator Data'!BC75="No Data",1,IF('Indicator Data Imputation'!BB66&lt;&gt;"",1,0))</f>
        <v>0</v>
      </c>
      <c r="BA63" s="58">
        <f>IF('Indicator Data'!BD75="No Data",1,IF('Indicator Data Imputation'!BC66&lt;&gt;"",1,0))</f>
        <v>0</v>
      </c>
      <c r="BB63" s="58">
        <f>IF('Indicator Data'!BE75="No Data",1,IF('Indicator Data Imputation'!BD66&lt;&gt;"",1,0))</f>
        <v>0</v>
      </c>
      <c r="BC63" s="58">
        <f>IF('Indicator Data'!BF75="No Data",1,IF('Indicator Data Imputation'!BE66&lt;&gt;"",1,0))</f>
        <v>0</v>
      </c>
      <c r="BD63" s="58">
        <f>IF('Indicator Data'!BG75="No Data",1,IF('Indicator Data Imputation'!BF66&lt;&gt;"",1,0))</f>
        <v>0</v>
      </c>
      <c r="BE63" s="58">
        <f>IF('Indicator Data'!BH75="No Data",1,IF('Indicator Data Imputation'!BG66&lt;&gt;"",1,0))</f>
        <v>0</v>
      </c>
      <c r="BF63" s="58">
        <f>IF('Indicator Data'!BI75="No Data",1,IF('Indicator Data Imputation'!BH66&lt;&gt;"",1,0))</f>
        <v>0</v>
      </c>
      <c r="BG63" s="58">
        <f>IF('Indicator Data'!BJ75="No Data",1,IF('Indicator Data Imputation'!BI66&lt;&gt;"",1,0))</f>
        <v>0</v>
      </c>
      <c r="BH63" s="58">
        <f>IF('Indicator Data'!BK75="No Data",1,IF('Indicator Data Imputation'!BJ66&lt;&gt;"",1,0))</f>
        <v>0</v>
      </c>
      <c r="BI63" s="58">
        <f>IF('Indicator Data'!BL75="No Data",1,IF('Indicator Data Imputation'!BK66&lt;&gt;"",1,0))</f>
        <v>0</v>
      </c>
      <c r="BJ63" s="58">
        <f>IF('Indicator Data'!BM75="No Data",1,IF('Indicator Data Imputation'!BL66&lt;&gt;"",1,0))</f>
        <v>0</v>
      </c>
      <c r="BK63" s="58">
        <f>IF('Indicator Data'!BN75="No Data",1,IF('Indicator Data Imputation'!BM66&lt;&gt;"",1,0))</f>
        <v>0</v>
      </c>
      <c r="BL63" s="58">
        <f>IF('Indicator Data'!BO75="No Data",1,IF('Indicator Data Imputation'!BN66&lt;&gt;"",1,0))</f>
        <v>0</v>
      </c>
      <c r="BM63" s="58">
        <f>IF('Indicator Data'!BP75="No Data",1,IF('Indicator Data Imputation'!BO66&lt;&gt;"",1,0))</f>
        <v>1</v>
      </c>
      <c r="BN63" s="58">
        <f>IF('Indicator Data'!BQ75="No Data",1,IF('Indicator Data Imputation'!BP66&lt;&gt;"",1,0))</f>
        <v>1</v>
      </c>
      <c r="BO63" s="58">
        <f>IF('Indicator Data'!BR75="No Data",1,IF('Indicator Data Imputation'!BQ66&lt;&gt;"",1,0))</f>
        <v>1</v>
      </c>
      <c r="BP63" s="58">
        <f>IF('Indicator Data'!BS75="No Data",1,IF('Indicator Data Imputation'!BR66&lt;&gt;"",1,0))</f>
        <v>1</v>
      </c>
      <c r="BQ63" s="58">
        <f>IF('Indicator Data'!BT75="No Data",1,IF('Indicator Data Imputation'!BS66&lt;&gt;"",1,0))</f>
        <v>0</v>
      </c>
      <c r="BR63" s="58">
        <f>IF('Indicator Data'!BU75="No Data",1,IF('Indicator Data Imputation'!BT66&lt;&gt;"",1,0))</f>
        <v>1</v>
      </c>
      <c r="BS63" s="58">
        <f>IF('Indicator Data'!BV75="No Data",1,IF('Indicator Data Imputation'!BU66&lt;&gt;"",1,0))</f>
        <v>0</v>
      </c>
      <c r="BT63" s="58">
        <f>IF('Indicator Data'!BW75="No Data",1,IF('Indicator Data Imputation'!BV66&lt;&gt;"",1,0))</f>
        <v>0</v>
      </c>
      <c r="BU63" s="58">
        <f>IF('Indicator Data'!BX75="No Data",1,IF('Indicator Data Imputation'!BW66&lt;&gt;"",1,0))</f>
        <v>0</v>
      </c>
      <c r="BV63" s="58">
        <f>IF('Indicator Data'!BY75="No Data",1,IF('Indicator Data Imputation'!BX66&lt;&gt;"",1,0))</f>
        <v>0</v>
      </c>
      <c r="BW63" s="58">
        <f>IF('Indicator Data'!BZ75="No Data",1,IF('Indicator Data Imputation'!BY66&lt;&gt;"",1,0))</f>
        <v>0</v>
      </c>
      <c r="BX63" s="58">
        <f>IF('Indicator Data'!CA75="No Data",1,IF('Indicator Data Imputation'!BZ66&lt;&gt;"",1,0))</f>
        <v>0</v>
      </c>
      <c r="BY63" s="58">
        <f>IF('Indicator Data'!CB75="No Data",1,IF('Indicator Data Imputation'!CA66&lt;&gt;"",1,0))</f>
        <v>0</v>
      </c>
      <c r="BZ63" s="58">
        <f>IF('Indicator Data'!CC75="No Data",1,IF('Indicator Data Imputation'!CB66&lt;&gt;"",1,0))</f>
        <v>0</v>
      </c>
      <c r="CA63" s="58">
        <f>IF('Indicator Data'!CD75="No Data",1,IF('Indicator Data Imputation'!CC66&lt;&gt;"",1,0))</f>
        <v>0</v>
      </c>
      <c r="CB63" s="58">
        <f>IF('Indicator Data'!CE75="No Data",1,IF('Indicator Data Imputation'!CD66&lt;&gt;"",1,0))</f>
        <v>0</v>
      </c>
      <c r="CC63" s="58">
        <f>IF('Indicator Data'!CF75="No Data",1,IF('Indicator Data Imputation'!CE66&lt;&gt;"",1,0))</f>
        <v>0</v>
      </c>
      <c r="CD63" s="58">
        <f>IF('Indicator Data'!CG75="No Data",1,IF('Indicator Data Imputation'!CF66&lt;&gt;"",1,0))</f>
        <v>0</v>
      </c>
      <c r="CE63" s="58">
        <f>IF('Indicator Data'!CH75="No Data",1,IF('Indicator Data Imputation'!CG66&lt;&gt;"",1,0))</f>
        <v>0</v>
      </c>
      <c r="CF63" s="58">
        <f>IF('Indicator Data'!CI75="No Data",1,IF('Indicator Data Imputation'!CH66&lt;&gt;"",1,0))</f>
        <v>0</v>
      </c>
      <c r="CG63" s="58">
        <f>IF('Indicator Data'!CJ75="No Data",1,IF('Indicator Data Imputation'!CI66&lt;&gt;"",1,0))</f>
        <v>0</v>
      </c>
      <c r="CH63" s="58">
        <f>IF('Indicator Data'!CK75="No Data",1,IF('Indicator Data Imputation'!CJ66&lt;&gt;"",1,0))</f>
        <v>0</v>
      </c>
      <c r="CI63" s="58">
        <f>IF('Indicator Data'!CL75="No Data",1,IF('Indicator Data Imputation'!CK66&lt;&gt;"",1,0))</f>
        <v>0</v>
      </c>
      <c r="CJ63" s="58">
        <f>IF('Indicator Data'!CM75="No Data",1,IF('Indicator Data Imputation'!CL66&lt;&gt;"",1,0))</f>
        <v>0</v>
      </c>
      <c r="CK63" s="58">
        <f>IF('Indicator Data'!CN75="No Data",1,IF('Indicator Data Imputation'!CM66&lt;&gt;"",1,0))</f>
        <v>0</v>
      </c>
      <c r="CL63" s="58">
        <f>IF('Indicator Data'!CO75="No Data",1,IF('Indicator Data Imputation'!CN66&lt;&gt;"",1,0))</f>
        <v>0</v>
      </c>
      <c r="CM63">
        <f t="shared" si="2"/>
        <v>13</v>
      </c>
      <c r="CN63" s="60">
        <f t="shared" si="1"/>
        <v>0.14606741573033707</v>
      </c>
    </row>
    <row r="64" spans="1:92" ht="15.75" customHeight="1" x14ac:dyDescent="0.25">
      <c r="A64" t="str">
        <f>'Indicator Data'!C76</f>
        <v>Sunamganj</v>
      </c>
      <c r="B64" s="58">
        <f>IF('Indicator Data'!E76="No Data",1,IF('Indicator Data Imputation'!D67&lt;&gt;"",1,0))</f>
        <v>1</v>
      </c>
      <c r="C64" s="58">
        <f>IF('Indicator Data'!F76="No Data",1,IF('Indicator Data Imputation'!E67&lt;&gt;"",1,0))</f>
        <v>1</v>
      </c>
      <c r="D64" s="58">
        <f>IF('Indicator Data'!G76="No Data",1,IF('Indicator Data Imputation'!F67&lt;&gt;"",1,0))</f>
        <v>1</v>
      </c>
      <c r="E64" s="58">
        <f>IF('Indicator Data'!H76="No Data",1,IF('Indicator Data Imputation'!G67&lt;&gt;"",1,0))</f>
        <v>1</v>
      </c>
      <c r="F64" s="58">
        <f>IF('Indicator Data'!I76="No Data",1,IF('Indicator Data Imputation'!H67&lt;&gt;"",1,0))</f>
        <v>0</v>
      </c>
      <c r="G64" s="58">
        <f>IF('Indicator Data'!J76="No Data",1,IF('Indicator Data Imputation'!I67&lt;&gt;"",1,0))</f>
        <v>0</v>
      </c>
      <c r="H64" s="58">
        <f>IF('Indicator Data'!K76="No Data",1,IF('Indicator Data Imputation'!J67&lt;&gt;"",1,0))</f>
        <v>0</v>
      </c>
      <c r="I64" s="58">
        <f>IF('Indicator Data'!L76="No Data",1,IF('Indicator Data Imputation'!K67&lt;&gt;"",1,0))</f>
        <v>0</v>
      </c>
      <c r="J64" s="58">
        <f>IF('Indicator Data'!M76="No Data",1,IF('Indicator Data Imputation'!L67&lt;&gt;"",1,0))</f>
        <v>0</v>
      </c>
      <c r="K64" s="58">
        <f>IF('Indicator Data'!N76="No Data",1,IF('Indicator Data Imputation'!M67&lt;&gt;"",1,0))</f>
        <v>0</v>
      </c>
      <c r="L64" s="58">
        <f>IF('Indicator Data'!O76="No Data",1,IF('Indicator Data Imputation'!N67&lt;&gt;"",1,0))</f>
        <v>0</v>
      </c>
      <c r="M64" s="58">
        <f>IF('Indicator Data'!P76="No Data",1,IF('Indicator Data Imputation'!O67&lt;&gt;"",1,0))</f>
        <v>0</v>
      </c>
      <c r="N64" s="58">
        <f>IF('Indicator Data'!Q76="No Data",1,IF('Indicator Data Imputation'!P67&lt;&gt;"",1,0))</f>
        <v>0</v>
      </c>
      <c r="O64" s="58">
        <f>IF('Indicator Data'!R76="No Data",1,IF('Indicator Data Imputation'!Q67&lt;&gt;"",1,0))</f>
        <v>0</v>
      </c>
      <c r="P64" s="58">
        <f>IF('Indicator Data'!S76="No Data",1,IF('Indicator Data Imputation'!R67&lt;&gt;"",1,0))</f>
        <v>1</v>
      </c>
      <c r="Q64" s="58">
        <f>IF('Indicator Data'!T76="No Data",1,IF('Indicator Data Imputation'!S67&lt;&gt;"",1,0))</f>
        <v>0</v>
      </c>
      <c r="R64" s="58">
        <f>IF('Indicator Data'!U76="No Data",1,IF('Indicator Data Imputation'!T67&lt;&gt;"",1,0))</f>
        <v>0</v>
      </c>
      <c r="S64" s="58">
        <f>IF('Indicator Data'!V76="No Data",1,IF('Indicator Data Imputation'!U67&lt;&gt;"",1,0))</f>
        <v>0</v>
      </c>
      <c r="T64" s="58">
        <f>IF('Indicator Data'!W76="No Data",1,IF('Indicator Data Imputation'!V67&lt;&gt;"",1,0))</f>
        <v>0</v>
      </c>
      <c r="U64" s="58">
        <f>IF('Indicator Data'!X76="No Data",1,IF('Indicator Data Imputation'!W67&lt;&gt;"",1,0))</f>
        <v>0</v>
      </c>
      <c r="V64" s="58">
        <f>IF('Indicator Data'!Y76="No Data",1,IF('Indicator Data Imputation'!X67&lt;&gt;"",1,0))</f>
        <v>0</v>
      </c>
      <c r="W64" s="58">
        <f>IF('Indicator Data'!Z76="No Data",1,IF('Indicator Data Imputation'!Y67&lt;&gt;"",1,0))</f>
        <v>0</v>
      </c>
      <c r="X64" s="58">
        <f>IF('Indicator Data'!AA76="No Data",1,IF('Indicator Data Imputation'!Z67&lt;&gt;"",1,0))</f>
        <v>0</v>
      </c>
      <c r="Y64" s="58">
        <f>IF('Indicator Data'!AB76="No Data",1,IF('Indicator Data Imputation'!AA67&lt;&gt;"",1,0))</f>
        <v>0</v>
      </c>
      <c r="Z64" s="58">
        <f>IF('Indicator Data'!AC76="No Data",1,IF('Indicator Data Imputation'!AB67&lt;&gt;"",1,0))</f>
        <v>0</v>
      </c>
      <c r="AA64" s="58">
        <f>IF('Indicator Data'!AD76="No Data",1,IF('Indicator Data Imputation'!AC67&lt;&gt;"",1,0))</f>
        <v>0</v>
      </c>
      <c r="AB64" s="58">
        <f>IF('Indicator Data'!AE76="No Data",1,IF('Indicator Data Imputation'!AD67&lt;&gt;"",1,0))</f>
        <v>1</v>
      </c>
      <c r="AC64" s="58">
        <f>IF('Indicator Data'!AF76="No Data",1,IF('Indicator Data Imputation'!AE67&lt;&gt;"",1,0))</f>
        <v>1</v>
      </c>
      <c r="AD64" s="58">
        <f>IF('Indicator Data'!AG76="No Data",1,IF('Indicator Data Imputation'!AF67&lt;&gt;"",1,0))</f>
        <v>1</v>
      </c>
      <c r="AE64" s="58">
        <f>IF('Indicator Data'!AH76="No Data",1,IF('Indicator Data Imputation'!AG67&lt;&gt;"",1,0))</f>
        <v>1</v>
      </c>
      <c r="AF64" s="58">
        <f>IF('Indicator Data'!AI76="No Data",1,IF('Indicator Data Imputation'!AH67&lt;&gt;"",1,0))</f>
        <v>1</v>
      </c>
      <c r="AG64" s="58">
        <f>IF('Indicator Data'!AJ76="No Data",1,IF('Indicator Data Imputation'!AI67&lt;&gt;"",1,0))</f>
        <v>0</v>
      </c>
      <c r="AH64" s="58">
        <f>IF('Indicator Data'!AK76="No Data",1,IF('Indicator Data Imputation'!AJ67&lt;&gt;"",1,0))</f>
        <v>0</v>
      </c>
      <c r="AI64" s="58">
        <f>IF('Indicator Data'!AL76="No Data",1,IF('Indicator Data Imputation'!AK67&lt;&gt;"",1,0))</f>
        <v>0</v>
      </c>
      <c r="AJ64" s="58">
        <f>IF('Indicator Data'!AM76="No Data",1,IF('Indicator Data Imputation'!AL67&lt;&gt;"",1,0))</f>
        <v>0</v>
      </c>
      <c r="AK64" s="58">
        <f>IF('Indicator Data'!AN76="No Data",1,IF('Indicator Data Imputation'!AM67&lt;&gt;"",1,0))</f>
        <v>0</v>
      </c>
      <c r="AL64" s="58">
        <f>IF('Indicator Data'!AO76="No Data",1,IF('Indicator Data Imputation'!AN67&lt;&gt;"",1,0))</f>
        <v>0</v>
      </c>
      <c r="AM64" s="58">
        <f>IF('Indicator Data'!AP76="No Data",1,IF('Indicator Data Imputation'!AO67&lt;&gt;"",1,0))</f>
        <v>0</v>
      </c>
      <c r="AN64" s="58">
        <f>IF('Indicator Data'!AQ76="No Data",1,IF('Indicator Data Imputation'!AP67&lt;&gt;"",1,0))</f>
        <v>0</v>
      </c>
      <c r="AO64" s="58">
        <f>IF('Indicator Data'!AR76="No Data",1,IF('Indicator Data Imputation'!AQ67&lt;&gt;"",1,0))</f>
        <v>0</v>
      </c>
      <c r="AP64" s="58">
        <f>IF('Indicator Data'!AS76="No Data",1,IF('Indicator Data Imputation'!AR67&lt;&gt;"",1,0))</f>
        <v>0</v>
      </c>
      <c r="AQ64" s="58">
        <f>IF('Indicator Data'!AT76="No Data",1,IF('Indicator Data Imputation'!AS67&lt;&gt;"",1,0))</f>
        <v>1</v>
      </c>
      <c r="AR64" s="58">
        <f>IF('Indicator Data'!AU76="No Data",1,IF('Indicator Data Imputation'!AT67&lt;&gt;"",1,0))</f>
        <v>1</v>
      </c>
      <c r="AS64" s="58">
        <f>IF('Indicator Data'!AV76="No Data",1,IF('Indicator Data Imputation'!AU67&lt;&gt;"",1,0))</f>
        <v>1</v>
      </c>
      <c r="AT64" s="58">
        <f>IF('Indicator Data'!AW76="No Data",1,IF('Indicator Data Imputation'!AV67&lt;&gt;"",1,0))</f>
        <v>0</v>
      </c>
      <c r="AU64" s="58">
        <f>IF('Indicator Data'!AX76="No Data",1,IF('Indicator Data Imputation'!AW67&lt;&gt;"",1,0))</f>
        <v>0</v>
      </c>
      <c r="AV64" s="58">
        <f>IF('Indicator Data'!AY76="No Data",1,IF('Indicator Data Imputation'!AX67&lt;&gt;"",1,0))</f>
        <v>0</v>
      </c>
      <c r="AW64" s="58">
        <f>IF('Indicator Data'!AZ76="No Data",1,IF('Indicator Data Imputation'!AY67&lt;&gt;"",1,0))</f>
        <v>0</v>
      </c>
      <c r="AX64" s="58">
        <f>IF('Indicator Data'!BA76="No Data",1,IF('Indicator Data Imputation'!AZ67&lt;&gt;"",1,0))</f>
        <v>0</v>
      </c>
      <c r="AY64" s="58">
        <f>IF('Indicator Data'!BB76="No Data",1,IF('Indicator Data Imputation'!BA67&lt;&gt;"",1,0))</f>
        <v>0</v>
      </c>
      <c r="AZ64" s="58">
        <f>IF('Indicator Data'!BC76="No Data",1,IF('Indicator Data Imputation'!BB67&lt;&gt;"",1,0))</f>
        <v>0</v>
      </c>
      <c r="BA64" s="58">
        <f>IF('Indicator Data'!BD76="No Data",1,IF('Indicator Data Imputation'!BC67&lt;&gt;"",1,0))</f>
        <v>0</v>
      </c>
      <c r="BB64" s="58">
        <f>IF('Indicator Data'!BE76="No Data",1,IF('Indicator Data Imputation'!BD67&lt;&gt;"",1,0))</f>
        <v>0</v>
      </c>
      <c r="BC64" s="58">
        <f>IF('Indicator Data'!BF76="No Data",1,IF('Indicator Data Imputation'!BE67&lt;&gt;"",1,0))</f>
        <v>0</v>
      </c>
      <c r="BD64" s="58">
        <f>IF('Indicator Data'!BG76="No Data",1,IF('Indicator Data Imputation'!BF67&lt;&gt;"",1,0))</f>
        <v>0</v>
      </c>
      <c r="BE64" s="58">
        <f>IF('Indicator Data'!BH76="No Data",1,IF('Indicator Data Imputation'!BG67&lt;&gt;"",1,0))</f>
        <v>0</v>
      </c>
      <c r="BF64" s="58">
        <f>IF('Indicator Data'!BI76="No Data",1,IF('Indicator Data Imputation'!BH67&lt;&gt;"",1,0))</f>
        <v>0</v>
      </c>
      <c r="BG64" s="58">
        <f>IF('Indicator Data'!BJ76="No Data",1,IF('Indicator Data Imputation'!BI67&lt;&gt;"",1,0))</f>
        <v>0</v>
      </c>
      <c r="BH64" s="58">
        <f>IF('Indicator Data'!BK76="No Data",1,IF('Indicator Data Imputation'!BJ67&lt;&gt;"",1,0))</f>
        <v>0</v>
      </c>
      <c r="BI64" s="58">
        <f>IF('Indicator Data'!BL76="No Data",1,IF('Indicator Data Imputation'!BK67&lt;&gt;"",1,0))</f>
        <v>0</v>
      </c>
      <c r="BJ64" s="58">
        <f>IF('Indicator Data'!BM76="No Data",1,IF('Indicator Data Imputation'!BL67&lt;&gt;"",1,0))</f>
        <v>0</v>
      </c>
      <c r="BK64" s="58">
        <f>IF('Indicator Data'!BN76="No Data",1,IF('Indicator Data Imputation'!BM67&lt;&gt;"",1,0))</f>
        <v>0</v>
      </c>
      <c r="BL64" s="58">
        <f>IF('Indicator Data'!BO76="No Data",1,IF('Indicator Data Imputation'!BN67&lt;&gt;"",1,0))</f>
        <v>0</v>
      </c>
      <c r="BM64" s="58">
        <f>IF('Indicator Data'!BP76="No Data",1,IF('Indicator Data Imputation'!BO67&lt;&gt;"",1,0))</f>
        <v>1</v>
      </c>
      <c r="BN64" s="58">
        <f>IF('Indicator Data'!BQ76="No Data",1,IF('Indicator Data Imputation'!BP67&lt;&gt;"",1,0))</f>
        <v>1</v>
      </c>
      <c r="BO64" s="58">
        <f>IF('Indicator Data'!BR76="No Data",1,IF('Indicator Data Imputation'!BQ67&lt;&gt;"",1,0))</f>
        <v>1</v>
      </c>
      <c r="BP64" s="58">
        <f>IF('Indicator Data'!BS76="No Data",1,IF('Indicator Data Imputation'!BR67&lt;&gt;"",1,0))</f>
        <v>1</v>
      </c>
      <c r="BQ64" s="58">
        <f>IF('Indicator Data'!BT76="No Data",1,IF('Indicator Data Imputation'!BS67&lt;&gt;"",1,0))</f>
        <v>0</v>
      </c>
      <c r="BR64" s="58">
        <f>IF('Indicator Data'!BU76="No Data",1,IF('Indicator Data Imputation'!BT67&lt;&gt;"",1,0))</f>
        <v>1</v>
      </c>
      <c r="BS64" s="58">
        <f>IF('Indicator Data'!BV76="No Data",1,IF('Indicator Data Imputation'!BU67&lt;&gt;"",1,0))</f>
        <v>0</v>
      </c>
      <c r="BT64" s="58">
        <f>IF('Indicator Data'!BW76="No Data",1,IF('Indicator Data Imputation'!BV67&lt;&gt;"",1,0))</f>
        <v>0</v>
      </c>
      <c r="BU64" s="58">
        <f>IF('Indicator Data'!BX76="No Data",1,IF('Indicator Data Imputation'!BW67&lt;&gt;"",1,0))</f>
        <v>0</v>
      </c>
      <c r="BV64" s="58">
        <f>IF('Indicator Data'!BY76="No Data",1,IF('Indicator Data Imputation'!BX67&lt;&gt;"",1,0))</f>
        <v>0</v>
      </c>
      <c r="BW64" s="58">
        <f>IF('Indicator Data'!BZ76="No Data",1,IF('Indicator Data Imputation'!BY67&lt;&gt;"",1,0))</f>
        <v>0</v>
      </c>
      <c r="BX64" s="58">
        <f>IF('Indicator Data'!CA76="No Data",1,IF('Indicator Data Imputation'!BZ67&lt;&gt;"",1,0))</f>
        <v>0</v>
      </c>
      <c r="BY64" s="58">
        <f>IF('Indicator Data'!CB76="No Data",1,IF('Indicator Data Imputation'!CA67&lt;&gt;"",1,0))</f>
        <v>0</v>
      </c>
      <c r="BZ64" s="58">
        <f>IF('Indicator Data'!CC76="No Data",1,IF('Indicator Data Imputation'!CB67&lt;&gt;"",1,0))</f>
        <v>0</v>
      </c>
      <c r="CA64" s="58">
        <f>IF('Indicator Data'!CD76="No Data",1,IF('Indicator Data Imputation'!CC67&lt;&gt;"",1,0))</f>
        <v>0</v>
      </c>
      <c r="CB64" s="58">
        <f>IF('Indicator Data'!CE76="No Data",1,IF('Indicator Data Imputation'!CD67&lt;&gt;"",1,0))</f>
        <v>0</v>
      </c>
      <c r="CC64" s="58">
        <f>IF('Indicator Data'!CF76="No Data",1,IF('Indicator Data Imputation'!CE67&lt;&gt;"",1,0))</f>
        <v>0</v>
      </c>
      <c r="CD64" s="58">
        <f>IF('Indicator Data'!CG76="No Data",1,IF('Indicator Data Imputation'!CF67&lt;&gt;"",1,0))</f>
        <v>0</v>
      </c>
      <c r="CE64" s="58">
        <f>IF('Indicator Data'!CH76="No Data",1,IF('Indicator Data Imputation'!CG67&lt;&gt;"",1,0))</f>
        <v>0</v>
      </c>
      <c r="CF64" s="58">
        <f>IF('Indicator Data'!CI76="No Data",1,IF('Indicator Data Imputation'!CH67&lt;&gt;"",1,0))</f>
        <v>0</v>
      </c>
      <c r="CG64" s="58">
        <f>IF('Indicator Data'!CJ76="No Data",1,IF('Indicator Data Imputation'!CI67&lt;&gt;"",1,0))</f>
        <v>0</v>
      </c>
      <c r="CH64" s="58">
        <f>IF('Indicator Data'!CK76="No Data",1,IF('Indicator Data Imputation'!CJ67&lt;&gt;"",1,0))</f>
        <v>0</v>
      </c>
      <c r="CI64" s="58">
        <f>IF('Indicator Data'!CL76="No Data",1,IF('Indicator Data Imputation'!CK67&lt;&gt;"",1,0))</f>
        <v>0</v>
      </c>
      <c r="CJ64" s="58">
        <f>IF('Indicator Data'!CM76="No Data",1,IF('Indicator Data Imputation'!CL67&lt;&gt;"",1,0))</f>
        <v>0</v>
      </c>
      <c r="CK64" s="58">
        <f>IF('Indicator Data'!CN76="No Data",1,IF('Indicator Data Imputation'!CM67&lt;&gt;"",1,0))</f>
        <v>0</v>
      </c>
      <c r="CL64" s="58">
        <f>IF('Indicator Data'!CO76="No Data",1,IF('Indicator Data Imputation'!CN67&lt;&gt;"",1,0))</f>
        <v>0</v>
      </c>
      <c r="CM64">
        <f t="shared" si="2"/>
        <v>13</v>
      </c>
      <c r="CN64" s="60">
        <f t="shared" si="1"/>
        <v>0.14606741573033707</v>
      </c>
    </row>
    <row r="65" spans="1:92" ht="15.75" customHeight="1" x14ac:dyDescent="0.25">
      <c r="A65" t="str">
        <f>'Indicator Data'!C77</f>
        <v>Sylhet</v>
      </c>
      <c r="B65" s="58">
        <f>IF('Indicator Data'!E77="No Data",1,IF('Indicator Data Imputation'!D68&lt;&gt;"",1,0))</f>
        <v>1</v>
      </c>
      <c r="C65" s="58">
        <f>IF('Indicator Data'!F77="No Data",1,IF('Indicator Data Imputation'!E68&lt;&gt;"",1,0))</f>
        <v>1</v>
      </c>
      <c r="D65" s="58">
        <f>IF('Indicator Data'!G77="No Data",1,IF('Indicator Data Imputation'!F68&lt;&gt;"",1,0))</f>
        <v>1</v>
      </c>
      <c r="E65" s="58">
        <f>IF('Indicator Data'!H77="No Data",1,IF('Indicator Data Imputation'!G68&lt;&gt;"",1,0))</f>
        <v>1</v>
      </c>
      <c r="F65" s="58">
        <f>IF('Indicator Data'!I77="No Data",1,IF('Indicator Data Imputation'!H68&lt;&gt;"",1,0))</f>
        <v>0</v>
      </c>
      <c r="G65" s="58">
        <f>IF('Indicator Data'!J77="No Data",1,IF('Indicator Data Imputation'!I68&lt;&gt;"",1,0))</f>
        <v>0</v>
      </c>
      <c r="H65" s="58">
        <f>IF('Indicator Data'!K77="No Data",1,IF('Indicator Data Imputation'!J68&lt;&gt;"",1,0))</f>
        <v>0</v>
      </c>
      <c r="I65" s="58">
        <f>IF('Indicator Data'!L77="No Data",1,IF('Indicator Data Imputation'!K68&lt;&gt;"",1,0))</f>
        <v>0</v>
      </c>
      <c r="J65" s="58">
        <f>IF('Indicator Data'!M77="No Data",1,IF('Indicator Data Imputation'!L68&lt;&gt;"",1,0))</f>
        <v>0</v>
      </c>
      <c r="K65" s="58">
        <f>IF('Indicator Data'!N77="No Data",1,IF('Indicator Data Imputation'!M68&lt;&gt;"",1,0))</f>
        <v>0</v>
      </c>
      <c r="L65" s="58">
        <f>IF('Indicator Data'!O77="No Data",1,IF('Indicator Data Imputation'!N68&lt;&gt;"",1,0))</f>
        <v>0</v>
      </c>
      <c r="M65" s="58">
        <f>IF('Indicator Data'!P77="No Data",1,IF('Indicator Data Imputation'!O68&lt;&gt;"",1,0))</f>
        <v>0</v>
      </c>
      <c r="N65" s="58">
        <f>IF('Indicator Data'!Q77="No Data",1,IF('Indicator Data Imputation'!P68&lt;&gt;"",1,0))</f>
        <v>0</v>
      </c>
      <c r="O65" s="58">
        <f>IF('Indicator Data'!R77="No Data",1,IF('Indicator Data Imputation'!Q68&lt;&gt;"",1,0))</f>
        <v>0</v>
      </c>
      <c r="P65" s="58">
        <f>IF('Indicator Data'!S77="No Data",1,IF('Indicator Data Imputation'!R68&lt;&gt;"",1,0))</f>
        <v>1</v>
      </c>
      <c r="Q65" s="58">
        <f>IF('Indicator Data'!T77="No Data",1,IF('Indicator Data Imputation'!S68&lt;&gt;"",1,0))</f>
        <v>0</v>
      </c>
      <c r="R65" s="58">
        <f>IF('Indicator Data'!U77="No Data",1,IF('Indicator Data Imputation'!T68&lt;&gt;"",1,0))</f>
        <v>0</v>
      </c>
      <c r="S65" s="58">
        <f>IF('Indicator Data'!V77="No Data",1,IF('Indicator Data Imputation'!U68&lt;&gt;"",1,0))</f>
        <v>0</v>
      </c>
      <c r="T65" s="58">
        <f>IF('Indicator Data'!W77="No Data",1,IF('Indicator Data Imputation'!V68&lt;&gt;"",1,0))</f>
        <v>0</v>
      </c>
      <c r="U65" s="58">
        <f>IF('Indicator Data'!X77="No Data",1,IF('Indicator Data Imputation'!W68&lt;&gt;"",1,0))</f>
        <v>0</v>
      </c>
      <c r="V65" s="58">
        <f>IF('Indicator Data'!Y77="No Data",1,IF('Indicator Data Imputation'!X68&lt;&gt;"",1,0))</f>
        <v>0</v>
      </c>
      <c r="W65" s="58">
        <f>IF('Indicator Data'!Z77="No Data",1,IF('Indicator Data Imputation'!Y68&lt;&gt;"",1,0))</f>
        <v>0</v>
      </c>
      <c r="X65" s="58">
        <f>IF('Indicator Data'!AA77="No Data",1,IF('Indicator Data Imputation'!Z68&lt;&gt;"",1,0))</f>
        <v>0</v>
      </c>
      <c r="Y65" s="58">
        <f>IF('Indicator Data'!AB77="No Data",1,IF('Indicator Data Imputation'!AA68&lt;&gt;"",1,0))</f>
        <v>0</v>
      </c>
      <c r="Z65" s="58">
        <f>IF('Indicator Data'!AC77="No Data",1,IF('Indicator Data Imputation'!AB68&lt;&gt;"",1,0))</f>
        <v>0</v>
      </c>
      <c r="AA65" s="58">
        <f>IF('Indicator Data'!AD77="No Data",1,IF('Indicator Data Imputation'!AC68&lt;&gt;"",1,0))</f>
        <v>0</v>
      </c>
      <c r="AB65" s="58">
        <f>IF('Indicator Data'!AE77="No Data",1,IF('Indicator Data Imputation'!AD68&lt;&gt;"",1,0))</f>
        <v>1</v>
      </c>
      <c r="AC65" s="58">
        <f>IF('Indicator Data'!AF77="No Data",1,IF('Indicator Data Imputation'!AE68&lt;&gt;"",1,0))</f>
        <v>1</v>
      </c>
      <c r="AD65" s="58">
        <f>IF('Indicator Data'!AG77="No Data",1,IF('Indicator Data Imputation'!AF68&lt;&gt;"",1,0))</f>
        <v>1</v>
      </c>
      <c r="AE65" s="58">
        <f>IF('Indicator Data'!AH77="No Data",1,IF('Indicator Data Imputation'!AG68&lt;&gt;"",1,0))</f>
        <v>1</v>
      </c>
      <c r="AF65" s="58">
        <f>IF('Indicator Data'!AI77="No Data",1,IF('Indicator Data Imputation'!AH68&lt;&gt;"",1,0))</f>
        <v>1</v>
      </c>
      <c r="AG65" s="58">
        <f>IF('Indicator Data'!AJ77="No Data",1,IF('Indicator Data Imputation'!AI68&lt;&gt;"",1,0))</f>
        <v>0</v>
      </c>
      <c r="AH65" s="58">
        <f>IF('Indicator Data'!AK77="No Data",1,IF('Indicator Data Imputation'!AJ68&lt;&gt;"",1,0))</f>
        <v>0</v>
      </c>
      <c r="AI65" s="58">
        <f>IF('Indicator Data'!AL77="No Data",1,IF('Indicator Data Imputation'!AK68&lt;&gt;"",1,0))</f>
        <v>0</v>
      </c>
      <c r="AJ65" s="58">
        <f>IF('Indicator Data'!AM77="No Data",1,IF('Indicator Data Imputation'!AL68&lt;&gt;"",1,0))</f>
        <v>0</v>
      </c>
      <c r="AK65" s="58">
        <f>IF('Indicator Data'!AN77="No Data",1,IF('Indicator Data Imputation'!AM68&lt;&gt;"",1,0))</f>
        <v>0</v>
      </c>
      <c r="AL65" s="58">
        <f>IF('Indicator Data'!AO77="No Data",1,IF('Indicator Data Imputation'!AN68&lt;&gt;"",1,0))</f>
        <v>0</v>
      </c>
      <c r="AM65" s="58">
        <f>IF('Indicator Data'!AP77="No Data",1,IF('Indicator Data Imputation'!AO68&lt;&gt;"",1,0))</f>
        <v>0</v>
      </c>
      <c r="AN65" s="58">
        <f>IF('Indicator Data'!AQ77="No Data",1,IF('Indicator Data Imputation'!AP68&lt;&gt;"",1,0))</f>
        <v>0</v>
      </c>
      <c r="AO65" s="58">
        <f>IF('Indicator Data'!AR77="No Data",1,IF('Indicator Data Imputation'!AQ68&lt;&gt;"",1,0))</f>
        <v>0</v>
      </c>
      <c r="AP65" s="58">
        <f>IF('Indicator Data'!AS77="No Data",1,IF('Indicator Data Imputation'!AR68&lt;&gt;"",1,0))</f>
        <v>0</v>
      </c>
      <c r="AQ65" s="58">
        <f>IF('Indicator Data'!AT77="No Data",1,IF('Indicator Data Imputation'!AS68&lt;&gt;"",1,0))</f>
        <v>1</v>
      </c>
      <c r="AR65" s="58">
        <f>IF('Indicator Data'!AU77="No Data",1,IF('Indicator Data Imputation'!AT68&lt;&gt;"",1,0))</f>
        <v>1</v>
      </c>
      <c r="AS65" s="58">
        <f>IF('Indicator Data'!AV77="No Data",1,IF('Indicator Data Imputation'!AU68&lt;&gt;"",1,0))</f>
        <v>1</v>
      </c>
      <c r="AT65" s="58">
        <f>IF('Indicator Data'!AW77="No Data",1,IF('Indicator Data Imputation'!AV68&lt;&gt;"",1,0))</f>
        <v>0</v>
      </c>
      <c r="AU65" s="58">
        <f>IF('Indicator Data'!AX77="No Data",1,IF('Indicator Data Imputation'!AW68&lt;&gt;"",1,0))</f>
        <v>0</v>
      </c>
      <c r="AV65" s="58">
        <f>IF('Indicator Data'!AY77="No Data",1,IF('Indicator Data Imputation'!AX68&lt;&gt;"",1,0))</f>
        <v>0</v>
      </c>
      <c r="AW65" s="58">
        <f>IF('Indicator Data'!AZ77="No Data",1,IF('Indicator Data Imputation'!AY68&lt;&gt;"",1,0))</f>
        <v>0</v>
      </c>
      <c r="AX65" s="58">
        <f>IF('Indicator Data'!BA77="No Data",1,IF('Indicator Data Imputation'!AZ68&lt;&gt;"",1,0))</f>
        <v>0</v>
      </c>
      <c r="AY65" s="58">
        <f>IF('Indicator Data'!BB77="No Data",1,IF('Indicator Data Imputation'!BA68&lt;&gt;"",1,0))</f>
        <v>0</v>
      </c>
      <c r="AZ65" s="58">
        <f>IF('Indicator Data'!BC77="No Data",1,IF('Indicator Data Imputation'!BB68&lt;&gt;"",1,0))</f>
        <v>0</v>
      </c>
      <c r="BA65" s="58">
        <f>IF('Indicator Data'!BD77="No Data",1,IF('Indicator Data Imputation'!BC68&lt;&gt;"",1,0))</f>
        <v>0</v>
      </c>
      <c r="BB65" s="58">
        <f>IF('Indicator Data'!BE77="No Data",1,IF('Indicator Data Imputation'!BD68&lt;&gt;"",1,0))</f>
        <v>0</v>
      </c>
      <c r="BC65" s="58">
        <f>IF('Indicator Data'!BF77="No Data",1,IF('Indicator Data Imputation'!BE68&lt;&gt;"",1,0))</f>
        <v>0</v>
      </c>
      <c r="BD65" s="58">
        <f>IF('Indicator Data'!BG77="No Data",1,IF('Indicator Data Imputation'!BF68&lt;&gt;"",1,0))</f>
        <v>0</v>
      </c>
      <c r="BE65" s="58">
        <f>IF('Indicator Data'!BH77="No Data",1,IF('Indicator Data Imputation'!BG68&lt;&gt;"",1,0))</f>
        <v>0</v>
      </c>
      <c r="BF65" s="58">
        <f>IF('Indicator Data'!BI77="No Data",1,IF('Indicator Data Imputation'!BH68&lt;&gt;"",1,0))</f>
        <v>0</v>
      </c>
      <c r="BG65" s="58">
        <f>IF('Indicator Data'!BJ77="No Data",1,IF('Indicator Data Imputation'!BI68&lt;&gt;"",1,0))</f>
        <v>0</v>
      </c>
      <c r="BH65" s="58">
        <f>IF('Indicator Data'!BK77="No Data",1,IF('Indicator Data Imputation'!BJ68&lt;&gt;"",1,0))</f>
        <v>0</v>
      </c>
      <c r="BI65" s="58">
        <f>IF('Indicator Data'!BL77="No Data",1,IF('Indicator Data Imputation'!BK68&lt;&gt;"",1,0))</f>
        <v>0</v>
      </c>
      <c r="BJ65" s="58">
        <f>IF('Indicator Data'!BM77="No Data",1,IF('Indicator Data Imputation'!BL68&lt;&gt;"",1,0))</f>
        <v>0</v>
      </c>
      <c r="BK65" s="58">
        <f>IF('Indicator Data'!BN77="No Data",1,IF('Indicator Data Imputation'!BM68&lt;&gt;"",1,0))</f>
        <v>0</v>
      </c>
      <c r="BL65" s="58">
        <f>IF('Indicator Data'!BO77="No Data",1,IF('Indicator Data Imputation'!BN68&lt;&gt;"",1,0))</f>
        <v>0</v>
      </c>
      <c r="BM65" s="58">
        <f>IF('Indicator Data'!BP77="No Data",1,IF('Indicator Data Imputation'!BO68&lt;&gt;"",1,0))</f>
        <v>1</v>
      </c>
      <c r="BN65" s="58">
        <f>IF('Indicator Data'!BQ77="No Data",1,IF('Indicator Data Imputation'!BP68&lt;&gt;"",1,0))</f>
        <v>1</v>
      </c>
      <c r="BO65" s="58">
        <f>IF('Indicator Data'!BR77="No Data",1,IF('Indicator Data Imputation'!BQ68&lt;&gt;"",1,0))</f>
        <v>1</v>
      </c>
      <c r="BP65" s="58">
        <f>IF('Indicator Data'!BS77="No Data",1,IF('Indicator Data Imputation'!BR68&lt;&gt;"",1,0))</f>
        <v>1</v>
      </c>
      <c r="BQ65" s="58">
        <f>IF('Indicator Data'!BT77="No Data",1,IF('Indicator Data Imputation'!BS68&lt;&gt;"",1,0))</f>
        <v>0</v>
      </c>
      <c r="BR65" s="58">
        <f>IF('Indicator Data'!BU77="No Data",1,IF('Indicator Data Imputation'!BT68&lt;&gt;"",1,0))</f>
        <v>1</v>
      </c>
      <c r="BS65" s="58">
        <f>IF('Indicator Data'!BV77="No Data",1,IF('Indicator Data Imputation'!BU68&lt;&gt;"",1,0))</f>
        <v>0</v>
      </c>
      <c r="BT65" s="58">
        <f>IF('Indicator Data'!BW77="No Data",1,IF('Indicator Data Imputation'!BV68&lt;&gt;"",1,0))</f>
        <v>0</v>
      </c>
      <c r="BU65" s="58">
        <f>IF('Indicator Data'!BX77="No Data",1,IF('Indicator Data Imputation'!BW68&lt;&gt;"",1,0))</f>
        <v>0</v>
      </c>
      <c r="BV65" s="58">
        <f>IF('Indicator Data'!BY77="No Data",1,IF('Indicator Data Imputation'!BX68&lt;&gt;"",1,0))</f>
        <v>0</v>
      </c>
      <c r="BW65" s="58">
        <f>IF('Indicator Data'!BZ77="No Data",1,IF('Indicator Data Imputation'!BY68&lt;&gt;"",1,0))</f>
        <v>0</v>
      </c>
      <c r="BX65" s="58">
        <f>IF('Indicator Data'!CA77="No Data",1,IF('Indicator Data Imputation'!BZ68&lt;&gt;"",1,0))</f>
        <v>0</v>
      </c>
      <c r="BY65" s="58">
        <f>IF('Indicator Data'!CB77="No Data",1,IF('Indicator Data Imputation'!CA68&lt;&gt;"",1,0))</f>
        <v>0</v>
      </c>
      <c r="BZ65" s="58">
        <f>IF('Indicator Data'!CC77="No Data",1,IF('Indicator Data Imputation'!CB68&lt;&gt;"",1,0))</f>
        <v>0</v>
      </c>
      <c r="CA65" s="58">
        <f>IF('Indicator Data'!CD77="No Data",1,IF('Indicator Data Imputation'!CC68&lt;&gt;"",1,0))</f>
        <v>0</v>
      </c>
      <c r="CB65" s="58">
        <f>IF('Indicator Data'!CE77="No Data",1,IF('Indicator Data Imputation'!CD68&lt;&gt;"",1,0))</f>
        <v>0</v>
      </c>
      <c r="CC65" s="58">
        <f>IF('Indicator Data'!CF77="No Data",1,IF('Indicator Data Imputation'!CE68&lt;&gt;"",1,0))</f>
        <v>0</v>
      </c>
      <c r="CD65" s="58">
        <f>IF('Indicator Data'!CG77="No Data",1,IF('Indicator Data Imputation'!CF68&lt;&gt;"",1,0))</f>
        <v>0</v>
      </c>
      <c r="CE65" s="58">
        <f>IF('Indicator Data'!CH77="No Data",1,IF('Indicator Data Imputation'!CG68&lt;&gt;"",1,0))</f>
        <v>0</v>
      </c>
      <c r="CF65" s="58">
        <f>IF('Indicator Data'!CI77="No Data",1,IF('Indicator Data Imputation'!CH68&lt;&gt;"",1,0))</f>
        <v>0</v>
      </c>
      <c r="CG65" s="58">
        <f>IF('Indicator Data'!CJ77="No Data",1,IF('Indicator Data Imputation'!CI68&lt;&gt;"",1,0))</f>
        <v>0</v>
      </c>
      <c r="CH65" s="58">
        <f>IF('Indicator Data'!CK77="No Data",1,IF('Indicator Data Imputation'!CJ68&lt;&gt;"",1,0))</f>
        <v>0</v>
      </c>
      <c r="CI65" s="58">
        <f>IF('Indicator Data'!CL77="No Data",1,IF('Indicator Data Imputation'!CK68&lt;&gt;"",1,0))</f>
        <v>0</v>
      </c>
      <c r="CJ65" s="58">
        <f>IF('Indicator Data'!CM77="No Data",1,IF('Indicator Data Imputation'!CL68&lt;&gt;"",1,0))</f>
        <v>0</v>
      </c>
      <c r="CK65" s="58">
        <f>IF('Indicator Data'!CN77="No Data",1,IF('Indicator Data Imputation'!CM68&lt;&gt;"",1,0))</f>
        <v>0</v>
      </c>
      <c r="CL65" s="58">
        <f>IF('Indicator Data'!CO77="No Data",1,IF('Indicator Data Imputation'!CN68&lt;&gt;"",1,0))</f>
        <v>0</v>
      </c>
      <c r="CM65">
        <f t="shared" si="2"/>
        <v>13</v>
      </c>
      <c r="CN65" s="60">
        <f t="shared" si="1"/>
        <v>0.14606741573033707</v>
      </c>
    </row>
    <row r="66" spans="1:92" ht="15.75" customHeight="1" x14ac:dyDescent="0.25"/>
    <row r="67" spans="1:92" ht="15.75" customHeight="1" x14ac:dyDescent="0.25"/>
    <row r="68" spans="1:92" ht="15.75" customHeight="1" x14ac:dyDescent="0.25"/>
    <row r="69" spans="1:92" ht="15.75" customHeight="1" x14ac:dyDescent="0.25"/>
    <row r="70" spans="1:92" ht="15.75" customHeight="1" x14ac:dyDescent="0.25"/>
    <row r="71" spans="1:92" ht="15.75" customHeight="1" x14ac:dyDescent="0.25"/>
    <row r="72" spans="1:92" ht="15.75" customHeight="1" x14ac:dyDescent="0.25"/>
    <row r="73" spans="1:92" ht="15.75" customHeight="1" x14ac:dyDescent="0.25"/>
    <row r="74" spans="1:92" ht="15.75" customHeight="1" x14ac:dyDescent="0.25"/>
    <row r="75" spans="1:92" ht="15.75" customHeight="1" x14ac:dyDescent="0.25"/>
    <row r="76" spans="1:92" ht="15.75" customHeight="1" x14ac:dyDescent="0.25"/>
    <row r="77" spans="1:92" ht="15.75" customHeight="1" x14ac:dyDescent="0.25"/>
    <row r="78" spans="1:92" ht="15.75" customHeight="1" x14ac:dyDescent="0.25"/>
    <row r="79" spans="1:92" ht="15.75" customHeight="1" x14ac:dyDescent="0.25"/>
    <row r="80" spans="1:92"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D2958-ADA0-4A04-9780-B320E9802723}">
  <sheetPr>
    <tabColor rgb="FF7030A0"/>
  </sheetPr>
  <dimension ref="A1:I72"/>
  <sheetViews>
    <sheetView zoomScale="85" zoomScaleNormal="85" workbookViewId="0">
      <pane xSplit="2" ySplit="1" topLeftCell="C17" activePane="bottomRight" state="frozen"/>
      <selection pane="topRight" activeCell="B1" sqref="B1"/>
      <selection pane="bottomLeft" activeCell="A2" sqref="A2"/>
      <selection pane="bottomRight" activeCell="B1" sqref="B1"/>
    </sheetView>
  </sheetViews>
  <sheetFormatPr defaultColWidth="8.85546875" defaultRowHeight="15" x14ac:dyDescent="0.25"/>
  <cols>
    <col min="1" max="1" width="21.5703125" style="263" customWidth="1"/>
    <col min="2" max="2" width="16.85546875" style="263" customWidth="1"/>
    <col min="3" max="7" width="8.85546875" style="263"/>
    <col min="8" max="8" width="8.85546875" style="263" customWidth="1"/>
    <col min="9" max="16384" width="8.85546875" style="263"/>
  </cols>
  <sheetData>
    <row r="1" spans="1:9" ht="175.5" x14ac:dyDescent="0.25">
      <c r="A1" s="297" t="str">
        <f>'Indicator Data Imputation'!A2</f>
        <v>ADMIN LEVEL-1 (Division)</v>
      </c>
      <c r="B1" s="297" t="str">
        <f>'Indicator Data Imputation'!B2</f>
        <v xml:space="preserve">ADMIN LEVEL-2 (District) </v>
      </c>
      <c r="C1" s="270" t="s">
        <v>645</v>
      </c>
      <c r="D1" s="271" t="s">
        <v>646</v>
      </c>
      <c r="E1" s="270" t="s">
        <v>647</v>
      </c>
      <c r="F1" s="270" t="s">
        <v>645</v>
      </c>
      <c r="G1" s="271" t="s">
        <v>648</v>
      </c>
      <c r="H1" s="270" t="s">
        <v>647</v>
      </c>
      <c r="I1" s="270" t="s">
        <v>649</v>
      </c>
    </row>
    <row r="2" spans="1:9" x14ac:dyDescent="0.25">
      <c r="A2" s="263" t="str">
        <f>'Indicator Data'!B14</f>
        <v>Barishal</v>
      </c>
      <c r="B2" s="263" t="str">
        <f>'Imputed and missing data hidden'!A2</f>
        <v>Barguna</v>
      </c>
      <c r="C2" s="263">
        <f>'Imputed and missing data hidden'!CM2</f>
        <v>13</v>
      </c>
      <c r="D2" s="263">
        <v>0</v>
      </c>
      <c r="E2" s="266">
        <f>'Indicator Date hidden2'!CN3</f>
        <v>0.7528089887640449</v>
      </c>
      <c r="F2" s="266">
        <f>IF(C2&gt;C$70,10,10-(C$70-C2)/(C$70-C$69)*10)</f>
        <v>10</v>
      </c>
      <c r="G2" s="266">
        <f>IF(D2=1,$C$72,1)</f>
        <v>1</v>
      </c>
      <c r="H2" s="266">
        <f>IF(E2&gt;E$70,10,10-(E$70-E2)/(E$70-E$69)*10)</f>
        <v>9.4101123595505598</v>
      </c>
      <c r="I2" s="266">
        <f>ROUND((10-GEOMEAN(((10-F2)/10*9+1),((10-G2)/10*9+1),((10-H2)/10*9+1)))/9*10,1)</f>
        <v>8.4</v>
      </c>
    </row>
    <row r="3" spans="1:9" x14ac:dyDescent="0.25">
      <c r="A3" s="263" t="str">
        <f>'Indicator Data'!B15</f>
        <v>Barishal</v>
      </c>
      <c r="B3" s="263" t="str">
        <f>'Imputed and missing data hidden'!A3</f>
        <v>Barishal</v>
      </c>
      <c r="C3" s="263">
        <f>'Imputed and missing data hidden'!CM3</f>
        <v>13</v>
      </c>
      <c r="D3" s="263">
        <v>0</v>
      </c>
      <c r="E3" s="266">
        <f>'Indicator Date hidden2'!CN4</f>
        <v>0.7528089887640449</v>
      </c>
      <c r="F3" s="266">
        <f>IF(C3&gt;C$70,10,10-(C$70-C3)/(C$70-C$69)*10)</f>
        <v>10</v>
      </c>
      <c r="G3" s="266">
        <f t="shared" ref="G3:G65" si="0">IF(D3=1,$C$72,1)</f>
        <v>1</v>
      </c>
      <c r="H3" s="266">
        <f t="shared" ref="H3:H33" si="1">IF(E3&gt;E$70,10,10-(E$70-E3)/(E$70-E$69)*10)</f>
        <v>9.4101123595505598</v>
      </c>
      <c r="I3" s="266">
        <f t="shared" ref="I3:I65" si="2">ROUND((10-GEOMEAN(((10-F3)/10*9+1),((10-G3)/10*9+1),((10-H3)/10*9+1)))/9*10,1)</f>
        <v>8.4</v>
      </c>
    </row>
    <row r="4" spans="1:9" x14ac:dyDescent="0.25">
      <c r="A4" s="263" t="str">
        <f>'Indicator Data'!B16</f>
        <v>Barishal</v>
      </c>
      <c r="B4" s="263" t="str">
        <f>'Imputed and missing data hidden'!A4</f>
        <v>Bhola</v>
      </c>
      <c r="C4" s="263">
        <f>'Imputed and missing data hidden'!CM4</f>
        <v>13</v>
      </c>
      <c r="D4" s="263">
        <v>0</v>
      </c>
      <c r="E4" s="266">
        <f>'Indicator Date hidden2'!CN5</f>
        <v>0.7528089887640449</v>
      </c>
      <c r="F4" s="266">
        <f t="shared" ref="F4:F65" si="3">IF(C4&gt;C$70,10,10-(C$70-C4)/(C$70-C$69)*10)</f>
        <v>10</v>
      </c>
      <c r="G4" s="266">
        <f t="shared" si="0"/>
        <v>1</v>
      </c>
      <c r="H4" s="266">
        <f t="shared" si="1"/>
        <v>9.4101123595505598</v>
      </c>
      <c r="I4" s="266">
        <f t="shared" si="2"/>
        <v>8.4</v>
      </c>
    </row>
    <row r="5" spans="1:9" x14ac:dyDescent="0.25">
      <c r="A5" s="263" t="str">
        <f>'Indicator Data'!B17</f>
        <v>Barishal</v>
      </c>
      <c r="B5" s="263" t="str">
        <f>'Imputed and missing data hidden'!A5</f>
        <v>Jhalokati</v>
      </c>
      <c r="C5" s="263">
        <f>'Imputed and missing data hidden'!CM5</f>
        <v>13</v>
      </c>
      <c r="D5" s="263">
        <v>0</v>
      </c>
      <c r="E5" s="266">
        <f>'Indicator Date hidden2'!CN6</f>
        <v>0.7528089887640449</v>
      </c>
      <c r="F5" s="266">
        <f t="shared" si="3"/>
        <v>10</v>
      </c>
      <c r="G5" s="266">
        <f t="shared" si="0"/>
        <v>1</v>
      </c>
      <c r="H5" s="266">
        <f t="shared" si="1"/>
        <v>9.4101123595505598</v>
      </c>
      <c r="I5" s="266">
        <f t="shared" si="2"/>
        <v>8.4</v>
      </c>
    </row>
    <row r="6" spans="1:9" x14ac:dyDescent="0.25">
      <c r="A6" s="263" t="str">
        <f>'Indicator Data'!B18</f>
        <v>Barishal</v>
      </c>
      <c r="B6" s="263" t="str">
        <f>'Imputed and missing data hidden'!A6</f>
        <v>Patuakhali</v>
      </c>
      <c r="C6" s="263">
        <f>'Imputed and missing data hidden'!CM6</f>
        <v>13</v>
      </c>
      <c r="D6" s="263">
        <v>0</v>
      </c>
      <c r="E6" s="266">
        <f>'Indicator Date hidden2'!CN7</f>
        <v>0.7528089887640449</v>
      </c>
      <c r="F6" s="266">
        <f t="shared" si="3"/>
        <v>10</v>
      </c>
      <c r="G6" s="266">
        <f t="shared" si="0"/>
        <v>1</v>
      </c>
      <c r="H6" s="266">
        <f t="shared" si="1"/>
        <v>9.4101123595505598</v>
      </c>
      <c r="I6" s="266">
        <f t="shared" si="2"/>
        <v>8.4</v>
      </c>
    </row>
    <row r="7" spans="1:9" x14ac:dyDescent="0.25">
      <c r="A7" s="263" t="str">
        <f>'Indicator Data'!B19</f>
        <v>Barishal</v>
      </c>
      <c r="B7" s="263" t="str">
        <f>'Imputed and missing data hidden'!A7</f>
        <v>Pirojpur</v>
      </c>
      <c r="C7" s="263">
        <f>'Imputed and missing data hidden'!CM7</f>
        <v>13</v>
      </c>
      <c r="D7" s="263">
        <v>0</v>
      </c>
      <c r="E7" s="266">
        <f>'Indicator Date hidden2'!CN8</f>
        <v>0.7528089887640449</v>
      </c>
      <c r="F7" s="266">
        <f t="shared" si="3"/>
        <v>10</v>
      </c>
      <c r="G7" s="266">
        <f t="shared" si="0"/>
        <v>1</v>
      </c>
      <c r="H7" s="266">
        <f t="shared" si="1"/>
        <v>9.4101123595505598</v>
      </c>
      <c r="I7" s="266">
        <f t="shared" si="2"/>
        <v>8.4</v>
      </c>
    </row>
    <row r="8" spans="1:9" x14ac:dyDescent="0.25">
      <c r="A8" s="263" t="str">
        <f>'Indicator Data'!B20</f>
        <v>Chattogram</v>
      </c>
      <c r="B8" s="263" t="str">
        <f>'Imputed and missing data hidden'!A8</f>
        <v>Bandarban</v>
      </c>
      <c r="C8" s="263">
        <f>'Imputed and missing data hidden'!CM8</f>
        <v>12</v>
      </c>
      <c r="D8" s="263">
        <v>0</v>
      </c>
      <c r="E8" s="266">
        <f>'Indicator Date hidden2'!CN9</f>
        <v>0.7528089887640449</v>
      </c>
      <c r="F8" s="266">
        <f t="shared" si="3"/>
        <v>0</v>
      </c>
      <c r="G8" s="266">
        <f t="shared" si="0"/>
        <v>1</v>
      </c>
      <c r="H8" s="266">
        <f t="shared" si="1"/>
        <v>9.4101123595505598</v>
      </c>
      <c r="I8" s="266">
        <f t="shared" si="2"/>
        <v>5.4</v>
      </c>
    </row>
    <row r="9" spans="1:9" x14ac:dyDescent="0.25">
      <c r="A9" s="263" t="str">
        <f>'Indicator Data'!B21</f>
        <v>Chattogram</v>
      </c>
      <c r="B9" s="263" t="str">
        <f>'Imputed and missing data hidden'!A9</f>
        <v>Brahmanbaria</v>
      </c>
      <c r="C9" s="263">
        <f>'Imputed and missing data hidden'!CM9</f>
        <v>13</v>
      </c>
      <c r="D9" s="263">
        <v>0</v>
      </c>
      <c r="E9" s="266">
        <f>'Indicator Date hidden2'!CN10</f>
        <v>0.7528089887640449</v>
      </c>
      <c r="F9" s="266">
        <f t="shared" si="3"/>
        <v>10</v>
      </c>
      <c r="G9" s="266">
        <f t="shared" si="0"/>
        <v>1</v>
      </c>
      <c r="H9" s="266">
        <f t="shared" si="1"/>
        <v>9.4101123595505598</v>
      </c>
      <c r="I9" s="266">
        <f t="shared" si="2"/>
        <v>8.4</v>
      </c>
    </row>
    <row r="10" spans="1:9" x14ac:dyDescent="0.25">
      <c r="A10" s="263" t="str">
        <f>'Indicator Data'!B22</f>
        <v>Chattogram</v>
      </c>
      <c r="B10" s="263" t="str">
        <f>'Imputed and missing data hidden'!A10</f>
        <v>Chandpur</v>
      </c>
      <c r="C10" s="263">
        <f>'Imputed and missing data hidden'!CM10</f>
        <v>13</v>
      </c>
      <c r="D10" s="263">
        <v>0</v>
      </c>
      <c r="E10" s="266">
        <f>'Indicator Date hidden2'!CN11</f>
        <v>0.7528089887640449</v>
      </c>
      <c r="F10" s="266">
        <f t="shared" si="3"/>
        <v>10</v>
      </c>
      <c r="G10" s="266">
        <f t="shared" si="0"/>
        <v>1</v>
      </c>
      <c r="H10" s="266">
        <f t="shared" si="1"/>
        <v>9.4101123595505598</v>
      </c>
      <c r="I10" s="266">
        <f t="shared" si="2"/>
        <v>8.4</v>
      </c>
    </row>
    <row r="11" spans="1:9" x14ac:dyDescent="0.25">
      <c r="A11" s="263" t="str">
        <f>'Indicator Data'!B23</f>
        <v>Chattogram</v>
      </c>
      <c r="B11" s="263" t="str">
        <f>'Imputed and missing data hidden'!A11</f>
        <v>Chattogram</v>
      </c>
      <c r="C11" s="263">
        <f>'Imputed and missing data hidden'!CM11</f>
        <v>12</v>
      </c>
      <c r="D11" s="263">
        <v>0</v>
      </c>
      <c r="E11" s="266">
        <f>'Indicator Date hidden2'!CN12</f>
        <v>0.7528089887640449</v>
      </c>
      <c r="F11" s="266">
        <f t="shared" si="3"/>
        <v>0</v>
      </c>
      <c r="G11" s="266">
        <f t="shared" si="0"/>
        <v>1</v>
      </c>
      <c r="H11" s="266">
        <f t="shared" si="1"/>
        <v>9.4101123595505598</v>
      </c>
      <c r="I11" s="266">
        <f t="shared" si="2"/>
        <v>5.4</v>
      </c>
    </row>
    <row r="12" spans="1:9" x14ac:dyDescent="0.25">
      <c r="A12" s="263" t="str">
        <f>'Indicator Data'!B24</f>
        <v>Chattogram</v>
      </c>
      <c r="B12" s="263" t="str">
        <f>'Imputed and missing data hidden'!A12</f>
        <v>Cumilla</v>
      </c>
      <c r="C12" s="263">
        <f>'Imputed and missing data hidden'!CM12</f>
        <v>12</v>
      </c>
      <c r="D12" s="263">
        <v>0</v>
      </c>
      <c r="E12" s="266">
        <f>'Indicator Date hidden2'!CN13</f>
        <v>0.7528089887640449</v>
      </c>
      <c r="F12" s="266">
        <f t="shared" si="3"/>
        <v>0</v>
      </c>
      <c r="G12" s="266">
        <f t="shared" si="0"/>
        <v>1</v>
      </c>
      <c r="H12" s="266">
        <f t="shared" si="1"/>
        <v>9.4101123595505598</v>
      </c>
      <c r="I12" s="266">
        <f t="shared" si="2"/>
        <v>5.4</v>
      </c>
    </row>
    <row r="13" spans="1:9" x14ac:dyDescent="0.25">
      <c r="A13" s="263" t="str">
        <f>'Indicator Data'!B25</f>
        <v>Chattogram</v>
      </c>
      <c r="B13" s="263" t="str">
        <f>'Imputed and missing data hidden'!A13</f>
        <v>Cox's Bazar</v>
      </c>
      <c r="C13" s="263">
        <f>'Imputed and missing data hidden'!CM13</f>
        <v>12</v>
      </c>
      <c r="D13" s="263">
        <v>0</v>
      </c>
      <c r="E13" s="266">
        <f>'Indicator Date hidden2'!CN14</f>
        <v>0.7528089887640449</v>
      </c>
      <c r="F13" s="266">
        <f t="shared" si="3"/>
        <v>0</v>
      </c>
      <c r="G13" s="266">
        <f t="shared" si="0"/>
        <v>1</v>
      </c>
      <c r="H13" s="266">
        <f t="shared" si="1"/>
        <v>9.4101123595505598</v>
      </c>
      <c r="I13" s="266">
        <f t="shared" si="2"/>
        <v>5.4</v>
      </c>
    </row>
    <row r="14" spans="1:9" x14ac:dyDescent="0.25">
      <c r="A14" s="263" t="str">
        <f>'Indicator Data'!B26</f>
        <v>Chattogram</v>
      </c>
      <c r="B14" s="263" t="str">
        <f>'Imputed and missing data hidden'!A14</f>
        <v>Feni</v>
      </c>
      <c r="C14" s="263">
        <f>'Imputed and missing data hidden'!CM14</f>
        <v>13</v>
      </c>
      <c r="D14" s="263">
        <v>0</v>
      </c>
      <c r="E14" s="266">
        <f>'Indicator Date hidden2'!CN15</f>
        <v>0.7528089887640449</v>
      </c>
      <c r="F14" s="266">
        <f t="shared" si="3"/>
        <v>10</v>
      </c>
      <c r="G14" s="266">
        <f t="shared" si="0"/>
        <v>1</v>
      </c>
      <c r="H14" s="266">
        <f t="shared" si="1"/>
        <v>9.4101123595505598</v>
      </c>
      <c r="I14" s="266">
        <f t="shared" si="2"/>
        <v>8.4</v>
      </c>
    </row>
    <row r="15" spans="1:9" x14ac:dyDescent="0.25">
      <c r="A15" s="263" t="str">
        <f>'Indicator Data'!B27</f>
        <v>Chattogram</v>
      </c>
      <c r="B15" s="263" t="str">
        <f>'Imputed and missing data hidden'!A15</f>
        <v>Khagrachhari</v>
      </c>
      <c r="C15" s="263">
        <f>'Imputed and missing data hidden'!CM15</f>
        <v>12</v>
      </c>
      <c r="D15" s="263">
        <v>0</v>
      </c>
      <c r="E15" s="266">
        <f>'Indicator Date hidden2'!CN16</f>
        <v>0.7528089887640449</v>
      </c>
      <c r="F15" s="266">
        <f t="shared" si="3"/>
        <v>0</v>
      </c>
      <c r="G15" s="266">
        <f t="shared" si="0"/>
        <v>1</v>
      </c>
      <c r="H15" s="266">
        <f t="shared" si="1"/>
        <v>9.4101123595505598</v>
      </c>
      <c r="I15" s="266">
        <f t="shared" si="2"/>
        <v>5.4</v>
      </c>
    </row>
    <row r="16" spans="1:9" x14ac:dyDescent="0.25">
      <c r="A16" s="263" t="str">
        <f>'Indicator Data'!B28</f>
        <v>Chattogram</v>
      </c>
      <c r="B16" s="263" t="str">
        <f>'Imputed and missing data hidden'!A16</f>
        <v>Lakshmipur</v>
      </c>
      <c r="C16" s="263">
        <f>'Imputed and missing data hidden'!CM16</f>
        <v>13</v>
      </c>
      <c r="D16" s="263">
        <v>0</v>
      </c>
      <c r="E16" s="266">
        <f>'Indicator Date hidden2'!CN17</f>
        <v>0.7528089887640449</v>
      </c>
      <c r="F16" s="266">
        <f t="shared" si="3"/>
        <v>10</v>
      </c>
      <c r="G16" s="266">
        <f t="shared" si="0"/>
        <v>1</v>
      </c>
      <c r="H16" s="266">
        <f t="shared" si="1"/>
        <v>9.4101123595505598</v>
      </c>
      <c r="I16" s="266">
        <f t="shared" si="2"/>
        <v>8.4</v>
      </c>
    </row>
    <row r="17" spans="1:9" x14ac:dyDescent="0.25">
      <c r="A17" s="263" t="str">
        <f>'Indicator Data'!B29</f>
        <v>Chattogram</v>
      </c>
      <c r="B17" s="263" t="str">
        <f>'Imputed and missing data hidden'!A17</f>
        <v>Noakhali</v>
      </c>
      <c r="C17" s="263">
        <f>'Imputed and missing data hidden'!CM17</f>
        <v>13</v>
      </c>
      <c r="D17" s="263">
        <v>0</v>
      </c>
      <c r="E17" s="266">
        <f>'Indicator Date hidden2'!CN18</f>
        <v>0.7528089887640449</v>
      </c>
      <c r="F17" s="266">
        <f t="shared" si="3"/>
        <v>10</v>
      </c>
      <c r="G17" s="266">
        <f t="shared" si="0"/>
        <v>1</v>
      </c>
      <c r="H17" s="266">
        <f t="shared" si="1"/>
        <v>9.4101123595505598</v>
      </c>
      <c r="I17" s="266">
        <f t="shared" si="2"/>
        <v>8.4</v>
      </c>
    </row>
    <row r="18" spans="1:9" x14ac:dyDescent="0.25">
      <c r="A18" s="263" t="str">
        <f>'Indicator Data'!B30</f>
        <v>Chattogram</v>
      </c>
      <c r="B18" s="263" t="str">
        <f>'Imputed and missing data hidden'!A18</f>
        <v>Rangamati</v>
      </c>
      <c r="C18" s="263">
        <f>'Imputed and missing data hidden'!CM18</f>
        <v>12</v>
      </c>
      <c r="D18" s="263">
        <v>0</v>
      </c>
      <c r="E18" s="266">
        <f>'Indicator Date hidden2'!CN19</f>
        <v>0.7528089887640449</v>
      </c>
      <c r="F18" s="266">
        <f t="shared" si="3"/>
        <v>0</v>
      </c>
      <c r="G18" s="266">
        <f t="shared" si="0"/>
        <v>1</v>
      </c>
      <c r="H18" s="266">
        <f t="shared" si="1"/>
        <v>9.4101123595505598</v>
      </c>
      <c r="I18" s="266">
        <f t="shared" si="2"/>
        <v>5.4</v>
      </c>
    </row>
    <row r="19" spans="1:9" x14ac:dyDescent="0.25">
      <c r="A19" s="263" t="str">
        <f>'Indicator Data'!B31</f>
        <v>Dhaka</v>
      </c>
      <c r="B19" s="263" t="str">
        <f>'Imputed and missing data hidden'!A19</f>
        <v>Dhaka</v>
      </c>
      <c r="C19" s="263">
        <f>'Imputed and missing data hidden'!CM19</f>
        <v>12</v>
      </c>
      <c r="D19" s="263">
        <v>0</v>
      </c>
      <c r="E19" s="266">
        <f>'Indicator Date hidden2'!CN20</f>
        <v>0.7528089887640449</v>
      </c>
      <c r="F19" s="266">
        <f t="shared" si="3"/>
        <v>0</v>
      </c>
      <c r="G19" s="266">
        <f t="shared" si="0"/>
        <v>1</v>
      </c>
      <c r="H19" s="266">
        <f t="shared" si="1"/>
        <v>9.4101123595505598</v>
      </c>
      <c r="I19" s="266">
        <f t="shared" si="2"/>
        <v>5.4</v>
      </c>
    </row>
    <row r="20" spans="1:9" x14ac:dyDescent="0.25">
      <c r="A20" s="263" t="str">
        <f>'Indicator Data'!B32</f>
        <v>Dhaka</v>
      </c>
      <c r="B20" s="263" t="str">
        <f>'Imputed and missing data hidden'!A20</f>
        <v>Faridpur</v>
      </c>
      <c r="C20" s="263">
        <f>'Imputed and missing data hidden'!CM20</f>
        <v>12</v>
      </c>
      <c r="D20" s="263">
        <v>0</v>
      </c>
      <c r="E20" s="266">
        <f>'Indicator Date hidden2'!CN21</f>
        <v>0.7528089887640449</v>
      </c>
      <c r="F20" s="266">
        <f t="shared" si="3"/>
        <v>0</v>
      </c>
      <c r="G20" s="266">
        <f t="shared" si="0"/>
        <v>1</v>
      </c>
      <c r="H20" s="266">
        <f t="shared" si="1"/>
        <v>9.4101123595505598</v>
      </c>
      <c r="I20" s="266">
        <f t="shared" si="2"/>
        <v>5.4</v>
      </c>
    </row>
    <row r="21" spans="1:9" x14ac:dyDescent="0.25">
      <c r="A21" s="263" t="str">
        <f>'Indicator Data'!B33</f>
        <v>Dhaka</v>
      </c>
      <c r="B21" s="263" t="str">
        <f>'Imputed and missing data hidden'!A21</f>
        <v>Gazipur</v>
      </c>
      <c r="C21" s="263">
        <f>'Imputed and missing data hidden'!CM21</f>
        <v>12</v>
      </c>
      <c r="D21" s="263">
        <v>0</v>
      </c>
      <c r="E21" s="266">
        <f>'Indicator Date hidden2'!CN22</f>
        <v>0.7528089887640449</v>
      </c>
      <c r="F21" s="266">
        <f t="shared" si="3"/>
        <v>0</v>
      </c>
      <c r="G21" s="266">
        <f t="shared" si="0"/>
        <v>1</v>
      </c>
      <c r="H21" s="266">
        <f t="shared" si="1"/>
        <v>9.4101123595505598</v>
      </c>
      <c r="I21" s="266">
        <f t="shared" si="2"/>
        <v>5.4</v>
      </c>
    </row>
    <row r="22" spans="1:9" x14ac:dyDescent="0.25">
      <c r="A22" s="263" t="str">
        <f>'Indicator Data'!B34</f>
        <v>Dhaka</v>
      </c>
      <c r="B22" s="263" t="str">
        <f>'Imputed and missing data hidden'!A22</f>
        <v>Gopalganj</v>
      </c>
      <c r="C22" s="263">
        <f>'Imputed and missing data hidden'!CM22</f>
        <v>13</v>
      </c>
      <c r="D22" s="263">
        <v>0</v>
      </c>
      <c r="E22" s="266">
        <f>'Indicator Date hidden2'!CN23</f>
        <v>0.7528089887640449</v>
      </c>
      <c r="F22" s="266">
        <f t="shared" si="3"/>
        <v>10</v>
      </c>
      <c r="G22" s="266">
        <f t="shared" si="0"/>
        <v>1</v>
      </c>
      <c r="H22" s="266">
        <f t="shared" si="1"/>
        <v>9.4101123595505598</v>
      </c>
      <c r="I22" s="266">
        <f t="shared" si="2"/>
        <v>8.4</v>
      </c>
    </row>
    <row r="23" spans="1:9" x14ac:dyDescent="0.25">
      <c r="A23" s="263" t="str">
        <f>'Indicator Data'!B35</f>
        <v>Dhaka</v>
      </c>
      <c r="B23" s="263" t="str">
        <f>'Imputed and missing data hidden'!A23</f>
        <v>Kishoreganj</v>
      </c>
      <c r="C23" s="263">
        <f>'Imputed and missing data hidden'!CM23</f>
        <v>13</v>
      </c>
      <c r="D23" s="263">
        <v>0</v>
      </c>
      <c r="E23" s="266">
        <f>'Indicator Date hidden2'!CN24</f>
        <v>0.7528089887640449</v>
      </c>
      <c r="F23" s="266">
        <f t="shared" si="3"/>
        <v>10</v>
      </c>
      <c r="G23" s="266">
        <f t="shared" si="0"/>
        <v>1</v>
      </c>
      <c r="H23" s="266">
        <f t="shared" si="1"/>
        <v>9.4101123595505598</v>
      </c>
      <c r="I23" s="266">
        <f t="shared" si="2"/>
        <v>8.4</v>
      </c>
    </row>
    <row r="24" spans="1:9" x14ac:dyDescent="0.25">
      <c r="A24" s="263" t="str">
        <f>'Indicator Data'!B36</f>
        <v>Dhaka</v>
      </c>
      <c r="B24" s="263" t="str">
        <f>'Imputed and missing data hidden'!A24</f>
        <v>Madaripur</v>
      </c>
      <c r="C24" s="263">
        <f>'Imputed and missing data hidden'!CM24</f>
        <v>12</v>
      </c>
      <c r="D24" s="263">
        <v>0</v>
      </c>
      <c r="E24" s="266">
        <f>'Indicator Date hidden2'!CN25</f>
        <v>0.7528089887640449</v>
      </c>
      <c r="F24" s="266">
        <f t="shared" si="3"/>
        <v>0</v>
      </c>
      <c r="G24" s="266">
        <f t="shared" si="0"/>
        <v>1</v>
      </c>
      <c r="H24" s="266">
        <f t="shared" si="1"/>
        <v>9.4101123595505598</v>
      </c>
      <c r="I24" s="266">
        <f t="shared" si="2"/>
        <v>5.4</v>
      </c>
    </row>
    <row r="25" spans="1:9" x14ac:dyDescent="0.25">
      <c r="A25" s="263" t="str">
        <f>'Indicator Data'!B37</f>
        <v>Dhaka</v>
      </c>
      <c r="B25" s="263" t="str">
        <f>'Imputed and missing data hidden'!A25</f>
        <v>Manikganj</v>
      </c>
      <c r="C25" s="263">
        <f>'Imputed and missing data hidden'!CM25</f>
        <v>12</v>
      </c>
      <c r="D25" s="263">
        <v>0</v>
      </c>
      <c r="E25" s="266">
        <f>'Indicator Date hidden2'!CN26</f>
        <v>0.7528089887640449</v>
      </c>
      <c r="F25" s="266">
        <f t="shared" si="3"/>
        <v>0</v>
      </c>
      <c r="G25" s="266">
        <f t="shared" si="0"/>
        <v>1</v>
      </c>
      <c r="H25" s="266">
        <f t="shared" si="1"/>
        <v>9.4101123595505598</v>
      </c>
      <c r="I25" s="266">
        <f t="shared" si="2"/>
        <v>5.4</v>
      </c>
    </row>
    <row r="26" spans="1:9" x14ac:dyDescent="0.25">
      <c r="A26" s="263" t="str">
        <f>'Indicator Data'!B38</f>
        <v>Dhaka</v>
      </c>
      <c r="B26" s="263" t="str">
        <f>'Imputed and missing data hidden'!A26</f>
        <v>Munshiganj</v>
      </c>
      <c r="C26" s="263">
        <f>'Imputed and missing data hidden'!CM26</f>
        <v>12</v>
      </c>
      <c r="D26" s="263">
        <v>0</v>
      </c>
      <c r="E26" s="266">
        <f>'Indicator Date hidden2'!CN27</f>
        <v>0.7528089887640449</v>
      </c>
      <c r="F26" s="266">
        <f t="shared" si="3"/>
        <v>0</v>
      </c>
      <c r="G26" s="266">
        <f t="shared" si="0"/>
        <v>1</v>
      </c>
      <c r="H26" s="266">
        <f t="shared" si="1"/>
        <v>9.4101123595505598</v>
      </c>
      <c r="I26" s="266">
        <f t="shared" si="2"/>
        <v>5.4</v>
      </c>
    </row>
    <row r="27" spans="1:9" x14ac:dyDescent="0.25">
      <c r="A27" s="263" t="str">
        <f>'Indicator Data'!B39</f>
        <v>Dhaka</v>
      </c>
      <c r="B27" s="263" t="str">
        <f>'Imputed and missing data hidden'!A27</f>
        <v>Narayanganj</v>
      </c>
      <c r="C27" s="263">
        <f>'Imputed and missing data hidden'!CM27</f>
        <v>12</v>
      </c>
      <c r="D27" s="263">
        <v>0</v>
      </c>
      <c r="E27" s="266">
        <f>'Indicator Date hidden2'!CN28</f>
        <v>0.7528089887640449</v>
      </c>
      <c r="F27" s="266">
        <f t="shared" si="3"/>
        <v>0</v>
      </c>
      <c r="G27" s="266">
        <f t="shared" si="0"/>
        <v>1</v>
      </c>
      <c r="H27" s="266">
        <f t="shared" si="1"/>
        <v>9.4101123595505598</v>
      </c>
      <c r="I27" s="266">
        <f t="shared" si="2"/>
        <v>5.4</v>
      </c>
    </row>
    <row r="28" spans="1:9" x14ac:dyDescent="0.25">
      <c r="A28" s="263" t="str">
        <f>'Indicator Data'!B40</f>
        <v>Dhaka</v>
      </c>
      <c r="B28" s="263" t="str">
        <f>'Imputed and missing data hidden'!A28</f>
        <v>Narsingdi</v>
      </c>
      <c r="C28" s="263">
        <f>'Imputed and missing data hidden'!CM28</f>
        <v>12</v>
      </c>
      <c r="D28" s="263">
        <v>0</v>
      </c>
      <c r="E28" s="266">
        <f>'Indicator Date hidden2'!CN29</f>
        <v>0.7528089887640449</v>
      </c>
      <c r="F28" s="266">
        <f t="shared" si="3"/>
        <v>0</v>
      </c>
      <c r="G28" s="266">
        <f t="shared" si="0"/>
        <v>1</v>
      </c>
      <c r="H28" s="266">
        <f t="shared" si="1"/>
        <v>9.4101123595505598</v>
      </c>
      <c r="I28" s="266">
        <f t="shared" si="2"/>
        <v>5.4</v>
      </c>
    </row>
    <row r="29" spans="1:9" x14ac:dyDescent="0.25">
      <c r="A29" s="263" t="str">
        <f>'Indicator Data'!B41</f>
        <v>Dhaka</v>
      </c>
      <c r="B29" s="263" t="str">
        <f>'Imputed and missing data hidden'!A29</f>
        <v>Rajbari</v>
      </c>
      <c r="C29" s="263">
        <f>'Imputed and missing data hidden'!CM29</f>
        <v>12</v>
      </c>
      <c r="D29" s="263">
        <v>0</v>
      </c>
      <c r="E29" s="266">
        <f>'Indicator Date hidden2'!CN30</f>
        <v>0.7528089887640449</v>
      </c>
      <c r="F29" s="266">
        <f t="shared" si="3"/>
        <v>0</v>
      </c>
      <c r="G29" s="266">
        <f t="shared" si="0"/>
        <v>1</v>
      </c>
      <c r="H29" s="266">
        <f t="shared" si="1"/>
        <v>9.4101123595505598</v>
      </c>
      <c r="I29" s="266">
        <f t="shared" si="2"/>
        <v>5.4</v>
      </c>
    </row>
    <row r="30" spans="1:9" x14ac:dyDescent="0.25">
      <c r="A30" s="263" t="str">
        <f>'Indicator Data'!B42</f>
        <v>Dhaka</v>
      </c>
      <c r="B30" s="263" t="str">
        <f>'Imputed and missing data hidden'!A30</f>
        <v>Shariatpur</v>
      </c>
      <c r="C30" s="263">
        <f>'Imputed and missing data hidden'!CM30</f>
        <v>12</v>
      </c>
      <c r="D30" s="263">
        <v>0</v>
      </c>
      <c r="E30" s="266">
        <f>'Indicator Date hidden2'!CN31</f>
        <v>0.7528089887640449</v>
      </c>
      <c r="F30" s="266">
        <f t="shared" si="3"/>
        <v>0</v>
      </c>
      <c r="G30" s="266">
        <f t="shared" si="0"/>
        <v>1</v>
      </c>
      <c r="H30" s="266">
        <f t="shared" si="1"/>
        <v>9.4101123595505598</v>
      </c>
      <c r="I30" s="266">
        <f t="shared" si="2"/>
        <v>5.4</v>
      </c>
    </row>
    <row r="31" spans="1:9" x14ac:dyDescent="0.25">
      <c r="A31" s="263" t="str">
        <f>'Indicator Data'!B43</f>
        <v>Dhaka</v>
      </c>
      <c r="B31" s="263" t="str">
        <f>'Imputed and missing data hidden'!A31</f>
        <v>Tangail</v>
      </c>
      <c r="C31" s="263">
        <f>'Imputed and missing data hidden'!CM31</f>
        <v>12</v>
      </c>
      <c r="D31" s="263">
        <v>0</v>
      </c>
      <c r="E31" s="266">
        <f>'Indicator Date hidden2'!CN32</f>
        <v>0.7528089887640449</v>
      </c>
      <c r="F31" s="266">
        <f t="shared" si="3"/>
        <v>0</v>
      </c>
      <c r="G31" s="266">
        <f t="shared" si="0"/>
        <v>1</v>
      </c>
      <c r="H31" s="266">
        <f t="shared" si="1"/>
        <v>9.4101123595505598</v>
      </c>
      <c r="I31" s="266">
        <f t="shared" si="2"/>
        <v>5.4</v>
      </c>
    </row>
    <row r="32" spans="1:9" x14ac:dyDescent="0.25">
      <c r="A32" s="263" t="str">
        <f>'Indicator Data'!B44</f>
        <v>Khulna</v>
      </c>
      <c r="B32" s="263" t="str">
        <f>'Imputed and missing data hidden'!A32</f>
        <v>Bagerhat</v>
      </c>
      <c r="C32" s="263">
        <f>'Imputed and missing data hidden'!CM32</f>
        <v>13</v>
      </c>
      <c r="D32" s="263">
        <v>0</v>
      </c>
      <c r="E32" s="266">
        <f>'Indicator Date hidden2'!CN33</f>
        <v>0.7528089887640449</v>
      </c>
      <c r="F32" s="266">
        <f t="shared" si="3"/>
        <v>10</v>
      </c>
      <c r="G32" s="266">
        <f t="shared" si="0"/>
        <v>1</v>
      </c>
      <c r="H32" s="266">
        <f t="shared" si="1"/>
        <v>9.4101123595505598</v>
      </c>
      <c r="I32" s="266">
        <f t="shared" si="2"/>
        <v>8.4</v>
      </c>
    </row>
    <row r="33" spans="1:9" x14ac:dyDescent="0.25">
      <c r="A33" s="263" t="str">
        <f>'Indicator Data'!B45</f>
        <v>Khulna</v>
      </c>
      <c r="B33" s="263" t="str">
        <f>'Imputed and missing data hidden'!A33</f>
        <v>Chuadanga</v>
      </c>
      <c r="C33" s="263">
        <f>'Imputed and missing data hidden'!CM33</f>
        <v>12</v>
      </c>
      <c r="D33" s="263">
        <v>0</v>
      </c>
      <c r="E33" s="266">
        <f>'Indicator Date hidden2'!CN34</f>
        <v>0.7528089887640449</v>
      </c>
      <c r="F33" s="266">
        <f t="shared" si="3"/>
        <v>0</v>
      </c>
      <c r="G33" s="266">
        <f t="shared" si="0"/>
        <v>1</v>
      </c>
      <c r="H33" s="266">
        <f t="shared" si="1"/>
        <v>9.4101123595505598</v>
      </c>
      <c r="I33" s="266">
        <f t="shared" si="2"/>
        <v>5.4</v>
      </c>
    </row>
    <row r="34" spans="1:9" x14ac:dyDescent="0.25">
      <c r="A34" s="263" t="str">
        <f>'Indicator Data'!B46</f>
        <v>Khulna</v>
      </c>
      <c r="B34" s="263" t="str">
        <f>'Imputed and missing data hidden'!A34</f>
        <v>Jashore</v>
      </c>
      <c r="C34" s="263">
        <f>'Imputed and missing data hidden'!CM34</f>
        <v>12</v>
      </c>
      <c r="D34" s="263">
        <v>0</v>
      </c>
      <c r="E34" s="266">
        <f>'Indicator Date hidden2'!CN35</f>
        <v>0.7528089887640449</v>
      </c>
      <c r="F34" s="266">
        <f t="shared" si="3"/>
        <v>0</v>
      </c>
      <c r="G34" s="266">
        <f t="shared" si="0"/>
        <v>1</v>
      </c>
      <c r="H34" s="266">
        <f t="shared" ref="H34:H65" si="4">IF(E34&gt;E$70,10,10-(E$70-E34)/(E$70-E$69)*10)</f>
        <v>9.4101123595505598</v>
      </c>
      <c r="I34" s="266">
        <f t="shared" si="2"/>
        <v>5.4</v>
      </c>
    </row>
    <row r="35" spans="1:9" x14ac:dyDescent="0.25">
      <c r="A35" s="263" t="str">
        <f>'Indicator Data'!B47</f>
        <v>Khulna</v>
      </c>
      <c r="B35" s="263" t="str">
        <f>'Imputed and missing data hidden'!A35</f>
        <v>Jhenaidah</v>
      </c>
      <c r="C35" s="263">
        <f>'Imputed and missing data hidden'!CM35</f>
        <v>12</v>
      </c>
      <c r="D35" s="263">
        <v>0</v>
      </c>
      <c r="E35" s="266">
        <f>'Indicator Date hidden2'!CN36</f>
        <v>0.7528089887640449</v>
      </c>
      <c r="F35" s="266">
        <f t="shared" si="3"/>
        <v>0</v>
      </c>
      <c r="G35" s="266">
        <f t="shared" si="0"/>
        <v>1</v>
      </c>
      <c r="H35" s="266">
        <f t="shared" si="4"/>
        <v>9.4101123595505598</v>
      </c>
      <c r="I35" s="266">
        <f t="shared" si="2"/>
        <v>5.4</v>
      </c>
    </row>
    <row r="36" spans="1:9" x14ac:dyDescent="0.25">
      <c r="A36" s="263" t="str">
        <f>'Indicator Data'!B48</f>
        <v>Khulna</v>
      </c>
      <c r="B36" s="263" t="str">
        <f>'Imputed and missing data hidden'!A36</f>
        <v>Khulna</v>
      </c>
      <c r="C36" s="263">
        <f>'Imputed and missing data hidden'!CM36</f>
        <v>13</v>
      </c>
      <c r="D36" s="263">
        <v>0</v>
      </c>
      <c r="E36" s="266">
        <f>'Indicator Date hidden2'!CN37</f>
        <v>0.7528089887640449</v>
      </c>
      <c r="F36" s="266">
        <f t="shared" si="3"/>
        <v>10</v>
      </c>
      <c r="G36" s="266">
        <f t="shared" si="0"/>
        <v>1</v>
      </c>
      <c r="H36" s="266">
        <f t="shared" si="4"/>
        <v>9.4101123595505598</v>
      </c>
      <c r="I36" s="266">
        <f t="shared" si="2"/>
        <v>8.4</v>
      </c>
    </row>
    <row r="37" spans="1:9" x14ac:dyDescent="0.25">
      <c r="A37" s="263" t="str">
        <f>'Indicator Data'!B49</f>
        <v>Khulna</v>
      </c>
      <c r="B37" s="263" t="str">
        <f>'Imputed and missing data hidden'!A37</f>
        <v>Kushtia</v>
      </c>
      <c r="C37" s="263">
        <f>'Imputed and missing data hidden'!CM37</f>
        <v>12</v>
      </c>
      <c r="D37" s="263">
        <v>0</v>
      </c>
      <c r="E37" s="266">
        <f>'Indicator Date hidden2'!CN38</f>
        <v>0.7528089887640449</v>
      </c>
      <c r="F37" s="266">
        <f t="shared" si="3"/>
        <v>0</v>
      </c>
      <c r="G37" s="266">
        <f t="shared" si="0"/>
        <v>1</v>
      </c>
      <c r="H37" s="266">
        <f t="shared" si="4"/>
        <v>9.4101123595505598</v>
      </c>
      <c r="I37" s="266">
        <f t="shared" si="2"/>
        <v>5.4</v>
      </c>
    </row>
    <row r="38" spans="1:9" x14ac:dyDescent="0.25">
      <c r="A38" s="263" t="str">
        <f>'Indicator Data'!B50</f>
        <v>Khulna</v>
      </c>
      <c r="B38" s="263" t="str">
        <f>'Imputed and missing data hidden'!A38</f>
        <v>Magura</v>
      </c>
      <c r="C38" s="263">
        <f>'Imputed and missing data hidden'!CM38</f>
        <v>12</v>
      </c>
      <c r="D38" s="263">
        <v>0</v>
      </c>
      <c r="E38" s="266">
        <f>'Indicator Date hidden2'!CN39</f>
        <v>0.7528089887640449</v>
      </c>
      <c r="F38" s="266">
        <f t="shared" si="3"/>
        <v>0</v>
      </c>
      <c r="G38" s="266">
        <f t="shared" si="0"/>
        <v>1</v>
      </c>
      <c r="H38" s="266">
        <f t="shared" si="4"/>
        <v>9.4101123595505598</v>
      </c>
      <c r="I38" s="266">
        <f t="shared" si="2"/>
        <v>5.4</v>
      </c>
    </row>
    <row r="39" spans="1:9" x14ac:dyDescent="0.25">
      <c r="A39" s="263" t="str">
        <f>'Indicator Data'!B51</f>
        <v>Khulna</v>
      </c>
      <c r="B39" s="263" t="str">
        <f>'Imputed and missing data hidden'!A39</f>
        <v>Meherpur</v>
      </c>
      <c r="C39" s="263">
        <f>'Imputed and missing data hidden'!CM39</f>
        <v>12</v>
      </c>
      <c r="D39" s="263">
        <v>0</v>
      </c>
      <c r="E39" s="266">
        <f>'Indicator Date hidden2'!CN40</f>
        <v>0.7528089887640449</v>
      </c>
      <c r="F39" s="266">
        <f t="shared" si="3"/>
        <v>0</v>
      </c>
      <c r="G39" s="266">
        <f t="shared" si="0"/>
        <v>1</v>
      </c>
      <c r="H39" s="266">
        <f t="shared" si="4"/>
        <v>9.4101123595505598</v>
      </c>
      <c r="I39" s="266">
        <f t="shared" si="2"/>
        <v>5.4</v>
      </c>
    </row>
    <row r="40" spans="1:9" x14ac:dyDescent="0.25">
      <c r="A40" s="263" t="str">
        <f>'Indicator Data'!B52</f>
        <v>Khulna</v>
      </c>
      <c r="B40" s="263" t="str">
        <f>'Imputed and missing data hidden'!A40</f>
        <v>Narail</v>
      </c>
      <c r="C40" s="263">
        <f>'Imputed and missing data hidden'!CM40</f>
        <v>12</v>
      </c>
      <c r="D40" s="263">
        <v>0</v>
      </c>
      <c r="E40" s="266">
        <f>'Indicator Date hidden2'!CN41</f>
        <v>0.7528089887640449</v>
      </c>
      <c r="F40" s="266">
        <f t="shared" si="3"/>
        <v>0</v>
      </c>
      <c r="G40" s="266">
        <f t="shared" si="0"/>
        <v>1</v>
      </c>
      <c r="H40" s="266">
        <f t="shared" si="4"/>
        <v>9.4101123595505598</v>
      </c>
      <c r="I40" s="266">
        <f t="shared" si="2"/>
        <v>5.4</v>
      </c>
    </row>
    <row r="41" spans="1:9" x14ac:dyDescent="0.25">
      <c r="A41" s="263" t="str">
        <f>'Indicator Data'!B53</f>
        <v>Khulna</v>
      </c>
      <c r="B41" s="263" t="str">
        <f>'Imputed and missing data hidden'!A41</f>
        <v>Satkhira</v>
      </c>
      <c r="C41" s="263">
        <f>'Imputed and missing data hidden'!CM41</f>
        <v>13</v>
      </c>
      <c r="D41" s="263">
        <v>0</v>
      </c>
      <c r="E41" s="266">
        <f>'Indicator Date hidden2'!CN42</f>
        <v>0.7528089887640449</v>
      </c>
      <c r="F41" s="266">
        <f t="shared" si="3"/>
        <v>10</v>
      </c>
      <c r="G41" s="266">
        <f t="shared" si="0"/>
        <v>1</v>
      </c>
      <c r="H41" s="266">
        <f t="shared" si="4"/>
        <v>9.4101123595505598</v>
      </c>
      <c r="I41" s="266">
        <f t="shared" si="2"/>
        <v>8.4</v>
      </c>
    </row>
    <row r="42" spans="1:9" x14ac:dyDescent="0.25">
      <c r="A42" s="263" t="str">
        <f>'Indicator Data'!B54</f>
        <v>Mymensingh</v>
      </c>
      <c r="B42" s="263" t="str">
        <f>'Imputed and missing data hidden'!A42</f>
        <v>Jamalpur</v>
      </c>
      <c r="C42" s="263">
        <f>'Imputed and missing data hidden'!CM42</f>
        <v>12</v>
      </c>
      <c r="D42" s="263">
        <v>0</v>
      </c>
      <c r="E42" s="266">
        <f>'Indicator Date hidden2'!CN43</f>
        <v>0.7528089887640449</v>
      </c>
      <c r="F42" s="266">
        <f t="shared" si="3"/>
        <v>0</v>
      </c>
      <c r="G42" s="266">
        <f t="shared" si="0"/>
        <v>1</v>
      </c>
      <c r="H42" s="266">
        <f t="shared" si="4"/>
        <v>9.4101123595505598</v>
      </c>
      <c r="I42" s="266">
        <f t="shared" si="2"/>
        <v>5.4</v>
      </c>
    </row>
    <row r="43" spans="1:9" x14ac:dyDescent="0.25">
      <c r="A43" s="263" t="str">
        <f>'Indicator Data'!B55</f>
        <v>Mymensingh</v>
      </c>
      <c r="B43" s="263" t="str">
        <f>'Imputed and missing data hidden'!A43</f>
        <v>Mymensingh</v>
      </c>
      <c r="C43" s="263">
        <f>'Imputed and missing data hidden'!CM43</f>
        <v>13</v>
      </c>
      <c r="D43" s="263">
        <v>0</v>
      </c>
      <c r="E43" s="266">
        <f>'Indicator Date hidden2'!CN44</f>
        <v>0.7528089887640449</v>
      </c>
      <c r="F43" s="266">
        <f t="shared" si="3"/>
        <v>10</v>
      </c>
      <c r="G43" s="266">
        <f t="shared" si="0"/>
        <v>1</v>
      </c>
      <c r="H43" s="266">
        <f t="shared" si="4"/>
        <v>9.4101123595505598</v>
      </c>
      <c r="I43" s="266">
        <f t="shared" si="2"/>
        <v>8.4</v>
      </c>
    </row>
    <row r="44" spans="1:9" x14ac:dyDescent="0.25">
      <c r="A44" s="263" t="str">
        <f>'Indicator Data'!B56</f>
        <v>Mymensingh</v>
      </c>
      <c r="B44" s="263" t="str">
        <f>'Imputed and missing data hidden'!A44</f>
        <v>Netrakona</v>
      </c>
      <c r="C44" s="263">
        <f>'Imputed and missing data hidden'!CM44</f>
        <v>13</v>
      </c>
      <c r="D44" s="263">
        <v>0</v>
      </c>
      <c r="E44" s="266">
        <f>'Indicator Date hidden2'!CN45</f>
        <v>0.7528089887640449</v>
      </c>
      <c r="F44" s="266">
        <f t="shared" si="3"/>
        <v>10</v>
      </c>
      <c r="G44" s="266">
        <f t="shared" si="0"/>
        <v>1</v>
      </c>
      <c r="H44" s="266">
        <f t="shared" si="4"/>
        <v>9.4101123595505598</v>
      </c>
      <c r="I44" s="266">
        <f t="shared" si="2"/>
        <v>8.4</v>
      </c>
    </row>
    <row r="45" spans="1:9" x14ac:dyDescent="0.25">
      <c r="A45" s="263" t="str">
        <f>'Indicator Data'!B57</f>
        <v>Mymensingh</v>
      </c>
      <c r="B45" s="263" t="str">
        <f>'Imputed and missing data hidden'!A45</f>
        <v>Sherpur</v>
      </c>
      <c r="C45" s="263">
        <f>'Imputed and missing data hidden'!CM45</f>
        <v>13</v>
      </c>
      <c r="D45" s="263">
        <v>0</v>
      </c>
      <c r="E45" s="266">
        <f>'Indicator Date hidden2'!CN46</f>
        <v>0.7528089887640449</v>
      </c>
      <c r="F45" s="266">
        <f t="shared" si="3"/>
        <v>10</v>
      </c>
      <c r="G45" s="266">
        <f t="shared" si="0"/>
        <v>1</v>
      </c>
      <c r="H45" s="266">
        <f t="shared" si="4"/>
        <v>9.4101123595505598</v>
      </c>
      <c r="I45" s="266">
        <f t="shared" si="2"/>
        <v>8.4</v>
      </c>
    </row>
    <row r="46" spans="1:9" x14ac:dyDescent="0.25">
      <c r="A46" s="263" t="str">
        <f>'Indicator Data'!B58</f>
        <v>Rajshahi</v>
      </c>
      <c r="B46" s="263" t="str">
        <f>'Imputed and missing data hidden'!A46</f>
        <v>Bogura</v>
      </c>
      <c r="C46" s="263">
        <f>'Imputed and missing data hidden'!CM46</f>
        <v>12</v>
      </c>
      <c r="D46" s="263">
        <v>0</v>
      </c>
      <c r="E46" s="266">
        <f>'Indicator Date hidden2'!CN47</f>
        <v>0.7528089887640449</v>
      </c>
      <c r="F46" s="266">
        <f t="shared" si="3"/>
        <v>0</v>
      </c>
      <c r="G46" s="266">
        <f t="shared" si="0"/>
        <v>1</v>
      </c>
      <c r="H46" s="266">
        <f t="shared" si="4"/>
        <v>9.4101123595505598</v>
      </c>
      <c r="I46" s="266">
        <f t="shared" si="2"/>
        <v>5.4</v>
      </c>
    </row>
    <row r="47" spans="1:9" x14ac:dyDescent="0.25">
      <c r="A47" s="263" t="str">
        <f>'Indicator Data'!B59</f>
        <v>Rajshahi</v>
      </c>
      <c r="B47" s="263" t="str">
        <f>'Imputed and missing data hidden'!A47</f>
        <v>Joypurhat</v>
      </c>
      <c r="C47" s="263">
        <f>'Imputed and missing data hidden'!CM47</f>
        <v>13</v>
      </c>
      <c r="D47" s="263">
        <v>0</v>
      </c>
      <c r="E47" s="266">
        <f>'Indicator Date hidden2'!CN48</f>
        <v>0.7528089887640449</v>
      </c>
      <c r="F47" s="266">
        <f t="shared" si="3"/>
        <v>10</v>
      </c>
      <c r="G47" s="266">
        <f t="shared" si="0"/>
        <v>1</v>
      </c>
      <c r="H47" s="266">
        <f t="shared" si="4"/>
        <v>9.4101123595505598</v>
      </c>
      <c r="I47" s="266">
        <f t="shared" si="2"/>
        <v>8.4</v>
      </c>
    </row>
    <row r="48" spans="1:9" x14ac:dyDescent="0.25">
      <c r="A48" s="263" t="str">
        <f>'Indicator Data'!B60</f>
        <v>Rajshahi</v>
      </c>
      <c r="B48" s="263" t="str">
        <f>'Imputed and missing data hidden'!A48</f>
        <v>Naogaon</v>
      </c>
      <c r="C48" s="263">
        <f>'Imputed and missing data hidden'!CM48</f>
        <v>13</v>
      </c>
      <c r="D48" s="263">
        <v>0</v>
      </c>
      <c r="E48" s="266">
        <f>'Indicator Date hidden2'!CN49</f>
        <v>0.7528089887640449</v>
      </c>
      <c r="F48" s="266">
        <f t="shared" si="3"/>
        <v>10</v>
      </c>
      <c r="G48" s="266">
        <f t="shared" si="0"/>
        <v>1</v>
      </c>
      <c r="H48" s="266">
        <f t="shared" si="4"/>
        <v>9.4101123595505598</v>
      </c>
      <c r="I48" s="266">
        <f t="shared" si="2"/>
        <v>8.4</v>
      </c>
    </row>
    <row r="49" spans="1:9" x14ac:dyDescent="0.25">
      <c r="A49" s="263" t="str">
        <f>'Indicator Data'!B61</f>
        <v>Rajshahi</v>
      </c>
      <c r="B49" s="263" t="str">
        <f>'Imputed and missing data hidden'!A49</f>
        <v>Natore</v>
      </c>
      <c r="C49" s="263">
        <f>'Imputed and missing data hidden'!CM49</f>
        <v>12</v>
      </c>
      <c r="D49" s="263">
        <v>0</v>
      </c>
      <c r="E49" s="266">
        <f>'Indicator Date hidden2'!CN50</f>
        <v>0.7528089887640449</v>
      </c>
      <c r="F49" s="266">
        <f t="shared" si="3"/>
        <v>0</v>
      </c>
      <c r="G49" s="266">
        <f t="shared" si="0"/>
        <v>1</v>
      </c>
      <c r="H49" s="266">
        <f t="shared" si="4"/>
        <v>9.4101123595505598</v>
      </c>
      <c r="I49" s="266">
        <f t="shared" si="2"/>
        <v>5.4</v>
      </c>
    </row>
    <row r="50" spans="1:9" x14ac:dyDescent="0.25">
      <c r="A50" s="263" t="str">
        <f>'Indicator Data'!B62</f>
        <v>Rajshahi</v>
      </c>
      <c r="B50" s="263" t="str">
        <f>'Imputed and missing data hidden'!A50</f>
        <v>Nawabganj</v>
      </c>
      <c r="C50" s="263">
        <f>'Imputed and missing data hidden'!CM50</f>
        <v>12</v>
      </c>
      <c r="D50" s="263">
        <v>0</v>
      </c>
      <c r="E50" s="266">
        <f>'Indicator Date hidden2'!CN51</f>
        <v>0.7528089887640449</v>
      </c>
      <c r="F50" s="266">
        <f t="shared" si="3"/>
        <v>0</v>
      </c>
      <c r="G50" s="266">
        <f t="shared" si="0"/>
        <v>1</v>
      </c>
      <c r="H50" s="266">
        <f t="shared" si="4"/>
        <v>9.4101123595505598</v>
      </c>
      <c r="I50" s="266">
        <f t="shared" si="2"/>
        <v>5.4</v>
      </c>
    </row>
    <row r="51" spans="1:9" x14ac:dyDescent="0.25">
      <c r="A51" s="263" t="str">
        <f>'Indicator Data'!B63</f>
        <v>Rajshahi</v>
      </c>
      <c r="B51" s="263" t="str">
        <f>'Imputed and missing data hidden'!A51</f>
        <v>Pabna</v>
      </c>
      <c r="C51" s="263">
        <f>'Imputed and missing data hidden'!CM51</f>
        <v>12</v>
      </c>
      <c r="D51" s="263">
        <v>0</v>
      </c>
      <c r="E51" s="266">
        <f>'Indicator Date hidden2'!CN52</f>
        <v>0.7528089887640449</v>
      </c>
      <c r="F51" s="266">
        <f t="shared" si="3"/>
        <v>0</v>
      </c>
      <c r="G51" s="266">
        <f t="shared" si="0"/>
        <v>1</v>
      </c>
      <c r="H51" s="266">
        <f t="shared" si="4"/>
        <v>9.4101123595505598</v>
      </c>
      <c r="I51" s="266">
        <f t="shared" si="2"/>
        <v>5.4</v>
      </c>
    </row>
    <row r="52" spans="1:9" x14ac:dyDescent="0.25">
      <c r="A52" s="263" t="str">
        <f>'Indicator Data'!B64</f>
        <v>Rajshahi</v>
      </c>
      <c r="B52" s="263" t="str">
        <f>'Imputed and missing data hidden'!A52</f>
        <v>Rajshahi</v>
      </c>
      <c r="C52" s="263">
        <f>'Imputed and missing data hidden'!CM52</f>
        <v>12</v>
      </c>
      <c r="D52" s="263">
        <v>0</v>
      </c>
      <c r="E52" s="266">
        <f>'Indicator Date hidden2'!CN53</f>
        <v>0.7528089887640449</v>
      </c>
      <c r="F52" s="266">
        <f t="shared" si="3"/>
        <v>0</v>
      </c>
      <c r="G52" s="266">
        <f t="shared" si="0"/>
        <v>1</v>
      </c>
      <c r="H52" s="266">
        <f t="shared" si="4"/>
        <v>9.4101123595505598</v>
      </c>
      <c r="I52" s="266">
        <f t="shared" si="2"/>
        <v>5.4</v>
      </c>
    </row>
    <row r="53" spans="1:9" x14ac:dyDescent="0.25">
      <c r="A53" s="263" t="str">
        <f>'Indicator Data'!B65</f>
        <v>Rajshahi</v>
      </c>
      <c r="B53" s="263" t="str">
        <f>'Imputed and missing data hidden'!A53</f>
        <v>Sirajganj</v>
      </c>
      <c r="C53" s="263">
        <f>'Imputed and missing data hidden'!CM53</f>
        <v>12</v>
      </c>
      <c r="D53" s="263">
        <v>0</v>
      </c>
      <c r="E53" s="266">
        <f>'Indicator Date hidden2'!CN54</f>
        <v>0.7528089887640449</v>
      </c>
      <c r="F53" s="266">
        <f t="shared" si="3"/>
        <v>0</v>
      </c>
      <c r="G53" s="266">
        <f t="shared" si="0"/>
        <v>1</v>
      </c>
      <c r="H53" s="266">
        <f t="shared" si="4"/>
        <v>9.4101123595505598</v>
      </c>
      <c r="I53" s="266">
        <f t="shared" si="2"/>
        <v>5.4</v>
      </c>
    </row>
    <row r="54" spans="1:9" x14ac:dyDescent="0.25">
      <c r="A54" s="263" t="str">
        <f>'Indicator Data'!B66</f>
        <v>Rangpur</v>
      </c>
      <c r="B54" s="263" t="str">
        <f>'Imputed and missing data hidden'!A54</f>
        <v>Dinajpur</v>
      </c>
      <c r="C54" s="263">
        <f>'Imputed and missing data hidden'!CM54</f>
        <v>13</v>
      </c>
      <c r="D54" s="263">
        <v>0</v>
      </c>
      <c r="E54" s="266">
        <f>'Indicator Date hidden2'!CN55</f>
        <v>0.7528089887640449</v>
      </c>
      <c r="F54" s="266">
        <f t="shared" si="3"/>
        <v>10</v>
      </c>
      <c r="G54" s="266">
        <f t="shared" si="0"/>
        <v>1</v>
      </c>
      <c r="H54" s="266">
        <f t="shared" si="4"/>
        <v>9.4101123595505598</v>
      </c>
      <c r="I54" s="266">
        <f t="shared" si="2"/>
        <v>8.4</v>
      </c>
    </row>
    <row r="55" spans="1:9" x14ac:dyDescent="0.25">
      <c r="A55" s="263" t="str">
        <f>'Indicator Data'!B67</f>
        <v>Rangpur</v>
      </c>
      <c r="B55" s="263" t="str">
        <f>'Imputed and missing data hidden'!A55</f>
        <v>Gaibandha</v>
      </c>
      <c r="C55" s="263">
        <f>'Imputed and missing data hidden'!CM55</f>
        <v>12</v>
      </c>
      <c r="D55" s="263">
        <v>0</v>
      </c>
      <c r="E55" s="266">
        <f>'Indicator Date hidden2'!CN56</f>
        <v>0.7528089887640449</v>
      </c>
      <c r="F55" s="266">
        <f t="shared" si="3"/>
        <v>0</v>
      </c>
      <c r="G55" s="266">
        <f t="shared" si="0"/>
        <v>1</v>
      </c>
      <c r="H55" s="266">
        <f t="shared" si="4"/>
        <v>9.4101123595505598</v>
      </c>
      <c r="I55" s="266">
        <f t="shared" si="2"/>
        <v>5.4</v>
      </c>
    </row>
    <row r="56" spans="1:9" x14ac:dyDescent="0.25">
      <c r="A56" s="263" t="str">
        <f>'Indicator Data'!B68</f>
        <v>Rangpur</v>
      </c>
      <c r="B56" s="263" t="str">
        <f>'Imputed and missing data hidden'!A56</f>
        <v>Kurigram</v>
      </c>
      <c r="C56" s="263">
        <f>'Imputed and missing data hidden'!CM56</f>
        <v>12</v>
      </c>
      <c r="D56" s="263">
        <v>0</v>
      </c>
      <c r="E56" s="266">
        <f>'Indicator Date hidden2'!CN57</f>
        <v>0.7528089887640449</v>
      </c>
      <c r="F56" s="266">
        <f t="shared" si="3"/>
        <v>0</v>
      </c>
      <c r="G56" s="266">
        <f t="shared" si="0"/>
        <v>1</v>
      </c>
      <c r="H56" s="266">
        <f t="shared" si="4"/>
        <v>9.4101123595505598</v>
      </c>
      <c r="I56" s="266">
        <f t="shared" si="2"/>
        <v>5.4</v>
      </c>
    </row>
    <row r="57" spans="1:9" x14ac:dyDescent="0.25">
      <c r="A57" s="263" t="str">
        <f>'Indicator Data'!B69</f>
        <v>Rangpur</v>
      </c>
      <c r="B57" s="263" t="str">
        <f>'Imputed and missing data hidden'!A57</f>
        <v>Lalmonirhat</v>
      </c>
      <c r="C57" s="263">
        <f>'Imputed and missing data hidden'!CM57</f>
        <v>13</v>
      </c>
      <c r="D57" s="263">
        <v>0</v>
      </c>
      <c r="E57" s="266">
        <f>'Indicator Date hidden2'!CN58</f>
        <v>0.7528089887640449</v>
      </c>
      <c r="F57" s="266">
        <f t="shared" si="3"/>
        <v>10</v>
      </c>
      <c r="G57" s="266">
        <f t="shared" si="0"/>
        <v>1</v>
      </c>
      <c r="H57" s="266">
        <f t="shared" si="4"/>
        <v>9.4101123595505598</v>
      </c>
      <c r="I57" s="266">
        <f t="shared" si="2"/>
        <v>8.4</v>
      </c>
    </row>
    <row r="58" spans="1:9" x14ac:dyDescent="0.25">
      <c r="A58" s="263" t="str">
        <f>'Indicator Data'!B70</f>
        <v>Rangpur</v>
      </c>
      <c r="B58" s="263" t="str">
        <f>'Imputed and missing data hidden'!A58</f>
        <v>Nilphamari</v>
      </c>
      <c r="C58" s="263">
        <f>'Imputed and missing data hidden'!CM58</f>
        <v>13</v>
      </c>
      <c r="D58" s="263">
        <v>0</v>
      </c>
      <c r="E58" s="266">
        <f>'Indicator Date hidden2'!CN59</f>
        <v>0.7528089887640449</v>
      </c>
      <c r="F58" s="266">
        <f t="shared" si="3"/>
        <v>10</v>
      </c>
      <c r="G58" s="266">
        <f t="shared" si="0"/>
        <v>1</v>
      </c>
      <c r="H58" s="266">
        <f t="shared" si="4"/>
        <v>9.4101123595505598</v>
      </c>
      <c r="I58" s="266">
        <f t="shared" si="2"/>
        <v>8.4</v>
      </c>
    </row>
    <row r="59" spans="1:9" x14ac:dyDescent="0.25">
      <c r="A59" s="263" t="str">
        <f>'Indicator Data'!B71</f>
        <v>Rangpur</v>
      </c>
      <c r="B59" s="263" t="str">
        <f>'Imputed and missing data hidden'!A59</f>
        <v>Panchagarh</v>
      </c>
      <c r="C59" s="263">
        <f>'Imputed and missing data hidden'!CM59</f>
        <v>13</v>
      </c>
      <c r="D59" s="263">
        <v>0</v>
      </c>
      <c r="E59" s="266">
        <f>'Indicator Date hidden2'!CN60</f>
        <v>0.7528089887640449</v>
      </c>
      <c r="F59" s="266">
        <f t="shared" si="3"/>
        <v>10</v>
      </c>
      <c r="G59" s="266">
        <f t="shared" si="0"/>
        <v>1</v>
      </c>
      <c r="H59" s="266">
        <f t="shared" si="4"/>
        <v>9.4101123595505598</v>
      </c>
      <c r="I59" s="266">
        <f t="shared" si="2"/>
        <v>8.4</v>
      </c>
    </row>
    <row r="60" spans="1:9" x14ac:dyDescent="0.25">
      <c r="A60" s="263" t="str">
        <f>'Indicator Data'!B72</f>
        <v>Rangpur</v>
      </c>
      <c r="B60" s="263" t="str">
        <f>'Imputed and missing data hidden'!A60</f>
        <v>Rangpur</v>
      </c>
      <c r="C60" s="263">
        <f>'Imputed and missing data hidden'!CM60</f>
        <v>13</v>
      </c>
      <c r="D60" s="263">
        <v>0</v>
      </c>
      <c r="E60" s="266">
        <f>'Indicator Date hidden2'!CN61</f>
        <v>0.7528089887640449</v>
      </c>
      <c r="F60" s="266">
        <f t="shared" si="3"/>
        <v>10</v>
      </c>
      <c r="G60" s="266">
        <f t="shared" si="0"/>
        <v>1</v>
      </c>
      <c r="H60" s="266">
        <f t="shared" si="4"/>
        <v>9.4101123595505598</v>
      </c>
      <c r="I60" s="266">
        <f t="shared" si="2"/>
        <v>8.4</v>
      </c>
    </row>
    <row r="61" spans="1:9" x14ac:dyDescent="0.25">
      <c r="A61" s="263" t="str">
        <f>'Indicator Data'!B73</f>
        <v>Rangpur</v>
      </c>
      <c r="B61" s="263" t="str">
        <f>'Imputed and missing data hidden'!A61</f>
        <v>Thakurgaon</v>
      </c>
      <c r="C61" s="263">
        <f>'Imputed and missing data hidden'!CM61</f>
        <v>13</v>
      </c>
      <c r="D61" s="263">
        <v>0</v>
      </c>
      <c r="E61" s="266">
        <f>'Indicator Date hidden2'!CN62</f>
        <v>0.7528089887640449</v>
      </c>
      <c r="F61" s="266">
        <f t="shared" si="3"/>
        <v>10</v>
      </c>
      <c r="G61" s="266">
        <f t="shared" si="0"/>
        <v>1</v>
      </c>
      <c r="H61" s="266">
        <f t="shared" si="4"/>
        <v>9.4101123595505598</v>
      </c>
      <c r="I61" s="266">
        <f t="shared" si="2"/>
        <v>8.4</v>
      </c>
    </row>
    <row r="62" spans="1:9" x14ac:dyDescent="0.25">
      <c r="A62" s="263" t="str">
        <f>'Indicator Data'!B74</f>
        <v>Sylhet</v>
      </c>
      <c r="B62" s="263" t="str">
        <f>'Imputed and missing data hidden'!A62</f>
        <v>Habiganj</v>
      </c>
      <c r="C62" s="263">
        <f>'Imputed and missing data hidden'!CM62</f>
        <v>13</v>
      </c>
      <c r="D62" s="263">
        <v>0</v>
      </c>
      <c r="E62" s="266">
        <f>'Indicator Date hidden2'!CN63</f>
        <v>0.7528089887640449</v>
      </c>
      <c r="F62" s="266">
        <f t="shared" si="3"/>
        <v>10</v>
      </c>
      <c r="G62" s="266">
        <f t="shared" si="0"/>
        <v>1</v>
      </c>
      <c r="H62" s="266">
        <f t="shared" si="4"/>
        <v>9.4101123595505598</v>
      </c>
      <c r="I62" s="266">
        <f t="shared" si="2"/>
        <v>8.4</v>
      </c>
    </row>
    <row r="63" spans="1:9" x14ac:dyDescent="0.25">
      <c r="A63" s="263" t="str">
        <f>'Indicator Data'!B75</f>
        <v>Sylhet</v>
      </c>
      <c r="B63" s="263" t="str">
        <f>'Imputed and missing data hidden'!A63</f>
        <v>Maulvibazar</v>
      </c>
      <c r="C63" s="263">
        <f>'Imputed and missing data hidden'!CM63</f>
        <v>13</v>
      </c>
      <c r="D63" s="263">
        <v>0</v>
      </c>
      <c r="E63" s="266">
        <f>'Indicator Date hidden2'!CN64</f>
        <v>0.7528089887640449</v>
      </c>
      <c r="F63" s="266">
        <f t="shared" si="3"/>
        <v>10</v>
      </c>
      <c r="G63" s="266">
        <f t="shared" si="0"/>
        <v>1</v>
      </c>
      <c r="H63" s="266">
        <f t="shared" si="4"/>
        <v>9.4101123595505598</v>
      </c>
      <c r="I63" s="266">
        <f t="shared" si="2"/>
        <v>8.4</v>
      </c>
    </row>
    <row r="64" spans="1:9" x14ac:dyDescent="0.25">
      <c r="A64" s="263" t="str">
        <f>'Indicator Data'!B76</f>
        <v>Sylhet</v>
      </c>
      <c r="B64" s="263" t="str">
        <f>'Imputed and missing data hidden'!A64</f>
        <v>Sunamganj</v>
      </c>
      <c r="C64" s="263">
        <f>'Imputed and missing data hidden'!CM64</f>
        <v>13</v>
      </c>
      <c r="D64" s="263">
        <v>0</v>
      </c>
      <c r="E64" s="266">
        <f>'Indicator Date hidden2'!CN65</f>
        <v>0.7528089887640449</v>
      </c>
      <c r="F64" s="266">
        <f t="shared" si="3"/>
        <v>10</v>
      </c>
      <c r="G64" s="266">
        <f t="shared" si="0"/>
        <v>1</v>
      </c>
      <c r="H64" s="266">
        <f t="shared" si="4"/>
        <v>9.4101123595505598</v>
      </c>
      <c r="I64" s="266">
        <f t="shared" si="2"/>
        <v>8.4</v>
      </c>
    </row>
    <row r="65" spans="1:9" x14ac:dyDescent="0.25">
      <c r="A65" s="263" t="str">
        <f>'Indicator Data'!B77</f>
        <v>Sylhet</v>
      </c>
      <c r="B65" s="263" t="str">
        <f>'Imputed and missing data hidden'!A65</f>
        <v>Sylhet</v>
      </c>
      <c r="C65" s="263">
        <f>'Imputed and missing data hidden'!CM65</f>
        <v>13</v>
      </c>
      <c r="D65" s="263">
        <v>0</v>
      </c>
      <c r="E65" s="266">
        <f>'Indicator Date hidden2'!CN66</f>
        <v>0.7528089887640449</v>
      </c>
      <c r="F65" s="266">
        <f t="shared" si="3"/>
        <v>10</v>
      </c>
      <c r="G65" s="266">
        <f t="shared" si="0"/>
        <v>1</v>
      </c>
      <c r="H65" s="266">
        <f t="shared" si="4"/>
        <v>9.4101123595505598</v>
      </c>
      <c r="I65" s="266">
        <f t="shared" si="2"/>
        <v>8.4</v>
      </c>
    </row>
    <row r="67" spans="1:9" x14ac:dyDescent="0.25">
      <c r="B67" s="263" t="s">
        <v>158</v>
      </c>
      <c r="C67" s="263">
        <f>MIN(C2:C65)</f>
        <v>12</v>
      </c>
      <c r="D67" s="263">
        <f>MIN(D2:D65)</f>
        <v>0</v>
      </c>
      <c r="E67" s="266">
        <f>MIN(E2:E65)</f>
        <v>0.7528089887640449</v>
      </c>
    </row>
    <row r="68" spans="1:9" x14ac:dyDescent="0.25">
      <c r="B68" s="263" t="s">
        <v>157</v>
      </c>
      <c r="C68" s="263">
        <f>MAX(C2:C65)</f>
        <v>13</v>
      </c>
      <c r="D68" s="263">
        <f>MAX(D2:D65)</f>
        <v>0</v>
      </c>
      <c r="E68" s="266">
        <f>MAX(E2:E65)</f>
        <v>0.7528089887640449</v>
      </c>
    </row>
    <row r="69" spans="1:9" x14ac:dyDescent="0.25">
      <c r="B69" s="263" t="s">
        <v>158</v>
      </c>
      <c r="C69" s="263">
        <v>12</v>
      </c>
      <c r="D69" s="263">
        <v>0</v>
      </c>
      <c r="E69" s="265">
        <v>0</v>
      </c>
    </row>
    <row r="70" spans="1:9" x14ac:dyDescent="0.25">
      <c r="B70" s="263" t="s">
        <v>157</v>
      </c>
      <c r="C70" s="263">
        <v>13</v>
      </c>
      <c r="D70" s="263">
        <v>1</v>
      </c>
      <c r="E70" s="274">
        <v>0.8</v>
      </c>
    </row>
    <row r="71" spans="1:9" ht="15.75" thickBot="1" x14ac:dyDescent="0.3"/>
    <row r="72" spans="1:9" ht="15.75" thickBot="1" x14ac:dyDescent="0.3">
      <c r="B72" s="263" t="s">
        <v>648</v>
      </c>
      <c r="C72" s="272">
        <v>0.46</v>
      </c>
    </row>
  </sheetData>
  <autoFilter ref="B1:I1" xr:uid="{00000000-0009-0000-0000-00000C000000}">
    <sortState xmlns:xlrd2="http://schemas.microsoft.com/office/spreadsheetml/2017/richdata2" ref="B2:I192">
      <sortCondition ref="B1"/>
    </sortState>
  </autoFilter>
  <pageMargins left="0.7" right="0.7" top="0.75" bottom="0.75" header="0.3" footer="0.3"/>
  <pageSetup orientation="portrait" r:id="rId1"/>
  <ignoredErrors>
    <ignoredError sqref="G2:G65" formula="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908DB-42F0-47E6-9C1E-603296BEE3A5}">
  <sheetPr>
    <tabColor rgb="FFFFFF00"/>
  </sheetPr>
  <dimension ref="A1:T93"/>
  <sheetViews>
    <sheetView zoomScale="55" zoomScaleNormal="55" workbookViewId="0">
      <pane xSplit="6" ySplit="1" topLeftCell="G2" activePane="bottomRight" state="frozen"/>
      <selection pane="topRight" activeCell="G1" sqref="G1"/>
      <selection pane="bottomLeft" activeCell="A2" sqref="A2"/>
      <selection pane="bottomRight" activeCell="B2" sqref="B2"/>
    </sheetView>
  </sheetViews>
  <sheetFormatPr defaultColWidth="8.85546875" defaultRowHeight="15" x14ac:dyDescent="0.25"/>
  <cols>
    <col min="1" max="1" width="14.28515625" style="225" customWidth="1"/>
    <col min="2" max="2" width="18.28515625" style="225" customWidth="1"/>
    <col min="3" max="3" width="13.28515625" style="225" customWidth="1"/>
    <col min="4" max="4" width="13.7109375" style="225" customWidth="1"/>
    <col min="5" max="5" width="17.28515625" style="225" customWidth="1"/>
    <col min="6" max="6" width="36.85546875" style="225" customWidth="1"/>
    <col min="7" max="7" width="44.42578125" style="225" customWidth="1"/>
    <col min="8" max="8" width="62.7109375" style="225" customWidth="1"/>
    <col min="9" max="9" width="68.7109375" style="225" customWidth="1"/>
    <col min="10" max="10" width="42.28515625" style="225" customWidth="1"/>
    <col min="11" max="11" width="76.28515625" style="225" customWidth="1"/>
    <col min="12" max="12" width="55" style="225" customWidth="1"/>
    <col min="13" max="13" width="48.28515625" style="225" customWidth="1"/>
    <col min="14" max="14" width="12.28515625" style="225" bestFit="1" customWidth="1"/>
    <col min="15" max="15" width="20.28515625" style="225" customWidth="1"/>
    <col min="16" max="16" width="17.28515625" style="225" customWidth="1"/>
    <col min="17" max="17" width="37.7109375" style="225" customWidth="1"/>
    <col min="18" max="18" width="8.85546875" style="225"/>
    <col min="19" max="19" width="21" style="225" customWidth="1"/>
    <col min="20" max="16384" width="8.85546875" style="225"/>
  </cols>
  <sheetData>
    <row r="1" spans="1:20" ht="25.5" x14ac:dyDescent="0.25">
      <c r="A1" s="232" t="s">
        <v>260</v>
      </c>
      <c r="B1" s="232" t="s">
        <v>650</v>
      </c>
      <c r="C1" s="232" t="s">
        <v>651</v>
      </c>
      <c r="D1" s="232" t="s">
        <v>652</v>
      </c>
      <c r="E1" s="232" t="s">
        <v>653</v>
      </c>
      <c r="F1" s="232" t="s">
        <v>654</v>
      </c>
      <c r="G1" s="232" t="s">
        <v>655</v>
      </c>
      <c r="H1" s="232" t="s">
        <v>656</v>
      </c>
      <c r="I1" s="232" t="s">
        <v>657</v>
      </c>
      <c r="J1" s="232" t="s">
        <v>658</v>
      </c>
      <c r="K1" s="232" t="s">
        <v>659</v>
      </c>
      <c r="L1" s="232" t="s">
        <v>660</v>
      </c>
      <c r="M1" s="232" t="s">
        <v>661</v>
      </c>
      <c r="N1" s="233" t="s">
        <v>662</v>
      </c>
      <c r="O1" s="232" t="s">
        <v>663</v>
      </c>
      <c r="P1" s="234" t="s">
        <v>664</v>
      </c>
      <c r="Q1" s="232" t="s">
        <v>665</v>
      </c>
      <c r="R1" s="232" t="s">
        <v>666</v>
      </c>
      <c r="S1" s="232" t="s">
        <v>667</v>
      </c>
    </row>
    <row r="2" spans="1:20" ht="89.25" x14ac:dyDescent="0.25">
      <c r="A2" s="235" t="s">
        <v>668</v>
      </c>
      <c r="B2" s="236" t="s">
        <v>669</v>
      </c>
      <c r="C2" s="236" t="s">
        <v>670</v>
      </c>
      <c r="D2" s="236" t="s">
        <v>671</v>
      </c>
      <c r="E2" s="236" t="s">
        <v>672</v>
      </c>
      <c r="F2" s="229" t="s">
        <v>160</v>
      </c>
      <c r="G2" s="236" t="s">
        <v>673</v>
      </c>
      <c r="H2" s="236" t="s">
        <v>674</v>
      </c>
      <c r="I2" s="236" t="s">
        <v>675</v>
      </c>
      <c r="J2" s="236"/>
      <c r="K2" s="236" t="s">
        <v>676</v>
      </c>
      <c r="L2" s="236" t="s">
        <v>604</v>
      </c>
      <c r="M2" s="236" t="s">
        <v>677</v>
      </c>
      <c r="N2" s="237">
        <v>43627</v>
      </c>
      <c r="O2" s="236" t="s">
        <v>678</v>
      </c>
      <c r="P2" s="238" t="s">
        <v>679</v>
      </c>
      <c r="Q2" s="239" t="s">
        <v>354</v>
      </c>
      <c r="R2" s="239">
        <v>2019</v>
      </c>
      <c r="S2" s="238"/>
    </row>
    <row r="3" spans="1:20" ht="89.25" x14ac:dyDescent="0.25">
      <c r="A3" s="235" t="s">
        <v>668</v>
      </c>
      <c r="B3" s="236" t="s">
        <v>669</v>
      </c>
      <c r="C3" s="236" t="s">
        <v>670</v>
      </c>
      <c r="D3" s="236" t="s">
        <v>680</v>
      </c>
      <c r="E3" s="236" t="s">
        <v>681</v>
      </c>
      <c r="F3" s="229" t="s">
        <v>161</v>
      </c>
      <c r="G3" s="236" t="s">
        <v>682</v>
      </c>
      <c r="H3" s="236" t="s">
        <v>683</v>
      </c>
      <c r="I3" s="236" t="s">
        <v>675</v>
      </c>
      <c r="J3" s="236"/>
      <c r="K3" s="236" t="s">
        <v>684</v>
      </c>
      <c r="L3" s="236" t="s">
        <v>604</v>
      </c>
      <c r="M3" s="236" t="s">
        <v>677</v>
      </c>
      <c r="N3" s="237">
        <v>43627</v>
      </c>
      <c r="O3" s="236" t="s">
        <v>678</v>
      </c>
      <c r="P3" s="236"/>
      <c r="Q3" s="240" t="s">
        <v>354</v>
      </c>
      <c r="R3" s="239">
        <v>2019</v>
      </c>
      <c r="S3" s="236"/>
      <c r="T3" s="226"/>
    </row>
    <row r="4" spans="1:20" ht="89.25" x14ac:dyDescent="0.25">
      <c r="A4" s="235" t="s">
        <v>668</v>
      </c>
      <c r="B4" s="236" t="s">
        <v>669</v>
      </c>
      <c r="C4" s="236" t="s">
        <v>670</v>
      </c>
      <c r="D4" s="236" t="s">
        <v>685</v>
      </c>
      <c r="E4" s="236" t="s">
        <v>686</v>
      </c>
      <c r="F4" s="229" t="s">
        <v>162</v>
      </c>
      <c r="G4" s="236" t="s">
        <v>687</v>
      </c>
      <c r="H4" s="236" t="s">
        <v>688</v>
      </c>
      <c r="I4" s="236" t="s">
        <v>689</v>
      </c>
      <c r="J4" s="236"/>
      <c r="K4" s="236" t="s">
        <v>676</v>
      </c>
      <c r="L4" s="236" t="s">
        <v>604</v>
      </c>
      <c r="M4" s="236" t="s">
        <v>677</v>
      </c>
      <c r="N4" s="237">
        <v>43627</v>
      </c>
      <c r="O4" s="236" t="s">
        <v>678</v>
      </c>
      <c r="P4" s="238"/>
      <c r="Q4" s="240" t="s">
        <v>355</v>
      </c>
      <c r="R4" s="239">
        <v>2019</v>
      </c>
      <c r="S4" s="238"/>
    </row>
    <row r="5" spans="1:20" ht="89.25" x14ac:dyDescent="0.25">
      <c r="A5" s="235" t="s">
        <v>668</v>
      </c>
      <c r="B5" s="236" t="s">
        <v>669</v>
      </c>
      <c r="C5" s="236" t="s">
        <v>670</v>
      </c>
      <c r="D5" s="236" t="s">
        <v>690</v>
      </c>
      <c r="E5" s="236" t="s">
        <v>691</v>
      </c>
      <c r="F5" s="229" t="s">
        <v>163</v>
      </c>
      <c r="G5" s="236" t="s">
        <v>692</v>
      </c>
      <c r="H5" s="236" t="s">
        <v>693</v>
      </c>
      <c r="I5" s="236" t="s">
        <v>689</v>
      </c>
      <c r="J5" s="236"/>
      <c r="K5" s="236" t="s">
        <v>676</v>
      </c>
      <c r="L5" s="236" t="s">
        <v>604</v>
      </c>
      <c r="M5" s="236" t="s">
        <v>677</v>
      </c>
      <c r="N5" s="237">
        <v>43627</v>
      </c>
      <c r="O5" s="236" t="s">
        <v>678</v>
      </c>
      <c r="P5" s="238"/>
      <c r="Q5" s="240" t="s">
        <v>355</v>
      </c>
      <c r="R5" s="239">
        <v>2019</v>
      </c>
      <c r="S5" s="238"/>
    </row>
    <row r="6" spans="1:20" ht="63.75" x14ac:dyDescent="0.25">
      <c r="A6" s="241" t="s">
        <v>140</v>
      </c>
      <c r="B6" s="242" t="s">
        <v>669</v>
      </c>
      <c r="C6" s="242" t="s">
        <v>694</v>
      </c>
      <c r="D6" s="238" t="s">
        <v>695</v>
      </c>
      <c r="E6" s="242" t="s">
        <v>696</v>
      </c>
      <c r="F6" s="229" t="s">
        <v>164</v>
      </c>
      <c r="G6" s="243" t="s">
        <v>697</v>
      </c>
      <c r="H6" s="243" t="s">
        <v>698</v>
      </c>
      <c r="I6" s="242" t="s">
        <v>699</v>
      </c>
      <c r="J6" s="244"/>
      <c r="K6" s="242" t="s">
        <v>700</v>
      </c>
      <c r="L6" s="242" t="s">
        <v>605</v>
      </c>
      <c r="M6" s="242"/>
      <c r="N6" s="245" t="s">
        <v>701</v>
      </c>
      <c r="O6" s="242" t="s">
        <v>702</v>
      </c>
      <c r="P6" s="242" t="s">
        <v>679</v>
      </c>
      <c r="Q6" s="240" t="s">
        <v>356</v>
      </c>
      <c r="R6" s="239">
        <v>2022</v>
      </c>
      <c r="S6" s="238" t="s">
        <v>703</v>
      </c>
    </row>
    <row r="7" spans="1:20" ht="51" x14ac:dyDescent="0.25">
      <c r="A7" s="241" t="s">
        <v>140</v>
      </c>
      <c r="B7" s="236" t="s">
        <v>669</v>
      </c>
      <c r="C7" s="236" t="s">
        <v>694</v>
      </c>
      <c r="D7" s="238" t="s">
        <v>695</v>
      </c>
      <c r="E7" s="246" t="s">
        <v>267</v>
      </c>
      <c r="F7" s="229" t="s">
        <v>165</v>
      </c>
      <c r="G7" s="242" t="s">
        <v>704</v>
      </c>
      <c r="H7" s="243" t="s">
        <v>705</v>
      </c>
      <c r="I7" s="242" t="s">
        <v>706</v>
      </c>
      <c r="J7" s="244"/>
      <c r="K7" s="242" t="s">
        <v>707</v>
      </c>
      <c r="L7" s="242" t="s">
        <v>606</v>
      </c>
      <c r="M7" s="242"/>
      <c r="N7" s="245" t="s">
        <v>708</v>
      </c>
      <c r="O7" s="242" t="s">
        <v>709</v>
      </c>
      <c r="P7" s="242" t="s">
        <v>710</v>
      </c>
      <c r="Q7" s="240" t="s">
        <v>356</v>
      </c>
      <c r="R7" s="239" t="s">
        <v>253</v>
      </c>
      <c r="S7" s="238"/>
    </row>
    <row r="8" spans="1:20" ht="63.75" x14ac:dyDescent="0.25">
      <c r="A8" s="241" t="s">
        <v>140</v>
      </c>
      <c r="B8" s="236" t="s">
        <v>669</v>
      </c>
      <c r="C8" s="236" t="s">
        <v>694</v>
      </c>
      <c r="D8" s="238" t="s">
        <v>711</v>
      </c>
      <c r="E8" s="246" t="s">
        <v>268</v>
      </c>
      <c r="F8" s="229" t="s">
        <v>166</v>
      </c>
      <c r="G8" s="243" t="s">
        <v>712</v>
      </c>
      <c r="H8" s="243" t="s">
        <v>713</v>
      </c>
      <c r="I8" s="242" t="s">
        <v>714</v>
      </c>
      <c r="J8" s="244"/>
      <c r="K8" s="242" t="s">
        <v>707</v>
      </c>
      <c r="L8" s="242" t="s">
        <v>715</v>
      </c>
      <c r="M8" s="242"/>
      <c r="N8" s="245" t="s">
        <v>701</v>
      </c>
      <c r="O8" s="242" t="s">
        <v>702</v>
      </c>
      <c r="P8" s="242" t="s">
        <v>679</v>
      </c>
      <c r="Q8" s="240" t="s">
        <v>356</v>
      </c>
      <c r="R8" s="239">
        <v>2022</v>
      </c>
      <c r="S8" s="238"/>
    </row>
    <row r="9" spans="1:20" ht="76.5" x14ac:dyDescent="0.25">
      <c r="A9" s="241" t="s">
        <v>140</v>
      </c>
      <c r="B9" s="236" t="s">
        <v>669</v>
      </c>
      <c r="C9" s="236" t="s">
        <v>694</v>
      </c>
      <c r="D9" s="238" t="s">
        <v>695</v>
      </c>
      <c r="E9" s="246" t="s">
        <v>269</v>
      </c>
      <c r="F9" s="229" t="s">
        <v>167</v>
      </c>
      <c r="G9" s="243" t="s">
        <v>716</v>
      </c>
      <c r="H9" s="243" t="s">
        <v>717</v>
      </c>
      <c r="I9" s="242" t="s">
        <v>718</v>
      </c>
      <c r="J9" s="244"/>
      <c r="K9" s="242" t="s">
        <v>719</v>
      </c>
      <c r="L9" s="242" t="s">
        <v>715</v>
      </c>
      <c r="M9" s="242"/>
      <c r="N9" s="245" t="s">
        <v>701</v>
      </c>
      <c r="O9" s="242" t="s">
        <v>702</v>
      </c>
      <c r="P9" s="242" t="s">
        <v>679</v>
      </c>
      <c r="Q9" s="240" t="s">
        <v>356</v>
      </c>
      <c r="R9" s="239">
        <v>2022</v>
      </c>
      <c r="S9" s="238"/>
    </row>
    <row r="10" spans="1:20" ht="76.5" x14ac:dyDescent="0.25">
      <c r="A10" s="241" t="s">
        <v>140</v>
      </c>
      <c r="B10" s="236" t="s">
        <v>669</v>
      </c>
      <c r="C10" s="236" t="s">
        <v>720</v>
      </c>
      <c r="D10" s="238" t="s">
        <v>721</v>
      </c>
      <c r="E10" s="246" t="s">
        <v>270</v>
      </c>
      <c r="F10" s="229" t="s">
        <v>168</v>
      </c>
      <c r="G10" s="243" t="s">
        <v>722</v>
      </c>
      <c r="H10" s="243" t="s">
        <v>723</v>
      </c>
      <c r="I10" s="242" t="s">
        <v>724</v>
      </c>
      <c r="J10" s="244"/>
      <c r="K10" s="242" t="s">
        <v>725</v>
      </c>
      <c r="L10" s="242" t="s">
        <v>715</v>
      </c>
      <c r="M10" s="242"/>
      <c r="N10" s="245" t="s">
        <v>726</v>
      </c>
      <c r="O10" s="242" t="s">
        <v>702</v>
      </c>
      <c r="P10" s="242" t="s">
        <v>679</v>
      </c>
      <c r="Q10" s="240" t="s">
        <v>356</v>
      </c>
      <c r="R10" s="239">
        <v>2022</v>
      </c>
      <c r="S10" s="238"/>
    </row>
    <row r="11" spans="1:20" ht="51" x14ac:dyDescent="0.25">
      <c r="A11" s="241" t="s">
        <v>140</v>
      </c>
      <c r="B11" s="236" t="s">
        <v>669</v>
      </c>
      <c r="C11" s="236" t="s">
        <v>720</v>
      </c>
      <c r="D11" s="238" t="s">
        <v>721</v>
      </c>
      <c r="E11" s="246" t="s">
        <v>271</v>
      </c>
      <c r="F11" s="229" t="s">
        <v>169</v>
      </c>
      <c r="G11" s="242" t="s">
        <v>727</v>
      </c>
      <c r="H11" s="243" t="s">
        <v>705</v>
      </c>
      <c r="I11" s="242" t="s">
        <v>728</v>
      </c>
      <c r="J11" s="242"/>
      <c r="K11" s="242" t="s">
        <v>725</v>
      </c>
      <c r="L11" s="242" t="s">
        <v>606</v>
      </c>
      <c r="M11" s="242"/>
      <c r="N11" s="245" t="s">
        <v>729</v>
      </c>
      <c r="O11" s="242" t="s">
        <v>709</v>
      </c>
      <c r="P11" s="242" t="s">
        <v>679</v>
      </c>
      <c r="Q11" s="240" t="s">
        <v>356</v>
      </c>
      <c r="R11" s="239" t="s">
        <v>253</v>
      </c>
      <c r="S11" s="238"/>
    </row>
    <row r="12" spans="1:20" ht="63.75" x14ac:dyDescent="0.25">
      <c r="A12" s="241" t="s">
        <v>140</v>
      </c>
      <c r="B12" s="236" t="s">
        <v>669</v>
      </c>
      <c r="C12" s="238" t="s">
        <v>7</v>
      </c>
      <c r="D12" s="238"/>
      <c r="E12" s="246" t="s">
        <v>272</v>
      </c>
      <c r="F12" s="229" t="s">
        <v>170</v>
      </c>
      <c r="G12" s="242" t="s">
        <v>730</v>
      </c>
      <c r="H12" s="243" t="s">
        <v>731</v>
      </c>
      <c r="I12" s="242" t="s">
        <v>732</v>
      </c>
      <c r="J12" s="238"/>
      <c r="K12" s="242" t="s">
        <v>725</v>
      </c>
      <c r="L12" s="238" t="s">
        <v>608</v>
      </c>
      <c r="M12" s="238"/>
      <c r="N12" s="247">
        <v>44511</v>
      </c>
      <c r="O12" s="248" t="s">
        <v>733</v>
      </c>
      <c r="P12" s="242" t="s">
        <v>710</v>
      </c>
      <c r="Q12" s="240" t="s">
        <v>356</v>
      </c>
      <c r="R12" s="239">
        <v>2020</v>
      </c>
      <c r="S12" s="238"/>
    </row>
    <row r="13" spans="1:20" ht="63.75" x14ac:dyDescent="0.25">
      <c r="A13" s="241" t="s">
        <v>140</v>
      </c>
      <c r="B13" s="236" t="s">
        <v>669</v>
      </c>
      <c r="C13" s="238" t="s">
        <v>7</v>
      </c>
      <c r="D13" s="238"/>
      <c r="E13" s="246" t="s">
        <v>273</v>
      </c>
      <c r="F13" s="229" t="s">
        <v>171</v>
      </c>
      <c r="G13" s="242" t="s">
        <v>734</v>
      </c>
      <c r="H13" s="243" t="s">
        <v>735</v>
      </c>
      <c r="I13" s="242" t="s">
        <v>732</v>
      </c>
      <c r="J13" s="238"/>
      <c r="K13" s="242" t="s">
        <v>725</v>
      </c>
      <c r="L13" s="238" t="s">
        <v>608</v>
      </c>
      <c r="M13" s="238"/>
      <c r="N13" s="238" t="s">
        <v>736</v>
      </c>
      <c r="O13" s="248" t="s">
        <v>733</v>
      </c>
      <c r="P13" s="242" t="s">
        <v>710</v>
      </c>
      <c r="Q13" s="240" t="s">
        <v>356</v>
      </c>
      <c r="R13" s="239">
        <v>2020</v>
      </c>
      <c r="S13" s="238"/>
    </row>
    <row r="14" spans="1:20" ht="89.25" x14ac:dyDescent="0.25">
      <c r="A14" s="241" t="s">
        <v>140</v>
      </c>
      <c r="B14" s="236" t="s">
        <v>669</v>
      </c>
      <c r="C14" s="238" t="s">
        <v>737</v>
      </c>
      <c r="D14" s="238" t="s">
        <v>737</v>
      </c>
      <c r="E14" s="246" t="s">
        <v>274</v>
      </c>
      <c r="F14" s="229" t="s">
        <v>172</v>
      </c>
      <c r="G14" s="242" t="s">
        <v>738</v>
      </c>
      <c r="H14" s="242" t="s">
        <v>739</v>
      </c>
      <c r="I14" s="242" t="s">
        <v>740</v>
      </c>
      <c r="J14" s="242"/>
      <c r="K14" s="242"/>
      <c r="L14" s="242" t="s">
        <v>605</v>
      </c>
      <c r="M14" s="242"/>
      <c r="N14" s="245" t="s">
        <v>701</v>
      </c>
      <c r="O14" s="242" t="s">
        <v>702</v>
      </c>
      <c r="P14" s="242" t="s">
        <v>710</v>
      </c>
      <c r="Q14" s="240" t="s">
        <v>356</v>
      </c>
      <c r="R14" s="239">
        <v>2022</v>
      </c>
      <c r="S14" s="238"/>
    </row>
    <row r="15" spans="1:20" ht="57" x14ac:dyDescent="0.25">
      <c r="A15" s="241" t="s">
        <v>140</v>
      </c>
      <c r="B15" s="236" t="s">
        <v>669</v>
      </c>
      <c r="C15" s="238" t="s">
        <v>741</v>
      </c>
      <c r="D15" s="238" t="s">
        <v>741</v>
      </c>
      <c r="E15" s="246" t="s">
        <v>275</v>
      </c>
      <c r="F15" s="229" t="s">
        <v>173</v>
      </c>
      <c r="G15" s="238" t="s">
        <v>742</v>
      </c>
      <c r="H15" s="238" t="s">
        <v>743</v>
      </c>
      <c r="I15" s="238" t="s">
        <v>744</v>
      </c>
      <c r="J15" s="238"/>
      <c r="K15" s="238"/>
      <c r="L15" s="238" t="s">
        <v>609</v>
      </c>
      <c r="M15" s="238"/>
      <c r="N15" s="247">
        <v>44635</v>
      </c>
      <c r="O15" s="238" t="s">
        <v>745</v>
      </c>
      <c r="P15" s="242" t="s">
        <v>710</v>
      </c>
      <c r="Q15" s="240" t="s">
        <v>357</v>
      </c>
      <c r="R15" s="239" t="s">
        <v>254</v>
      </c>
      <c r="S15" s="238"/>
    </row>
    <row r="16" spans="1:20" ht="76.5" x14ac:dyDescent="0.25">
      <c r="A16" s="241" t="s">
        <v>140</v>
      </c>
      <c r="B16" s="236" t="s">
        <v>669</v>
      </c>
      <c r="C16" s="238" t="s">
        <v>746</v>
      </c>
      <c r="D16" s="238" t="s">
        <v>746</v>
      </c>
      <c r="E16" s="246" t="s">
        <v>276</v>
      </c>
      <c r="F16" s="229" t="s">
        <v>174</v>
      </c>
      <c r="G16" s="242" t="s">
        <v>747</v>
      </c>
      <c r="H16" s="242" t="s">
        <v>748</v>
      </c>
      <c r="I16" s="242" t="s">
        <v>749</v>
      </c>
      <c r="J16" s="242"/>
      <c r="K16" s="242"/>
      <c r="L16" s="242" t="s">
        <v>610</v>
      </c>
      <c r="M16" s="242"/>
      <c r="N16" s="245" t="s">
        <v>701</v>
      </c>
      <c r="O16" s="242" t="s">
        <v>750</v>
      </c>
      <c r="P16" s="242" t="s">
        <v>710</v>
      </c>
      <c r="Q16" s="240" t="s">
        <v>358</v>
      </c>
      <c r="R16" s="239" t="s">
        <v>254</v>
      </c>
      <c r="S16" s="238"/>
    </row>
    <row r="17" spans="1:19" ht="70.150000000000006" customHeight="1" x14ac:dyDescent="0.25">
      <c r="A17" s="241" t="s">
        <v>140</v>
      </c>
      <c r="B17" s="236" t="s">
        <v>669</v>
      </c>
      <c r="C17" s="238" t="s">
        <v>751</v>
      </c>
      <c r="D17" s="238" t="s">
        <v>752</v>
      </c>
      <c r="E17" s="246" t="s">
        <v>277</v>
      </c>
      <c r="F17" s="229" t="s">
        <v>175</v>
      </c>
      <c r="G17" s="249" t="s">
        <v>753</v>
      </c>
      <c r="H17" s="242" t="s">
        <v>754</v>
      </c>
      <c r="I17" s="242" t="s">
        <v>755</v>
      </c>
      <c r="J17" s="242"/>
      <c r="K17" s="242" t="s">
        <v>756</v>
      </c>
      <c r="L17" s="242" t="s">
        <v>757</v>
      </c>
      <c r="M17" s="242"/>
      <c r="N17" s="245" t="s">
        <v>701</v>
      </c>
      <c r="O17" s="242" t="s">
        <v>758</v>
      </c>
      <c r="P17" s="242" t="s">
        <v>679</v>
      </c>
      <c r="Q17" s="240" t="s">
        <v>356</v>
      </c>
      <c r="R17" s="239">
        <v>2022</v>
      </c>
      <c r="S17" s="238"/>
    </row>
    <row r="18" spans="1:19" ht="76.5" x14ac:dyDescent="0.25">
      <c r="A18" s="241" t="s">
        <v>140</v>
      </c>
      <c r="B18" s="236" t="s">
        <v>669</v>
      </c>
      <c r="C18" s="238" t="s">
        <v>751</v>
      </c>
      <c r="D18" s="238" t="s">
        <v>759</v>
      </c>
      <c r="E18" s="246" t="s">
        <v>278</v>
      </c>
      <c r="F18" s="229" t="s">
        <v>176</v>
      </c>
      <c r="G18" s="249" t="s">
        <v>760</v>
      </c>
      <c r="H18" s="242" t="s">
        <v>761</v>
      </c>
      <c r="I18" s="242" t="s">
        <v>755</v>
      </c>
      <c r="J18" s="242"/>
      <c r="K18" s="242" t="s">
        <v>756</v>
      </c>
      <c r="L18" s="242" t="s">
        <v>757</v>
      </c>
      <c r="M18" s="242"/>
      <c r="N18" s="245" t="s">
        <v>701</v>
      </c>
      <c r="O18" s="242"/>
      <c r="P18" s="242" t="s">
        <v>679</v>
      </c>
      <c r="Q18" s="240" t="s">
        <v>356</v>
      </c>
      <c r="R18" s="239">
        <v>2022</v>
      </c>
      <c r="S18" s="238"/>
    </row>
    <row r="19" spans="1:19" ht="102" x14ac:dyDescent="0.25">
      <c r="A19" s="241" t="s">
        <v>140</v>
      </c>
      <c r="B19" s="236" t="s">
        <v>669</v>
      </c>
      <c r="C19" s="238" t="s">
        <v>12</v>
      </c>
      <c r="D19" s="236" t="s">
        <v>762</v>
      </c>
      <c r="E19" s="246" t="s">
        <v>279</v>
      </c>
      <c r="F19" s="229" t="s">
        <v>177</v>
      </c>
      <c r="G19" s="242" t="s">
        <v>763</v>
      </c>
      <c r="H19" s="243" t="s">
        <v>764</v>
      </c>
      <c r="I19" s="243" t="s">
        <v>765</v>
      </c>
      <c r="J19" s="244"/>
      <c r="K19" s="244"/>
      <c r="L19" s="242" t="s">
        <v>612</v>
      </c>
      <c r="M19" s="242"/>
      <c r="N19" s="245" t="s">
        <v>701</v>
      </c>
      <c r="O19" s="242"/>
      <c r="P19" s="242" t="s">
        <v>710</v>
      </c>
      <c r="Q19" s="240" t="s">
        <v>359</v>
      </c>
      <c r="R19" s="239" t="s">
        <v>255</v>
      </c>
      <c r="S19" s="238"/>
    </row>
    <row r="20" spans="1:19" ht="63.75" x14ac:dyDescent="0.25">
      <c r="A20" s="241" t="s">
        <v>140</v>
      </c>
      <c r="B20" s="236" t="s">
        <v>669</v>
      </c>
      <c r="C20" s="238" t="s">
        <v>12</v>
      </c>
      <c r="D20" s="236" t="s">
        <v>766</v>
      </c>
      <c r="E20" s="246" t="s">
        <v>280</v>
      </c>
      <c r="F20" s="229" t="s">
        <v>178</v>
      </c>
      <c r="G20" s="249" t="s">
        <v>767</v>
      </c>
      <c r="H20" s="243" t="s">
        <v>768</v>
      </c>
      <c r="I20" s="242" t="s">
        <v>769</v>
      </c>
      <c r="J20" s="244"/>
      <c r="K20" s="244"/>
      <c r="L20" s="244" t="s">
        <v>612</v>
      </c>
      <c r="M20" s="244"/>
      <c r="N20" s="245" t="s">
        <v>701</v>
      </c>
      <c r="O20" s="242" t="s">
        <v>770</v>
      </c>
      <c r="P20" s="250" t="s">
        <v>710</v>
      </c>
      <c r="Q20" s="240" t="s">
        <v>360</v>
      </c>
      <c r="R20" s="239">
        <v>2021</v>
      </c>
      <c r="S20" s="238"/>
    </row>
    <row r="21" spans="1:19" ht="114.75" x14ac:dyDescent="0.25">
      <c r="A21" s="241" t="s">
        <v>140</v>
      </c>
      <c r="B21" s="236" t="s">
        <v>669</v>
      </c>
      <c r="C21" s="238" t="s">
        <v>12</v>
      </c>
      <c r="D21" s="236" t="s">
        <v>771</v>
      </c>
      <c r="E21" s="246" t="s">
        <v>281</v>
      </c>
      <c r="F21" s="229" t="s">
        <v>179</v>
      </c>
      <c r="G21" s="242" t="s">
        <v>772</v>
      </c>
      <c r="H21" s="242" t="s">
        <v>773</v>
      </c>
      <c r="I21" s="242" t="s">
        <v>774</v>
      </c>
      <c r="J21" s="242"/>
      <c r="K21" s="242"/>
      <c r="L21" s="242" t="s">
        <v>613</v>
      </c>
      <c r="M21" s="242"/>
      <c r="N21" s="245" t="s">
        <v>701</v>
      </c>
      <c r="O21" s="242" t="s">
        <v>775</v>
      </c>
      <c r="P21" s="250" t="s">
        <v>679</v>
      </c>
      <c r="Q21" s="240" t="s">
        <v>361</v>
      </c>
      <c r="R21" s="239">
        <v>2021</v>
      </c>
      <c r="S21" s="238"/>
    </row>
    <row r="22" spans="1:19" ht="63.75" x14ac:dyDescent="0.25">
      <c r="A22" s="241" t="s">
        <v>140</v>
      </c>
      <c r="B22" s="236" t="s">
        <v>669</v>
      </c>
      <c r="C22" s="238" t="s">
        <v>12</v>
      </c>
      <c r="D22" s="236" t="s">
        <v>771</v>
      </c>
      <c r="E22" s="246" t="s">
        <v>282</v>
      </c>
      <c r="F22" s="229" t="s">
        <v>180</v>
      </c>
      <c r="G22" s="242" t="s">
        <v>776</v>
      </c>
      <c r="H22" s="242" t="s">
        <v>777</v>
      </c>
      <c r="I22" s="242"/>
      <c r="J22" s="242"/>
      <c r="K22" s="242"/>
      <c r="L22" s="242" t="s">
        <v>613</v>
      </c>
      <c r="M22" s="242"/>
      <c r="N22" s="245" t="s">
        <v>701</v>
      </c>
      <c r="O22" s="242" t="s">
        <v>775</v>
      </c>
      <c r="P22" s="243" t="s">
        <v>679</v>
      </c>
      <c r="Q22" s="240" t="s">
        <v>362</v>
      </c>
      <c r="R22" s="239">
        <v>2021</v>
      </c>
      <c r="S22" s="238"/>
    </row>
    <row r="23" spans="1:19" ht="63.75" x14ac:dyDescent="0.25">
      <c r="A23" s="241" t="s">
        <v>140</v>
      </c>
      <c r="B23" s="236" t="s">
        <v>669</v>
      </c>
      <c r="C23" s="238" t="s">
        <v>12</v>
      </c>
      <c r="D23" s="236" t="s">
        <v>771</v>
      </c>
      <c r="E23" s="246" t="s">
        <v>283</v>
      </c>
      <c r="F23" s="229" t="s">
        <v>181</v>
      </c>
      <c r="G23" s="242" t="s">
        <v>778</v>
      </c>
      <c r="H23" s="242" t="s">
        <v>779</v>
      </c>
      <c r="I23" s="242"/>
      <c r="J23" s="242"/>
      <c r="K23" s="242"/>
      <c r="L23" s="242" t="s">
        <v>613</v>
      </c>
      <c r="M23" s="242"/>
      <c r="N23" s="245" t="s">
        <v>701</v>
      </c>
      <c r="O23" s="242" t="s">
        <v>775</v>
      </c>
      <c r="P23" s="250" t="s">
        <v>679</v>
      </c>
      <c r="Q23" s="240" t="s">
        <v>363</v>
      </c>
      <c r="R23" s="239" t="s">
        <v>256</v>
      </c>
      <c r="S23" s="238"/>
    </row>
    <row r="24" spans="1:19" ht="200.45" customHeight="1" x14ac:dyDescent="0.25">
      <c r="A24" s="241" t="s">
        <v>140</v>
      </c>
      <c r="B24" s="236" t="s">
        <v>669</v>
      </c>
      <c r="C24" s="238" t="s">
        <v>12</v>
      </c>
      <c r="D24" s="236" t="s">
        <v>771</v>
      </c>
      <c r="E24" s="246" t="s">
        <v>284</v>
      </c>
      <c r="F24" s="229" t="s">
        <v>182</v>
      </c>
      <c r="G24" s="242" t="s">
        <v>780</v>
      </c>
      <c r="H24" s="242" t="s">
        <v>781</v>
      </c>
      <c r="I24" s="242" t="s">
        <v>782</v>
      </c>
      <c r="J24" s="242"/>
      <c r="K24" s="242"/>
      <c r="L24" s="242" t="s">
        <v>613</v>
      </c>
      <c r="M24" s="243"/>
      <c r="N24" s="245" t="s">
        <v>701</v>
      </c>
      <c r="O24" s="242" t="s">
        <v>775</v>
      </c>
      <c r="P24" s="243" t="s">
        <v>679</v>
      </c>
      <c r="Q24" s="240" t="s">
        <v>363</v>
      </c>
      <c r="R24" s="239">
        <v>2021</v>
      </c>
      <c r="S24" s="238"/>
    </row>
    <row r="25" spans="1:19" ht="89.25" x14ac:dyDescent="0.25">
      <c r="A25" s="241" t="s">
        <v>140</v>
      </c>
      <c r="B25" s="236" t="s">
        <v>669</v>
      </c>
      <c r="C25" s="238" t="s">
        <v>12</v>
      </c>
      <c r="D25" s="236" t="s">
        <v>771</v>
      </c>
      <c r="E25" s="246" t="s">
        <v>285</v>
      </c>
      <c r="F25" s="229" t="s">
        <v>183</v>
      </c>
      <c r="G25" s="242" t="s">
        <v>783</v>
      </c>
      <c r="H25" s="242" t="s">
        <v>784</v>
      </c>
      <c r="I25" s="242" t="s">
        <v>785</v>
      </c>
      <c r="J25" s="242" t="s">
        <v>786</v>
      </c>
      <c r="K25" s="242"/>
      <c r="L25" s="242" t="s">
        <v>613</v>
      </c>
      <c r="M25" s="243"/>
      <c r="N25" s="245" t="s">
        <v>701</v>
      </c>
      <c r="O25" s="242" t="s">
        <v>775</v>
      </c>
      <c r="P25" s="243" t="s">
        <v>679</v>
      </c>
      <c r="Q25" s="240" t="s">
        <v>363</v>
      </c>
      <c r="R25" s="239">
        <v>2014</v>
      </c>
      <c r="S25" s="238"/>
    </row>
    <row r="26" spans="1:19" ht="142.5" x14ac:dyDescent="0.25">
      <c r="A26" s="241" t="s">
        <v>140</v>
      </c>
      <c r="B26" s="236" t="s">
        <v>669</v>
      </c>
      <c r="C26" s="238" t="s">
        <v>12</v>
      </c>
      <c r="D26" s="236" t="s">
        <v>771</v>
      </c>
      <c r="E26" s="246" t="s">
        <v>286</v>
      </c>
      <c r="F26" s="229" t="s">
        <v>184</v>
      </c>
      <c r="G26" s="238" t="s">
        <v>787</v>
      </c>
      <c r="H26" s="238" t="s">
        <v>788</v>
      </c>
      <c r="I26" s="238" t="s">
        <v>789</v>
      </c>
      <c r="J26" s="238" t="s">
        <v>790</v>
      </c>
      <c r="K26" s="238"/>
      <c r="L26" s="238" t="s">
        <v>613</v>
      </c>
      <c r="M26" s="238"/>
      <c r="N26" s="238" t="s">
        <v>701</v>
      </c>
      <c r="O26" s="238" t="s">
        <v>775</v>
      </c>
      <c r="P26" s="238" t="s">
        <v>679</v>
      </c>
      <c r="Q26" s="240" t="s">
        <v>363</v>
      </c>
      <c r="R26" s="239">
        <v>2021</v>
      </c>
      <c r="S26" s="238"/>
    </row>
    <row r="27" spans="1:19" ht="40.15" customHeight="1" x14ac:dyDescent="0.25">
      <c r="A27" s="241" t="s">
        <v>140</v>
      </c>
      <c r="B27" s="236" t="s">
        <v>669</v>
      </c>
      <c r="C27" s="238" t="s">
        <v>12</v>
      </c>
      <c r="D27" s="236" t="s">
        <v>791</v>
      </c>
      <c r="E27" s="246" t="s">
        <v>287</v>
      </c>
      <c r="F27" s="230" t="s">
        <v>185</v>
      </c>
      <c r="G27" s="242" t="s">
        <v>792</v>
      </c>
      <c r="H27" s="242" t="s">
        <v>793</v>
      </c>
      <c r="I27" s="242" t="s">
        <v>794</v>
      </c>
      <c r="J27" s="242"/>
      <c r="K27" s="242"/>
      <c r="L27" s="242" t="s">
        <v>613</v>
      </c>
      <c r="M27" s="242"/>
      <c r="N27" s="245" t="s">
        <v>701</v>
      </c>
      <c r="O27" s="242" t="s">
        <v>775</v>
      </c>
      <c r="P27" s="250" t="s">
        <v>679</v>
      </c>
      <c r="Q27" s="240" t="s">
        <v>363</v>
      </c>
      <c r="R27" s="239">
        <v>2021</v>
      </c>
      <c r="S27" s="238"/>
    </row>
    <row r="28" spans="1:19" ht="89.25" x14ac:dyDescent="0.25">
      <c r="A28" s="241" t="s">
        <v>140</v>
      </c>
      <c r="B28" s="236" t="s">
        <v>669</v>
      </c>
      <c r="C28" s="238" t="s">
        <v>12</v>
      </c>
      <c r="D28" s="236" t="s">
        <v>791</v>
      </c>
      <c r="E28" s="246" t="s">
        <v>288</v>
      </c>
      <c r="F28" s="229" t="s">
        <v>186</v>
      </c>
      <c r="G28" s="236" t="s">
        <v>795</v>
      </c>
      <c r="H28" s="236" t="s">
        <v>796</v>
      </c>
      <c r="I28" s="236" t="s">
        <v>797</v>
      </c>
      <c r="J28" s="236"/>
      <c r="K28" s="236"/>
      <c r="L28" s="236" t="s">
        <v>614</v>
      </c>
      <c r="M28" s="236"/>
      <c r="N28" s="237">
        <v>44070</v>
      </c>
      <c r="O28" s="236" t="s">
        <v>798</v>
      </c>
      <c r="P28" s="238"/>
      <c r="Q28" s="240" t="s">
        <v>364</v>
      </c>
      <c r="R28" s="239">
        <v>2020</v>
      </c>
      <c r="S28" s="238"/>
    </row>
    <row r="29" spans="1:19" ht="38.25" x14ac:dyDescent="0.25">
      <c r="A29" s="241" t="s">
        <v>140</v>
      </c>
      <c r="B29" s="236" t="s">
        <v>799</v>
      </c>
      <c r="C29" s="236" t="s">
        <v>800</v>
      </c>
      <c r="D29" s="236" t="s">
        <v>801</v>
      </c>
      <c r="E29" s="246" t="s">
        <v>289</v>
      </c>
      <c r="F29" s="229" t="s">
        <v>187</v>
      </c>
      <c r="G29" s="236" t="s">
        <v>802</v>
      </c>
      <c r="H29" s="236" t="s">
        <v>803</v>
      </c>
      <c r="I29" s="236" t="s">
        <v>804</v>
      </c>
      <c r="J29" s="236"/>
      <c r="K29" s="236"/>
      <c r="L29" s="236" t="s">
        <v>615</v>
      </c>
      <c r="M29" s="236" t="s">
        <v>805</v>
      </c>
      <c r="N29" s="237">
        <v>43913</v>
      </c>
      <c r="O29" s="236" t="s">
        <v>806</v>
      </c>
      <c r="P29" s="238"/>
      <c r="Q29" s="240" t="s">
        <v>364</v>
      </c>
      <c r="R29" s="239">
        <v>2021</v>
      </c>
      <c r="S29" s="238"/>
    </row>
    <row r="30" spans="1:19" ht="38.25" x14ac:dyDescent="0.25">
      <c r="A30" s="241" t="s">
        <v>140</v>
      </c>
      <c r="B30" s="236" t="s">
        <v>799</v>
      </c>
      <c r="C30" s="236" t="s">
        <v>800</v>
      </c>
      <c r="D30" s="236" t="s">
        <v>801</v>
      </c>
      <c r="E30" s="246" t="s">
        <v>290</v>
      </c>
      <c r="F30" s="229" t="s">
        <v>188</v>
      </c>
      <c r="G30" s="236" t="s">
        <v>807</v>
      </c>
      <c r="H30" s="236" t="s">
        <v>803</v>
      </c>
      <c r="I30" s="236" t="s">
        <v>804</v>
      </c>
      <c r="J30" s="236"/>
      <c r="K30" s="236"/>
      <c r="L30" s="236" t="s">
        <v>615</v>
      </c>
      <c r="M30" s="236" t="s">
        <v>805</v>
      </c>
      <c r="N30" s="237">
        <v>43913</v>
      </c>
      <c r="O30" s="236" t="s">
        <v>806</v>
      </c>
      <c r="P30" s="238"/>
      <c r="Q30" s="240" t="s">
        <v>364</v>
      </c>
      <c r="R30" s="239">
        <v>2021</v>
      </c>
      <c r="S30" s="238"/>
    </row>
    <row r="31" spans="1:19" ht="76.5" x14ac:dyDescent="0.25">
      <c r="A31" s="241" t="s">
        <v>140</v>
      </c>
      <c r="B31" s="236" t="s">
        <v>799</v>
      </c>
      <c r="C31" s="236" t="s">
        <v>800</v>
      </c>
      <c r="D31" s="236" t="s">
        <v>808</v>
      </c>
      <c r="E31" s="246" t="s">
        <v>291</v>
      </c>
      <c r="F31" s="229" t="s">
        <v>189</v>
      </c>
      <c r="G31" s="236" t="s">
        <v>809</v>
      </c>
      <c r="H31" s="236" t="s">
        <v>810</v>
      </c>
      <c r="I31" s="236" t="s">
        <v>804</v>
      </c>
      <c r="J31" s="236"/>
      <c r="K31" s="236"/>
      <c r="L31" s="236" t="s">
        <v>616</v>
      </c>
      <c r="M31" s="236" t="s">
        <v>811</v>
      </c>
      <c r="N31" s="237">
        <v>44040</v>
      </c>
      <c r="O31" s="236" t="s">
        <v>812</v>
      </c>
      <c r="P31" s="238"/>
      <c r="Q31" s="240" t="s">
        <v>365</v>
      </c>
      <c r="R31" s="239">
        <v>2021</v>
      </c>
      <c r="S31" s="238"/>
    </row>
    <row r="32" spans="1:19" ht="76.5" x14ac:dyDescent="0.25">
      <c r="A32" s="241" t="s">
        <v>140</v>
      </c>
      <c r="B32" s="236" t="s">
        <v>799</v>
      </c>
      <c r="C32" s="236" t="s">
        <v>800</v>
      </c>
      <c r="D32" s="236" t="s">
        <v>808</v>
      </c>
      <c r="E32" s="246" t="s">
        <v>292</v>
      </c>
      <c r="F32" s="229" t="s">
        <v>190</v>
      </c>
      <c r="G32" s="236" t="s">
        <v>813</v>
      </c>
      <c r="H32" s="236" t="s">
        <v>814</v>
      </c>
      <c r="I32" s="236" t="s">
        <v>804</v>
      </c>
      <c r="J32" s="236"/>
      <c r="K32" s="236"/>
      <c r="L32" s="236" t="s">
        <v>616</v>
      </c>
      <c r="M32" s="236" t="s">
        <v>811</v>
      </c>
      <c r="N32" s="237">
        <v>44040</v>
      </c>
      <c r="O32" s="236" t="s">
        <v>812</v>
      </c>
      <c r="P32" s="238"/>
      <c r="Q32" s="240" t="s">
        <v>365</v>
      </c>
      <c r="R32" s="239">
        <v>2021</v>
      </c>
      <c r="S32" s="238"/>
    </row>
    <row r="33" spans="1:19" ht="51" x14ac:dyDescent="0.25">
      <c r="A33" s="251" t="s">
        <v>142</v>
      </c>
      <c r="B33" s="238" t="s">
        <v>815</v>
      </c>
      <c r="C33" s="238" t="s">
        <v>816</v>
      </c>
      <c r="D33" s="238"/>
      <c r="E33" s="246" t="s">
        <v>293</v>
      </c>
      <c r="F33" s="229" t="s">
        <v>191</v>
      </c>
      <c r="G33" s="243" t="s">
        <v>191</v>
      </c>
      <c r="H33" s="242" t="s">
        <v>817</v>
      </c>
      <c r="I33" s="242" t="s">
        <v>818</v>
      </c>
      <c r="J33" s="242"/>
      <c r="K33" s="242"/>
      <c r="L33" s="242" t="s">
        <v>617</v>
      </c>
      <c r="M33" s="242"/>
      <c r="N33" s="245" t="s">
        <v>701</v>
      </c>
      <c r="O33" s="242" t="s">
        <v>819</v>
      </c>
      <c r="P33" s="242" t="s">
        <v>679</v>
      </c>
      <c r="Q33" s="240" t="s">
        <v>365</v>
      </c>
      <c r="R33" s="239">
        <v>2016</v>
      </c>
      <c r="S33" s="238"/>
    </row>
    <row r="34" spans="1:19" ht="51" x14ac:dyDescent="0.25">
      <c r="A34" s="251" t="s">
        <v>142</v>
      </c>
      <c r="B34" s="238" t="s">
        <v>815</v>
      </c>
      <c r="C34" s="238" t="s">
        <v>820</v>
      </c>
      <c r="D34" s="238"/>
      <c r="E34" s="246" t="s">
        <v>294</v>
      </c>
      <c r="F34" s="229" t="s">
        <v>192</v>
      </c>
      <c r="G34" s="243" t="s">
        <v>821</v>
      </c>
      <c r="H34" s="242" t="s">
        <v>822</v>
      </c>
      <c r="I34" s="244"/>
      <c r="J34" s="244"/>
      <c r="K34" s="244"/>
      <c r="L34" s="242" t="s">
        <v>618</v>
      </c>
      <c r="M34" s="242"/>
      <c r="N34" s="245" t="s">
        <v>701</v>
      </c>
      <c r="O34" s="242" t="s">
        <v>775</v>
      </c>
      <c r="P34" s="250" t="s">
        <v>710</v>
      </c>
      <c r="Q34" s="242" t="s">
        <v>823</v>
      </c>
      <c r="R34" s="239">
        <v>2019</v>
      </c>
      <c r="S34" s="238"/>
    </row>
    <row r="35" spans="1:19" ht="51" x14ac:dyDescent="0.25">
      <c r="A35" s="251" t="s">
        <v>142</v>
      </c>
      <c r="B35" s="238" t="s">
        <v>815</v>
      </c>
      <c r="C35" s="238" t="s">
        <v>820</v>
      </c>
      <c r="D35" s="238"/>
      <c r="E35" s="246" t="s">
        <v>295</v>
      </c>
      <c r="F35" s="229" t="s">
        <v>193</v>
      </c>
      <c r="G35" s="243" t="s">
        <v>824</v>
      </c>
      <c r="H35" s="242" t="s">
        <v>825</v>
      </c>
      <c r="I35" s="244"/>
      <c r="J35" s="244"/>
      <c r="K35" s="244"/>
      <c r="L35" s="242" t="s">
        <v>618</v>
      </c>
      <c r="M35" s="242"/>
      <c r="N35" s="245" t="s">
        <v>701</v>
      </c>
      <c r="O35" s="242" t="s">
        <v>775</v>
      </c>
      <c r="P35" s="250" t="s">
        <v>710</v>
      </c>
      <c r="Q35" s="242" t="s">
        <v>823</v>
      </c>
      <c r="R35" s="239">
        <v>2019</v>
      </c>
      <c r="S35" s="238"/>
    </row>
    <row r="36" spans="1:19" ht="89.25" x14ac:dyDescent="0.25">
      <c r="A36" s="251" t="s">
        <v>142</v>
      </c>
      <c r="B36" s="238" t="s">
        <v>815</v>
      </c>
      <c r="C36" s="238" t="s">
        <v>820</v>
      </c>
      <c r="D36" s="238"/>
      <c r="E36" s="246" t="s">
        <v>296</v>
      </c>
      <c r="F36" s="229" t="s">
        <v>194</v>
      </c>
      <c r="G36" s="242" t="s">
        <v>826</v>
      </c>
      <c r="H36" s="244" t="s">
        <v>827</v>
      </c>
      <c r="I36" s="244" t="s">
        <v>828</v>
      </c>
      <c r="J36" s="244"/>
      <c r="K36" s="244"/>
      <c r="L36" s="244" t="s">
        <v>829</v>
      </c>
      <c r="M36" s="244"/>
      <c r="N36" s="245" t="s">
        <v>830</v>
      </c>
      <c r="O36" s="244" t="s">
        <v>831</v>
      </c>
      <c r="P36" s="250" t="s">
        <v>710</v>
      </c>
      <c r="Q36" s="240" t="s">
        <v>364</v>
      </c>
      <c r="R36" s="239">
        <v>2019</v>
      </c>
      <c r="S36" s="238"/>
    </row>
    <row r="37" spans="1:19" ht="89.25" x14ac:dyDescent="0.25">
      <c r="A37" s="251" t="s">
        <v>142</v>
      </c>
      <c r="B37" s="238" t="s">
        <v>19</v>
      </c>
      <c r="C37" s="238"/>
      <c r="D37" s="238"/>
      <c r="E37" s="246" t="s">
        <v>297</v>
      </c>
      <c r="F37" s="229" t="s">
        <v>195</v>
      </c>
      <c r="G37" s="236" t="s">
        <v>832</v>
      </c>
      <c r="H37" s="236" t="s">
        <v>833</v>
      </c>
      <c r="I37" s="236" t="s">
        <v>834</v>
      </c>
      <c r="J37" s="238"/>
      <c r="K37" s="238"/>
      <c r="L37" s="238" t="s">
        <v>619</v>
      </c>
      <c r="M37" s="238"/>
      <c r="N37" s="238"/>
      <c r="O37" s="244" t="s">
        <v>831</v>
      </c>
      <c r="P37" s="238"/>
      <c r="Q37" s="240" t="s">
        <v>366</v>
      </c>
      <c r="R37" s="239">
        <v>2020</v>
      </c>
      <c r="S37" s="238"/>
    </row>
    <row r="38" spans="1:19" ht="143.25" x14ac:dyDescent="0.25">
      <c r="A38" s="251" t="s">
        <v>142</v>
      </c>
      <c r="B38" s="238" t="s">
        <v>19</v>
      </c>
      <c r="C38" s="238"/>
      <c r="D38" s="238"/>
      <c r="E38" s="246" t="s">
        <v>298</v>
      </c>
      <c r="F38" s="229" t="s">
        <v>196</v>
      </c>
      <c r="G38" s="243" t="s">
        <v>835</v>
      </c>
      <c r="H38" s="242" t="s">
        <v>836</v>
      </c>
      <c r="I38" s="242" t="s">
        <v>837</v>
      </c>
      <c r="J38" s="242"/>
      <c r="K38" s="242"/>
      <c r="L38" s="244" t="s">
        <v>620</v>
      </c>
      <c r="M38" s="242"/>
      <c r="N38" s="245" t="s">
        <v>701</v>
      </c>
      <c r="O38" s="244" t="s">
        <v>838</v>
      </c>
      <c r="P38" s="250" t="s">
        <v>710</v>
      </c>
      <c r="Q38" s="240" t="s">
        <v>366</v>
      </c>
      <c r="R38" s="239">
        <v>2019</v>
      </c>
      <c r="S38" s="238"/>
    </row>
    <row r="39" spans="1:19" ht="143.25" x14ac:dyDescent="0.25">
      <c r="A39" s="251" t="s">
        <v>142</v>
      </c>
      <c r="B39" s="238" t="s">
        <v>19</v>
      </c>
      <c r="C39" s="238"/>
      <c r="D39" s="238"/>
      <c r="E39" s="246" t="s">
        <v>299</v>
      </c>
      <c r="F39" s="229" t="s">
        <v>197</v>
      </c>
      <c r="G39" s="243" t="s">
        <v>839</v>
      </c>
      <c r="H39" s="242" t="s">
        <v>840</v>
      </c>
      <c r="I39" s="242" t="s">
        <v>837</v>
      </c>
      <c r="J39" s="244"/>
      <c r="K39" s="244"/>
      <c r="L39" s="244" t="s">
        <v>841</v>
      </c>
      <c r="M39" s="244"/>
      <c r="N39" s="245" t="s">
        <v>701</v>
      </c>
      <c r="O39" s="244" t="s">
        <v>838</v>
      </c>
      <c r="P39" s="250" t="s">
        <v>710</v>
      </c>
      <c r="Q39" s="240" t="s">
        <v>366</v>
      </c>
      <c r="R39" s="239">
        <v>2019</v>
      </c>
      <c r="S39" s="238"/>
    </row>
    <row r="40" spans="1:19" ht="143.25" x14ac:dyDescent="0.25">
      <c r="A40" s="251" t="s">
        <v>142</v>
      </c>
      <c r="B40" s="238" t="s">
        <v>19</v>
      </c>
      <c r="C40" s="238"/>
      <c r="D40" s="238"/>
      <c r="E40" s="246" t="s">
        <v>300</v>
      </c>
      <c r="F40" s="229" t="s">
        <v>198</v>
      </c>
      <c r="G40" s="243" t="s">
        <v>842</v>
      </c>
      <c r="H40" s="242" t="s">
        <v>843</v>
      </c>
      <c r="I40" s="242" t="s">
        <v>844</v>
      </c>
      <c r="J40" s="244"/>
      <c r="K40" s="244"/>
      <c r="L40" s="244" t="s">
        <v>841</v>
      </c>
      <c r="M40" s="244"/>
      <c r="N40" s="245" t="s">
        <v>701</v>
      </c>
      <c r="O40" s="244" t="s">
        <v>838</v>
      </c>
      <c r="P40" s="250" t="s">
        <v>710</v>
      </c>
      <c r="Q40" s="240" t="s">
        <v>366</v>
      </c>
      <c r="R40" s="239">
        <v>2020</v>
      </c>
      <c r="S40" s="238"/>
    </row>
    <row r="41" spans="1:19" ht="140.25" x14ac:dyDescent="0.25">
      <c r="A41" s="251" t="s">
        <v>142</v>
      </c>
      <c r="B41" s="236" t="s">
        <v>845</v>
      </c>
      <c r="C41" s="236" t="s">
        <v>846</v>
      </c>
      <c r="D41" s="238"/>
      <c r="E41" s="246" t="s">
        <v>301</v>
      </c>
      <c r="F41" s="229" t="s">
        <v>199</v>
      </c>
      <c r="G41" s="238" t="s">
        <v>847</v>
      </c>
      <c r="H41" s="242" t="s">
        <v>848</v>
      </c>
      <c r="I41" s="238" t="s">
        <v>849</v>
      </c>
      <c r="J41" s="238"/>
      <c r="K41" s="238"/>
      <c r="L41" s="238" t="s">
        <v>621</v>
      </c>
      <c r="M41" s="238"/>
      <c r="N41" s="247">
        <v>44651</v>
      </c>
      <c r="O41" s="238" t="s">
        <v>850</v>
      </c>
      <c r="P41" s="250" t="s">
        <v>710</v>
      </c>
      <c r="Q41" s="240" t="s">
        <v>364</v>
      </c>
      <c r="R41" s="239">
        <v>2016</v>
      </c>
      <c r="S41" s="238"/>
    </row>
    <row r="42" spans="1:19" ht="51" x14ac:dyDescent="0.25">
      <c r="A42" s="251" t="s">
        <v>142</v>
      </c>
      <c r="B42" s="236" t="s">
        <v>845</v>
      </c>
      <c r="C42" s="236" t="s">
        <v>846</v>
      </c>
      <c r="D42" s="238"/>
      <c r="E42" s="246" t="s">
        <v>302</v>
      </c>
      <c r="F42" s="229" t="s">
        <v>200</v>
      </c>
      <c r="G42" s="242" t="s">
        <v>851</v>
      </c>
      <c r="H42" s="242" t="s">
        <v>852</v>
      </c>
      <c r="I42" s="242" t="s">
        <v>853</v>
      </c>
      <c r="J42" s="242"/>
      <c r="K42" s="242"/>
      <c r="L42" s="242" t="s">
        <v>622</v>
      </c>
      <c r="M42" s="242"/>
      <c r="N42" s="245" t="s">
        <v>701</v>
      </c>
      <c r="O42" s="242" t="s">
        <v>854</v>
      </c>
      <c r="P42" s="242" t="s">
        <v>710</v>
      </c>
      <c r="Q42" s="240" t="s">
        <v>364</v>
      </c>
      <c r="R42" s="239">
        <v>2019</v>
      </c>
      <c r="S42" s="238"/>
    </row>
    <row r="43" spans="1:19" ht="51" x14ac:dyDescent="0.25">
      <c r="A43" s="251" t="s">
        <v>142</v>
      </c>
      <c r="B43" s="236" t="s">
        <v>845</v>
      </c>
      <c r="C43" s="236" t="s">
        <v>846</v>
      </c>
      <c r="D43" s="238"/>
      <c r="E43" s="246" t="s">
        <v>303</v>
      </c>
      <c r="F43" s="229" t="s">
        <v>201</v>
      </c>
      <c r="G43" s="236" t="s">
        <v>855</v>
      </c>
      <c r="H43" s="236" t="s">
        <v>856</v>
      </c>
      <c r="I43" s="236" t="s">
        <v>857</v>
      </c>
      <c r="J43" s="236"/>
      <c r="K43" s="236"/>
      <c r="L43" s="236" t="s">
        <v>623</v>
      </c>
      <c r="M43" s="236"/>
      <c r="N43" s="237">
        <v>44070</v>
      </c>
      <c r="O43" s="236" t="s">
        <v>858</v>
      </c>
      <c r="P43" s="238" t="s">
        <v>679</v>
      </c>
      <c r="Q43" s="240" t="s">
        <v>367</v>
      </c>
      <c r="R43" s="239">
        <v>2020</v>
      </c>
      <c r="S43" s="238"/>
    </row>
    <row r="44" spans="1:19" ht="102" x14ac:dyDescent="0.25">
      <c r="A44" s="251" t="s">
        <v>142</v>
      </c>
      <c r="B44" s="236" t="s">
        <v>845</v>
      </c>
      <c r="C44" s="236" t="s">
        <v>846</v>
      </c>
      <c r="D44" s="238"/>
      <c r="E44" s="246" t="s">
        <v>304</v>
      </c>
      <c r="F44" s="229" t="s">
        <v>202</v>
      </c>
      <c r="G44" s="236" t="s">
        <v>859</v>
      </c>
      <c r="H44" s="236" t="s">
        <v>860</v>
      </c>
      <c r="I44" s="236" t="s">
        <v>857</v>
      </c>
      <c r="J44" s="236"/>
      <c r="K44" s="236"/>
      <c r="L44" s="236" t="s">
        <v>624</v>
      </c>
      <c r="M44" s="236"/>
      <c r="N44" s="237">
        <v>43913</v>
      </c>
      <c r="O44" s="236" t="s">
        <v>861</v>
      </c>
      <c r="P44" s="238" t="s">
        <v>679</v>
      </c>
      <c r="Q44" s="240" t="s">
        <v>368</v>
      </c>
      <c r="R44" s="239">
        <v>2020</v>
      </c>
      <c r="S44" s="238"/>
    </row>
    <row r="45" spans="1:19" ht="76.5" x14ac:dyDescent="0.25">
      <c r="A45" s="251" t="s">
        <v>142</v>
      </c>
      <c r="B45" s="236" t="s">
        <v>845</v>
      </c>
      <c r="C45" s="236" t="s">
        <v>846</v>
      </c>
      <c r="D45" s="238"/>
      <c r="E45" s="246" t="s">
        <v>305</v>
      </c>
      <c r="F45" s="229" t="s">
        <v>203</v>
      </c>
      <c r="G45" s="236" t="s">
        <v>862</v>
      </c>
      <c r="H45" s="236" t="s">
        <v>863</v>
      </c>
      <c r="I45" s="236"/>
      <c r="J45" s="236" t="s">
        <v>864</v>
      </c>
      <c r="K45" s="236"/>
      <c r="L45" s="236" t="s">
        <v>624</v>
      </c>
      <c r="M45" s="236"/>
      <c r="N45" s="237">
        <v>44070</v>
      </c>
      <c r="O45" s="236" t="s">
        <v>865</v>
      </c>
      <c r="P45" s="238" t="s">
        <v>679</v>
      </c>
      <c r="Q45" s="240" t="s">
        <v>364</v>
      </c>
      <c r="R45" s="239" t="s">
        <v>253</v>
      </c>
      <c r="S45" s="238"/>
    </row>
    <row r="46" spans="1:19" ht="57" x14ac:dyDescent="0.25">
      <c r="A46" s="251" t="s">
        <v>142</v>
      </c>
      <c r="B46" s="236" t="s">
        <v>423</v>
      </c>
      <c r="C46" s="236" t="s">
        <v>866</v>
      </c>
      <c r="D46" s="238"/>
      <c r="E46" s="246" t="s">
        <v>306</v>
      </c>
      <c r="F46" s="229" t="s">
        <v>204</v>
      </c>
      <c r="G46" s="238" t="s">
        <v>867</v>
      </c>
      <c r="H46" s="238" t="s">
        <v>868</v>
      </c>
      <c r="I46" s="238" t="s">
        <v>869</v>
      </c>
      <c r="J46" s="238"/>
      <c r="K46" s="238"/>
      <c r="L46" s="238" t="s">
        <v>613</v>
      </c>
      <c r="M46" s="238"/>
      <c r="N46" s="237">
        <v>44071</v>
      </c>
      <c r="O46" s="238" t="s">
        <v>870</v>
      </c>
      <c r="P46" s="238" t="s">
        <v>710</v>
      </c>
      <c r="Q46" s="240" t="s">
        <v>364</v>
      </c>
      <c r="R46" s="239">
        <v>2021</v>
      </c>
      <c r="S46" s="238"/>
    </row>
    <row r="47" spans="1:19" ht="63.75" x14ac:dyDescent="0.25">
      <c r="A47" s="251" t="s">
        <v>142</v>
      </c>
      <c r="B47" s="236" t="s">
        <v>423</v>
      </c>
      <c r="C47" s="236" t="s">
        <v>866</v>
      </c>
      <c r="D47" s="238"/>
      <c r="E47" s="246" t="s">
        <v>307</v>
      </c>
      <c r="F47" s="229" t="s">
        <v>205</v>
      </c>
      <c r="G47" s="242" t="s">
        <v>871</v>
      </c>
      <c r="H47" s="242" t="s">
        <v>872</v>
      </c>
      <c r="I47" s="242" t="s">
        <v>873</v>
      </c>
      <c r="J47" s="242"/>
      <c r="K47" s="242" t="s">
        <v>874</v>
      </c>
      <c r="L47" s="242" t="s">
        <v>625</v>
      </c>
      <c r="M47" s="242"/>
      <c r="N47" s="245" t="s">
        <v>701</v>
      </c>
      <c r="O47" s="242" t="s">
        <v>875</v>
      </c>
      <c r="P47" s="243" t="s">
        <v>679</v>
      </c>
      <c r="Q47" s="240" t="s">
        <v>370</v>
      </c>
      <c r="R47" s="239" t="s">
        <v>257</v>
      </c>
      <c r="S47" s="238"/>
    </row>
    <row r="48" spans="1:19" ht="51" x14ac:dyDescent="0.25">
      <c r="A48" s="251" t="s">
        <v>142</v>
      </c>
      <c r="B48" s="236" t="s">
        <v>423</v>
      </c>
      <c r="C48" s="236" t="s">
        <v>866</v>
      </c>
      <c r="D48" s="238"/>
      <c r="E48" s="246" t="s">
        <v>308</v>
      </c>
      <c r="F48" s="229" t="s">
        <v>206</v>
      </c>
      <c r="G48" s="236" t="s">
        <v>876</v>
      </c>
      <c r="H48" s="236" t="s">
        <v>877</v>
      </c>
      <c r="I48" s="236" t="s">
        <v>878</v>
      </c>
      <c r="J48" s="236"/>
      <c r="K48" s="236"/>
      <c r="L48" s="236" t="s">
        <v>626</v>
      </c>
      <c r="M48" s="236" t="s">
        <v>879</v>
      </c>
      <c r="N48" s="237">
        <v>44070</v>
      </c>
      <c r="O48" s="236" t="s">
        <v>880</v>
      </c>
      <c r="P48" s="238" t="s">
        <v>679</v>
      </c>
      <c r="Q48" s="240" t="s">
        <v>364</v>
      </c>
      <c r="R48" s="239">
        <v>2022</v>
      </c>
      <c r="S48" s="238"/>
    </row>
    <row r="49" spans="1:19" ht="73.900000000000006" customHeight="1" x14ac:dyDescent="0.25">
      <c r="A49" s="251" t="s">
        <v>142</v>
      </c>
      <c r="B49" s="236" t="s">
        <v>423</v>
      </c>
      <c r="C49" s="238" t="s">
        <v>881</v>
      </c>
      <c r="D49" s="236" t="s">
        <v>882</v>
      </c>
      <c r="E49" s="246" t="s">
        <v>309</v>
      </c>
      <c r="F49" s="229" t="s">
        <v>207</v>
      </c>
      <c r="G49" s="238" t="s">
        <v>883</v>
      </c>
      <c r="H49" s="236" t="s">
        <v>884</v>
      </c>
      <c r="I49" s="238" t="s">
        <v>885</v>
      </c>
      <c r="J49" s="238"/>
      <c r="K49" s="238"/>
      <c r="L49" s="238" t="s">
        <v>627</v>
      </c>
      <c r="M49" s="238"/>
      <c r="N49" s="238" t="s">
        <v>886</v>
      </c>
      <c r="O49" s="238" t="s">
        <v>887</v>
      </c>
      <c r="P49" s="238" t="s">
        <v>710</v>
      </c>
      <c r="Q49" s="240" t="s">
        <v>371</v>
      </c>
      <c r="R49" s="239">
        <v>2020</v>
      </c>
      <c r="S49" s="238"/>
    </row>
    <row r="50" spans="1:19" ht="89.25" x14ac:dyDescent="0.25">
      <c r="A50" s="251" t="s">
        <v>142</v>
      </c>
      <c r="B50" s="236" t="s">
        <v>423</v>
      </c>
      <c r="C50" s="238" t="s">
        <v>881</v>
      </c>
      <c r="D50" s="236" t="s">
        <v>882</v>
      </c>
      <c r="E50" s="246" t="s">
        <v>310</v>
      </c>
      <c r="F50" s="229" t="s">
        <v>208</v>
      </c>
      <c r="G50" s="242" t="s">
        <v>888</v>
      </c>
      <c r="H50" s="243" t="s">
        <v>889</v>
      </c>
      <c r="I50" s="242" t="s">
        <v>890</v>
      </c>
      <c r="J50" s="242"/>
      <c r="K50" s="242" t="s">
        <v>891</v>
      </c>
      <c r="L50" s="242" t="s">
        <v>892</v>
      </c>
      <c r="M50" s="242"/>
      <c r="N50" s="245" t="s">
        <v>701</v>
      </c>
      <c r="O50" s="242" t="s">
        <v>893</v>
      </c>
      <c r="P50" s="242" t="s">
        <v>679</v>
      </c>
      <c r="Q50" s="240" t="s">
        <v>364</v>
      </c>
      <c r="R50" s="239">
        <v>2019</v>
      </c>
      <c r="S50" s="238"/>
    </row>
    <row r="51" spans="1:19" ht="76.5" x14ac:dyDescent="0.25">
      <c r="A51" s="251" t="s">
        <v>142</v>
      </c>
      <c r="B51" s="236" t="s">
        <v>423</v>
      </c>
      <c r="C51" s="238" t="s">
        <v>881</v>
      </c>
      <c r="D51" s="236" t="s">
        <v>882</v>
      </c>
      <c r="E51" s="246" t="s">
        <v>311</v>
      </c>
      <c r="F51" s="229" t="s">
        <v>209</v>
      </c>
      <c r="G51" s="243" t="s">
        <v>894</v>
      </c>
      <c r="H51" s="242" t="s">
        <v>895</v>
      </c>
      <c r="I51" s="242" t="s">
        <v>896</v>
      </c>
      <c r="J51" s="242" t="s">
        <v>897</v>
      </c>
      <c r="K51" s="242" t="s">
        <v>898</v>
      </c>
      <c r="L51" s="242" t="s">
        <v>899</v>
      </c>
      <c r="M51" s="242"/>
      <c r="N51" s="252">
        <v>44070</v>
      </c>
      <c r="O51" s="242" t="s">
        <v>900</v>
      </c>
      <c r="P51" s="250" t="s">
        <v>679</v>
      </c>
      <c r="Q51" s="240" t="s">
        <v>364</v>
      </c>
      <c r="R51" s="239">
        <v>2019</v>
      </c>
      <c r="S51" s="238"/>
    </row>
    <row r="52" spans="1:19" ht="51" x14ac:dyDescent="0.25">
      <c r="A52" s="251" t="s">
        <v>142</v>
      </c>
      <c r="B52" s="236" t="s">
        <v>423</v>
      </c>
      <c r="C52" s="238" t="s">
        <v>881</v>
      </c>
      <c r="D52" s="236" t="s">
        <v>882</v>
      </c>
      <c r="E52" s="246" t="s">
        <v>312</v>
      </c>
      <c r="F52" s="229" t="s">
        <v>210</v>
      </c>
      <c r="G52" s="238" t="s">
        <v>901</v>
      </c>
      <c r="H52" s="242" t="s">
        <v>902</v>
      </c>
      <c r="I52" s="238"/>
      <c r="J52" s="238"/>
      <c r="K52" s="238"/>
      <c r="L52" s="238"/>
      <c r="M52" s="238"/>
      <c r="N52" s="238"/>
      <c r="O52" s="242" t="s">
        <v>893</v>
      </c>
      <c r="P52" s="238"/>
      <c r="Q52" s="240" t="s">
        <v>364</v>
      </c>
      <c r="R52" s="239">
        <v>2019</v>
      </c>
      <c r="S52" s="238"/>
    </row>
    <row r="53" spans="1:19" ht="63.75" x14ac:dyDescent="0.25">
      <c r="A53" s="251" t="s">
        <v>142</v>
      </c>
      <c r="B53" s="253" t="s">
        <v>903</v>
      </c>
      <c r="C53" s="238" t="s">
        <v>904</v>
      </c>
      <c r="D53" s="238"/>
      <c r="E53" s="246" t="s">
        <v>313</v>
      </c>
      <c r="F53" s="229" t="s">
        <v>211</v>
      </c>
      <c r="G53" s="254" t="s">
        <v>905</v>
      </c>
      <c r="H53" s="254" t="s">
        <v>906</v>
      </c>
      <c r="I53" s="242" t="s">
        <v>907</v>
      </c>
      <c r="J53" s="242"/>
      <c r="K53" s="248"/>
      <c r="L53" s="242" t="s">
        <v>609</v>
      </c>
      <c r="M53" s="248"/>
      <c r="N53" s="245" t="s">
        <v>701</v>
      </c>
      <c r="O53" s="242" t="s">
        <v>875</v>
      </c>
      <c r="P53" s="242" t="s">
        <v>679</v>
      </c>
      <c r="Q53" s="240" t="s">
        <v>372</v>
      </c>
      <c r="R53" s="239" t="s">
        <v>257</v>
      </c>
      <c r="S53" s="238"/>
    </row>
    <row r="54" spans="1:19" ht="85.5" x14ac:dyDescent="0.25">
      <c r="A54" s="251" t="s">
        <v>142</v>
      </c>
      <c r="B54" s="253" t="s">
        <v>903</v>
      </c>
      <c r="C54" s="238" t="s">
        <v>904</v>
      </c>
      <c r="D54" s="238"/>
      <c r="E54" s="246" t="s">
        <v>314</v>
      </c>
      <c r="F54" s="229" t="s">
        <v>212</v>
      </c>
      <c r="G54" s="242" t="s">
        <v>908</v>
      </c>
      <c r="H54" s="254" t="s">
        <v>906</v>
      </c>
      <c r="I54" s="242" t="s">
        <v>907</v>
      </c>
      <c r="J54" s="238"/>
      <c r="K54" s="238"/>
      <c r="L54" s="242" t="s">
        <v>609</v>
      </c>
      <c r="M54" s="238"/>
      <c r="N54" s="245" t="s">
        <v>701</v>
      </c>
      <c r="O54" s="238" t="s">
        <v>875</v>
      </c>
      <c r="P54" s="238"/>
      <c r="Q54" s="240" t="s">
        <v>373</v>
      </c>
      <c r="R54" s="239" t="s">
        <v>257</v>
      </c>
      <c r="S54" s="238"/>
    </row>
    <row r="55" spans="1:19" ht="85.5" x14ac:dyDescent="0.25">
      <c r="A55" s="251" t="s">
        <v>142</v>
      </c>
      <c r="B55" s="253" t="s">
        <v>903</v>
      </c>
      <c r="C55" s="238" t="s">
        <v>904</v>
      </c>
      <c r="D55" s="238"/>
      <c r="E55" s="246" t="s">
        <v>315</v>
      </c>
      <c r="F55" s="229" t="s">
        <v>213</v>
      </c>
      <c r="G55" s="238" t="s">
        <v>909</v>
      </c>
      <c r="H55" s="254" t="s">
        <v>906</v>
      </c>
      <c r="I55" s="238" t="s">
        <v>910</v>
      </c>
      <c r="J55" s="238"/>
      <c r="K55" s="238" t="s">
        <v>874</v>
      </c>
      <c r="L55" s="238" t="s">
        <v>625</v>
      </c>
      <c r="M55" s="238"/>
      <c r="N55" s="238" t="s">
        <v>701</v>
      </c>
      <c r="O55" s="238" t="s">
        <v>875</v>
      </c>
      <c r="P55" s="238"/>
      <c r="Q55" s="240" t="s">
        <v>373</v>
      </c>
      <c r="R55" s="239" t="s">
        <v>257</v>
      </c>
      <c r="S55" s="238"/>
    </row>
    <row r="56" spans="1:19" ht="89.25" x14ac:dyDescent="0.25">
      <c r="A56" s="251" t="s">
        <v>142</v>
      </c>
      <c r="B56" s="253" t="s">
        <v>903</v>
      </c>
      <c r="C56" s="238" t="s">
        <v>25</v>
      </c>
      <c r="D56" s="238"/>
      <c r="E56" s="246" t="s">
        <v>316</v>
      </c>
      <c r="F56" s="229" t="s">
        <v>214</v>
      </c>
      <c r="G56" s="254" t="s">
        <v>911</v>
      </c>
      <c r="H56" s="254" t="s">
        <v>912</v>
      </c>
      <c r="I56" s="254" t="s">
        <v>913</v>
      </c>
      <c r="J56" s="238"/>
      <c r="K56" s="238"/>
      <c r="L56" s="238" t="s">
        <v>628</v>
      </c>
      <c r="M56" s="238"/>
      <c r="N56" s="247">
        <v>44541</v>
      </c>
      <c r="O56" s="244" t="s">
        <v>831</v>
      </c>
      <c r="P56" s="238"/>
      <c r="Q56" s="240" t="s">
        <v>364</v>
      </c>
      <c r="R56" s="239">
        <v>2021</v>
      </c>
      <c r="S56" s="238"/>
    </row>
    <row r="57" spans="1:19" ht="64.150000000000006" customHeight="1" x14ac:dyDescent="0.25">
      <c r="A57" s="251" t="s">
        <v>142</v>
      </c>
      <c r="B57" s="253" t="s">
        <v>903</v>
      </c>
      <c r="C57" s="238" t="s">
        <v>25</v>
      </c>
      <c r="D57" s="238"/>
      <c r="E57" s="246" t="s">
        <v>316</v>
      </c>
      <c r="F57" s="229" t="s">
        <v>215</v>
      </c>
      <c r="G57" s="238" t="s">
        <v>914</v>
      </c>
      <c r="H57" s="254" t="s">
        <v>915</v>
      </c>
      <c r="I57" s="254" t="s">
        <v>916</v>
      </c>
      <c r="J57" s="238"/>
      <c r="K57" s="238"/>
      <c r="L57" s="238" t="s">
        <v>629</v>
      </c>
      <c r="M57" s="238"/>
      <c r="N57" s="247">
        <v>44642</v>
      </c>
      <c r="O57" s="238" t="s">
        <v>917</v>
      </c>
      <c r="P57" s="238"/>
      <c r="Q57" s="240" t="s">
        <v>364</v>
      </c>
      <c r="R57" s="239">
        <v>2021</v>
      </c>
      <c r="S57" s="238"/>
    </row>
    <row r="58" spans="1:19" ht="63.75" x14ac:dyDescent="0.25">
      <c r="A58" s="251" t="s">
        <v>142</v>
      </c>
      <c r="B58" s="253" t="s">
        <v>903</v>
      </c>
      <c r="C58" s="238" t="s">
        <v>918</v>
      </c>
      <c r="D58" s="238"/>
      <c r="E58" s="246" t="s">
        <v>317</v>
      </c>
      <c r="F58" s="229" t="s">
        <v>216</v>
      </c>
      <c r="G58" s="249" t="s">
        <v>919</v>
      </c>
      <c r="H58" s="243" t="s">
        <v>920</v>
      </c>
      <c r="I58" s="255" t="s">
        <v>921</v>
      </c>
      <c r="J58" s="244"/>
      <c r="K58" s="244"/>
      <c r="L58" s="242" t="s">
        <v>922</v>
      </c>
      <c r="M58" s="242"/>
      <c r="N58" s="245" t="s">
        <v>701</v>
      </c>
      <c r="O58" s="244" t="s">
        <v>838</v>
      </c>
      <c r="P58" s="250" t="s">
        <v>710</v>
      </c>
      <c r="Q58" s="240" t="s">
        <v>374</v>
      </c>
      <c r="R58" s="239">
        <v>2019</v>
      </c>
      <c r="S58" s="238"/>
    </row>
    <row r="59" spans="1:19" ht="127.5" x14ac:dyDescent="0.25">
      <c r="A59" s="251" t="s">
        <v>142</v>
      </c>
      <c r="B59" s="253" t="s">
        <v>903</v>
      </c>
      <c r="C59" s="238" t="s">
        <v>918</v>
      </c>
      <c r="D59" s="238"/>
      <c r="E59" s="246" t="s">
        <v>318</v>
      </c>
      <c r="F59" s="229" t="s">
        <v>217</v>
      </c>
      <c r="G59" s="250" t="s">
        <v>923</v>
      </c>
      <c r="H59" s="242" t="s">
        <v>924</v>
      </c>
      <c r="I59" s="250" t="s">
        <v>925</v>
      </c>
      <c r="J59" s="242"/>
      <c r="K59" s="242"/>
      <c r="L59" s="242" t="s">
        <v>613</v>
      </c>
      <c r="M59" s="242"/>
      <c r="N59" s="245" t="s">
        <v>701</v>
      </c>
      <c r="O59" s="242" t="s">
        <v>775</v>
      </c>
      <c r="P59" s="250" t="s">
        <v>710</v>
      </c>
      <c r="Q59" s="240" t="s">
        <v>374</v>
      </c>
      <c r="R59" s="239">
        <v>2019</v>
      </c>
      <c r="S59" s="238"/>
    </row>
    <row r="60" spans="1:19" ht="127.5" x14ac:dyDescent="0.25">
      <c r="A60" s="251" t="s">
        <v>142</v>
      </c>
      <c r="B60" s="253" t="s">
        <v>903</v>
      </c>
      <c r="C60" s="238" t="s">
        <v>918</v>
      </c>
      <c r="D60" s="238"/>
      <c r="E60" s="246" t="s">
        <v>319</v>
      </c>
      <c r="F60" s="229" t="s">
        <v>218</v>
      </c>
      <c r="G60" s="250" t="s">
        <v>923</v>
      </c>
      <c r="H60" s="242" t="s">
        <v>924</v>
      </c>
      <c r="I60" s="250" t="s">
        <v>925</v>
      </c>
      <c r="J60" s="242"/>
      <c r="K60" s="242"/>
      <c r="L60" s="242" t="s">
        <v>613</v>
      </c>
      <c r="M60" s="242"/>
      <c r="N60" s="245" t="s">
        <v>701</v>
      </c>
      <c r="O60" s="242" t="s">
        <v>775</v>
      </c>
      <c r="P60" s="250" t="s">
        <v>710</v>
      </c>
      <c r="Q60" s="240" t="s">
        <v>374</v>
      </c>
      <c r="R60" s="239">
        <v>2021</v>
      </c>
      <c r="S60" s="238"/>
    </row>
    <row r="61" spans="1:19" ht="76.5" x14ac:dyDescent="0.25">
      <c r="A61" s="251" t="s">
        <v>142</v>
      </c>
      <c r="B61" s="253" t="s">
        <v>903</v>
      </c>
      <c r="C61" s="238" t="s">
        <v>918</v>
      </c>
      <c r="D61" s="238"/>
      <c r="E61" s="246" t="s">
        <v>320</v>
      </c>
      <c r="F61" s="229" t="s">
        <v>219</v>
      </c>
      <c r="G61" s="250" t="s">
        <v>926</v>
      </c>
      <c r="H61" s="242" t="s">
        <v>927</v>
      </c>
      <c r="I61" s="250" t="s">
        <v>928</v>
      </c>
      <c r="J61" s="242"/>
      <c r="K61" s="242"/>
      <c r="L61" s="242" t="s">
        <v>613</v>
      </c>
      <c r="M61" s="242"/>
      <c r="N61" s="245" t="s">
        <v>701</v>
      </c>
      <c r="O61" s="242" t="s">
        <v>775</v>
      </c>
      <c r="P61" s="250" t="s">
        <v>710</v>
      </c>
      <c r="Q61" s="240" t="s">
        <v>374</v>
      </c>
      <c r="R61" s="239">
        <v>2021</v>
      </c>
      <c r="S61" s="238"/>
    </row>
    <row r="62" spans="1:19" ht="51" x14ac:dyDescent="0.25">
      <c r="A62" s="251" t="s">
        <v>142</v>
      </c>
      <c r="B62" s="253" t="s">
        <v>903</v>
      </c>
      <c r="C62" s="238" t="s">
        <v>918</v>
      </c>
      <c r="D62" s="238"/>
      <c r="E62" s="246" t="s">
        <v>321</v>
      </c>
      <c r="F62" s="229" t="s">
        <v>220</v>
      </c>
      <c r="G62" s="250" t="s">
        <v>929</v>
      </c>
      <c r="H62" s="242" t="s">
        <v>930</v>
      </c>
      <c r="I62" s="255" t="s">
        <v>931</v>
      </c>
      <c r="J62" s="242"/>
      <c r="K62" s="242"/>
      <c r="L62" s="242" t="s">
        <v>613</v>
      </c>
      <c r="M62" s="242"/>
      <c r="N62" s="245" t="s">
        <v>701</v>
      </c>
      <c r="O62" s="242" t="s">
        <v>775</v>
      </c>
      <c r="P62" s="250" t="s">
        <v>710</v>
      </c>
      <c r="Q62" s="240" t="s">
        <v>374</v>
      </c>
      <c r="R62" s="239">
        <v>2021</v>
      </c>
      <c r="S62" s="238"/>
    </row>
    <row r="63" spans="1:19" ht="38.25" x14ac:dyDescent="0.25">
      <c r="A63" s="251" t="s">
        <v>142</v>
      </c>
      <c r="B63" s="253" t="s">
        <v>903</v>
      </c>
      <c r="C63" s="238" t="s">
        <v>918</v>
      </c>
      <c r="D63" s="238"/>
      <c r="E63" s="246" t="s">
        <v>322</v>
      </c>
      <c r="F63" s="229" t="s">
        <v>221</v>
      </c>
      <c r="G63" s="250" t="s">
        <v>932</v>
      </c>
      <c r="H63" s="242" t="s">
        <v>933</v>
      </c>
      <c r="I63" s="255" t="s">
        <v>934</v>
      </c>
      <c r="J63" s="242"/>
      <c r="K63" s="242"/>
      <c r="L63" s="242" t="s">
        <v>613</v>
      </c>
      <c r="M63" s="242"/>
      <c r="N63" s="245" t="s">
        <v>701</v>
      </c>
      <c r="O63" s="242" t="s">
        <v>775</v>
      </c>
      <c r="P63" s="250" t="s">
        <v>710</v>
      </c>
      <c r="Q63" s="240" t="s">
        <v>364</v>
      </c>
      <c r="R63" s="239">
        <v>2021</v>
      </c>
      <c r="S63" s="238"/>
    </row>
    <row r="64" spans="1:19" ht="114.75" x14ac:dyDescent="0.25">
      <c r="A64" s="251" t="s">
        <v>142</v>
      </c>
      <c r="B64" s="253" t="s">
        <v>903</v>
      </c>
      <c r="C64" s="238" t="s">
        <v>918</v>
      </c>
      <c r="D64" s="238"/>
      <c r="E64" s="246" t="s">
        <v>323</v>
      </c>
      <c r="F64" s="229" t="s">
        <v>222</v>
      </c>
      <c r="G64" s="242" t="s">
        <v>935</v>
      </c>
      <c r="H64" s="250" t="s">
        <v>936</v>
      </c>
      <c r="I64" s="250" t="s">
        <v>937</v>
      </c>
      <c r="J64" s="242"/>
      <c r="K64" s="242"/>
      <c r="L64" s="242" t="s">
        <v>613</v>
      </c>
      <c r="M64" s="242"/>
      <c r="N64" s="245" t="s">
        <v>701</v>
      </c>
      <c r="O64" s="242" t="s">
        <v>775</v>
      </c>
      <c r="P64" s="243" t="s">
        <v>710</v>
      </c>
      <c r="Q64" s="240" t="s">
        <v>364</v>
      </c>
      <c r="R64" s="239">
        <v>2021</v>
      </c>
      <c r="S64" s="238"/>
    </row>
    <row r="65" spans="1:19" ht="28.9" customHeight="1" x14ac:dyDescent="0.25">
      <c r="A65" s="256" t="s">
        <v>144</v>
      </c>
      <c r="B65" s="236" t="s">
        <v>426</v>
      </c>
      <c r="C65" s="236" t="s">
        <v>32</v>
      </c>
      <c r="D65" s="238"/>
      <c r="E65" s="246" t="s">
        <v>324</v>
      </c>
      <c r="F65" s="229" t="s">
        <v>223</v>
      </c>
      <c r="G65" s="236" t="s">
        <v>938</v>
      </c>
      <c r="H65" s="236" t="s">
        <v>939</v>
      </c>
      <c r="I65" s="236" t="s">
        <v>940</v>
      </c>
      <c r="J65" s="236"/>
      <c r="K65" s="236"/>
      <c r="L65" s="236" t="s">
        <v>630</v>
      </c>
      <c r="M65" s="236"/>
      <c r="N65" s="237">
        <v>43913</v>
      </c>
      <c r="O65" s="236" t="s">
        <v>941</v>
      </c>
      <c r="P65" s="238"/>
      <c r="Q65" s="240" t="s">
        <v>365</v>
      </c>
      <c r="R65" s="239">
        <v>2020</v>
      </c>
      <c r="S65" s="238"/>
    </row>
    <row r="66" spans="1:19" ht="51" x14ac:dyDescent="0.25">
      <c r="A66" s="256" t="s">
        <v>144</v>
      </c>
      <c r="B66" s="236" t="s">
        <v>426</v>
      </c>
      <c r="C66" s="236" t="s">
        <v>32</v>
      </c>
      <c r="D66" s="238"/>
      <c r="E66" s="246" t="s">
        <v>325</v>
      </c>
      <c r="F66" s="229" t="s">
        <v>224</v>
      </c>
      <c r="G66" s="236" t="s">
        <v>942</v>
      </c>
      <c r="H66" s="236" t="s">
        <v>943</v>
      </c>
      <c r="I66" s="236" t="s">
        <v>944</v>
      </c>
      <c r="J66" s="236"/>
      <c r="K66" s="236"/>
      <c r="L66" s="236" t="s">
        <v>631</v>
      </c>
      <c r="M66" s="236"/>
      <c r="N66" s="237">
        <v>43913</v>
      </c>
      <c r="O66" s="236" t="s">
        <v>945</v>
      </c>
      <c r="P66" s="238"/>
      <c r="Q66" s="240" t="s">
        <v>365</v>
      </c>
      <c r="R66" s="239">
        <v>2020</v>
      </c>
      <c r="S66" s="238"/>
    </row>
    <row r="67" spans="1:19" ht="76.5" x14ac:dyDescent="0.25">
      <c r="A67" s="256" t="s">
        <v>144</v>
      </c>
      <c r="B67" s="236" t="s">
        <v>426</v>
      </c>
      <c r="C67" s="236" t="s">
        <v>946</v>
      </c>
      <c r="D67" s="238"/>
      <c r="E67" s="246" t="s">
        <v>326</v>
      </c>
      <c r="F67" s="229" t="s">
        <v>225</v>
      </c>
      <c r="G67" s="236" t="s">
        <v>947</v>
      </c>
      <c r="H67" s="236" t="s">
        <v>948</v>
      </c>
      <c r="I67" s="236" t="s">
        <v>949</v>
      </c>
      <c r="J67" s="236"/>
      <c r="K67" s="236" t="s">
        <v>950</v>
      </c>
      <c r="L67" s="236" t="s">
        <v>632</v>
      </c>
      <c r="M67" s="236"/>
      <c r="N67" s="237">
        <v>43279</v>
      </c>
      <c r="O67" s="236" t="s">
        <v>951</v>
      </c>
      <c r="P67" s="238"/>
      <c r="Q67" s="240" t="s">
        <v>365</v>
      </c>
      <c r="R67" s="239" t="s">
        <v>258</v>
      </c>
      <c r="S67" s="238"/>
    </row>
    <row r="68" spans="1:19" ht="71.25" x14ac:dyDescent="0.25">
      <c r="A68" s="256" t="s">
        <v>144</v>
      </c>
      <c r="B68" s="236" t="s">
        <v>426</v>
      </c>
      <c r="C68" s="236" t="s">
        <v>946</v>
      </c>
      <c r="D68" s="238"/>
      <c r="E68" s="246" t="s">
        <v>327</v>
      </c>
      <c r="F68" s="229" t="s">
        <v>226</v>
      </c>
      <c r="G68" s="238" t="s">
        <v>952</v>
      </c>
      <c r="H68" s="238" t="s">
        <v>953</v>
      </c>
      <c r="I68" s="238" t="s">
        <v>954</v>
      </c>
      <c r="J68" s="238"/>
      <c r="K68" s="238"/>
      <c r="L68" s="238" t="s">
        <v>622</v>
      </c>
      <c r="M68" s="238"/>
      <c r="N68" s="247">
        <v>44728</v>
      </c>
      <c r="O68" s="238" t="s">
        <v>955</v>
      </c>
      <c r="P68" s="238"/>
      <c r="Q68" s="240" t="s">
        <v>375</v>
      </c>
      <c r="R68" s="239">
        <v>2022</v>
      </c>
      <c r="S68" s="238"/>
    </row>
    <row r="69" spans="1:19" ht="58.9" customHeight="1" x14ac:dyDescent="0.25">
      <c r="A69" s="256" t="s">
        <v>144</v>
      </c>
      <c r="B69" s="236" t="s">
        <v>426</v>
      </c>
      <c r="C69" s="236" t="s">
        <v>34</v>
      </c>
      <c r="D69" s="238"/>
      <c r="E69" s="246" t="s">
        <v>328</v>
      </c>
      <c r="F69" s="229" t="s">
        <v>227</v>
      </c>
      <c r="G69" s="238" t="s">
        <v>956</v>
      </c>
      <c r="H69" s="238" t="s">
        <v>957</v>
      </c>
      <c r="I69" s="238" t="s">
        <v>958</v>
      </c>
      <c r="J69" s="238"/>
      <c r="K69" s="238"/>
      <c r="L69" s="238"/>
      <c r="M69" s="238"/>
      <c r="N69" s="238"/>
      <c r="O69" s="238"/>
      <c r="P69" s="238"/>
      <c r="Q69" s="240" t="s">
        <v>364</v>
      </c>
      <c r="R69" s="239" t="s">
        <v>259</v>
      </c>
      <c r="S69" s="238"/>
    </row>
    <row r="70" spans="1:19" ht="65.45" customHeight="1" x14ac:dyDescent="0.25">
      <c r="A70" s="256" t="s">
        <v>144</v>
      </c>
      <c r="B70" s="236" t="s">
        <v>426</v>
      </c>
      <c r="C70" s="236" t="s">
        <v>34</v>
      </c>
      <c r="D70" s="238"/>
      <c r="E70" s="246" t="s">
        <v>329</v>
      </c>
      <c r="F70" s="229" t="s">
        <v>228</v>
      </c>
      <c r="G70" s="238" t="s">
        <v>959</v>
      </c>
      <c r="H70" s="238" t="s">
        <v>960</v>
      </c>
      <c r="I70" s="238" t="s">
        <v>961</v>
      </c>
      <c r="J70" s="238"/>
      <c r="K70" s="238"/>
      <c r="L70" s="238"/>
      <c r="M70" s="238"/>
      <c r="N70" s="238"/>
      <c r="O70" s="238"/>
      <c r="P70" s="238"/>
      <c r="Q70" s="240" t="s">
        <v>364</v>
      </c>
      <c r="R70" s="239" t="s">
        <v>259</v>
      </c>
      <c r="S70" s="238"/>
    </row>
    <row r="71" spans="1:19" ht="89.25" x14ac:dyDescent="0.25">
      <c r="A71" s="256" t="s">
        <v>144</v>
      </c>
      <c r="B71" s="236" t="s">
        <v>426</v>
      </c>
      <c r="C71" s="236" t="s">
        <v>34</v>
      </c>
      <c r="D71" s="238"/>
      <c r="E71" s="246" t="s">
        <v>330</v>
      </c>
      <c r="F71" s="229" t="s">
        <v>229</v>
      </c>
      <c r="G71" s="242" t="s">
        <v>962</v>
      </c>
      <c r="H71" s="242" t="s">
        <v>963</v>
      </c>
      <c r="I71" s="242" t="s">
        <v>964</v>
      </c>
      <c r="J71" s="242"/>
      <c r="K71" s="242"/>
      <c r="L71" s="242" t="s">
        <v>613</v>
      </c>
      <c r="M71" s="242"/>
      <c r="N71" s="245" t="s">
        <v>701</v>
      </c>
      <c r="O71" s="242" t="s">
        <v>775</v>
      </c>
      <c r="P71" s="242" t="s">
        <v>710</v>
      </c>
      <c r="Q71" s="240" t="s">
        <v>364</v>
      </c>
      <c r="R71" s="239" t="s">
        <v>259</v>
      </c>
      <c r="S71" s="238"/>
    </row>
    <row r="72" spans="1:19" ht="42.75" x14ac:dyDescent="0.25">
      <c r="A72" s="256" t="s">
        <v>144</v>
      </c>
      <c r="B72" s="236" t="s">
        <v>426</v>
      </c>
      <c r="C72" s="236" t="s">
        <v>34</v>
      </c>
      <c r="D72" s="238"/>
      <c r="E72" s="246" t="s">
        <v>331</v>
      </c>
      <c r="F72" s="229" t="s">
        <v>230</v>
      </c>
      <c r="G72" s="238" t="s">
        <v>965</v>
      </c>
      <c r="H72" s="238" t="s">
        <v>966</v>
      </c>
      <c r="I72" s="238" t="s">
        <v>967</v>
      </c>
      <c r="J72" s="238"/>
      <c r="K72" s="238"/>
      <c r="L72" s="238" t="s">
        <v>633</v>
      </c>
      <c r="M72" s="238"/>
      <c r="N72" s="238"/>
      <c r="O72" s="238" t="s">
        <v>968</v>
      </c>
      <c r="P72" s="238"/>
      <c r="Q72" s="240" t="s">
        <v>375</v>
      </c>
      <c r="R72" s="239">
        <v>2022</v>
      </c>
      <c r="S72" s="238"/>
    </row>
    <row r="73" spans="1:19" ht="42.75" x14ac:dyDescent="0.25">
      <c r="A73" s="256" t="s">
        <v>144</v>
      </c>
      <c r="B73" s="236" t="s">
        <v>426</v>
      </c>
      <c r="C73" s="236" t="s">
        <v>34</v>
      </c>
      <c r="D73" s="238"/>
      <c r="E73" s="246" t="s">
        <v>332</v>
      </c>
      <c r="F73" s="229" t="s">
        <v>231</v>
      </c>
      <c r="G73" s="238" t="s">
        <v>969</v>
      </c>
      <c r="H73" s="238" t="s">
        <v>970</v>
      </c>
      <c r="I73" s="238" t="s">
        <v>971</v>
      </c>
      <c r="J73" s="238"/>
      <c r="K73" s="238"/>
      <c r="L73" s="238" t="s">
        <v>633</v>
      </c>
      <c r="M73" s="238"/>
      <c r="N73" s="247">
        <v>44733</v>
      </c>
      <c r="O73" s="238" t="s">
        <v>972</v>
      </c>
      <c r="P73" s="238"/>
      <c r="Q73" s="240" t="s">
        <v>375</v>
      </c>
      <c r="R73" s="239">
        <v>2022</v>
      </c>
      <c r="S73" s="238"/>
    </row>
    <row r="74" spans="1:19" ht="63.75" x14ac:dyDescent="0.25">
      <c r="A74" s="256" t="s">
        <v>144</v>
      </c>
      <c r="B74" s="238" t="s">
        <v>973</v>
      </c>
      <c r="C74" s="238" t="s">
        <v>35</v>
      </c>
      <c r="D74" s="238"/>
      <c r="E74" s="246" t="s">
        <v>333</v>
      </c>
      <c r="F74" s="229" t="s">
        <v>232</v>
      </c>
      <c r="G74" s="242" t="s">
        <v>974</v>
      </c>
      <c r="H74" s="242" t="s">
        <v>975</v>
      </c>
      <c r="I74" s="242" t="s">
        <v>976</v>
      </c>
      <c r="J74" s="242"/>
      <c r="K74" s="242"/>
      <c r="L74" s="242" t="s">
        <v>634</v>
      </c>
      <c r="M74" s="250"/>
      <c r="N74" s="245" t="s">
        <v>701</v>
      </c>
      <c r="O74" s="242" t="s">
        <v>977</v>
      </c>
      <c r="P74" s="242" t="s">
        <v>679</v>
      </c>
      <c r="Q74" s="240" t="s">
        <v>376</v>
      </c>
      <c r="R74" s="239">
        <v>2022</v>
      </c>
      <c r="S74" s="238"/>
    </row>
    <row r="75" spans="1:19" ht="89.25" x14ac:dyDescent="0.25">
      <c r="A75" s="256" t="s">
        <v>144</v>
      </c>
      <c r="B75" s="238" t="s">
        <v>973</v>
      </c>
      <c r="C75" s="238" t="s">
        <v>35</v>
      </c>
      <c r="D75" s="238"/>
      <c r="E75" s="246" t="s">
        <v>334</v>
      </c>
      <c r="F75" s="229" t="s">
        <v>233</v>
      </c>
      <c r="G75" s="238"/>
      <c r="H75" s="243" t="s">
        <v>978</v>
      </c>
      <c r="I75" s="242" t="s">
        <v>979</v>
      </c>
      <c r="J75" s="242"/>
      <c r="K75" s="242"/>
      <c r="L75" s="242" t="s">
        <v>624</v>
      </c>
      <c r="M75" s="242"/>
      <c r="N75" s="245" t="s">
        <v>701</v>
      </c>
      <c r="O75" s="242" t="s">
        <v>980</v>
      </c>
      <c r="P75" s="250" t="s">
        <v>710</v>
      </c>
      <c r="Q75" s="240" t="s">
        <v>377</v>
      </c>
      <c r="R75" s="239">
        <v>2014</v>
      </c>
      <c r="S75" s="238"/>
    </row>
    <row r="76" spans="1:19" ht="270.75" x14ac:dyDescent="0.25">
      <c r="A76" s="256" t="s">
        <v>144</v>
      </c>
      <c r="B76" s="238" t="s">
        <v>973</v>
      </c>
      <c r="C76" s="238" t="s">
        <v>981</v>
      </c>
      <c r="D76" s="238"/>
      <c r="E76" s="246" t="s">
        <v>335</v>
      </c>
      <c r="F76" s="229" t="s">
        <v>234</v>
      </c>
      <c r="G76" s="238" t="s">
        <v>982</v>
      </c>
      <c r="H76" s="257" t="s">
        <v>983</v>
      </c>
      <c r="I76" s="238" t="s">
        <v>984</v>
      </c>
      <c r="J76" s="238" t="s">
        <v>790</v>
      </c>
      <c r="K76" s="238"/>
      <c r="L76" s="238" t="s">
        <v>985</v>
      </c>
      <c r="M76" s="238"/>
      <c r="N76" s="245" t="s">
        <v>701</v>
      </c>
      <c r="O76" s="238" t="s">
        <v>986</v>
      </c>
      <c r="P76" s="238"/>
      <c r="Q76" s="240" t="s">
        <v>364</v>
      </c>
      <c r="R76" s="239">
        <v>2019</v>
      </c>
      <c r="S76" s="238"/>
    </row>
    <row r="77" spans="1:19" ht="313.5" x14ac:dyDescent="0.25">
      <c r="A77" s="256" t="s">
        <v>144</v>
      </c>
      <c r="B77" s="238" t="s">
        <v>973</v>
      </c>
      <c r="C77" s="238" t="s">
        <v>981</v>
      </c>
      <c r="D77" s="238"/>
      <c r="E77" s="246" t="s">
        <v>336</v>
      </c>
      <c r="F77" s="229" t="s">
        <v>235</v>
      </c>
      <c r="G77" s="238" t="s">
        <v>987</v>
      </c>
      <c r="H77" s="238" t="s">
        <v>988</v>
      </c>
      <c r="I77" s="238" t="s">
        <v>989</v>
      </c>
      <c r="J77" s="238" t="s">
        <v>990</v>
      </c>
      <c r="K77" s="238"/>
      <c r="L77" s="238" t="s">
        <v>985</v>
      </c>
      <c r="M77" s="238"/>
      <c r="N77" s="245" t="s">
        <v>991</v>
      </c>
      <c r="O77" s="238" t="s">
        <v>986</v>
      </c>
      <c r="P77" s="238"/>
      <c r="Q77" s="240" t="s">
        <v>364</v>
      </c>
      <c r="R77" s="239">
        <v>2019</v>
      </c>
      <c r="S77" s="238"/>
    </row>
    <row r="78" spans="1:19" ht="102" x14ac:dyDescent="0.25">
      <c r="A78" s="256" t="s">
        <v>144</v>
      </c>
      <c r="B78" s="238" t="s">
        <v>973</v>
      </c>
      <c r="C78" s="238" t="s">
        <v>981</v>
      </c>
      <c r="D78" s="238"/>
      <c r="E78" s="246" t="s">
        <v>337</v>
      </c>
      <c r="F78" s="229" t="s">
        <v>236</v>
      </c>
      <c r="G78" s="236" t="s">
        <v>992</v>
      </c>
      <c r="H78" s="236" t="s">
        <v>993</v>
      </c>
      <c r="I78" s="236" t="s">
        <v>994</v>
      </c>
      <c r="J78" s="236" t="s">
        <v>790</v>
      </c>
      <c r="K78" s="236"/>
      <c r="L78" s="236" t="s">
        <v>985</v>
      </c>
      <c r="M78" s="236"/>
      <c r="N78" s="237">
        <v>44070</v>
      </c>
      <c r="O78" s="236" t="s">
        <v>986</v>
      </c>
      <c r="P78" s="238"/>
      <c r="Q78" s="240" t="s">
        <v>364</v>
      </c>
      <c r="R78" s="239">
        <v>2019</v>
      </c>
      <c r="S78" s="238"/>
    </row>
    <row r="79" spans="1:19" ht="63.75" x14ac:dyDescent="0.25">
      <c r="A79" s="256" t="s">
        <v>142</v>
      </c>
      <c r="B79" s="238" t="s">
        <v>973</v>
      </c>
      <c r="C79" s="238" t="s">
        <v>981</v>
      </c>
      <c r="D79" s="238"/>
      <c r="E79" s="246" t="s">
        <v>338</v>
      </c>
      <c r="F79" s="229" t="s">
        <v>237</v>
      </c>
      <c r="G79" s="249" t="s">
        <v>995</v>
      </c>
      <c r="H79" s="244" t="s">
        <v>996</v>
      </c>
      <c r="I79" s="244"/>
      <c r="J79" s="244"/>
      <c r="K79" s="244"/>
      <c r="L79" s="242" t="s">
        <v>922</v>
      </c>
      <c r="M79" s="242"/>
      <c r="N79" s="245" t="s">
        <v>701</v>
      </c>
      <c r="O79" s="242" t="s">
        <v>838</v>
      </c>
      <c r="P79" s="250" t="s">
        <v>710</v>
      </c>
      <c r="Q79" s="240" t="s">
        <v>364</v>
      </c>
      <c r="R79" s="239">
        <v>2019</v>
      </c>
      <c r="S79" s="238"/>
    </row>
    <row r="80" spans="1:19" ht="63.75" x14ac:dyDescent="0.25">
      <c r="A80" s="256" t="s">
        <v>144</v>
      </c>
      <c r="B80" s="238" t="s">
        <v>973</v>
      </c>
      <c r="C80" s="236" t="s">
        <v>997</v>
      </c>
      <c r="D80" s="238"/>
      <c r="E80" s="246" t="s">
        <v>339</v>
      </c>
      <c r="F80" s="229" t="s">
        <v>238</v>
      </c>
      <c r="G80" s="238" t="s">
        <v>998</v>
      </c>
      <c r="H80" s="238" t="s">
        <v>999</v>
      </c>
      <c r="I80" s="238"/>
      <c r="J80" s="238"/>
      <c r="K80" s="238"/>
      <c r="L80" s="242" t="s">
        <v>922</v>
      </c>
      <c r="M80" s="238"/>
      <c r="N80" s="245" t="s">
        <v>701</v>
      </c>
      <c r="O80" s="242" t="s">
        <v>838</v>
      </c>
      <c r="P80" s="238"/>
      <c r="Q80" s="240" t="s">
        <v>364</v>
      </c>
      <c r="R80" s="239">
        <v>2019</v>
      </c>
      <c r="S80" s="238"/>
    </row>
    <row r="81" spans="1:19" ht="81.599999999999994" customHeight="1" x14ac:dyDescent="0.25">
      <c r="A81" s="256" t="s">
        <v>144</v>
      </c>
      <c r="B81" s="238" t="s">
        <v>973</v>
      </c>
      <c r="C81" s="236" t="s">
        <v>997</v>
      </c>
      <c r="D81" s="238"/>
      <c r="E81" s="246" t="s">
        <v>340</v>
      </c>
      <c r="F81" s="229" t="s">
        <v>239</v>
      </c>
      <c r="G81" s="238" t="s">
        <v>1000</v>
      </c>
      <c r="H81" s="238" t="s">
        <v>1001</v>
      </c>
      <c r="I81" s="238"/>
      <c r="J81" s="238"/>
      <c r="K81" s="238"/>
      <c r="L81" s="242" t="s">
        <v>922</v>
      </c>
      <c r="M81" s="238"/>
      <c r="N81" s="245" t="s">
        <v>701</v>
      </c>
      <c r="O81" s="242" t="s">
        <v>838</v>
      </c>
      <c r="P81" s="238"/>
      <c r="Q81" s="240" t="s">
        <v>364</v>
      </c>
      <c r="R81" s="239">
        <v>2019</v>
      </c>
      <c r="S81" s="238"/>
    </row>
    <row r="82" spans="1:19" ht="69" customHeight="1" x14ac:dyDescent="0.25">
      <c r="A82" s="256" t="s">
        <v>144</v>
      </c>
      <c r="B82" s="238" t="s">
        <v>973</v>
      </c>
      <c r="C82" s="236" t="s">
        <v>997</v>
      </c>
      <c r="D82" s="238"/>
      <c r="E82" s="246" t="s">
        <v>341</v>
      </c>
      <c r="F82" s="229" t="s">
        <v>240</v>
      </c>
      <c r="G82" s="238" t="s">
        <v>1002</v>
      </c>
      <c r="H82" s="238" t="s">
        <v>1003</v>
      </c>
      <c r="I82" s="238"/>
      <c r="J82" s="238"/>
      <c r="K82" s="238"/>
      <c r="L82" s="242" t="s">
        <v>922</v>
      </c>
      <c r="M82" s="238"/>
      <c r="N82" s="245" t="s">
        <v>701</v>
      </c>
      <c r="O82" s="242" t="s">
        <v>838</v>
      </c>
      <c r="P82" s="238"/>
      <c r="Q82" s="240" t="s">
        <v>364</v>
      </c>
      <c r="R82" s="239">
        <v>2019</v>
      </c>
      <c r="S82" s="238"/>
    </row>
    <row r="83" spans="1:19" ht="199.9" customHeight="1" x14ac:dyDescent="0.25">
      <c r="A83" s="256" t="s">
        <v>144</v>
      </c>
      <c r="B83" s="238" t="s">
        <v>973</v>
      </c>
      <c r="C83" s="236" t="s">
        <v>997</v>
      </c>
      <c r="D83" s="238"/>
      <c r="E83" s="246" t="s">
        <v>342</v>
      </c>
      <c r="F83" s="229" t="s">
        <v>241</v>
      </c>
      <c r="G83" s="242" t="s">
        <v>1004</v>
      </c>
      <c r="H83" s="242" t="s">
        <v>1005</v>
      </c>
      <c r="I83" s="242" t="s">
        <v>1006</v>
      </c>
      <c r="J83" s="242" t="s">
        <v>1007</v>
      </c>
      <c r="K83" s="242"/>
      <c r="L83" s="242" t="s">
        <v>612</v>
      </c>
      <c r="M83" s="242"/>
      <c r="N83" s="245" t="s">
        <v>701</v>
      </c>
      <c r="O83" s="242" t="s">
        <v>1008</v>
      </c>
      <c r="P83" s="242" t="s">
        <v>679</v>
      </c>
      <c r="Q83" s="240" t="s">
        <v>364</v>
      </c>
      <c r="R83" s="239">
        <v>2021</v>
      </c>
      <c r="S83" s="238"/>
    </row>
    <row r="84" spans="1:19" ht="102" x14ac:dyDescent="0.25">
      <c r="A84" s="256" t="s">
        <v>144</v>
      </c>
      <c r="B84" s="238" t="s">
        <v>973</v>
      </c>
      <c r="C84" s="236" t="s">
        <v>997</v>
      </c>
      <c r="D84" s="238"/>
      <c r="E84" s="246" t="s">
        <v>343</v>
      </c>
      <c r="F84" s="229" t="s">
        <v>242</v>
      </c>
      <c r="G84" s="242" t="s">
        <v>1009</v>
      </c>
      <c r="H84" s="242" t="s">
        <v>1010</v>
      </c>
      <c r="I84" s="242" t="s">
        <v>1011</v>
      </c>
      <c r="J84" s="242" t="s">
        <v>1012</v>
      </c>
      <c r="K84" s="242"/>
      <c r="L84" s="242" t="s">
        <v>612</v>
      </c>
      <c r="M84" s="242"/>
      <c r="N84" s="245" t="s">
        <v>701</v>
      </c>
      <c r="O84" s="242" t="s">
        <v>1008</v>
      </c>
      <c r="P84" s="242" t="s">
        <v>679</v>
      </c>
      <c r="Q84" s="240" t="s">
        <v>372</v>
      </c>
      <c r="R84" s="239">
        <v>2022</v>
      </c>
      <c r="S84" s="238"/>
    </row>
    <row r="85" spans="1:19" ht="100.15" customHeight="1" x14ac:dyDescent="0.25">
      <c r="A85" s="256" t="s">
        <v>144</v>
      </c>
      <c r="B85" s="238" t="s">
        <v>973</v>
      </c>
      <c r="C85" s="236" t="s">
        <v>997</v>
      </c>
      <c r="D85" s="238"/>
      <c r="E85" s="246" t="s">
        <v>344</v>
      </c>
      <c r="F85" s="229" t="s">
        <v>243</v>
      </c>
      <c r="G85" s="242" t="s">
        <v>1013</v>
      </c>
      <c r="H85" s="242" t="s">
        <v>1014</v>
      </c>
      <c r="I85" s="242" t="s">
        <v>1011</v>
      </c>
      <c r="J85" s="242" t="s">
        <v>1012</v>
      </c>
      <c r="K85" s="242"/>
      <c r="L85" s="242" t="s">
        <v>612</v>
      </c>
      <c r="M85" s="242"/>
      <c r="N85" s="245" t="s">
        <v>701</v>
      </c>
      <c r="O85" s="242" t="s">
        <v>1008</v>
      </c>
      <c r="P85" s="242" t="s">
        <v>710</v>
      </c>
      <c r="Q85" s="240" t="s">
        <v>372</v>
      </c>
      <c r="R85" s="239">
        <v>2022</v>
      </c>
      <c r="S85" s="238"/>
    </row>
    <row r="86" spans="1:19" ht="102" x14ac:dyDescent="0.25">
      <c r="A86" s="256" t="s">
        <v>144</v>
      </c>
      <c r="B86" s="238" t="s">
        <v>973</v>
      </c>
      <c r="C86" s="236" t="s">
        <v>997</v>
      </c>
      <c r="D86" s="238"/>
      <c r="E86" s="246" t="s">
        <v>345</v>
      </c>
      <c r="F86" s="229" t="s">
        <v>244</v>
      </c>
      <c r="G86" s="242" t="s">
        <v>1015</v>
      </c>
      <c r="H86" s="242" t="s">
        <v>1016</v>
      </c>
      <c r="I86" s="242" t="s">
        <v>1011</v>
      </c>
      <c r="J86" s="242" t="s">
        <v>1012</v>
      </c>
      <c r="K86" s="242"/>
      <c r="L86" s="242" t="s">
        <v>612</v>
      </c>
      <c r="M86" s="242"/>
      <c r="N86" s="245" t="s">
        <v>701</v>
      </c>
      <c r="O86" s="242" t="s">
        <v>1008</v>
      </c>
      <c r="P86" s="242" t="s">
        <v>710</v>
      </c>
      <c r="Q86" s="240" t="s">
        <v>372</v>
      </c>
      <c r="R86" s="239">
        <v>2022</v>
      </c>
      <c r="S86" s="238"/>
    </row>
    <row r="87" spans="1:19" ht="63.75" x14ac:dyDescent="0.25">
      <c r="A87" s="256" t="s">
        <v>144</v>
      </c>
      <c r="B87" s="238" t="s">
        <v>973</v>
      </c>
      <c r="C87" s="238" t="s">
        <v>38</v>
      </c>
      <c r="D87" s="238"/>
      <c r="E87" s="246" t="s">
        <v>346</v>
      </c>
      <c r="F87" s="229" t="s">
        <v>245</v>
      </c>
      <c r="G87" s="242" t="s">
        <v>1017</v>
      </c>
      <c r="H87" s="242" t="s">
        <v>1018</v>
      </c>
      <c r="I87" s="242" t="s">
        <v>1019</v>
      </c>
      <c r="J87" s="242"/>
      <c r="K87" s="242"/>
      <c r="L87" s="242" t="s">
        <v>613</v>
      </c>
      <c r="M87" s="242"/>
      <c r="N87" s="245" t="s">
        <v>701</v>
      </c>
      <c r="O87" s="242" t="s">
        <v>775</v>
      </c>
      <c r="P87" s="242" t="s">
        <v>679</v>
      </c>
      <c r="Q87" s="240" t="s">
        <v>364</v>
      </c>
      <c r="R87" s="239">
        <v>2021</v>
      </c>
      <c r="S87" s="238"/>
    </row>
    <row r="88" spans="1:19" ht="97.15" customHeight="1" x14ac:dyDescent="0.25">
      <c r="A88" s="256" t="s">
        <v>144</v>
      </c>
      <c r="B88" s="238" t="s">
        <v>973</v>
      </c>
      <c r="C88" s="238" t="s">
        <v>38</v>
      </c>
      <c r="D88" s="238"/>
      <c r="E88" s="246" t="s">
        <v>347</v>
      </c>
      <c r="F88" s="229" t="s">
        <v>246</v>
      </c>
      <c r="G88" s="242" t="s">
        <v>1020</v>
      </c>
      <c r="H88" s="242" t="s">
        <v>1021</v>
      </c>
      <c r="I88" s="242" t="s">
        <v>1019</v>
      </c>
      <c r="J88" s="242" t="s">
        <v>1022</v>
      </c>
      <c r="K88" s="242"/>
      <c r="L88" s="242" t="s">
        <v>613</v>
      </c>
      <c r="M88" s="242"/>
      <c r="N88" s="245" t="s">
        <v>701</v>
      </c>
      <c r="O88" s="242" t="s">
        <v>775</v>
      </c>
      <c r="P88" s="242" t="s">
        <v>679</v>
      </c>
      <c r="Q88" s="240" t="s">
        <v>364</v>
      </c>
      <c r="R88" s="239">
        <v>2020</v>
      </c>
      <c r="S88" s="238"/>
    </row>
    <row r="89" spans="1:19" ht="102" x14ac:dyDescent="0.25">
      <c r="A89" s="256" t="s">
        <v>144</v>
      </c>
      <c r="B89" s="238" t="s">
        <v>973</v>
      </c>
      <c r="C89" s="238" t="s">
        <v>38</v>
      </c>
      <c r="D89" s="238"/>
      <c r="E89" s="246" t="s">
        <v>348</v>
      </c>
      <c r="F89" s="229" t="s">
        <v>247</v>
      </c>
      <c r="G89" s="242" t="s">
        <v>1023</v>
      </c>
      <c r="H89" s="242" t="s">
        <v>1024</v>
      </c>
      <c r="I89" s="242" t="s">
        <v>1019</v>
      </c>
      <c r="J89" s="242" t="s">
        <v>1022</v>
      </c>
      <c r="K89" s="238"/>
      <c r="L89" s="242" t="s">
        <v>613</v>
      </c>
      <c r="M89" s="238"/>
      <c r="N89" s="238" t="s">
        <v>1025</v>
      </c>
      <c r="O89" s="242" t="s">
        <v>775</v>
      </c>
      <c r="P89" s="242" t="s">
        <v>679</v>
      </c>
      <c r="Q89" s="240" t="s">
        <v>364</v>
      </c>
      <c r="R89" s="239">
        <v>2020</v>
      </c>
      <c r="S89" s="238"/>
    </row>
    <row r="90" spans="1:19" ht="51" x14ac:dyDescent="0.25">
      <c r="A90" s="256" t="s">
        <v>144</v>
      </c>
      <c r="B90" s="238" t="s">
        <v>973</v>
      </c>
      <c r="C90" s="238" t="s">
        <v>38</v>
      </c>
      <c r="D90" s="238"/>
      <c r="E90" s="246" t="s">
        <v>349</v>
      </c>
      <c r="F90" s="231" t="s">
        <v>248</v>
      </c>
      <c r="G90" s="242" t="s">
        <v>1026</v>
      </c>
      <c r="H90" s="242" t="s">
        <v>1027</v>
      </c>
      <c r="I90" s="242" t="s">
        <v>1028</v>
      </c>
      <c r="J90" s="242"/>
      <c r="K90" s="242"/>
      <c r="L90" s="242" t="s">
        <v>624</v>
      </c>
      <c r="M90" s="242"/>
      <c r="N90" s="245" t="s">
        <v>701</v>
      </c>
      <c r="O90" s="242" t="s">
        <v>1029</v>
      </c>
      <c r="P90" s="250" t="s">
        <v>710</v>
      </c>
      <c r="Q90" s="240" t="s">
        <v>364</v>
      </c>
      <c r="R90" s="239">
        <v>2014</v>
      </c>
      <c r="S90" s="238"/>
    </row>
    <row r="91" spans="1:19" x14ac:dyDescent="0.25">
      <c r="A91" s="239" t="s">
        <v>261</v>
      </c>
      <c r="B91" s="238"/>
      <c r="C91" s="238"/>
      <c r="D91" s="238"/>
      <c r="E91" s="246" t="s">
        <v>350</v>
      </c>
      <c r="F91" s="258" t="s">
        <v>249</v>
      </c>
      <c r="G91" s="238"/>
      <c r="H91" s="238"/>
      <c r="I91" s="238"/>
      <c r="J91" s="238"/>
      <c r="K91" s="238"/>
      <c r="L91" s="238"/>
      <c r="M91" s="238"/>
      <c r="N91" s="238"/>
      <c r="O91" s="238"/>
      <c r="P91" s="238"/>
      <c r="Q91" s="240" t="s">
        <v>378</v>
      </c>
      <c r="R91" s="239">
        <v>2021</v>
      </c>
      <c r="S91" s="238"/>
    </row>
    <row r="92" spans="1:19" x14ac:dyDescent="0.25">
      <c r="A92" s="239" t="s">
        <v>261</v>
      </c>
      <c r="B92" s="239"/>
      <c r="C92" s="238"/>
      <c r="D92" s="239"/>
      <c r="E92" s="246" t="s">
        <v>351</v>
      </c>
      <c r="F92" s="258" t="s">
        <v>250</v>
      </c>
      <c r="G92" s="238"/>
      <c r="H92" s="238"/>
      <c r="I92" s="238"/>
      <c r="J92" s="238"/>
      <c r="K92" s="238"/>
      <c r="L92" s="238"/>
      <c r="M92" s="238"/>
      <c r="N92" s="238"/>
      <c r="O92" s="238"/>
      <c r="P92" s="238"/>
      <c r="Q92" s="240" t="s">
        <v>249</v>
      </c>
      <c r="R92" s="239">
        <v>2021</v>
      </c>
      <c r="S92" s="238"/>
    </row>
    <row r="93" spans="1:19" x14ac:dyDescent="0.25">
      <c r="A93" s="239" t="s">
        <v>261</v>
      </c>
      <c r="B93" s="238"/>
      <c r="C93" s="238"/>
      <c r="D93" s="238"/>
      <c r="E93" s="246" t="s">
        <v>352</v>
      </c>
      <c r="F93" s="258" t="s">
        <v>251</v>
      </c>
      <c r="G93" s="238"/>
      <c r="H93" s="238"/>
      <c r="I93" s="238"/>
      <c r="J93" s="238"/>
      <c r="K93" s="238"/>
      <c r="L93" s="238"/>
      <c r="M93" s="238"/>
      <c r="N93" s="238"/>
      <c r="O93" s="238"/>
      <c r="P93" s="238"/>
      <c r="Q93" s="240" t="s">
        <v>251</v>
      </c>
      <c r="R93" s="239">
        <v>2021</v>
      </c>
      <c r="S93" s="23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02DDC-10A7-4C82-B235-F330507193B4}">
  <dimension ref="A1:CX67"/>
  <sheetViews>
    <sheetView zoomScale="70" zoomScaleNormal="70" workbookViewId="0">
      <pane xSplit="2" ySplit="1" topLeftCell="BT57" activePane="bottomRight" state="frozen"/>
      <selection pane="topRight" activeCell="E1" sqref="E1"/>
      <selection pane="bottomLeft" activeCell="A2" sqref="A2"/>
      <selection pane="bottomRight" activeCell="BX66" sqref="BX66:CS67"/>
    </sheetView>
  </sheetViews>
  <sheetFormatPr defaultColWidth="8.85546875" defaultRowHeight="15" x14ac:dyDescent="0.25"/>
  <cols>
    <col min="1" max="16384" width="8.85546875" style="92"/>
  </cols>
  <sheetData>
    <row r="1" spans="1:102" ht="153" x14ac:dyDescent="0.25">
      <c r="A1" s="118" t="s">
        <v>1030</v>
      </c>
      <c r="B1" s="118" t="s">
        <v>1031</v>
      </c>
      <c r="C1" s="118" t="s">
        <v>1032</v>
      </c>
      <c r="D1" s="118" t="s">
        <v>1033</v>
      </c>
      <c r="E1" s="118" t="s">
        <v>1034</v>
      </c>
      <c r="F1" s="119" t="s">
        <v>1035</v>
      </c>
      <c r="G1" s="119" t="s">
        <v>1036</v>
      </c>
      <c r="H1" s="119" t="s">
        <v>1037</v>
      </c>
      <c r="I1" s="119" t="s">
        <v>3</v>
      </c>
      <c r="J1" s="135" t="s">
        <v>1038</v>
      </c>
      <c r="K1" s="135" t="s">
        <v>1039</v>
      </c>
      <c r="L1" s="113" t="s">
        <v>1040</v>
      </c>
      <c r="M1" s="113" t="s">
        <v>1041</v>
      </c>
      <c r="N1" s="113" t="s">
        <v>1042</v>
      </c>
      <c r="O1" s="113" t="s">
        <v>1043</v>
      </c>
      <c r="P1" s="113" t="s">
        <v>1044</v>
      </c>
      <c r="Q1" s="113" t="s">
        <v>1045</v>
      </c>
      <c r="R1" s="113" t="s">
        <v>1046</v>
      </c>
      <c r="S1" s="113" t="s">
        <v>1047</v>
      </c>
      <c r="T1" s="113" t="s">
        <v>1048</v>
      </c>
      <c r="U1" s="113" t="s">
        <v>1049</v>
      </c>
      <c r="V1" s="113" t="s">
        <v>1050</v>
      </c>
      <c r="W1" s="113" t="s">
        <v>1051</v>
      </c>
      <c r="X1" s="113" t="s">
        <v>1052</v>
      </c>
      <c r="Y1" s="113" t="s">
        <v>1053</v>
      </c>
      <c r="Z1" s="113" t="s">
        <v>1054</v>
      </c>
      <c r="AA1" s="113" t="s">
        <v>1055</v>
      </c>
      <c r="AB1" s="113" t="s">
        <v>1056</v>
      </c>
      <c r="AC1" s="113" t="s">
        <v>1057</v>
      </c>
      <c r="AD1" s="113" t="s">
        <v>1058</v>
      </c>
      <c r="AE1" s="113" t="s">
        <v>181</v>
      </c>
      <c r="AF1" s="113" t="s">
        <v>1059</v>
      </c>
      <c r="AG1" s="113" t="s">
        <v>1060</v>
      </c>
      <c r="AH1" s="113" t="s">
        <v>184</v>
      </c>
      <c r="AI1" s="113" t="s">
        <v>1061</v>
      </c>
      <c r="AJ1" s="113" t="s">
        <v>795</v>
      </c>
      <c r="AK1" s="113" t="s">
        <v>1062</v>
      </c>
      <c r="AL1" s="113" t="s">
        <v>1063</v>
      </c>
      <c r="AM1" s="113" t="s">
        <v>189</v>
      </c>
      <c r="AN1" s="113" t="s">
        <v>190</v>
      </c>
      <c r="AO1" s="143" t="s">
        <v>1038</v>
      </c>
      <c r="AP1" s="143" t="s">
        <v>1039</v>
      </c>
      <c r="AQ1" s="139" t="s">
        <v>1040</v>
      </c>
      <c r="AR1" s="139" t="s">
        <v>1041</v>
      </c>
      <c r="AS1" s="139" t="s">
        <v>1042</v>
      </c>
      <c r="AT1" s="139" t="s">
        <v>1043</v>
      </c>
      <c r="AU1" s="139" t="s">
        <v>1044</v>
      </c>
      <c r="AV1" s="139" t="s">
        <v>1045</v>
      </c>
      <c r="AW1" s="139" t="s">
        <v>1046</v>
      </c>
      <c r="AX1" s="139" t="s">
        <v>1047</v>
      </c>
      <c r="AY1" s="139" t="s">
        <v>1048</v>
      </c>
      <c r="AZ1" s="139" t="s">
        <v>1049</v>
      </c>
      <c r="BA1" s="139" t="s">
        <v>1050</v>
      </c>
      <c r="BB1" s="139" t="s">
        <v>1051</v>
      </c>
      <c r="BC1" s="139" t="s">
        <v>1052</v>
      </c>
      <c r="BD1" s="139" t="s">
        <v>1053</v>
      </c>
      <c r="BE1" s="139" t="s">
        <v>1054</v>
      </c>
      <c r="BF1" s="139" t="s">
        <v>1055</v>
      </c>
      <c r="BG1" s="139" t="s">
        <v>1056</v>
      </c>
      <c r="BH1" s="139" t="s">
        <v>1057</v>
      </c>
      <c r="BI1" s="139" t="s">
        <v>1058</v>
      </c>
      <c r="BJ1" s="139" t="s">
        <v>181</v>
      </c>
      <c r="BK1" s="139" t="s">
        <v>1059</v>
      </c>
      <c r="BL1" s="139" t="s">
        <v>1060</v>
      </c>
      <c r="BM1" s="139" t="s">
        <v>184</v>
      </c>
      <c r="BN1" s="139" t="s">
        <v>1061</v>
      </c>
      <c r="BO1" s="139" t="s">
        <v>795</v>
      </c>
      <c r="BP1" s="139" t="s">
        <v>1062</v>
      </c>
      <c r="BQ1" s="139" t="s">
        <v>1063</v>
      </c>
      <c r="BR1" s="139" t="s">
        <v>189</v>
      </c>
      <c r="BS1" s="139" t="s">
        <v>190</v>
      </c>
      <c r="BT1" s="142" t="s">
        <v>1038</v>
      </c>
      <c r="BU1" s="142" t="s">
        <v>1039</v>
      </c>
      <c r="BV1" s="140" t="s">
        <v>1040</v>
      </c>
      <c r="BW1" s="140" t="s">
        <v>1041</v>
      </c>
      <c r="BX1" s="140" t="s">
        <v>1042</v>
      </c>
      <c r="BY1" s="140" t="s">
        <v>1043</v>
      </c>
      <c r="BZ1" s="140" t="s">
        <v>1044</v>
      </c>
      <c r="CA1" s="140" t="s">
        <v>1045</v>
      </c>
      <c r="CB1" s="140" t="s">
        <v>1046</v>
      </c>
      <c r="CC1" s="140" t="s">
        <v>1047</v>
      </c>
      <c r="CD1" s="140" t="s">
        <v>1048</v>
      </c>
      <c r="CE1" s="140" t="s">
        <v>1049</v>
      </c>
      <c r="CF1" s="140" t="s">
        <v>1050</v>
      </c>
      <c r="CG1" s="140" t="s">
        <v>1051</v>
      </c>
      <c r="CH1" s="140" t="s">
        <v>1052</v>
      </c>
      <c r="CI1" s="140" t="s">
        <v>1053</v>
      </c>
      <c r="CJ1" s="140" t="s">
        <v>1054</v>
      </c>
      <c r="CK1" s="140" t="s">
        <v>1055</v>
      </c>
      <c r="CL1" s="140" t="s">
        <v>1056</v>
      </c>
      <c r="CM1" s="140" t="s">
        <v>1057</v>
      </c>
      <c r="CN1" s="140" t="s">
        <v>1058</v>
      </c>
      <c r="CO1" s="140" t="s">
        <v>181</v>
      </c>
      <c r="CP1" s="140" t="s">
        <v>1059</v>
      </c>
      <c r="CQ1" s="140" t="s">
        <v>1060</v>
      </c>
      <c r="CR1" s="140" t="s">
        <v>184</v>
      </c>
      <c r="CS1" s="140" t="s">
        <v>1061</v>
      </c>
      <c r="CT1" s="140" t="s">
        <v>795</v>
      </c>
      <c r="CU1" s="140" t="s">
        <v>1062</v>
      </c>
      <c r="CV1" s="140" t="s">
        <v>1063</v>
      </c>
      <c r="CW1" s="140" t="s">
        <v>189</v>
      </c>
      <c r="CX1" s="140" t="s">
        <v>190</v>
      </c>
    </row>
    <row r="2" spans="1:102" x14ac:dyDescent="0.25">
      <c r="A2" s="87" t="s">
        <v>49</v>
      </c>
      <c r="B2" s="87">
        <v>1831.3099990373933</v>
      </c>
      <c r="C2" s="87">
        <v>4.1362709759916978</v>
      </c>
      <c r="D2" s="87">
        <v>934552.83117252681</v>
      </c>
      <c r="E2" s="120">
        <v>225940.91068911695</v>
      </c>
      <c r="F2" s="121">
        <v>51.01</v>
      </c>
      <c r="G2" s="121">
        <f t="shared" ref="G2:G65" si="0">100-F2</f>
        <v>48.99</v>
      </c>
      <c r="H2" s="122">
        <v>510.31929693157554</v>
      </c>
      <c r="I2">
        <v>1004</v>
      </c>
      <c r="J2" s="144">
        <v>338452.875</v>
      </c>
      <c r="K2" s="144">
        <v>31470.7109375</v>
      </c>
      <c r="L2" s="144">
        <v>2.1015927770847522E-3</v>
      </c>
      <c r="M2" s="144">
        <v>1.9541455748003949E-4</v>
      </c>
      <c r="N2" s="144">
        <v>0</v>
      </c>
      <c r="O2" s="144">
        <v>1.5584265350941069</v>
      </c>
      <c r="P2" s="144">
        <v>0</v>
      </c>
      <c r="Q2" s="145">
        <v>2.955752987121365</v>
      </c>
      <c r="R2" s="144">
        <v>72.582766622646446</v>
      </c>
      <c r="S2" s="144">
        <v>11.999884320224623</v>
      </c>
      <c r="T2" s="144"/>
      <c r="U2" s="144"/>
      <c r="V2" s="144">
        <v>29.396972562660462</v>
      </c>
      <c r="W2" s="144">
        <v>5</v>
      </c>
      <c r="X2" s="144" t="s">
        <v>389</v>
      </c>
      <c r="Y2" s="144">
        <v>33.498659094607703</v>
      </c>
      <c r="Z2" s="146">
        <v>21.418620568209484</v>
      </c>
      <c r="AA2" s="147">
        <v>492.21401365064173</v>
      </c>
      <c r="AB2" s="146">
        <v>37.290561686358402</v>
      </c>
      <c r="AC2" s="148">
        <v>510.31929693157554</v>
      </c>
      <c r="AD2" s="149">
        <v>4.1362709759916978</v>
      </c>
      <c r="AE2" s="150">
        <v>0.5</v>
      </c>
      <c r="AF2" s="151">
        <v>8.2314233539354174</v>
      </c>
      <c r="AG2" s="151">
        <v>0.4012597282841141</v>
      </c>
      <c r="AH2" s="151">
        <v>2.5</v>
      </c>
      <c r="AI2" s="151">
        <v>9.9</v>
      </c>
      <c r="AJ2" s="151">
        <v>60</v>
      </c>
      <c r="AK2" s="151">
        <v>0.91202408075332642</v>
      </c>
      <c r="AL2" s="151">
        <v>0.45573297142982483</v>
      </c>
      <c r="AM2" s="151">
        <v>0</v>
      </c>
      <c r="AN2" s="151">
        <v>0</v>
      </c>
      <c r="AO2" s="138">
        <f>LOG(J2)</f>
        <v>5.5294982075788894</v>
      </c>
      <c r="AP2" s="138">
        <f t="shared" ref="AP2:BS10" si="1">LOG(K2)</f>
        <v>4.4979065539315153</v>
      </c>
      <c r="AQ2" s="138">
        <f t="shared" si="1"/>
        <v>-2.6774514328360066</v>
      </c>
      <c r="AR2" s="138">
        <f t="shared" si="1"/>
        <v>-3.7090430864833812</v>
      </c>
      <c r="AS2" s="138" t="e">
        <f t="shared" si="1"/>
        <v>#NUM!</v>
      </c>
      <c r="AT2" s="138">
        <f t="shared" si="1"/>
        <v>0.19268633426428733</v>
      </c>
      <c r="AU2" s="138" t="e">
        <f t="shared" si="1"/>
        <v>#NUM!</v>
      </c>
      <c r="AV2" s="138">
        <f t="shared" si="1"/>
        <v>0.47066813716102301</v>
      </c>
      <c r="AW2" s="138">
        <f t="shared" si="1"/>
        <v>1.8608335180950331</v>
      </c>
      <c r="AX2" s="138">
        <f t="shared" si="1"/>
        <v>1.0791770594367691</v>
      </c>
      <c r="AY2" s="138" t="e">
        <f t="shared" si="1"/>
        <v>#NUM!</v>
      </c>
      <c r="AZ2" s="138" t="e">
        <f t="shared" si="1"/>
        <v>#NUM!</v>
      </c>
      <c r="BA2" s="138">
        <f t="shared" si="1"/>
        <v>1.4683026070437686</v>
      </c>
      <c r="BB2" s="138">
        <f t="shared" si="1"/>
        <v>0.69897000433601886</v>
      </c>
      <c r="BC2" s="138" t="e">
        <f t="shared" si="1"/>
        <v>#VALUE!</v>
      </c>
      <c r="BD2" s="138">
        <f t="shared" si="1"/>
        <v>1.5250274231721359</v>
      </c>
      <c r="BE2" s="138">
        <f t="shared" si="1"/>
        <v>1.3307914973592472</v>
      </c>
      <c r="BF2" s="138">
        <f t="shared" si="1"/>
        <v>2.6921539741869935</v>
      </c>
      <c r="BG2" s="138">
        <f t="shared" si="1"/>
        <v>1.5715989249394478</v>
      </c>
      <c r="BH2" s="138">
        <f t="shared" si="1"/>
        <v>2.707841990814007</v>
      </c>
      <c r="BI2" s="138">
        <f t="shared" si="1"/>
        <v>0.61660898258177421</v>
      </c>
      <c r="BJ2" s="138">
        <f t="shared" si="1"/>
        <v>-0.3010299956639812</v>
      </c>
      <c r="BK2" s="138">
        <f t="shared" si="1"/>
        <v>0.91547493865237906</v>
      </c>
      <c r="BL2" s="138">
        <f t="shared" si="1"/>
        <v>-0.39657442526895748</v>
      </c>
      <c r="BM2" s="138">
        <f t="shared" si="1"/>
        <v>0.3979400086720376</v>
      </c>
      <c r="BN2" s="138">
        <f t="shared" si="1"/>
        <v>0.9956351945975499</v>
      </c>
      <c r="BO2" s="138">
        <f t="shared" si="1"/>
        <v>1.7781512503836436</v>
      </c>
      <c r="BP2" s="138">
        <f t="shared" si="1"/>
        <v>-3.9993694566077161E-2</v>
      </c>
      <c r="BQ2" s="138">
        <f t="shared" si="1"/>
        <v>-0.34128954988576887</v>
      </c>
      <c r="BR2" s="138" t="e">
        <f t="shared" si="1"/>
        <v>#NUM!</v>
      </c>
      <c r="BS2" s="138" t="e">
        <f t="shared" si="1"/>
        <v>#NUM!</v>
      </c>
      <c r="BT2" s="141">
        <v>5.5294982075788894</v>
      </c>
      <c r="BU2" s="141">
        <v>4.4979065539315153</v>
      </c>
      <c r="BV2" s="141">
        <v>-2.6774514328360066</v>
      </c>
      <c r="BW2" s="141">
        <v>-3.7090430864833812</v>
      </c>
      <c r="BX2" s="141"/>
      <c r="BY2" s="141">
        <v>0.19268633426428733</v>
      </c>
      <c r="BZ2" s="141"/>
      <c r="CA2" s="141">
        <v>0.47066813716102301</v>
      </c>
      <c r="CB2" s="141">
        <v>1.8608335180950331</v>
      </c>
      <c r="CC2" s="141">
        <v>1.0791770594367691</v>
      </c>
      <c r="CD2" s="141"/>
      <c r="CE2" s="141"/>
      <c r="CF2" s="141">
        <v>1.4683026070437686</v>
      </c>
      <c r="CG2" s="141">
        <v>0.69897000433601886</v>
      </c>
      <c r="CH2" s="155"/>
      <c r="CI2" s="155">
        <v>1.5250274231721359</v>
      </c>
      <c r="CJ2" s="155">
        <v>1.3307914973592472</v>
      </c>
      <c r="CK2" s="155">
        <v>2.6921539741869935</v>
      </c>
      <c r="CL2" s="155">
        <v>1.5715989249394478</v>
      </c>
      <c r="CM2" s="155">
        <v>2.707841990814007</v>
      </c>
      <c r="CN2" s="155">
        <v>0.61660898258177421</v>
      </c>
      <c r="CO2" s="155">
        <v>-0.3010299956639812</v>
      </c>
      <c r="CP2" s="155">
        <v>0.91547493865237906</v>
      </c>
      <c r="CQ2" s="155">
        <v>-0.39657442526895748</v>
      </c>
      <c r="CR2" s="155">
        <v>0.3979400086720376</v>
      </c>
      <c r="CS2" s="155">
        <v>0.9956351945975499</v>
      </c>
      <c r="CT2" s="155">
        <v>1.7781512503836436</v>
      </c>
      <c r="CU2" s="155">
        <v>-3.9993694566077161E-2</v>
      </c>
      <c r="CV2" s="155">
        <v>-0.34128954988576887</v>
      </c>
      <c r="CW2" s="155"/>
      <c r="CX2" s="155"/>
    </row>
    <row r="3" spans="1:102" x14ac:dyDescent="0.25">
      <c r="A3" s="86" t="s">
        <v>48</v>
      </c>
      <c r="B3" s="86">
        <v>2784.5200004503517</v>
      </c>
      <c r="C3" s="86">
        <v>4.5248825614739339</v>
      </c>
      <c r="D3" s="86">
        <v>2296182.5408471134</v>
      </c>
      <c r="E3" s="105">
        <v>507456.82559751463</v>
      </c>
      <c r="F3" s="82">
        <v>51.07</v>
      </c>
      <c r="G3" s="82">
        <f t="shared" si="0"/>
        <v>48.93</v>
      </c>
      <c r="H3" s="109">
        <v>824.62418674519927</v>
      </c>
      <c r="I3">
        <v>1006</v>
      </c>
      <c r="J3" s="144">
        <v>338452.875</v>
      </c>
      <c r="K3" s="144">
        <v>31470.7109375</v>
      </c>
      <c r="L3" s="144">
        <v>2.1015927770847522E-3</v>
      </c>
      <c r="M3" s="144">
        <v>1.9541455748003949E-4</v>
      </c>
      <c r="N3" s="144">
        <v>7.9994604931217697E-2</v>
      </c>
      <c r="O3" s="144">
        <v>9.0057998958060903</v>
      </c>
      <c r="P3" s="144">
        <v>0</v>
      </c>
      <c r="Q3" s="145">
        <v>5.1894042770972891E-2</v>
      </c>
      <c r="R3" s="144">
        <v>13.225864733434744</v>
      </c>
      <c r="S3" s="144">
        <v>1.8542676447136976</v>
      </c>
      <c r="T3" s="144"/>
      <c r="U3" s="144"/>
      <c r="V3" s="144">
        <v>2.7460966237431479</v>
      </c>
      <c r="W3" s="144">
        <v>2</v>
      </c>
      <c r="X3" s="144" t="s">
        <v>389</v>
      </c>
      <c r="Y3" s="144">
        <v>22.337285523291545</v>
      </c>
      <c r="Z3" s="146">
        <v>17.509220369177211</v>
      </c>
      <c r="AA3" s="147">
        <v>925.10066696018635</v>
      </c>
      <c r="AB3" s="152">
        <v>84.400955304059934</v>
      </c>
      <c r="AC3" s="148">
        <v>824.62418674519927</v>
      </c>
      <c r="AD3" s="149">
        <v>4.5248825614739339</v>
      </c>
      <c r="AE3" s="150">
        <v>-0.13</v>
      </c>
      <c r="AF3" s="151">
        <v>19.469575787083141</v>
      </c>
      <c r="AG3" s="151">
        <v>2.0431094290229832</v>
      </c>
      <c r="AH3" s="151">
        <v>1.4</v>
      </c>
      <c r="AI3" s="151">
        <v>9.8000000000000007</v>
      </c>
      <c r="AJ3" s="151">
        <v>60</v>
      </c>
      <c r="AK3" s="151">
        <v>0.91202408075332642</v>
      </c>
      <c r="AL3" s="151">
        <v>0.45573297142982483</v>
      </c>
      <c r="AM3" s="151">
        <v>0</v>
      </c>
      <c r="AN3" s="151">
        <v>0</v>
      </c>
      <c r="AO3" s="138">
        <f t="shared" ref="AO3:AO65" si="2">LOG(J3)</f>
        <v>5.5294982075788894</v>
      </c>
      <c r="AP3" s="138">
        <f t="shared" si="1"/>
        <v>4.4979065539315153</v>
      </c>
      <c r="AQ3" s="138">
        <f t="shared" si="1"/>
        <v>-2.6774514328360066</v>
      </c>
      <c r="AR3" s="138">
        <f t="shared" si="1"/>
        <v>-3.7090430864833812</v>
      </c>
      <c r="AS3" s="138">
        <f t="shared" si="1"/>
        <v>-1.0969393021031923</v>
      </c>
      <c r="AT3" s="138">
        <f t="shared" si="1"/>
        <v>0.95452229293640811</v>
      </c>
      <c r="AU3" s="138" t="e">
        <f t="shared" si="1"/>
        <v>#NUM!</v>
      </c>
      <c r="AV3" s="138">
        <f t="shared" si="1"/>
        <v>-1.2848824945636397</v>
      </c>
      <c r="AW3" s="138">
        <f t="shared" si="1"/>
        <v>1.121424076675593</v>
      </c>
      <c r="AX3" s="138">
        <f t="shared" si="1"/>
        <v>0.26817242033333133</v>
      </c>
      <c r="AY3" s="138" t="e">
        <f t="shared" si="1"/>
        <v>#NUM!</v>
      </c>
      <c r="AZ3" s="138" t="e">
        <f t="shared" si="1"/>
        <v>#NUM!</v>
      </c>
      <c r="BA3" s="138">
        <f t="shared" si="1"/>
        <v>0.43871581418995942</v>
      </c>
      <c r="BB3" s="138">
        <f t="shared" si="1"/>
        <v>0.3010299956639812</v>
      </c>
      <c r="BC3" s="138" t="e">
        <f t="shared" si="1"/>
        <v>#VALUE!</v>
      </c>
      <c r="BD3" s="138">
        <f t="shared" si="1"/>
        <v>1.3490303955529548</v>
      </c>
      <c r="BE3" s="138">
        <f t="shared" si="1"/>
        <v>1.2432668087389396</v>
      </c>
      <c r="BF3" s="138">
        <f t="shared" si="1"/>
        <v>2.9661889940650163</v>
      </c>
      <c r="BG3" s="138">
        <f t="shared" si="1"/>
        <v>1.9263473622765295</v>
      </c>
      <c r="BH3" s="138">
        <f t="shared" si="1"/>
        <v>2.9162560687820105</v>
      </c>
      <c r="BI3" s="138">
        <f t="shared" si="1"/>
        <v>0.65560731203499212</v>
      </c>
      <c r="BJ3" s="138" t="e">
        <f t="shared" si="1"/>
        <v>#NUM!</v>
      </c>
      <c r="BK3" s="138">
        <f t="shared" si="1"/>
        <v>1.2893564889963536</v>
      </c>
      <c r="BL3" s="138">
        <f t="shared" si="1"/>
        <v>0.31029162808526894</v>
      </c>
      <c r="BM3" s="138">
        <f t="shared" si="1"/>
        <v>0.14612803567823801</v>
      </c>
      <c r="BN3" s="138">
        <f t="shared" si="1"/>
        <v>0.99122607569249488</v>
      </c>
      <c r="BO3" s="138">
        <f t="shared" si="1"/>
        <v>1.7781512503836436</v>
      </c>
      <c r="BP3" s="138">
        <f t="shared" si="1"/>
        <v>-3.9993694566077161E-2</v>
      </c>
      <c r="BQ3" s="138">
        <f t="shared" si="1"/>
        <v>-0.34128954988576887</v>
      </c>
      <c r="BR3" s="138" t="e">
        <f t="shared" si="1"/>
        <v>#NUM!</v>
      </c>
      <c r="BS3" s="138" t="e">
        <f t="shared" si="1"/>
        <v>#NUM!</v>
      </c>
      <c r="BT3" s="141">
        <v>5.5294982075788894</v>
      </c>
      <c r="BU3" s="141">
        <v>4.4979065539315153</v>
      </c>
      <c r="BV3" s="141">
        <v>-2.6774514328360066</v>
      </c>
      <c r="BW3" s="141">
        <v>-3.7090430864833812</v>
      </c>
      <c r="BX3" s="141">
        <v>-1.0969393021031923</v>
      </c>
      <c r="BY3" s="141">
        <v>0.95452229293640811</v>
      </c>
      <c r="BZ3" s="141"/>
      <c r="CA3" s="141">
        <v>-1.2848824945636397</v>
      </c>
      <c r="CB3" s="141">
        <v>1.121424076675593</v>
      </c>
      <c r="CC3" s="141">
        <v>0.26817242033333133</v>
      </c>
      <c r="CD3" s="141"/>
      <c r="CE3" s="141"/>
      <c r="CF3" s="141">
        <v>0.43871581418995942</v>
      </c>
      <c r="CG3" s="141">
        <v>0.3010299956639812</v>
      </c>
      <c r="CH3" s="155"/>
      <c r="CI3" s="155">
        <v>1.3490303955529548</v>
      </c>
      <c r="CJ3" s="155">
        <v>1.2432668087389396</v>
      </c>
      <c r="CK3" s="155">
        <v>2.9661889940650163</v>
      </c>
      <c r="CL3" s="155">
        <v>1.9263473622765295</v>
      </c>
      <c r="CM3" s="155">
        <v>2.9162560687820105</v>
      </c>
      <c r="CN3" s="155">
        <v>0.65560731203499212</v>
      </c>
      <c r="CO3" s="155"/>
      <c r="CP3" s="155">
        <v>1.2893564889963536</v>
      </c>
      <c r="CQ3" s="155">
        <v>0.31029162808526894</v>
      </c>
      <c r="CR3" s="155">
        <v>0.14612803567823801</v>
      </c>
      <c r="CS3" s="155">
        <v>0.99122607569249488</v>
      </c>
      <c r="CT3" s="155">
        <v>1.7781512503836436</v>
      </c>
      <c r="CU3" s="155">
        <v>-3.9993694566077161E-2</v>
      </c>
      <c r="CV3" s="155">
        <v>-0.34128954988576887</v>
      </c>
      <c r="CW3" s="155"/>
      <c r="CX3" s="155"/>
    </row>
    <row r="4" spans="1:102" x14ac:dyDescent="0.25">
      <c r="A4" s="86" t="s">
        <v>56</v>
      </c>
      <c r="B4" s="86">
        <v>3403.4799979831146</v>
      </c>
      <c r="C4" s="86">
        <v>4.7670656224595742</v>
      </c>
      <c r="D4" s="86">
        <v>1845826.5334869267</v>
      </c>
      <c r="E4" s="105">
        <v>387203.92788185907</v>
      </c>
      <c r="F4" s="82">
        <v>50.24</v>
      </c>
      <c r="G4" s="82">
        <f t="shared" si="0"/>
        <v>49.76</v>
      </c>
      <c r="H4" s="109">
        <v>542.33506134331753</v>
      </c>
      <c r="I4">
        <v>1009</v>
      </c>
      <c r="J4" s="144">
        <v>338452.875</v>
      </c>
      <c r="K4" s="144">
        <v>31470.7109375</v>
      </c>
      <c r="L4" s="144">
        <v>2.1015927770847522E-3</v>
      </c>
      <c r="M4" s="144">
        <v>1.9541455748003949E-4</v>
      </c>
      <c r="N4" s="144">
        <v>0</v>
      </c>
      <c r="O4" s="144">
        <v>7.5553388679580964</v>
      </c>
      <c r="P4" s="144">
        <v>0</v>
      </c>
      <c r="Q4" s="145">
        <v>0</v>
      </c>
      <c r="R4" s="144">
        <v>27.311518434421302</v>
      </c>
      <c r="S4" s="144">
        <v>7.4578837162329057</v>
      </c>
      <c r="T4" s="144"/>
      <c r="U4" s="144"/>
      <c r="V4" s="144">
        <v>22.478328571556784</v>
      </c>
      <c r="W4" s="144">
        <v>1</v>
      </c>
      <c r="X4" s="144" t="s">
        <v>389</v>
      </c>
      <c r="Y4" s="144">
        <v>12.900010496073126</v>
      </c>
      <c r="Z4" s="146">
        <v>13.72678553788546</v>
      </c>
      <c r="AA4" s="147">
        <v>424.30856084860108</v>
      </c>
      <c r="AB4" s="152">
        <v>22.049742628368314</v>
      </c>
      <c r="AC4" s="148">
        <v>542.33506134331753</v>
      </c>
      <c r="AD4" s="149">
        <v>4.7670656224595742</v>
      </c>
      <c r="AE4" s="150">
        <v>0.42</v>
      </c>
      <c r="AF4" s="151">
        <v>6.3620279516819354</v>
      </c>
      <c r="AG4" s="151">
        <v>0.2280148611722006</v>
      </c>
      <c r="AH4" s="151">
        <v>6</v>
      </c>
      <c r="AI4" s="151">
        <v>12.100000000000001</v>
      </c>
      <c r="AJ4" s="151">
        <v>60</v>
      </c>
      <c r="AK4" s="151">
        <v>0.91202408075332642</v>
      </c>
      <c r="AL4" s="151">
        <v>0.45573297142982483</v>
      </c>
      <c r="AM4" s="151">
        <v>0</v>
      </c>
      <c r="AN4" s="151">
        <v>0</v>
      </c>
      <c r="AO4" s="138">
        <f t="shared" si="2"/>
        <v>5.5294982075788894</v>
      </c>
      <c r="AP4" s="138">
        <f t="shared" si="1"/>
        <v>4.4979065539315153</v>
      </c>
      <c r="AQ4" s="138">
        <f t="shared" si="1"/>
        <v>-2.6774514328360066</v>
      </c>
      <c r="AR4" s="138">
        <f t="shared" si="1"/>
        <v>-3.7090430864833812</v>
      </c>
      <c r="AS4" s="138" t="e">
        <f t="shared" si="1"/>
        <v>#NUM!</v>
      </c>
      <c r="AT4" s="138">
        <f t="shared" si="1"/>
        <v>0.87825394785226263</v>
      </c>
      <c r="AU4" s="138" t="e">
        <f t="shared" si="1"/>
        <v>#NUM!</v>
      </c>
      <c r="AV4" s="138" t="e">
        <f t="shared" si="1"/>
        <v>#NUM!</v>
      </c>
      <c r="AW4" s="138">
        <f t="shared" si="1"/>
        <v>1.4363458462165681</v>
      </c>
      <c r="AX4" s="138">
        <f t="shared" si="1"/>
        <v>0.87261560753265066</v>
      </c>
      <c r="AY4" s="138" t="e">
        <f t="shared" si="1"/>
        <v>#NUM!</v>
      </c>
      <c r="AZ4" s="138" t="e">
        <f t="shared" si="1"/>
        <v>#NUM!</v>
      </c>
      <c r="BA4" s="138">
        <f t="shared" si="1"/>
        <v>1.3517640151204746</v>
      </c>
      <c r="BB4" s="138">
        <f t="shared" si="1"/>
        <v>0</v>
      </c>
      <c r="BC4" s="138" t="e">
        <f t="shared" si="1"/>
        <v>#VALUE!</v>
      </c>
      <c r="BD4" s="138">
        <f t="shared" si="1"/>
        <v>1.1105900636624106</v>
      </c>
      <c r="BE4" s="138">
        <f t="shared" si="1"/>
        <v>1.137568848482033</v>
      </c>
      <c r="BF4" s="138">
        <f t="shared" si="1"/>
        <v>2.6276817941795341</v>
      </c>
      <c r="BG4" s="138">
        <f t="shared" si="1"/>
        <v>1.3434035246096725</v>
      </c>
      <c r="BH4" s="138">
        <f t="shared" si="1"/>
        <v>2.7342676819861058</v>
      </c>
      <c r="BI4" s="138">
        <f t="shared" si="1"/>
        <v>0.67825113037804308</v>
      </c>
      <c r="BJ4" s="138">
        <f t="shared" si="1"/>
        <v>-0.37675070960209955</v>
      </c>
      <c r="BK4" s="138">
        <f t="shared" si="1"/>
        <v>0.80359557285599681</v>
      </c>
      <c r="BL4" s="138">
        <f t="shared" si="1"/>
        <v>-0.64203684635591174</v>
      </c>
      <c r="BM4" s="138">
        <f t="shared" si="1"/>
        <v>0.77815125038364363</v>
      </c>
      <c r="BN4" s="138">
        <f t="shared" si="1"/>
        <v>1.0827853703164501</v>
      </c>
      <c r="BO4" s="138">
        <f t="shared" si="1"/>
        <v>1.7781512503836436</v>
      </c>
      <c r="BP4" s="138">
        <f t="shared" si="1"/>
        <v>-3.9993694566077161E-2</v>
      </c>
      <c r="BQ4" s="138">
        <f t="shared" si="1"/>
        <v>-0.34128954988576887</v>
      </c>
      <c r="BR4" s="138" t="e">
        <f t="shared" si="1"/>
        <v>#NUM!</v>
      </c>
      <c r="BS4" s="138" t="e">
        <f t="shared" si="1"/>
        <v>#NUM!</v>
      </c>
      <c r="BT4" s="141">
        <v>5.5294982075788894</v>
      </c>
      <c r="BU4" s="141">
        <v>4.4979065539315153</v>
      </c>
      <c r="BV4" s="141">
        <v>-2.6774514328360066</v>
      </c>
      <c r="BW4" s="141">
        <v>-3.7090430864833812</v>
      </c>
      <c r="BX4" s="141"/>
      <c r="BY4" s="141">
        <v>0.87825394785226263</v>
      </c>
      <c r="BZ4" s="141"/>
      <c r="CA4" s="141"/>
      <c r="CB4" s="141">
        <v>1.4363458462165681</v>
      </c>
      <c r="CC4" s="141">
        <v>0.87261560753265066</v>
      </c>
      <c r="CD4" s="141"/>
      <c r="CE4" s="141"/>
      <c r="CF4" s="141">
        <v>1.3517640151204746</v>
      </c>
      <c r="CG4" s="141">
        <v>0</v>
      </c>
      <c r="CH4" s="155"/>
      <c r="CI4" s="155">
        <v>1.1105900636624106</v>
      </c>
      <c r="CJ4" s="155">
        <v>1.137568848482033</v>
      </c>
      <c r="CK4" s="155">
        <v>2.6276817941795341</v>
      </c>
      <c r="CL4" s="155">
        <v>1.3434035246096725</v>
      </c>
      <c r="CM4" s="155">
        <v>2.7342676819861058</v>
      </c>
      <c r="CN4" s="155">
        <v>0.67825113037804308</v>
      </c>
      <c r="CO4" s="155">
        <v>-0.37675070960209955</v>
      </c>
      <c r="CP4" s="155">
        <v>0.80359557285599681</v>
      </c>
      <c r="CQ4" s="155">
        <v>-0.64203684635591174</v>
      </c>
      <c r="CR4" s="155">
        <v>0.77815125038364363</v>
      </c>
      <c r="CS4" s="155">
        <v>1.0827853703164501</v>
      </c>
      <c r="CT4" s="155">
        <v>1.7781512503836436</v>
      </c>
      <c r="CU4" s="155">
        <v>-3.9993694566077161E-2</v>
      </c>
      <c r="CV4" s="155">
        <v>-0.34128954988576887</v>
      </c>
      <c r="CW4" s="155"/>
      <c r="CX4" s="155"/>
    </row>
    <row r="5" spans="1:102" x14ac:dyDescent="0.25">
      <c r="A5" s="86" t="s">
        <v>57</v>
      </c>
      <c r="B5" s="86">
        <v>706.76000018983063</v>
      </c>
      <c r="C5" s="86">
        <v>4.3168921012526953</v>
      </c>
      <c r="D5" s="86">
        <v>672427.95789290068</v>
      </c>
      <c r="E5" s="105">
        <v>155766.6817055197</v>
      </c>
      <c r="F5" s="82">
        <v>51.79</v>
      </c>
      <c r="G5" s="82">
        <f t="shared" si="0"/>
        <v>48.21</v>
      </c>
      <c r="H5" s="109">
        <v>951.4233370766475</v>
      </c>
      <c r="I5">
        <v>1042</v>
      </c>
      <c r="J5" s="144">
        <v>338452.875</v>
      </c>
      <c r="K5" s="144">
        <v>31470.7109375</v>
      </c>
      <c r="L5" s="144">
        <v>2.1015927770847522E-3</v>
      </c>
      <c r="M5" s="144">
        <v>1.9541455748003949E-4</v>
      </c>
      <c r="N5" s="144">
        <v>0</v>
      </c>
      <c r="O5" s="144">
        <v>7.0975357942452009</v>
      </c>
      <c r="P5" s="144">
        <v>0</v>
      </c>
      <c r="Q5" s="145">
        <v>0</v>
      </c>
      <c r="R5" s="144">
        <v>57.036263109998821</v>
      </c>
      <c r="S5" s="144">
        <v>7.4490328050078203</v>
      </c>
      <c r="T5" s="144"/>
      <c r="U5" s="144"/>
      <c r="V5" s="144">
        <v>3.9513891417101781</v>
      </c>
      <c r="W5" s="144">
        <v>3</v>
      </c>
      <c r="X5" s="144" t="s">
        <v>389</v>
      </c>
      <c r="Y5" s="144">
        <v>51.680769419146287</v>
      </c>
      <c r="Z5" s="146">
        <v>27.397273442468673</v>
      </c>
      <c r="AA5" s="147">
        <v>823.28522111832433</v>
      </c>
      <c r="AB5" s="152">
        <v>10.856181564602181</v>
      </c>
      <c r="AC5" s="148">
        <v>951.4233370766475</v>
      </c>
      <c r="AD5" s="149">
        <v>4.3168921012526953</v>
      </c>
      <c r="AE5" s="150">
        <v>-0.17</v>
      </c>
      <c r="AF5" s="151">
        <v>12.616072696595362</v>
      </c>
      <c r="AG5" s="151">
        <v>9.649438240793029E-2</v>
      </c>
      <c r="AH5" s="151">
        <v>1.1000000000000001</v>
      </c>
      <c r="AI5" s="151">
        <v>9.3000000000000007</v>
      </c>
      <c r="AJ5" s="151">
        <v>60</v>
      </c>
      <c r="AK5" s="151">
        <v>0.91202408075332642</v>
      </c>
      <c r="AL5" s="151">
        <v>0.45573297142982483</v>
      </c>
      <c r="AM5" s="151">
        <v>0</v>
      </c>
      <c r="AN5" s="151">
        <v>0</v>
      </c>
      <c r="AO5" s="138">
        <f t="shared" si="2"/>
        <v>5.5294982075788894</v>
      </c>
      <c r="AP5" s="138">
        <f t="shared" si="1"/>
        <v>4.4979065539315153</v>
      </c>
      <c r="AQ5" s="138">
        <f t="shared" si="1"/>
        <v>-2.6774514328360066</v>
      </c>
      <c r="AR5" s="138">
        <f t="shared" si="1"/>
        <v>-3.7090430864833812</v>
      </c>
      <c r="AS5" s="138" t="e">
        <f t="shared" si="1"/>
        <v>#NUM!</v>
      </c>
      <c r="AT5" s="138">
        <f t="shared" si="1"/>
        <v>0.85110759143445358</v>
      </c>
      <c r="AU5" s="138" t="e">
        <f t="shared" si="1"/>
        <v>#NUM!</v>
      </c>
      <c r="AV5" s="138" t="e">
        <f t="shared" si="1"/>
        <v>#NUM!</v>
      </c>
      <c r="AW5" s="138">
        <f t="shared" si="1"/>
        <v>1.7561510637605238</v>
      </c>
      <c r="AX5" s="138">
        <f t="shared" si="1"/>
        <v>0.87209988688028173</v>
      </c>
      <c r="AY5" s="138" t="e">
        <f t="shared" si="1"/>
        <v>#NUM!</v>
      </c>
      <c r="AZ5" s="138" t="e">
        <f t="shared" si="1"/>
        <v>#NUM!</v>
      </c>
      <c r="BA5" s="138">
        <f t="shared" si="1"/>
        <v>0.5967498020872376</v>
      </c>
      <c r="BB5" s="138">
        <f t="shared" si="1"/>
        <v>0.47712125471966244</v>
      </c>
      <c r="BC5" s="138" t="e">
        <f t="shared" si="1"/>
        <v>#VALUE!</v>
      </c>
      <c r="BD5" s="138">
        <f t="shared" si="1"/>
        <v>1.7133289707765411</v>
      </c>
      <c r="BE5" s="138">
        <f t="shared" si="1"/>
        <v>1.4377073442871642</v>
      </c>
      <c r="BF5" s="138">
        <f t="shared" si="1"/>
        <v>2.9155503194144736</v>
      </c>
      <c r="BG5" s="138">
        <f t="shared" si="1"/>
        <v>1.035677098086228</v>
      </c>
      <c r="BH5" s="138">
        <f t="shared" si="1"/>
        <v>2.9783737998475051</v>
      </c>
      <c r="BI5" s="138">
        <f t="shared" si="1"/>
        <v>0.63517119379961395</v>
      </c>
      <c r="BJ5" s="138" t="e">
        <f t="shared" si="1"/>
        <v>#NUM!</v>
      </c>
      <c r="BK5" s="138">
        <f t="shared" si="1"/>
        <v>1.100924182828714</v>
      </c>
      <c r="BL5" s="138">
        <f t="shared" si="1"/>
        <v>-1.0154979691458603</v>
      </c>
      <c r="BM5" s="138">
        <f t="shared" si="1"/>
        <v>4.1392685158225077E-2</v>
      </c>
      <c r="BN5" s="138">
        <f t="shared" si="1"/>
        <v>0.96848294855393513</v>
      </c>
      <c r="BO5" s="138">
        <f t="shared" si="1"/>
        <v>1.7781512503836436</v>
      </c>
      <c r="BP5" s="138">
        <f t="shared" si="1"/>
        <v>-3.9993694566077161E-2</v>
      </c>
      <c r="BQ5" s="138">
        <f t="shared" si="1"/>
        <v>-0.34128954988576887</v>
      </c>
      <c r="BR5" s="138" t="e">
        <f t="shared" si="1"/>
        <v>#NUM!</v>
      </c>
      <c r="BS5" s="138" t="e">
        <f t="shared" si="1"/>
        <v>#NUM!</v>
      </c>
      <c r="BT5" s="141">
        <v>5.5294982075788894</v>
      </c>
      <c r="BU5" s="141">
        <v>4.4979065539315153</v>
      </c>
      <c r="BV5" s="141">
        <v>-2.6774514328360066</v>
      </c>
      <c r="BW5" s="141">
        <v>-3.7090430864833812</v>
      </c>
      <c r="BX5" s="141"/>
      <c r="BY5" s="141">
        <v>0.85110759143445358</v>
      </c>
      <c r="BZ5" s="141"/>
      <c r="CA5" s="141"/>
      <c r="CB5" s="141">
        <v>1.7561510637605238</v>
      </c>
      <c r="CC5" s="141">
        <v>0.87209988688028173</v>
      </c>
      <c r="CD5" s="141"/>
      <c r="CE5" s="141"/>
      <c r="CF5" s="141">
        <v>0.5967498020872376</v>
      </c>
      <c r="CG5" s="141">
        <v>0.47712125471966244</v>
      </c>
      <c r="CH5" s="155"/>
      <c r="CI5" s="155">
        <v>1.7133289707765411</v>
      </c>
      <c r="CJ5" s="155">
        <v>1.4377073442871642</v>
      </c>
      <c r="CK5" s="155">
        <v>2.9155503194144736</v>
      </c>
      <c r="CL5" s="155">
        <v>1.035677098086228</v>
      </c>
      <c r="CM5" s="155">
        <v>2.9783737998475051</v>
      </c>
      <c r="CN5" s="155">
        <v>0.63517119379961395</v>
      </c>
      <c r="CO5" s="155"/>
      <c r="CP5" s="155">
        <v>1.100924182828714</v>
      </c>
      <c r="CQ5" s="155">
        <v>-1.0154979691458603</v>
      </c>
      <c r="CR5" s="155">
        <v>4.1392685158225077E-2</v>
      </c>
      <c r="CS5" s="155">
        <v>0.96848294855393513</v>
      </c>
      <c r="CT5" s="155">
        <v>1.7781512503836436</v>
      </c>
      <c r="CU5" s="155">
        <v>-3.9993694566077161E-2</v>
      </c>
      <c r="CV5" s="155">
        <v>-0.34128954988576887</v>
      </c>
      <c r="CW5" s="155"/>
      <c r="CX5" s="155"/>
    </row>
    <row r="6" spans="1:102" ht="30" x14ac:dyDescent="0.25">
      <c r="A6" s="86" t="s">
        <v>58</v>
      </c>
      <c r="B6" s="86">
        <v>3221.309997958951</v>
      </c>
      <c r="C6" s="86">
        <v>4.4329652313962278</v>
      </c>
      <c r="D6" s="86">
        <v>1606712.8110969218</v>
      </c>
      <c r="E6" s="105">
        <v>362446.51767567865</v>
      </c>
      <c r="F6" s="82">
        <v>50.94</v>
      </c>
      <c r="G6" s="82">
        <f t="shared" si="0"/>
        <v>49.06</v>
      </c>
      <c r="H6" s="109">
        <v>498.77621592300909</v>
      </c>
      <c r="I6">
        <v>1078</v>
      </c>
      <c r="J6" s="144">
        <v>338452.875</v>
      </c>
      <c r="K6" s="144">
        <v>31470.7109375</v>
      </c>
      <c r="L6" s="144">
        <v>2.1015927770847522E-3</v>
      </c>
      <c r="M6" s="144">
        <v>1.9541455748003949E-4</v>
      </c>
      <c r="N6" s="144">
        <v>0</v>
      </c>
      <c r="O6" s="144">
        <v>4.431331271338327</v>
      </c>
      <c r="P6" s="144">
        <v>0</v>
      </c>
      <c r="Q6" s="145">
        <v>0</v>
      </c>
      <c r="R6" s="144">
        <v>59.259097080520263</v>
      </c>
      <c r="S6" s="144">
        <v>6.8168455216281245</v>
      </c>
      <c r="T6" s="144"/>
      <c r="U6" s="144"/>
      <c r="V6" s="144">
        <v>29.272023611467361</v>
      </c>
      <c r="W6" s="144">
        <v>5</v>
      </c>
      <c r="X6" s="144" t="s">
        <v>389</v>
      </c>
      <c r="Y6" s="144">
        <v>34.683934233687133</v>
      </c>
      <c r="Z6" s="146">
        <v>17.930085325105839</v>
      </c>
      <c r="AA6" s="147">
        <v>436.232284425172</v>
      </c>
      <c r="AB6" s="152">
        <v>30.372571664928511</v>
      </c>
      <c r="AC6" s="148">
        <v>498.77621592300909</v>
      </c>
      <c r="AD6" s="149">
        <v>4.4329652313962278</v>
      </c>
      <c r="AE6" s="150">
        <v>0.49</v>
      </c>
      <c r="AF6" s="151">
        <v>7.7265830671534532</v>
      </c>
      <c r="AG6" s="151">
        <v>0.14839118694417189</v>
      </c>
      <c r="AH6" s="151">
        <v>3.4</v>
      </c>
      <c r="AI6" s="151">
        <v>10.4</v>
      </c>
      <c r="AJ6" s="151">
        <v>60</v>
      </c>
      <c r="AK6" s="151">
        <v>0.91202408075332642</v>
      </c>
      <c r="AL6" s="151">
        <v>0.45573297142982483</v>
      </c>
      <c r="AM6" s="151">
        <v>0</v>
      </c>
      <c r="AN6" s="151">
        <v>0</v>
      </c>
      <c r="AO6" s="138">
        <f t="shared" si="2"/>
        <v>5.5294982075788894</v>
      </c>
      <c r="AP6" s="138">
        <f t="shared" si="1"/>
        <v>4.4979065539315153</v>
      </c>
      <c r="AQ6" s="138">
        <f t="shared" si="1"/>
        <v>-2.6774514328360066</v>
      </c>
      <c r="AR6" s="138">
        <f t="shared" si="1"/>
        <v>-3.7090430864833812</v>
      </c>
      <c r="AS6" s="138" t="e">
        <f t="shared" si="1"/>
        <v>#NUM!</v>
      </c>
      <c r="AT6" s="138">
        <f t="shared" si="1"/>
        <v>0.64653421763182006</v>
      </c>
      <c r="AU6" s="138" t="e">
        <f t="shared" si="1"/>
        <v>#NUM!</v>
      </c>
      <c r="AV6" s="138" t="e">
        <f t="shared" si="1"/>
        <v>#NUM!</v>
      </c>
      <c r="AW6" s="138">
        <f t="shared" si="1"/>
        <v>1.7727550299328432</v>
      </c>
      <c r="AX6" s="138">
        <f t="shared" si="1"/>
        <v>0.83358345244577392</v>
      </c>
      <c r="AY6" s="138" t="e">
        <f t="shared" si="1"/>
        <v>#NUM!</v>
      </c>
      <c r="AZ6" s="138" t="e">
        <f t="shared" si="1"/>
        <v>#NUM!</v>
      </c>
      <c r="BA6" s="138">
        <f t="shared" si="1"/>
        <v>1.4664527467903115</v>
      </c>
      <c r="BB6" s="138">
        <f t="shared" si="1"/>
        <v>0.69897000433601886</v>
      </c>
      <c r="BC6" s="138" t="e">
        <f t="shared" si="1"/>
        <v>#VALUE!</v>
      </c>
      <c r="BD6" s="138">
        <f t="shared" si="1"/>
        <v>1.5401283540600019</v>
      </c>
      <c r="BE6" s="138">
        <f t="shared" si="1"/>
        <v>1.2535823562735304</v>
      </c>
      <c r="BF6" s="138">
        <f t="shared" si="1"/>
        <v>2.6397178034454871</v>
      </c>
      <c r="BG6" s="138">
        <f t="shared" si="1"/>
        <v>1.4824815654646533</v>
      </c>
      <c r="BH6" s="138">
        <f t="shared" si="1"/>
        <v>2.6979057360261001</v>
      </c>
      <c r="BI6" s="138">
        <f t="shared" si="1"/>
        <v>0.64669432505706581</v>
      </c>
      <c r="BJ6" s="138">
        <f t="shared" si="1"/>
        <v>-0.30980391997148632</v>
      </c>
      <c r="BK6" s="138">
        <f t="shared" si="1"/>
        <v>0.88798747798595279</v>
      </c>
      <c r="BL6" s="138">
        <f t="shared" si="1"/>
        <v>-0.82859189134250655</v>
      </c>
      <c r="BM6" s="138">
        <f t="shared" si="1"/>
        <v>0.53147891704225514</v>
      </c>
      <c r="BN6" s="138">
        <f t="shared" si="1"/>
        <v>1.0170333392987803</v>
      </c>
      <c r="BO6" s="138">
        <f t="shared" si="1"/>
        <v>1.7781512503836436</v>
      </c>
      <c r="BP6" s="138">
        <f t="shared" si="1"/>
        <v>-3.9993694566077161E-2</v>
      </c>
      <c r="BQ6" s="138">
        <f t="shared" si="1"/>
        <v>-0.34128954988576887</v>
      </c>
      <c r="BR6" s="138" t="e">
        <f t="shared" si="1"/>
        <v>#NUM!</v>
      </c>
      <c r="BS6" s="138" t="e">
        <f t="shared" si="1"/>
        <v>#NUM!</v>
      </c>
      <c r="BT6" s="141">
        <v>5.5294982075788894</v>
      </c>
      <c r="BU6" s="141">
        <v>4.4979065539315153</v>
      </c>
      <c r="BV6" s="141">
        <v>-2.6774514328360066</v>
      </c>
      <c r="BW6" s="141">
        <v>-3.7090430864833812</v>
      </c>
      <c r="BX6" s="141"/>
      <c r="BY6" s="141">
        <v>0.64653421763182006</v>
      </c>
      <c r="BZ6" s="141"/>
      <c r="CA6" s="141"/>
      <c r="CB6" s="141">
        <v>1.7727550299328432</v>
      </c>
      <c r="CC6" s="141">
        <v>0.83358345244577392</v>
      </c>
      <c r="CD6" s="141"/>
      <c r="CE6" s="141"/>
      <c r="CF6" s="141">
        <v>1.4664527467903115</v>
      </c>
      <c r="CG6" s="141">
        <v>0.69897000433601886</v>
      </c>
      <c r="CH6" s="155"/>
      <c r="CI6" s="155">
        <v>1.5401283540600019</v>
      </c>
      <c r="CJ6" s="155">
        <v>1.2535823562735304</v>
      </c>
      <c r="CK6" s="155">
        <v>2.6397178034454871</v>
      </c>
      <c r="CL6" s="155">
        <v>1.4824815654646533</v>
      </c>
      <c r="CM6" s="155">
        <v>2.6979057360261001</v>
      </c>
      <c r="CN6" s="155">
        <v>0.64669432505706581</v>
      </c>
      <c r="CO6" s="155">
        <v>-0.30980391997148632</v>
      </c>
      <c r="CP6" s="155">
        <v>0.88798747798595279</v>
      </c>
      <c r="CQ6" s="155">
        <v>-0.82859189134250655</v>
      </c>
      <c r="CR6" s="155">
        <v>0.53147891704225514</v>
      </c>
      <c r="CS6" s="155">
        <v>1.0170333392987803</v>
      </c>
      <c r="CT6" s="155">
        <v>1.7781512503836436</v>
      </c>
      <c r="CU6" s="155">
        <v>-3.9993694566077161E-2</v>
      </c>
      <c r="CV6" s="155">
        <v>-0.34128954988576887</v>
      </c>
      <c r="CW6" s="155"/>
      <c r="CX6" s="155"/>
    </row>
    <row r="7" spans="1:102" x14ac:dyDescent="0.25">
      <c r="A7" s="86" t="s">
        <v>59</v>
      </c>
      <c r="B7" s="86">
        <v>1277.7999998225496</v>
      </c>
      <c r="C7" s="86">
        <v>4.3486261826079486</v>
      </c>
      <c r="D7" s="86">
        <v>1115230.7551169652</v>
      </c>
      <c r="E7" s="105">
        <v>256455.88015296854</v>
      </c>
      <c r="F7" s="82">
        <v>50.75</v>
      </c>
      <c r="G7" s="82">
        <f t="shared" si="0"/>
        <v>49.25</v>
      </c>
      <c r="H7" s="109">
        <v>872.77410805434283</v>
      </c>
      <c r="I7">
        <v>1079</v>
      </c>
      <c r="J7" s="144">
        <v>338452.875</v>
      </c>
      <c r="K7" s="144">
        <v>31470.7109375</v>
      </c>
      <c r="L7" s="144">
        <v>2.1015927770847522E-3</v>
      </c>
      <c r="M7" s="144">
        <v>1.9541455748003949E-4</v>
      </c>
      <c r="N7" s="144">
        <v>3.5016528854643687E-2</v>
      </c>
      <c r="O7" s="144">
        <v>3.4595682942479327</v>
      </c>
      <c r="P7" s="144">
        <v>0</v>
      </c>
      <c r="Q7" s="145">
        <v>2.5747378310039822E-2</v>
      </c>
      <c r="R7" s="144">
        <v>58.671831553264475</v>
      </c>
      <c r="S7" s="144">
        <v>5.1736271309434994</v>
      </c>
      <c r="T7" s="144"/>
      <c r="U7" s="144"/>
      <c r="V7" s="144">
        <v>12.063604257562046</v>
      </c>
      <c r="W7" s="144">
        <v>1</v>
      </c>
      <c r="X7" s="144" t="s">
        <v>389</v>
      </c>
      <c r="Y7" s="144">
        <v>36.488715277881859</v>
      </c>
      <c r="Z7" s="146">
        <v>31.557354901040739</v>
      </c>
      <c r="AA7" s="147">
        <v>564.72617627366878</v>
      </c>
      <c r="AB7" s="152">
        <v>55.324873096356562</v>
      </c>
      <c r="AC7" s="148">
        <v>872.77410805434283</v>
      </c>
      <c r="AD7" s="149">
        <v>4.3486261826079486</v>
      </c>
      <c r="AE7" s="150">
        <v>0.02</v>
      </c>
      <c r="AF7" s="151">
        <v>8.8277694592160518</v>
      </c>
      <c r="AG7" s="151">
        <v>5.2605109422973325E-3</v>
      </c>
      <c r="AH7" s="151">
        <v>1.4</v>
      </c>
      <c r="AI7" s="151">
        <v>9.6</v>
      </c>
      <c r="AJ7" s="151">
        <v>60</v>
      </c>
      <c r="AK7" s="151">
        <v>0.91202408075332642</v>
      </c>
      <c r="AL7" s="151">
        <v>0.45573297142982483</v>
      </c>
      <c r="AM7" s="151">
        <v>0</v>
      </c>
      <c r="AN7" s="151">
        <v>0</v>
      </c>
      <c r="AO7" s="138">
        <f t="shared" si="2"/>
        <v>5.5294982075788894</v>
      </c>
      <c r="AP7" s="138">
        <f t="shared" si="1"/>
        <v>4.4979065539315153</v>
      </c>
      <c r="AQ7" s="138">
        <f t="shared" si="1"/>
        <v>-2.6774514328360066</v>
      </c>
      <c r="AR7" s="138">
        <f t="shared" si="1"/>
        <v>-3.7090430864833812</v>
      </c>
      <c r="AS7" s="138">
        <f t="shared" si="1"/>
        <v>-1.4557269071957462</v>
      </c>
      <c r="AT7" s="138">
        <f t="shared" si="1"/>
        <v>0.53902190829469954</v>
      </c>
      <c r="AU7" s="138" t="e">
        <f t="shared" si="1"/>
        <v>#NUM!</v>
      </c>
      <c r="AV7" s="138">
        <f t="shared" si="1"/>
        <v>-1.5892669857858355</v>
      </c>
      <c r="AW7" s="138">
        <f t="shared" si="1"/>
        <v>1.7684296457595472</v>
      </c>
      <c r="AX7" s="138">
        <f t="shared" si="1"/>
        <v>0.71379512542246759</v>
      </c>
      <c r="AY7" s="138" t="e">
        <f t="shared" si="1"/>
        <v>#NUM!</v>
      </c>
      <c r="AZ7" s="138" t="e">
        <f t="shared" si="1"/>
        <v>#NUM!</v>
      </c>
      <c r="BA7" s="138">
        <f t="shared" si="1"/>
        <v>1.0814770818764883</v>
      </c>
      <c r="BB7" s="138">
        <f t="shared" si="1"/>
        <v>0</v>
      </c>
      <c r="BC7" s="138" t="e">
        <f t="shared" si="1"/>
        <v>#VALUE!</v>
      </c>
      <c r="BD7" s="138">
        <f t="shared" si="1"/>
        <v>1.5621585726672271</v>
      </c>
      <c r="BE7" s="138">
        <f t="shared" si="1"/>
        <v>1.4991005940296438</v>
      </c>
      <c r="BF7" s="138">
        <f t="shared" si="1"/>
        <v>2.7518379186873601</v>
      </c>
      <c r="BG7" s="138">
        <f t="shared" si="1"/>
        <v>1.7429204264200766</v>
      </c>
      <c r="BH7" s="138">
        <f t="shared" si="1"/>
        <v>2.9409018538773553</v>
      </c>
      <c r="BI7" s="138">
        <f t="shared" si="1"/>
        <v>0.63835207636888824</v>
      </c>
      <c r="BJ7" s="138">
        <f t="shared" si="1"/>
        <v>-1.6989700043360187</v>
      </c>
      <c r="BK7" s="138">
        <f t="shared" si="1"/>
        <v>0.94585098286097202</v>
      </c>
      <c r="BL7" s="138">
        <f t="shared" si="1"/>
        <v>-2.2789720716934769</v>
      </c>
      <c r="BM7" s="138">
        <f t="shared" si="1"/>
        <v>0.14612803567823801</v>
      </c>
      <c r="BN7" s="138">
        <f t="shared" si="1"/>
        <v>0.98227123303956843</v>
      </c>
      <c r="BO7" s="138">
        <f t="shared" si="1"/>
        <v>1.7781512503836436</v>
      </c>
      <c r="BP7" s="138">
        <f t="shared" si="1"/>
        <v>-3.9993694566077161E-2</v>
      </c>
      <c r="BQ7" s="138">
        <f t="shared" si="1"/>
        <v>-0.34128954988576887</v>
      </c>
      <c r="BR7" s="138" t="e">
        <f t="shared" si="1"/>
        <v>#NUM!</v>
      </c>
      <c r="BS7" s="138" t="e">
        <f t="shared" si="1"/>
        <v>#NUM!</v>
      </c>
      <c r="BT7" s="141">
        <v>5.5294982075788894</v>
      </c>
      <c r="BU7" s="141">
        <v>4.4979065539315153</v>
      </c>
      <c r="BV7" s="141">
        <v>-2.6774514328360066</v>
      </c>
      <c r="BW7" s="141">
        <v>-3.7090430864833812</v>
      </c>
      <c r="BX7" s="141">
        <v>-1.4557269071957462</v>
      </c>
      <c r="BY7" s="141">
        <v>0.53902190829469954</v>
      </c>
      <c r="BZ7" s="141"/>
      <c r="CA7" s="141">
        <v>-1.5892669857858355</v>
      </c>
      <c r="CB7" s="141">
        <v>1.7684296457595472</v>
      </c>
      <c r="CC7" s="141">
        <v>0.71379512542246759</v>
      </c>
      <c r="CD7" s="141"/>
      <c r="CE7" s="141"/>
      <c r="CF7" s="141">
        <v>1.0814770818764883</v>
      </c>
      <c r="CG7" s="141">
        <v>0</v>
      </c>
      <c r="CH7" s="155"/>
      <c r="CI7" s="155">
        <v>1.5621585726672271</v>
      </c>
      <c r="CJ7" s="155">
        <v>1.4991005940296438</v>
      </c>
      <c r="CK7" s="155">
        <v>2.7518379186873601</v>
      </c>
      <c r="CL7" s="155">
        <v>1.7429204264200766</v>
      </c>
      <c r="CM7" s="155">
        <v>2.9409018538773553</v>
      </c>
      <c r="CN7" s="155">
        <v>0.63835207636888824</v>
      </c>
      <c r="CO7" s="155">
        <v>-1.6989700043360187</v>
      </c>
      <c r="CP7" s="155">
        <v>0.94585098286097202</v>
      </c>
      <c r="CQ7" s="155">
        <v>-2.2789720716934769</v>
      </c>
      <c r="CR7" s="155">
        <v>0.14612803567823801</v>
      </c>
      <c r="CS7" s="155">
        <v>0.98227123303956843</v>
      </c>
      <c r="CT7" s="155">
        <v>1.7781512503836436</v>
      </c>
      <c r="CU7" s="155">
        <v>-3.9993694566077161E-2</v>
      </c>
      <c r="CV7" s="155">
        <v>-0.34128954988576887</v>
      </c>
      <c r="CW7" s="155"/>
      <c r="CX7" s="155"/>
    </row>
    <row r="8" spans="1:102" ht="30" x14ac:dyDescent="0.25">
      <c r="A8" s="86" t="s">
        <v>62</v>
      </c>
      <c r="B8" s="86">
        <v>4479.0100017094373</v>
      </c>
      <c r="C8" s="86">
        <v>4.848006291977728</v>
      </c>
      <c r="D8" s="86">
        <v>492652.17971687764</v>
      </c>
      <c r="E8" s="105">
        <v>101619.54214706719</v>
      </c>
      <c r="F8" s="82">
        <v>47.64</v>
      </c>
      <c r="G8" s="82">
        <f t="shared" si="0"/>
        <v>52.36</v>
      </c>
      <c r="H8" s="109">
        <v>109.99131047460362</v>
      </c>
      <c r="I8">
        <v>2003</v>
      </c>
      <c r="J8" s="144">
        <v>338452.875</v>
      </c>
      <c r="K8" s="144">
        <v>31470.7109375</v>
      </c>
      <c r="L8" s="144">
        <v>2.1015927770847522E-3</v>
      </c>
      <c r="M8" s="144">
        <v>1.9541455748003949E-4</v>
      </c>
      <c r="N8" s="144">
        <v>0</v>
      </c>
      <c r="O8" s="144">
        <v>2.1776549392049111E-2</v>
      </c>
      <c r="P8" s="144">
        <v>0.11090718316032139</v>
      </c>
      <c r="Q8" s="145">
        <v>0</v>
      </c>
      <c r="R8" s="144">
        <v>4.4458306042674894E-2</v>
      </c>
      <c r="S8" s="144">
        <v>2.1776549392049111E-3</v>
      </c>
      <c r="T8" s="153">
        <v>53129.1611003</v>
      </c>
      <c r="U8" s="153">
        <v>85139.725436499997</v>
      </c>
      <c r="V8" s="144">
        <v>0</v>
      </c>
      <c r="W8" s="144">
        <v>2</v>
      </c>
      <c r="X8" s="144">
        <v>0</v>
      </c>
      <c r="Y8" s="144">
        <v>0</v>
      </c>
      <c r="Z8" s="146">
        <v>51.138761126765949</v>
      </c>
      <c r="AA8" s="147">
        <v>650.76338479664435</v>
      </c>
      <c r="AB8" s="152">
        <v>28.113140609586786</v>
      </c>
      <c r="AC8" s="148">
        <v>109.99131047460362</v>
      </c>
      <c r="AD8" s="149">
        <v>4.848006291977728</v>
      </c>
      <c r="AE8" s="150">
        <v>2.64</v>
      </c>
      <c r="AF8" s="151">
        <v>12.498473067831746</v>
      </c>
      <c r="AG8" s="151">
        <v>0.83858729434420842</v>
      </c>
      <c r="AH8" s="151">
        <v>37.5</v>
      </c>
      <c r="AI8" s="151">
        <v>13.200000000000001</v>
      </c>
      <c r="AJ8" s="151">
        <v>60</v>
      </c>
      <c r="AK8" s="151">
        <v>0.91202408075332642</v>
      </c>
      <c r="AL8" s="151">
        <v>0.45573297142982483</v>
      </c>
      <c r="AM8" s="151">
        <v>0</v>
      </c>
      <c r="AN8" s="151">
        <v>0</v>
      </c>
      <c r="AO8" s="138">
        <f t="shared" si="2"/>
        <v>5.5294982075788894</v>
      </c>
      <c r="AP8" s="138">
        <f t="shared" si="1"/>
        <v>4.4979065539315153</v>
      </c>
      <c r="AQ8" s="138">
        <f t="shared" si="1"/>
        <v>-2.6774514328360066</v>
      </c>
      <c r="AR8" s="138">
        <f t="shared" si="1"/>
        <v>-3.7090430864833812</v>
      </c>
      <c r="AS8" s="138" t="e">
        <f t="shared" si="1"/>
        <v>#NUM!</v>
      </c>
      <c r="AT8" s="138">
        <f t="shared" si="1"/>
        <v>-1.6620109353568704</v>
      </c>
      <c r="AU8" s="138">
        <f t="shared" si="1"/>
        <v>-0.9550403248529703</v>
      </c>
      <c r="AV8" s="138" t="e">
        <f t="shared" si="1"/>
        <v>#NUM!</v>
      </c>
      <c r="AW8" s="138">
        <f t="shared" si="1"/>
        <v>-1.3520470888780116</v>
      </c>
      <c r="AX8" s="138">
        <f t="shared" si="1"/>
        <v>-2.6620109353568702</v>
      </c>
      <c r="AY8" s="138">
        <f t="shared" si="1"/>
        <v>4.7253329585337367</v>
      </c>
      <c r="AZ8" s="138">
        <f t="shared" si="1"/>
        <v>4.9301322453054679</v>
      </c>
      <c r="BA8" s="138" t="e">
        <f t="shared" si="1"/>
        <v>#NUM!</v>
      </c>
      <c r="BB8" s="138">
        <f t="shared" si="1"/>
        <v>0.3010299956639812</v>
      </c>
      <c r="BC8" s="138" t="e">
        <f t="shared" si="1"/>
        <v>#NUM!</v>
      </c>
      <c r="BD8" s="138" t="e">
        <f t="shared" si="1"/>
        <v>#NUM!</v>
      </c>
      <c r="BE8" s="138">
        <f t="shared" si="1"/>
        <v>1.7087502027218688</v>
      </c>
      <c r="BF8" s="138">
        <f t="shared" si="1"/>
        <v>2.8134231093721973</v>
      </c>
      <c r="BG8" s="138">
        <f t="shared" si="1"/>
        <v>1.4489093647545386</v>
      </c>
      <c r="BH8" s="138">
        <f t="shared" si="1"/>
        <v>2.0413583764128131</v>
      </c>
      <c r="BI8" s="138">
        <f t="shared" si="1"/>
        <v>0.68556317480704054</v>
      </c>
      <c r="BJ8" s="138">
        <f t="shared" si="1"/>
        <v>0.42160392686983106</v>
      </c>
      <c r="BK8" s="138">
        <f t="shared" si="1"/>
        <v>1.0968569587103849</v>
      </c>
      <c r="BL8" s="138">
        <f t="shared" si="1"/>
        <v>-7.6451721992075367E-2</v>
      </c>
      <c r="BM8" s="138">
        <f t="shared" si="1"/>
        <v>1.5740312677277188</v>
      </c>
      <c r="BN8" s="138">
        <f t="shared" si="1"/>
        <v>1.1205739312058498</v>
      </c>
      <c r="BO8" s="138">
        <f t="shared" si="1"/>
        <v>1.7781512503836436</v>
      </c>
      <c r="BP8" s="138">
        <f t="shared" si="1"/>
        <v>-3.9993694566077161E-2</v>
      </c>
      <c r="BQ8" s="138">
        <f t="shared" si="1"/>
        <v>-0.34128954988576887</v>
      </c>
      <c r="BR8" s="138" t="e">
        <f t="shared" si="1"/>
        <v>#NUM!</v>
      </c>
      <c r="BS8" s="138" t="e">
        <f t="shared" si="1"/>
        <v>#NUM!</v>
      </c>
      <c r="BT8" s="141">
        <v>5.5294982075788894</v>
      </c>
      <c r="BU8" s="141">
        <v>4.4979065539315153</v>
      </c>
      <c r="BV8" s="141">
        <v>-2.6774514328360066</v>
      </c>
      <c r="BW8" s="141">
        <v>-3.7090430864833812</v>
      </c>
      <c r="BX8" s="141"/>
      <c r="BY8" s="141">
        <v>-1.6620109353568704</v>
      </c>
      <c r="BZ8" s="141">
        <v>-0.9550403248529703</v>
      </c>
      <c r="CA8" s="141"/>
      <c r="CB8" s="141">
        <v>-1.3520470888780116</v>
      </c>
      <c r="CC8" s="141">
        <v>-2.6620109353568702</v>
      </c>
      <c r="CD8" s="141">
        <v>4.7253329585337367</v>
      </c>
      <c r="CE8" s="141">
        <v>4.9301322453054679</v>
      </c>
      <c r="CF8" s="141"/>
      <c r="CG8" s="141">
        <v>0.3010299956639812</v>
      </c>
      <c r="CH8" s="155"/>
      <c r="CI8" s="155"/>
      <c r="CJ8" s="155">
        <v>1.7087502027218688</v>
      </c>
      <c r="CK8" s="155">
        <v>2.8134231093721973</v>
      </c>
      <c r="CL8" s="155">
        <v>1.4489093647545386</v>
      </c>
      <c r="CM8" s="155">
        <v>2.0413583764128131</v>
      </c>
      <c r="CN8" s="155">
        <v>0.68556317480704054</v>
      </c>
      <c r="CO8" s="155">
        <v>0.42160392686983106</v>
      </c>
      <c r="CP8" s="155">
        <v>1.0968569587103849</v>
      </c>
      <c r="CQ8" s="155">
        <v>-7.6451721992075367E-2</v>
      </c>
      <c r="CR8" s="155">
        <v>1.5740312677277188</v>
      </c>
      <c r="CS8" s="155">
        <v>1.1205739312058498</v>
      </c>
      <c r="CT8" s="155">
        <v>1.7781512503836436</v>
      </c>
      <c r="CU8" s="155">
        <v>-3.9993694566077161E-2</v>
      </c>
      <c r="CV8" s="155">
        <v>-0.34128954988576887</v>
      </c>
      <c r="CW8" s="155"/>
      <c r="CX8" s="155"/>
    </row>
    <row r="9" spans="1:102" ht="30" x14ac:dyDescent="0.25">
      <c r="A9" s="86" t="s">
        <v>63</v>
      </c>
      <c r="B9" s="86">
        <v>1881.2000004768404</v>
      </c>
      <c r="C9" s="86">
        <v>5.2705566698890598</v>
      </c>
      <c r="D9" s="86">
        <v>3307835.1872688308</v>
      </c>
      <c r="E9" s="105">
        <v>627606.41701599571</v>
      </c>
      <c r="F9" s="82">
        <v>51.88</v>
      </c>
      <c r="G9" s="82">
        <f t="shared" si="0"/>
        <v>48.12</v>
      </c>
      <c r="H9" s="109">
        <v>1758.3644410112543</v>
      </c>
      <c r="I9">
        <v>2012</v>
      </c>
      <c r="J9" s="144">
        <v>338452.875</v>
      </c>
      <c r="K9" s="144">
        <v>31470.7109375</v>
      </c>
      <c r="L9" s="144">
        <v>2.1015927770847522E-3</v>
      </c>
      <c r="M9" s="144">
        <v>1.9541455748003949E-4</v>
      </c>
      <c r="N9" s="144">
        <v>9.8248665272942048</v>
      </c>
      <c r="O9" s="144">
        <v>10.171819113059662</v>
      </c>
      <c r="P9" s="144">
        <v>12.55372185446198</v>
      </c>
      <c r="Q9" s="145">
        <v>6.0340739937926378</v>
      </c>
      <c r="R9" s="144">
        <v>4.5676287117116576E-2</v>
      </c>
      <c r="S9" s="144">
        <v>0</v>
      </c>
      <c r="T9" s="144"/>
      <c r="U9" s="144"/>
      <c r="V9" s="144">
        <v>0</v>
      </c>
      <c r="W9" s="144">
        <v>11</v>
      </c>
      <c r="X9" s="144" t="s">
        <v>389</v>
      </c>
      <c r="Y9" s="144">
        <v>9.3932765661656958</v>
      </c>
      <c r="Z9" s="146">
        <v>18.388834712311869</v>
      </c>
      <c r="AA9" s="147">
        <v>407.24519927253556</v>
      </c>
      <c r="AB9" s="152">
        <v>6.9683036472659374</v>
      </c>
      <c r="AC9" s="148">
        <v>1758.3644410112543</v>
      </c>
      <c r="AD9" s="149">
        <v>5.2705566698890598</v>
      </c>
      <c r="AE9" s="150">
        <v>1.68</v>
      </c>
      <c r="AF9" s="151">
        <v>9.1253639589350009</v>
      </c>
      <c r="AG9" s="151">
        <v>0.12595907746536075</v>
      </c>
      <c r="AH9" s="151">
        <v>3.2</v>
      </c>
      <c r="AI9" s="151">
        <v>13.700000000000001</v>
      </c>
      <c r="AJ9" s="151">
        <v>60</v>
      </c>
      <c r="AK9" s="151">
        <v>0.91202408075332642</v>
      </c>
      <c r="AL9" s="151">
        <v>0.45573297142982483</v>
      </c>
      <c r="AM9" s="151">
        <v>0</v>
      </c>
      <c r="AN9" s="151">
        <v>0</v>
      </c>
      <c r="AO9" s="138">
        <f t="shared" si="2"/>
        <v>5.5294982075788894</v>
      </c>
      <c r="AP9" s="138">
        <f t="shared" si="1"/>
        <v>4.4979065539315153</v>
      </c>
      <c r="AQ9" s="138">
        <f t="shared" si="1"/>
        <v>-2.6774514328360066</v>
      </c>
      <c r="AR9" s="138">
        <f t="shared" si="1"/>
        <v>-3.7090430864833812</v>
      </c>
      <c r="AS9" s="138">
        <f t="shared" si="1"/>
        <v>0.99232665911328088</v>
      </c>
      <c r="AT9" s="138">
        <f t="shared" si="1"/>
        <v>1.0073986284503347</v>
      </c>
      <c r="AU9" s="138">
        <f t="shared" si="1"/>
        <v>1.0987725020102046</v>
      </c>
      <c r="AV9" s="138">
        <f t="shared" si="1"/>
        <v>0.78061063147682275</v>
      </c>
      <c r="AW9" s="138">
        <f t="shared" si="1"/>
        <v>-1.3403092057710386</v>
      </c>
      <c r="AX9" s="138" t="e">
        <f t="shared" si="1"/>
        <v>#NUM!</v>
      </c>
      <c r="AY9" s="138" t="e">
        <f t="shared" si="1"/>
        <v>#NUM!</v>
      </c>
      <c r="AZ9" s="138" t="e">
        <f t="shared" si="1"/>
        <v>#NUM!</v>
      </c>
      <c r="BA9" s="138" t="e">
        <f t="shared" si="1"/>
        <v>#NUM!</v>
      </c>
      <c r="BB9" s="138">
        <f t="shared" si="1"/>
        <v>1.0413926851582251</v>
      </c>
      <c r="BC9" s="138" t="e">
        <f t="shared" si="1"/>
        <v>#VALUE!</v>
      </c>
      <c r="BD9" s="138">
        <f t="shared" si="1"/>
        <v>0.97281710945372979</v>
      </c>
      <c r="BE9" s="138">
        <f t="shared" si="1"/>
        <v>1.2645542091702497</v>
      </c>
      <c r="BF9" s="138">
        <f t="shared" si="1"/>
        <v>2.6098559734182736</v>
      </c>
      <c r="BG9" s="138">
        <f t="shared" si="1"/>
        <v>0.84312706700804518</v>
      </c>
      <c r="BH9" s="138">
        <f t="shared" si="1"/>
        <v>3.2451088925334961</v>
      </c>
      <c r="BI9" s="138">
        <f t="shared" si="1"/>
        <v>0.72185648729859608</v>
      </c>
      <c r="BJ9" s="138">
        <f t="shared" si="1"/>
        <v>0.22530928172586284</v>
      </c>
      <c r="BK9" s="138">
        <f t="shared" si="1"/>
        <v>0.96025019501398123</v>
      </c>
      <c r="BL9" s="138">
        <f t="shared" si="1"/>
        <v>-0.8997705288323371</v>
      </c>
      <c r="BM9" s="138">
        <f t="shared" si="1"/>
        <v>0.50514997831990605</v>
      </c>
      <c r="BN9" s="138">
        <f t="shared" si="1"/>
        <v>1.1367205671564069</v>
      </c>
      <c r="BO9" s="138">
        <f t="shared" si="1"/>
        <v>1.7781512503836436</v>
      </c>
      <c r="BP9" s="138">
        <f t="shared" si="1"/>
        <v>-3.9993694566077161E-2</v>
      </c>
      <c r="BQ9" s="138">
        <f t="shared" si="1"/>
        <v>-0.34128954988576887</v>
      </c>
      <c r="BR9" s="138" t="e">
        <f t="shared" si="1"/>
        <v>#NUM!</v>
      </c>
      <c r="BS9" s="138" t="e">
        <f t="shared" si="1"/>
        <v>#NUM!</v>
      </c>
      <c r="BT9" s="141">
        <v>5.5294982075788894</v>
      </c>
      <c r="BU9" s="141">
        <v>4.4979065539315153</v>
      </c>
      <c r="BV9" s="141">
        <v>-2.6774514328360066</v>
      </c>
      <c r="BW9" s="141">
        <v>-3.7090430864833812</v>
      </c>
      <c r="BX9" s="141">
        <v>0.99232665911328088</v>
      </c>
      <c r="BY9" s="141">
        <v>1.0073986284503347</v>
      </c>
      <c r="BZ9" s="141">
        <v>1.0987725020102046</v>
      </c>
      <c r="CA9" s="141">
        <v>0.78061063147682275</v>
      </c>
      <c r="CB9" s="141">
        <v>-1.3403092057710386</v>
      </c>
      <c r="CC9" s="141"/>
      <c r="CD9" s="141"/>
      <c r="CE9" s="141"/>
      <c r="CF9" s="141"/>
      <c r="CG9" s="141">
        <v>1.0413926851582251</v>
      </c>
      <c r="CH9" s="155"/>
      <c r="CI9" s="155">
        <v>0.97281710945372979</v>
      </c>
      <c r="CJ9" s="155">
        <v>1.2645542091702497</v>
      </c>
      <c r="CK9" s="155">
        <v>2.6098559734182736</v>
      </c>
      <c r="CL9" s="155">
        <v>0.84312706700804518</v>
      </c>
      <c r="CM9" s="155">
        <v>3.2451088925334961</v>
      </c>
      <c r="CN9" s="155">
        <v>0.72185648729859608</v>
      </c>
      <c r="CO9" s="155">
        <v>0.22530928172586284</v>
      </c>
      <c r="CP9" s="155">
        <v>0.96025019501398123</v>
      </c>
      <c r="CQ9" s="155">
        <v>-0.8997705288323371</v>
      </c>
      <c r="CR9" s="155">
        <v>0.50514997831990605</v>
      </c>
      <c r="CS9" s="155">
        <v>1.1367205671564069</v>
      </c>
      <c r="CT9" s="155">
        <v>1.7781512503836436</v>
      </c>
      <c r="CU9" s="155">
        <v>-3.9993694566077161E-2</v>
      </c>
      <c r="CV9" s="155">
        <v>-0.34128954988576887</v>
      </c>
      <c r="CW9" s="155"/>
      <c r="CX9" s="155"/>
    </row>
    <row r="10" spans="1:102" ht="30" x14ac:dyDescent="0.25">
      <c r="A10" s="86" t="s">
        <v>64</v>
      </c>
      <c r="B10" s="86">
        <v>1645.3199995596349</v>
      </c>
      <c r="C10" s="86">
        <v>4.7698279044699037</v>
      </c>
      <c r="D10" s="86">
        <v>2554203.4453080446</v>
      </c>
      <c r="E10" s="105">
        <v>535491.7402605759</v>
      </c>
      <c r="F10" s="82">
        <v>52.57</v>
      </c>
      <c r="G10" s="82">
        <f t="shared" si="0"/>
        <v>47.43</v>
      </c>
      <c r="H10" s="109">
        <v>1552.4052743488621</v>
      </c>
      <c r="I10">
        <v>2013</v>
      </c>
      <c r="J10" s="144">
        <v>338452.875</v>
      </c>
      <c r="K10" s="144">
        <v>31470.7109375</v>
      </c>
      <c r="L10" s="144">
        <v>2.1015927770847522E-3</v>
      </c>
      <c r="M10" s="144">
        <v>1.9541455748003949E-4</v>
      </c>
      <c r="N10" s="144">
        <v>12.051846758127423</v>
      </c>
      <c r="O10" s="144">
        <v>3.679886524325541</v>
      </c>
      <c r="P10" s="144">
        <v>0</v>
      </c>
      <c r="Q10" s="145">
        <v>1.0074028155274506</v>
      </c>
      <c r="R10" s="144">
        <v>0.50515759583391306</v>
      </c>
      <c r="S10" s="144">
        <v>5.1423183223477045</v>
      </c>
      <c r="T10" s="144"/>
      <c r="U10" s="144"/>
      <c r="V10" s="144">
        <v>5.8275404286529343E-3</v>
      </c>
      <c r="W10" s="144">
        <v>6</v>
      </c>
      <c r="X10" s="144" t="s">
        <v>389</v>
      </c>
      <c r="Y10" s="144">
        <v>6.9042937232442512</v>
      </c>
      <c r="Z10" s="146">
        <v>22.153737288512026</v>
      </c>
      <c r="AA10" s="147">
        <v>677.19742653130481</v>
      </c>
      <c r="AB10" s="152">
        <v>29.754873340104737</v>
      </c>
      <c r="AC10" s="148">
        <v>1552.4052743488621</v>
      </c>
      <c r="AD10" s="149">
        <v>4.7698279044699037</v>
      </c>
      <c r="AE10" s="150">
        <v>0.61</v>
      </c>
      <c r="AF10" s="151">
        <v>16.024212979269485</v>
      </c>
      <c r="AG10" s="151">
        <v>0.94410710605700776</v>
      </c>
      <c r="AH10" s="151">
        <v>2.6</v>
      </c>
      <c r="AI10" s="151">
        <v>10.9</v>
      </c>
      <c r="AJ10" s="151">
        <v>60</v>
      </c>
      <c r="AK10" s="151">
        <v>0.91202408075332642</v>
      </c>
      <c r="AL10" s="151">
        <v>0.45573297142982483</v>
      </c>
      <c r="AM10" s="151">
        <v>0</v>
      </c>
      <c r="AN10" s="151">
        <v>0</v>
      </c>
      <c r="AO10" s="138">
        <f t="shared" si="2"/>
        <v>5.5294982075788894</v>
      </c>
      <c r="AP10" s="138">
        <f t="shared" si="1"/>
        <v>4.4979065539315153</v>
      </c>
      <c r="AQ10" s="138">
        <f t="shared" si="1"/>
        <v>-2.6774514328360066</v>
      </c>
      <c r="AR10" s="138">
        <f t="shared" si="1"/>
        <v>-3.7090430864833812</v>
      </c>
      <c r="AS10" s="138">
        <f t="shared" si="1"/>
        <v>1.081053600886918</v>
      </c>
      <c r="AT10" s="138">
        <f t="shared" si="1"/>
        <v>0.56583442665746175</v>
      </c>
      <c r="AU10" s="138" t="e">
        <f t="shared" si="1"/>
        <v>#NUM!</v>
      </c>
      <c r="AV10" s="138">
        <f t="shared" si="1"/>
        <v>3.2031603060151421E-3</v>
      </c>
      <c r="AW10" s="138">
        <f t="shared" si="1"/>
        <v>-0.29657311232940942</v>
      </c>
      <c r="AX10" s="138">
        <f t="shared" si="1"/>
        <v>0.71115895705209875</v>
      </c>
      <c r="AY10" s="138" t="e">
        <f t="shared" si="1"/>
        <v>#NUM!</v>
      </c>
      <c r="AZ10" s="138" t="e">
        <f t="shared" si="1"/>
        <v>#NUM!</v>
      </c>
      <c r="BA10" s="138">
        <f t="shared" si="1"/>
        <v>-2.234514704872169</v>
      </c>
      <c r="BB10" s="138">
        <f t="shared" si="1"/>
        <v>0.77815125038364363</v>
      </c>
      <c r="BC10" s="138" t="e">
        <f t="shared" si="1"/>
        <v>#VALUE!</v>
      </c>
      <c r="BD10" s="138">
        <f t="shared" si="1"/>
        <v>0.83911925890511951</v>
      </c>
      <c r="BE10" s="138">
        <f t="shared" ref="BE10:BE65" si="3">LOG(Z10)</f>
        <v>1.3454470012979127</v>
      </c>
      <c r="BF10" s="138">
        <f t="shared" ref="BF10:BF65" si="4">LOG(AA10)</f>
        <v>2.8307152990450235</v>
      </c>
      <c r="BG10" s="138">
        <f t="shared" ref="BG10:BG65" si="5">LOG(AB10)</f>
        <v>1.4735581059094784</v>
      </c>
      <c r="BH10" s="138">
        <f t="shared" ref="BH10:BH65" si="6">LOG(AC10)</f>
        <v>3.1910051096005172</v>
      </c>
      <c r="BI10" s="138">
        <f t="shared" ref="BI10:BI65" si="7">LOG(AD10)</f>
        <v>0.67850270996519191</v>
      </c>
      <c r="BJ10" s="138">
        <f t="shared" ref="BJ10:BJ65" si="8">LOG(AE10)</f>
        <v>-0.21467016498923297</v>
      </c>
      <c r="BK10" s="138">
        <f t="shared" ref="BK10:BK65" si="9">LOG(AF10)</f>
        <v>1.2047767085712668</v>
      </c>
      <c r="BL10" s="138">
        <f t="shared" ref="BL10:BL65" si="10">LOG(AG10)</f>
        <v>-2.4978733529353998E-2</v>
      </c>
      <c r="BM10" s="138">
        <f t="shared" ref="BM10:BM65" si="11">LOG(AH10)</f>
        <v>0.41497334797081797</v>
      </c>
      <c r="BN10" s="138">
        <f t="shared" ref="BN10:BN65" si="12">LOG(AI10)</f>
        <v>1.0374264979406236</v>
      </c>
      <c r="BO10" s="138">
        <f t="shared" ref="BO10:BO65" si="13">LOG(AJ10)</f>
        <v>1.7781512503836436</v>
      </c>
      <c r="BP10" s="138">
        <f t="shared" ref="BP10:BP65" si="14">LOG(AK10)</f>
        <v>-3.9993694566077161E-2</v>
      </c>
      <c r="BQ10" s="138">
        <f t="shared" ref="BQ10:BQ65" si="15">LOG(AL10)</f>
        <v>-0.34128954988576887</v>
      </c>
      <c r="BR10" s="138" t="e">
        <f t="shared" ref="BR10:BR65" si="16">LOG(AM10)</f>
        <v>#NUM!</v>
      </c>
      <c r="BS10" s="138" t="e">
        <f t="shared" ref="BS10:BS65" si="17">LOG(AN10)</f>
        <v>#NUM!</v>
      </c>
      <c r="BT10" s="141">
        <v>5.5294982075788894</v>
      </c>
      <c r="BU10" s="141">
        <v>4.4979065539315153</v>
      </c>
      <c r="BV10" s="141">
        <v>-2.6774514328360066</v>
      </c>
      <c r="BW10" s="141">
        <v>-3.7090430864833812</v>
      </c>
      <c r="BX10" s="141">
        <v>1.081053600886918</v>
      </c>
      <c r="BY10" s="141">
        <v>0.56583442665746175</v>
      </c>
      <c r="BZ10" s="141"/>
      <c r="CA10" s="141">
        <v>3.2031603060151421E-3</v>
      </c>
      <c r="CB10" s="141">
        <v>-0.29657311232940942</v>
      </c>
      <c r="CC10" s="141">
        <v>0.71115895705209875</v>
      </c>
      <c r="CD10" s="141"/>
      <c r="CE10" s="141"/>
      <c r="CF10" s="141">
        <v>-2.234514704872169</v>
      </c>
      <c r="CG10" s="141">
        <v>0.77815125038364363</v>
      </c>
      <c r="CH10" s="155"/>
      <c r="CI10" s="155">
        <v>0.83911925890511951</v>
      </c>
      <c r="CJ10" s="155">
        <v>1.3454470012979127</v>
      </c>
      <c r="CK10" s="155">
        <v>2.8307152990450235</v>
      </c>
      <c r="CL10" s="155">
        <v>1.4735581059094784</v>
      </c>
      <c r="CM10" s="155">
        <v>3.1910051096005172</v>
      </c>
      <c r="CN10" s="155">
        <v>0.67850270996519191</v>
      </c>
      <c r="CO10" s="155">
        <v>-0.21467016498923297</v>
      </c>
      <c r="CP10" s="155">
        <v>1.2047767085712668</v>
      </c>
      <c r="CQ10" s="155">
        <v>-2.4978733529353998E-2</v>
      </c>
      <c r="CR10" s="155">
        <v>0.41497334797081797</v>
      </c>
      <c r="CS10" s="155">
        <v>1.0374264979406236</v>
      </c>
      <c r="CT10" s="155">
        <v>1.7781512503836436</v>
      </c>
      <c r="CU10" s="155">
        <v>-3.9993694566077161E-2</v>
      </c>
      <c r="CV10" s="155">
        <v>-0.34128954988576887</v>
      </c>
      <c r="CW10" s="155"/>
      <c r="CX10" s="155"/>
    </row>
    <row r="11" spans="1:102" ht="30" x14ac:dyDescent="0.25">
      <c r="A11" s="86" t="s">
        <v>61</v>
      </c>
      <c r="B11" s="86">
        <v>5282.919999404673</v>
      </c>
      <c r="C11" s="86">
        <v>4.9714637072507166</v>
      </c>
      <c r="D11" s="86">
        <v>8649907.4170255587</v>
      </c>
      <c r="E11" s="105">
        <v>1739911.6088104902</v>
      </c>
      <c r="F11" s="82">
        <v>49.6</v>
      </c>
      <c r="G11" s="82">
        <f t="shared" si="0"/>
        <v>50.4</v>
      </c>
      <c r="H11" s="109">
        <v>1637.3345456679845</v>
      </c>
      <c r="I11">
        <v>2015</v>
      </c>
      <c r="J11" s="144">
        <v>338452.875</v>
      </c>
      <c r="K11" s="144">
        <v>31470.7109375</v>
      </c>
      <c r="L11" s="144">
        <v>2.1015927770847522E-3</v>
      </c>
      <c r="M11" s="144">
        <v>1.9541455748003949E-4</v>
      </c>
      <c r="N11" s="144">
        <v>0</v>
      </c>
      <c r="O11" s="144">
        <v>5.799149992332107</v>
      </c>
      <c r="P11" s="144">
        <v>15.412322931858776</v>
      </c>
      <c r="Q11" s="145">
        <v>0.19265860548989855</v>
      </c>
      <c r="R11" s="144">
        <v>12.468493945057437</v>
      </c>
      <c r="S11" s="144">
        <v>3.2412303445515107</v>
      </c>
      <c r="T11" s="153">
        <v>354.41589810300002</v>
      </c>
      <c r="U11" s="153">
        <v>1270.4534611300001</v>
      </c>
      <c r="V11" s="144">
        <v>3.2604154165439305</v>
      </c>
      <c r="W11" s="144">
        <v>1</v>
      </c>
      <c r="X11" s="144">
        <v>0</v>
      </c>
      <c r="Y11" s="144">
        <v>9.564502477156859</v>
      </c>
      <c r="Z11" s="146">
        <v>31.486270967694974</v>
      </c>
      <c r="AA11" s="147">
        <v>1459.3335386635504</v>
      </c>
      <c r="AB11" s="152">
        <v>17.867243260407644</v>
      </c>
      <c r="AC11" s="148">
        <v>1637.3345456679845</v>
      </c>
      <c r="AD11" s="149">
        <v>4.9714637072507166</v>
      </c>
      <c r="AE11" s="150">
        <v>1.4</v>
      </c>
      <c r="AF11" s="151">
        <v>34.348367638617709</v>
      </c>
      <c r="AG11" s="151">
        <v>6.927738989162803</v>
      </c>
      <c r="AH11" s="151">
        <v>2.4</v>
      </c>
      <c r="AI11" s="151">
        <v>10</v>
      </c>
      <c r="AJ11" s="151">
        <v>60</v>
      </c>
      <c r="AK11" s="151">
        <v>0.91202408075332642</v>
      </c>
      <c r="AL11" s="151">
        <v>0.45573297142982483</v>
      </c>
      <c r="AM11" s="151">
        <v>0</v>
      </c>
      <c r="AN11" s="151">
        <v>0</v>
      </c>
      <c r="AO11" s="138">
        <f t="shared" si="2"/>
        <v>5.5294982075788894</v>
      </c>
      <c r="AP11" s="138">
        <f t="shared" ref="AP11:AP65" si="18">LOG(K11)</f>
        <v>4.4979065539315153</v>
      </c>
      <c r="AQ11" s="138">
        <f t="shared" ref="AQ11:AQ65" si="19">LOG(L11)</f>
        <v>-2.6774514328360066</v>
      </c>
      <c r="AR11" s="138">
        <f t="shared" ref="AR11:AR65" si="20">LOG(M11)</f>
        <v>-3.7090430864833812</v>
      </c>
      <c r="AS11" s="138" t="e">
        <f t="shared" ref="AS11:AS65" si="21">LOG(N11)</f>
        <v>#NUM!</v>
      </c>
      <c r="AT11" s="138">
        <f t="shared" ref="AT11:AT65" si="22">LOG(O11)</f>
        <v>0.76336434171937184</v>
      </c>
      <c r="AU11" s="138">
        <f t="shared" ref="AU11:AU65" si="23">LOG(P11)</f>
        <v>1.1878681001369011</v>
      </c>
      <c r="AV11" s="138">
        <f t="shared" ref="AV11:AV65" si="24">LOG(Q11)</f>
        <v>-0.7152115875681444</v>
      </c>
      <c r="AW11" s="138">
        <f t="shared" ref="AW11:AW65" si="25">LOG(R11)</f>
        <v>1.0958139987189863</v>
      </c>
      <c r="AX11" s="138">
        <f t="shared" ref="AX11:AX65" si="26">LOG(S11)</f>
        <v>0.51070989613955187</v>
      </c>
      <c r="AY11" s="138">
        <f t="shared" ref="AY11:AY65" si="27">LOG(T11)</f>
        <v>2.5495131948841609</v>
      </c>
      <c r="AZ11" s="138">
        <f t="shared" ref="AZ11:AZ65" si="28">LOG(U11)</f>
        <v>3.103958760732612</v>
      </c>
      <c r="BA11" s="138">
        <f t="shared" ref="BA11:BA65" si="29">LOG(V11)</f>
        <v>0.5132729379878227</v>
      </c>
      <c r="BB11" s="138">
        <f t="shared" ref="BB11:BB65" si="30">LOG(W11)</f>
        <v>0</v>
      </c>
      <c r="BC11" s="138" t="e">
        <f t="shared" ref="BC11:BC65" si="31">LOG(X11)</f>
        <v>#NUM!</v>
      </c>
      <c r="BD11" s="138">
        <f t="shared" ref="BD11:BD65" si="32">LOG(Y11)</f>
        <v>0.98066238397700389</v>
      </c>
      <c r="BE11" s="138">
        <f t="shared" si="3"/>
        <v>1.4981212286247745</v>
      </c>
      <c r="BF11" s="138">
        <f t="shared" si="4"/>
        <v>3.1641545636180801</v>
      </c>
      <c r="BG11" s="138">
        <f t="shared" si="5"/>
        <v>1.2520575503148679</v>
      </c>
      <c r="BH11" s="138">
        <f t="shared" si="6"/>
        <v>3.2141374249790355</v>
      </c>
      <c r="BI11" s="138">
        <f t="shared" si="7"/>
        <v>0.69648427331963059</v>
      </c>
      <c r="BJ11" s="138">
        <f t="shared" si="8"/>
        <v>0.14612803567823801</v>
      </c>
      <c r="BK11" s="138">
        <f t="shared" si="9"/>
        <v>1.535906102607042</v>
      </c>
      <c r="BL11" s="138">
        <f t="shared" si="10"/>
        <v>0.84059151675442767</v>
      </c>
      <c r="BM11" s="138">
        <f t="shared" si="11"/>
        <v>0.38021124171160603</v>
      </c>
      <c r="BN11" s="138">
        <f t="shared" si="12"/>
        <v>1</v>
      </c>
      <c r="BO11" s="138">
        <f t="shared" si="13"/>
        <v>1.7781512503836436</v>
      </c>
      <c r="BP11" s="138">
        <f t="shared" si="14"/>
        <v>-3.9993694566077161E-2</v>
      </c>
      <c r="BQ11" s="138">
        <f t="shared" si="15"/>
        <v>-0.34128954988576887</v>
      </c>
      <c r="BR11" s="138" t="e">
        <f t="shared" si="16"/>
        <v>#NUM!</v>
      </c>
      <c r="BS11" s="138" t="e">
        <f t="shared" si="17"/>
        <v>#NUM!</v>
      </c>
      <c r="BT11" s="141">
        <v>5.5294982075788894</v>
      </c>
      <c r="BU11" s="141">
        <v>4.4979065539315153</v>
      </c>
      <c r="BV11" s="141">
        <v>-2.6774514328360066</v>
      </c>
      <c r="BW11" s="141">
        <v>-3.7090430864833812</v>
      </c>
      <c r="BX11" s="141"/>
      <c r="BY11" s="141">
        <v>0.76336434171937184</v>
      </c>
      <c r="BZ11" s="141">
        <v>1.1878681001369011</v>
      </c>
      <c r="CA11" s="141">
        <v>-0.7152115875681444</v>
      </c>
      <c r="CB11" s="141">
        <v>1.0958139987189863</v>
      </c>
      <c r="CC11" s="141">
        <v>0.51070989613955187</v>
      </c>
      <c r="CD11" s="141">
        <v>2.5495131948841609</v>
      </c>
      <c r="CE11" s="141">
        <v>3.103958760732612</v>
      </c>
      <c r="CF11" s="141">
        <v>0.5132729379878227</v>
      </c>
      <c r="CG11" s="141">
        <v>0</v>
      </c>
      <c r="CH11" s="155"/>
      <c r="CI11" s="155">
        <v>0.98066238397700389</v>
      </c>
      <c r="CJ11" s="155">
        <v>1.4981212286247745</v>
      </c>
      <c r="CK11" s="155">
        <v>3.1641545636180801</v>
      </c>
      <c r="CL11" s="155">
        <v>1.2520575503148679</v>
      </c>
      <c r="CM11" s="155">
        <v>3.2141374249790355</v>
      </c>
      <c r="CN11" s="155">
        <v>0.69648427331963059</v>
      </c>
      <c r="CO11" s="155">
        <v>0.14612803567823801</v>
      </c>
      <c r="CP11" s="155">
        <v>1.535906102607042</v>
      </c>
      <c r="CQ11" s="155">
        <v>0.84059151675442767</v>
      </c>
      <c r="CR11" s="155">
        <v>0.38021124171160603</v>
      </c>
      <c r="CS11" s="155">
        <v>1</v>
      </c>
      <c r="CT11" s="155">
        <v>1.7781512503836436</v>
      </c>
      <c r="CU11" s="155">
        <v>-3.9993694566077161E-2</v>
      </c>
      <c r="CV11" s="155">
        <v>-0.34128954988576887</v>
      </c>
      <c r="CW11" s="155"/>
      <c r="CX11" s="155"/>
    </row>
    <row r="12" spans="1:102" x14ac:dyDescent="0.25">
      <c r="A12" s="86" t="s">
        <v>66</v>
      </c>
      <c r="B12" s="86">
        <v>3146.3000007172973</v>
      </c>
      <c r="C12" s="86">
        <v>5.1133553283496527</v>
      </c>
      <c r="D12" s="86">
        <v>6215828.2768216934</v>
      </c>
      <c r="E12" s="105">
        <v>1215606.5592312096</v>
      </c>
      <c r="F12" s="82">
        <v>52.2</v>
      </c>
      <c r="G12" s="82">
        <f t="shared" si="0"/>
        <v>47.8</v>
      </c>
      <c r="H12" s="109">
        <v>1975.599362872136</v>
      </c>
      <c r="I12">
        <v>2019</v>
      </c>
      <c r="J12" s="144">
        <v>338452.875</v>
      </c>
      <c r="K12" s="144">
        <v>31470.7109375</v>
      </c>
      <c r="L12" s="144">
        <v>2.1015927770847522E-3</v>
      </c>
      <c r="M12" s="144">
        <v>1.9541455748003949E-4</v>
      </c>
      <c r="N12" s="144">
        <v>15.835176015920757</v>
      </c>
      <c r="O12" s="144">
        <v>7.767126182100716</v>
      </c>
      <c r="P12" s="144">
        <v>5.8594096844220385</v>
      </c>
      <c r="Q12" s="145">
        <v>1.7204017413361601</v>
      </c>
      <c r="R12" s="144">
        <v>0.26058937177894032</v>
      </c>
      <c r="S12" s="144">
        <v>2.3343468017068005</v>
      </c>
      <c r="T12" s="144"/>
      <c r="U12" s="144"/>
      <c r="V12" s="144">
        <v>0</v>
      </c>
      <c r="W12" s="144">
        <v>20</v>
      </c>
      <c r="X12" s="144">
        <v>0</v>
      </c>
      <c r="Y12" s="144">
        <v>15.55228596575323</v>
      </c>
      <c r="Z12" s="146">
        <v>24.000989941890204</v>
      </c>
      <c r="AA12" s="147">
        <v>691.71795109476409</v>
      </c>
      <c r="AB12" s="152">
        <v>11.285704314191484</v>
      </c>
      <c r="AC12" s="148">
        <v>1975.599362872136</v>
      </c>
      <c r="AD12" s="149">
        <v>5.1133553283496527</v>
      </c>
      <c r="AE12" s="150">
        <v>1.58</v>
      </c>
      <c r="AF12" s="151">
        <v>11.383792609563722</v>
      </c>
      <c r="AG12" s="151">
        <v>0.20567937708391193</v>
      </c>
      <c r="AH12" s="151">
        <v>3.1</v>
      </c>
      <c r="AI12" s="151">
        <v>11.5</v>
      </c>
      <c r="AJ12" s="151">
        <v>60</v>
      </c>
      <c r="AK12" s="151">
        <v>0.91202408075332642</v>
      </c>
      <c r="AL12" s="151">
        <v>0.45573297142982483</v>
      </c>
      <c r="AM12" s="151">
        <v>0</v>
      </c>
      <c r="AN12" s="151">
        <v>0</v>
      </c>
      <c r="AO12" s="138">
        <f t="shared" si="2"/>
        <v>5.5294982075788894</v>
      </c>
      <c r="AP12" s="138">
        <f t="shared" si="18"/>
        <v>4.4979065539315153</v>
      </c>
      <c r="AQ12" s="138">
        <f t="shared" si="19"/>
        <v>-2.6774514328360066</v>
      </c>
      <c r="AR12" s="138">
        <f t="shared" si="20"/>
        <v>-3.7090430864833812</v>
      </c>
      <c r="AS12" s="138">
        <f t="shared" si="21"/>
        <v>1.1996228951356707</v>
      </c>
      <c r="AT12" s="138">
        <f t="shared" si="22"/>
        <v>0.89026036061287372</v>
      </c>
      <c r="AU12" s="138">
        <f t="shared" si="23"/>
        <v>0.76785386453141846</v>
      </c>
      <c r="AV12" s="138">
        <f t="shared" si="24"/>
        <v>0.23562987346139785</v>
      </c>
      <c r="AW12" s="138">
        <f t="shared" si="25"/>
        <v>-0.58404330110188918</v>
      </c>
      <c r="AX12" s="138">
        <f t="shared" si="26"/>
        <v>0.36816537736447197</v>
      </c>
      <c r="AY12" s="138" t="e">
        <f t="shared" si="27"/>
        <v>#NUM!</v>
      </c>
      <c r="AZ12" s="138" t="e">
        <f t="shared" si="28"/>
        <v>#NUM!</v>
      </c>
      <c r="BA12" s="138" t="e">
        <f t="shared" si="29"/>
        <v>#NUM!</v>
      </c>
      <c r="BB12" s="138">
        <f t="shared" si="30"/>
        <v>1.3010299956639813</v>
      </c>
      <c r="BC12" s="138" t="e">
        <f t="shared" si="31"/>
        <v>#NUM!</v>
      </c>
      <c r="BD12" s="138">
        <f t="shared" si="32"/>
        <v>1.1917942331922071</v>
      </c>
      <c r="BE12" s="138">
        <f t="shared" si="3"/>
        <v>1.3802291549380166</v>
      </c>
      <c r="BF12" s="138">
        <f t="shared" si="4"/>
        <v>2.8399290464033298</v>
      </c>
      <c r="BG12" s="138">
        <f t="shared" si="5"/>
        <v>1.0525286675539733</v>
      </c>
      <c r="BH12" s="138">
        <f t="shared" si="6"/>
        <v>3.295698877430207</v>
      </c>
      <c r="BI12" s="138">
        <f t="shared" si="7"/>
        <v>0.70870597300809868</v>
      </c>
      <c r="BJ12" s="138">
        <f t="shared" si="8"/>
        <v>0.19865708695442263</v>
      </c>
      <c r="BK12" s="138">
        <f t="shared" si="9"/>
        <v>1.0562869751522552</v>
      </c>
      <c r="BL12" s="138">
        <f t="shared" si="10"/>
        <v>-0.68680925165802642</v>
      </c>
      <c r="BM12" s="138">
        <f t="shared" si="11"/>
        <v>0.49136169383427269</v>
      </c>
      <c r="BN12" s="138">
        <f t="shared" si="12"/>
        <v>1.0606978403536116</v>
      </c>
      <c r="BO12" s="138">
        <f t="shared" si="13"/>
        <v>1.7781512503836436</v>
      </c>
      <c r="BP12" s="138">
        <f t="shared" si="14"/>
        <v>-3.9993694566077161E-2</v>
      </c>
      <c r="BQ12" s="138">
        <f t="shared" si="15"/>
        <v>-0.34128954988576887</v>
      </c>
      <c r="BR12" s="138" t="e">
        <f t="shared" si="16"/>
        <v>#NUM!</v>
      </c>
      <c r="BS12" s="138" t="e">
        <f t="shared" si="17"/>
        <v>#NUM!</v>
      </c>
      <c r="BT12" s="141">
        <v>5.5294982075788894</v>
      </c>
      <c r="BU12" s="141">
        <v>4.4979065539315153</v>
      </c>
      <c r="BV12" s="141">
        <v>-2.6774514328360066</v>
      </c>
      <c r="BW12" s="141">
        <v>-3.7090430864833812</v>
      </c>
      <c r="BX12" s="141">
        <v>1.1996228951356707</v>
      </c>
      <c r="BY12" s="141">
        <v>0.89026036061287372</v>
      </c>
      <c r="BZ12" s="141">
        <v>0.76785386453141846</v>
      </c>
      <c r="CA12" s="141">
        <v>0.23562987346139785</v>
      </c>
      <c r="CB12" s="141">
        <v>-0.58404330110188918</v>
      </c>
      <c r="CC12" s="141">
        <v>0.36816537736447197</v>
      </c>
      <c r="CD12" s="141"/>
      <c r="CE12" s="141"/>
      <c r="CF12" s="141"/>
      <c r="CG12" s="141">
        <v>1.3010299956639813</v>
      </c>
      <c r="CH12" s="155"/>
      <c r="CI12" s="155">
        <v>1.1917942331922071</v>
      </c>
      <c r="CJ12" s="155">
        <v>1.3802291549380166</v>
      </c>
      <c r="CK12" s="155">
        <v>2.8399290464033298</v>
      </c>
      <c r="CL12" s="155">
        <v>1.0525286675539733</v>
      </c>
      <c r="CM12" s="155">
        <v>3.295698877430207</v>
      </c>
      <c r="CN12" s="155">
        <v>0.70870597300809868</v>
      </c>
      <c r="CO12" s="155">
        <v>0.19865708695442263</v>
      </c>
      <c r="CP12" s="155">
        <v>1.0562869751522552</v>
      </c>
      <c r="CQ12" s="155">
        <v>-0.68680925165802642</v>
      </c>
      <c r="CR12" s="155">
        <v>0.49136169383427269</v>
      </c>
      <c r="CS12" s="155">
        <v>1.0606978403536116</v>
      </c>
      <c r="CT12" s="155">
        <v>1.7781512503836436</v>
      </c>
      <c r="CU12" s="155">
        <v>-3.9993694566077161E-2</v>
      </c>
      <c r="CV12" s="155">
        <v>-0.34128954988576887</v>
      </c>
      <c r="CW12" s="155"/>
      <c r="CX12" s="155"/>
    </row>
    <row r="13" spans="1:102" ht="30" x14ac:dyDescent="0.25">
      <c r="A13" s="86" t="s">
        <v>67</v>
      </c>
      <c r="B13" s="86">
        <v>2491.8499990196869</v>
      </c>
      <c r="C13" s="86">
        <v>5.5053924232006421</v>
      </c>
      <c r="D13" s="86">
        <v>2881971.367281341</v>
      </c>
      <c r="E13" s="105">
        <v>523481.55149417376</v>
      </c>
      <c r="F13" s="82">
        <v>48.93</v>
      </c>
      <c r="G13" s="82">
        <f t="shared" si="0"/>
        <v>51.07</v>
      </c>
      <c r="H13" s="109">
        <v>1156.5589294761446</v>
      </c>
      <c r="I13">
        <v>2022</v>
      </c>
      <c r="J13" s="144">
        <v>338452.875</v>
      </c>
      <c r="K13" s="144">
        <v>31470.7109375</v>
      </c>
      <c r="L13" s="144">
        <v>2.1015927770847522E-3</v>
      </c>
      <c r="M13" s="144">
        <v>1.9541455748003949E-4</v>
      </c>
      <c r="N13" s="144">
        <v>0</v>
      </c>
      <c r="O13" s="144">
        <v>11.65418696328204</v>
      </c>
      <c r="P13" s="144">
        <v>3.9466122721146601</v>
      </c>
      <c r="Q13" s="145">
        <v>0.12428516970196374</v>
      </c>
      <c r="R13" s="144">
        <v>21.704011499817817</v>
      </c>
      <c r="S13" s="144">
        <v>16.627131222604284</v>
      </c>
      <c r="T13" s="153">
        <v>147.08322648399999</v>
      </c>
      <c r="U13" s="153">
        <v>270.0670085708</v>
      </c>
      <c r="V13" s="144">
        <v>12.021012539724946</v>
      </c>
      <c r="W13" s="144">
        <v>10</v>
      </c>
      <c r="X13" s="144">
        <v>0</v>
      </c>
      <c r="Y13" s="144">
        <v>11.701494155811696</v>
      </c>
      <c r="Z13" s="146">
        <v>37.112702140341334</v>
      </c>
      <c r="AA13" s="147">
        <v>1154.314035790781</v>
      </c>
      <c r="AB13" s="152">
        <v>12.925180459075538</v>
      </c>
      <c r="AC13" s="148">
        <v>1156.5589294761446</v>
      </c>
      <c r="AD13" s="149">
        <v>5.5053924232006421</v>
      </c>
      <c r="AE13" s="150">
        <v>2.5499999999999998</v>
      </c>
      <c r="AF13" s="151">
        <v>10.150100841423232</v>
      </c>
      <c r="AG13" s="151">
        <v>1.8755253159753367</v>
      </c>
      <c r="AH13" s="151">
        <v>11.6</v>
      </c>
      <c r="AI13" s="151">
        <v>13.299999999999997</v>
      </c>
      <c r="AJ13" s="151">
        <v>60</v>
      </c>
      <c r="AK13" s="151">
        <v>0.91202408075332642</v>
      </c>
      <c r="AL13" s="151">
        <v>0.45573297142982483</v>
      </c>
      <c r="AM13" s="151">
        <v>0</v>
      </c>
      <c r="AN13" s="151">
        <v>0</v>
      </c>
      <c r="AO13" s="138">
        <f t="shared" si="2"/>
        <v>5.5294982075788894</v>
      </c>
      <c r="AP13" s="138">
        <f t="shared" si="18"/>
        <v>4.4979065539315153</v>
      </c>
      <c r="AQ13" s="138">
        <f t="shared" si="19"/>
        <v>-2.6774514328360066</v>
      </c>
      <c r="AR13" s="138">
        <f t="shared" si="20"/>
        <v>-3.7090430864833812</v>
      </c>
      <c r="AS13" s="138" t="e">
        <f t="shared" si="21"/>
        <v>#NUM!</v>
      </c>
      <c r="AT13" s="138">
        <f t="shared" si="22"/>
        <v>1.0664819810160497</v>
      </c>
      <c r="AU13" s="138">
        <f t="shared" si="23"/>
        <v>0.59622446200425472</v>
      </c>
      <c r="AV13" s="138">
        <f t="shared" si="24"/>
        <v>-0.90558069035155975</v>
      </c>
      <c r="AW13" s="138">
        <f t="shared" si="25"/>
        <v>1.3365400108634777</v>
      </c>
      <c r="AX13" s="138">
        <f t="shared" si="26"/>
        <v>1.2208173242846221</v>
      </c>
      <c r="AY13" s="138">
        <f t="shared" si="27"/>
        <v>2.1675631481809687</v>
      </c>
      <c r="AZ13" s="138">
        <f t="shared" si="28"/>
        <v>2.4314715339439443</v>
      </c>
      <c r="BA13" s="138">
        <f t="shared" si="29"/>
        <v>1.0799410501870939</v>
      </c>
      <c r="BB13" s="138">
        <f t="shared" si="30"/>
        <v>1</v>
      </c>
      <c r="BC13" s="138" t="e">
        <f t="shared" si="31"/>
        <v>#NUM!</v>
      </c>
      <c r="BD13" s="138">
        <f t="shared" si="32"/>
        <v>1.0682413200532839</v>
      </c>
      <c r="BE13" s="138">
        <f t="shared" si="3"/>
        <v>1.5695225760657578</v>
      </c>
      <c r="BF13" s="138">
        <f t="shared" si="4"/>
        <v>3.0623239764604957</v>
      </c>
      <c r="BG13" s="138">
        <f t="shared" si="5"/>
        <v>1.1114366153507849</v>
      </c>
      <c r="BH13" s="138">
        <f t="shared" si="6"/>
        <v>3.0631677660251801</v>
      </c>
      <c r="BI13" s="138">
        <f t="shared" si="7"/>
        <v>0.74078828082937953</v>
      </c>
      <c r="BJ13" s="138">
        <f t="shared" si="8"/>
        <v>0.40654018043395512</v>
      </c>
      <c r="BK13" s="138">
        <f t="shared" si="9"/>
        <v>1.0064703569936755</v>
      </c>
      <c r="BL13" s="138">
        <f t="shared" si="10"/>
        <v>0.27312293066439525</v>
      </c>
      <c r="BM13" s="138">
        <f t="shared" si="11"/>
        <v>1.0644579892269184</v>
      </c>
      <c r="BN13" s="138">
        <f t="shared" si="12"/>
        <v>1.1238516409670858</v>
      </c>
      <c r="BO13" s="138">
        <f t="shared" si="13"/>
        <v>1.7781512503836436</v>
      </c>
      <c r="BP13" s="138">
        <f t="shared" si="14"/>
        <v>-3.9993694566077161E-2</v>
      </c>
      <c r="BQ13" s="138">
        <f t="shared" si="15"/>
        <v>-0.34128954988576887</v>
      </c>
      <c r="BR13" s="138" t="e">
        <f t="shared" si="16"/>
        <v>#NUM!</v>
      </c>
      <c r="BS13" s="138" t="e">
        <f t="shared" si="17"/>
        <v>#NUM!</v>
      </c>
      <c r="BT13" s="141">
        <v>5.5294982075788894</v>
      </c>
      <c r="BU13" s="141">
        <v>4.4979065539315153</v>
      </c>
      <c r="BV13" s="141">
        <v>-2.6774514328360066</v>
      </c>
      <c r="BW13" s="141">
        <v>-3.7090430864833812</v>
      </c>
      <c r="BX13" s="141"/>
      <c r="BY13" s="141">
        <v>1.0664819810160497</v>
      </c>
      <c r="BZ13" s="141">
        <v>0.59622446200425472</v>
      </c>
      <c r="CA13" s="141">
        <v>-0.90558069035155975</v>
      </c>
      <c r="CB13" s="141">
        <v>1.3365400108634777</v>
      </c>
      <c r="CC13" s="141">
        <v>1.2208173242846221</v>
      </c>
      <c r="CD13" s="141">
        <v>2.1675631481809687</v>
      </c>
      <c r="CE13" s="141">
        <v>2.4314715339439443</v>
      </c>
      <c r="CF13" s="141">
        <v>1.0799410501870939</v>
      </c>
      <c r="CG13" s="141">
        <v>1</v>
      </c>
      <c r="CH13" s="155"/>
      <c r="CI13" s="155">
        <v>1.0682413200532839</v>
      </c>
      <c r="CJ13" s="155">
        <v>1.5695225760657578</v>
      </c>
      <c r="CK13" s="155">
        <v>3.0623239764604957</v>
      </c>
      <c r="CL13" s="155">
        <v>1.1114366153507849</v>
      </c>
      <c r="CM13" s="155">
        <v>3.0631677660251801</v>
      </c>
      <c r="CN13" s="155">
        <v>0.74078828082937953</v>
      </c>
      <c r="CO13" s="155">
        <v>0.40654018043395512</v>
      </c>
      <c r="CP13" s="155">
        <v>1.0064703569936755</v>
      </c>
      <c r="CQ13" s="155">
        <v>0.27312293066439525</v>
      </c>
      <c r="CR13" s="155">
        <v>1.0644579892269184</v>
      </c>
      <c r="CS13" s="155">
        <v>1.1238516409670858</v>
      </c>
      <c r="CT13" s="155">
        <v>1.7781512503836436</v>
      </c>
      <c r="CU13" s="155">
        <v>-3.9993694566077161E-2</v>
      </c>
      <c r="CV13" s="155">
        <v>-0.34128954988576887</v>
      </c>
      <c r="CW13" s="155"/>
      <c r="CX13" s="155"/>
    </row>
    <row r="14" spans="1:102" x14ac:dyDescent="0.25">
      <c r="A14" s="86" t="s">
        <v>68</v>
      </c>
      <c r="B14" s="86">
        <v>990.35999996061628</v>
      </c>
      <c r="C14" s="86">
        <v>5.1766373147497884</v>
      </c>
      <c r="D14" s="86">
        <v>1641271.185206224</v>
      </c>
      <c r="E14" s="105">
        <v>317053.53985873249</v>
      </c>
      <c r="F14" s="82">
        <v>51.71</v>
      </c>
      <c r="G14" s="82">
        <f t="shared" si="0"/>
        <v>48.29</v>
      </c>
      <c r="H14" s="109">
        <v>1657.2470468026702</v>
      </c>
      <c r="I14">
        <v>2030</v>
      </c>
      <c r="J14" s="144">
        <v>338452.875</v>
      </c>
      <c r="K14" s="144">
        <v>31470.7109375</v>
      </c>
      <c r="L14" s="144">
        <v>2.1015927770847522E-3</v>
      </c>
      <c r="M14" s="144">
        <v>1.9541455748003949E-4</v>
      </c>
      <c r="N14" s="144">
        <v>5.055015683874637</v>
      </c>
      <c r="O14" s="144">
        <v>8.6019930787084427</v>
      </c>
      <c r="P14" s="144">
        <v>15.092869431046605</v>
      </c>
      <c r="Q14" s="145">
        <v>0.18801243992831357</v>
      </c>
      <c r="R14" s="144">
        <v>24.484839077133373</v>
      </c>
      <c r="S14" s="144">
        <v>0</v>
      </c>
      <c r="T14" s="144"/>
      <c r="U14" s="144"/>
      <c r="V14" s="144">
        <v>1.5066810341646864</v>
      </c>
      <c r="W14" s="144">
        <v>6</v>
      </c>
      <c r="X14" s="144" t="s">
        <v>389</v>
      </c>
      <c r="Y14" s="144">
        <v>19.548396013590903</v>
      </c>
      <c r="Z14" s="146">
        <v>21.512488641501314</v>
      </c>
      <c r="AA14" s="147">
        <v>737.11158211066129</v>
      </c>
      <c r="AB14" s="152">
        <v>19.893117173014623</v>
      </c>
      <c r="AC14" s="148">
        <v>1657.2470468026702</v>
      </c>
      <c r="AD14" s="149">
        <v>5.1766373147497884</v>
      </c>
      <c r="AE14" s="150">
        <v>1.46</v>
      </c>
      <c r="AF14" s="151">
        <v>17.290561277010582</v>
      </c>
      <c r="AG14" s="151">
        <v>1.07820478064984</v>
      </c>
      <c r="AH14" s="151">
        <v>1.8</v>
      </c>
      <c r="AI14" s="151">
        <v>10.6</v>
      </c>
      <c r="AJ14" s="151">
        <v>60</v>
      </c>
      <c r="AK14" s="151">
        <v>0.91202408075332642</v>
      </c>
      <c r="AL14" s="151">
        <v>0.45573297142982483</v>
      </c>
      <c r="AM14" s="151">
        <v>0</v>
      </c>
      <c r="AN14" s="151">
        <v>0</v>
      </c>
      <c r="AO14" s="138">
        <f t="shared" si="2"/>
        <v>5.5294982075788894</v>
      </c>
      <c r="AP14" s="138">
        <f t="shared" si="18"/>
        <v>4.4979065539315153</v>
      </c>
      <c r="AQ14" s="138">
        <f t="shared" si="19"/>
        <v>-2.6774514328360066</v>
      </c>
      <c r="AR14" s="138">
        <f t="shared" si="20"/>
        <v>-3.7090430864833812</v>
      </c>
      <c r="AS14" s="138">
        <f t="shared" si="21"/>
        <v>0.70372250738688991</v>
      </c>
      <c r="AT14" s="138">
        <f t="shared" si="22"/>
        <v>0.9345990887784148</v>
      </c>
      <c r="AU14" s="138">
        <f t="shared" si="23"/>
        <v>1.1787718149645621</v>
      </c>
      <c r="AV14" s="138">
        <f t="shared" si="24"/>
        <v>-0.72581341449437642</v>
      </c>
      <c r="AW14" s="138">
        <f t="shared" si="25"/>
        <v>1.38889725402944</v>
      </c>
      <c r="AX14" s="138" t="e">
        <f t="shared" si="26"/>
        <v>#NUM!</v>
      </c>
      <c r="AY14" s="138" t="e">
        <f t="shared" si="27"/>
        <v>#NUM!</v>
      </c>
      <c r="AZ14" s="138" t="e">
        <f t="shared" si="28"/>
        <v>#NUM!</v>
      </c>
      <c r="BA14" s="138">
        <f t="shared" si="29"/>
        <v>0.17802132148244404</v>
      </c>
      <c r="BB14" s="138">
        <f t="shared" si="30"/>
        <v>0.77815125038364363</v>
      </c>
      <c r="BC14" s="138" t="e">
        <f t="shared" si="31"/>
        <v>#VALUE!</v>
      </c>
      <c r="BD14" s="138">
        <f t="shared" si="32"/>
        <v>1.2911111284313959</v>
      </c>
      <c r="BE14" s="138">
        <f t="shared" si="3"/>
        <v>1.3326906540301151</v>
      </c>
      <c r="BF14" s="138">
        <f t="shared" si="4"/>
        <v>2.8675332352497103</v>
      </c>
      <c r="BG14" s="138">
        <f t="shared" si="5"/>
        <v>1.2987028406894712</v>
      </c>
      <c r="BH14" s="138">
        <f t="shared" si="6"/>
        <v>3.2193872537819215</v>
      </c>
      <c r="BI14" s="138">
        <f t="shared" si="7"/>
        <v>0.7140477385340076</v>
      </c>
      <c r="BJ14" s="138">
        <f t="shared" si="8"/>
        <v>0.16435285578443709</v>
      </c>
      <c r="BK14" s="138">
        <f t="shared" si="9"/>
        <v>1.2378090913393984</v>
      </c>
      <c r="BL14" s="138">
        <f t="shared" si="10"/>
        <v>3.2701253114248485E-2</v>
      </c>
      <c r="BM14" s="138">
        <f t="shared" si="11"/>
        <v>0.25527250510330607</v>
      </c>
      <c r="BN14" s="138">
        <f t="shared" si="12"/>
        <v>1.0253058652647702</v>
      </c>
      <c r="BO14" s="138">
        <f t="shared" si="13"/>
        <v>1.7781512503836436</v>
      </c>
      <c r="BP14" s="138">
        <f t="shared" si="14"/>
        <v>-3.9993694566077161E-2</v>
      </c>
      <c r="BQ14" s="138">
        <f t="shared" si="15"/>
        <v>-0.34128954988576887</v>
      </c>
      <c r="BR14" s="138" t="e">
        <f t="shared" si="16"/>
        <v>#NUM!</v>
      </c>
      <c r="BS14" s="138" t="e">
        <f t="shared" si="17"/>
        <v>#NUM!</v>
      </c>
      <c r="BT14" s="141">
        <v>5.5294982075788894</v>
      </c>
      <c r="BU14" s="141">
        <v>4.4979065539315153</v>
      </c>
      <c r="BV14" s="141">
        <v>-2.6774514328360066</v>
      </c>
      <c r="BW14" s="141">
        <v>-3.7090430864833812</v>
      </c>
      <c r="BX14" s="141">
        <v>0.70372250738688991</v>
      </c>
      <c r="BY14" s="141">
        <v>0.9345990887784148</v>
      </c>
      <c r="BZ14" s="141">
        <v>1.1787718149645621</v>
      </c>
      <c r="CA14" s="141">
        <v>-0.72581341449437642</v>
      </c>
      <c r="CB14" s="141">
        <v>1.38889725402944</v>
      </c>
      <c r="CC14" s="141"/>
      <c r="CD14" s="141"/>
      <c r="CE14" s="141"/>
      <c r="CF14" s="141">
        <v>0.17802132148244404</v>
      </c>
      <c r="CG14" s="141">
        <v>0.77815125038364363</v>
      </c>
      <c r="CH14" s="155"/>
      <c r="CI14" s="155">
        <v>1.2911111284313959</v>
      </c>
      <c r="CJ14" s="155">
        <v>1.3326906540301151</v>
      </c>
      <c r="CK14" s="155">
        <v>2.8675332352497103</v>
      </c>
      <c r="CL14" s="155">
        <v>1.2987028406894712</v>
      </c>
      <c r="CM14" s="155">
        <v>3.2193872537819215</v>
      </c>
      <c r="CN14" s="155">
        <v>0.7140477385340076</v>
      </c>
      <c r="CO14" s="155">
        <v>0.16435285578443709</v>
      </c>
      <c r="CP14" s="155">
        <v>1.2378090913393984</v>
      </c>
      <c r="CQ14" s="155">
        <v>3.2701253114248485E-2</v>
      </c>
      <c r="CR14" s="155">
        <v>0.25527250510330607</v>
      </c>
      <c r="CS14" s="155">
        <v>1.0253058652647702</v>
      </c>
      <c r="CT14" s="155">
        <v>1.7781512503836436</v>
      </c>
      <c r="CU14" s="155">
        <v>-3.9993694566077161E-2</v>
      </c>
      <c r="CV14" s="155">
        <v>-0.34128954988576887</v>
      </c>
      <c r="CW14" s="155"/>
      <c r="CX14" s="155"/>
    </row>
    <row r="15" spans="1:102" ht="30" x14ac:dyDescent="0.25">
      <c r="A15" s="86" t="s">
        <v>69</v>
      </c>
      <c r="B15" s="86">
        <v>2749.1599968021246</v>
      </c>
      <c r="C15" s="86">
        <v>4.5885927409710598</v>
      </c>
      <c r="D15" s="86">
        <v>705945.13253198471</v>
      </c>
      <c r="E15" s="105">
        <v>153847.85104781151</v>
      </c>
      <c r="F15" s="82">
        <v>48.89</v>
      </c>
      <c r="G15" s="82">
        <f t="shared" si="0"/>
        <v>51.11</v>
      </c>
      <c r="H15" s="109">
        <v>256.78575759619429</v>
      </c>
      <c r="I15">
        <v>2046</v>
      </c>
      <c r="J15" s="144">
        <v>338452.875</v>
      </c>
      <c r="K15" s="144">
        <v>31470.7109375</v>
      </c>
      <c r="L15" s="144">
        <v>2.1015927770847522E-3</v>
      </c>
      <c r="M15" s="144">
        <v>1.9541455748003949E-4</v>
      </c>
      <c r="N15" s="144">
        <v>0</v>
      </c>
      <c r="O15" s="144">
        <v>0.28730805577717861</v>
      </c>
      <c r="P15" s="144">
        <v>9.0393957532143854E-3</v>
      </c>
      <c r="Q15" s="145">
        <v>0</v>
      </c>
      <c r="R15" s="144">
        <v>0</v>
      </c>
      <c r="S15" s="144">
        <v>0</v>
      </c>
      <c r="T15" s="153">
        <v>378</v>
      </c>
      <c r="U15" s="153">
        <v>1401</v>
      </c>
      <c r="V15" s="144">
        <v>0</v>
      </c>
      <c r="W15" s="144">
        <v>8</v>
      </c>
      <c r="X15" s="144">
        <v>0</v>
      </c>
      <c r="Y15" s="144">
        <v>0</v>
      </c>
      <c r="Z15" s="146">
        <v>52.382897778599272</v>
      </c>
      <c r="AA15" s="147">
        <v>510.66291612070376</v>
      </c>
      <c r="AB15" s="152">
        <v>15.511120475788367</v>
      </c>
      <c r="AC15" s="148">
        <v>256.78575759619429</v>
      </c>
      <c r="AD15" s="149">
        <v>4.5885927409710598</v>
      </c>
      <c r="AE15" s="150">
        <v>1.54</v>
      </c>
      <c r="AF15" s="151">
        <v>13.60516498718807</v>
      </c>
      <c r="AG15" s="151">
        <v>0.45341520459034956</v>
      </c>
      <c r="AH15" s="151">
        <v>8.9</v>
      </c>
      <c r="AI15" s="151">
        <v>11.4</v>
      </c>
      <c r="AJ15" s="151">
        <v>60</v>
      </c>
      <c r="AK15" s="151">
        <v>0.91202408075332642</v>
      </c>
      <c r="AL15" s="151">
        <v>0.45573297142982483</v>
      </c>
      <c r="AM15" s="151">
        <v>0</v>
      </c>
      <c r="AN15" s="151">
        <v>0</v>
      </c>
      <c r="AO15" s="138">
        <f t="shared" si="2"/>
        <v>5.5294982075788894</v>
      </c>
      <c r="AP15" s="138">
        <f t="shared" si="18"/>
        <v>4.4979065539315153</v>
      </c>
      <c r="AQ15" s="138">
        <f t="shared" si="19"/>
        <v>-2.6774514328360066</v>
      </c>
      <c r="AR15" s="138">
        <f t="shared" si="20"/>
        <v>-3.7090430864833812</v>
      </c>
      <c r="AS15" s="138" t="e">
        <f t="shared" si="21"/>
        <v>#NUM!</v>
      </c>
      <c r="AT15" s="138">
        <f t="shared" si="22"/>
        <v>-0.54165219673507081</v>
      </c>
      <c r="AU15" s="138">
        <f t="shared" si="23"/>
        <v>-2.0438605993714725</v>
      </c>
      <c r="AV15" s="138" t="e">
        <f t="shared" si="24"/>
        <v>#NUM!</v>
      </c>
      <c r="AW15" s="138" t="e">
        <f t="shared" si="25"/>
        <v>#NUM!</v>
      </c>
      <c r="AX15" s="138" t="e">
        <f t="shared" si="26"/>
        <v>#NUM!</v>
      </c>
      <c r="AY15" s="138">
        <f t="shared" si="27"/>
        <v>2.5774917998372255</v>
      </c>
      <c r="AZ15" s="138">
        <f t="shared" si="28"/>
        <v>3.1464381352857744</v>
      </c>
      <c r="BA15" s="138" t="e">
        <f t="shared" si="29"/>
        <v>#NUM!</v>
      </c>
      <c r="BB15" s="138">
        <f t="shared" si="30"/>
        <v>0.90308998699194354</v>
      </c>
      <c r="BC15" s="138" t="e">
        <f t="shared" si="31"/>
        <v>#NUM!</v>
      </c>
      <c r="BD15" s="138" t="e">
        <f t="shared" si="32"/>
        <v>#NUM!</v>
      </c>
      <c r="BE15" s="138">
        <f t="shared" si="3"/>
        <v>1.7191895195654545</v>
      </c>
      <c r="BF15" s="138">
        <f t="shared" si="4"/>
        <v>2.7081343209279725</v>
      </c>
      <c r="BG15" s="138">
        <f t="shared" si="5"/>
        <v>1.1906431710486618</v>
      </c>
      <c r="BH15" s="138">
        <f t="shared" si="6"/>
        <v>2.4095709322904582</v>
      </c>
      <c r="BI15" s="138">
        <f t="shared" si="7"/>
        <v>0.66167951374221301</v>
      </c>
      <c r="BJ15" s="138">
        <f t="shared" si="8"/>
        <v>0.18752072083646307</v>
      </c>
      <c r="BK15" s="138">
        <f t="shared" si="9"/>
        <v>1.1337038127523733</v>
      </c>
      <c r="BL15" s="138">
        <f t="shared" si="10"/>
        <v>-0.34350392055936496</v>
      </c>
      <c r="BM15" s="138">
        <f t="shared" si="11"/>
        <v>0.9493900066449128</v>
      </c>
      <c r="BN15" s="138">
        <f t="shared" si="12"/>
        <v>1.0569048513364727</v>
      </c>
      <c r="BO15" s="138">
        <f t="shared" si="13"/>
        <v>1.7781512503836436</v>
      </c>
      <c r="BP15" s="138">
        <f t="shared" si="14"/>
        <v>-3.9993694566077161E-2</v>
      </c>
      <c r="BQ15" s="138">
        <f t="shared" si="15"/>
        <v>-0.34128954988576887</v>
      </c>
      <c r="BR15" s="138" t="e">
        <f t="shared" si="16"/>
        <v>#NUM!</v>
      </c>
      <c r="BS15" s="138" t="e">
        <f t="shared" si="17"/>
        <v>#NUM!</v>
      </c>
      <c r="BT15" s="141">
        <v>5.5294982075788894</v>
      </c>
      <c r="BU15" s="141">
        <v>4.4979065539315153</v>
      </c>
      <c r="BV15" s="141">
        <v>-2.6774514328360066</v>
      </c>
      <c r="BW15" s="141">
        <v>-3.7090430864833812</v>
      </c>
      <c r="BX15" s="141"/>
      <c r="BY15" s="141">
        <v>-0.54165219673507081</v>
      </c>
      <c r="BZ15" s="141">
        <v>-2.0438605993714725</v>
      </c>
      <c r="CA15" s="141"/>
      <c r="CB15" s="141"/>
      <c r="CC15" s="141"/>
      <c r="CD15" s="141">
        <v>2.5774917998372255</v>
      </c>
      <c r="CE15" s="141">
        <v>3.1464381352857744</v>
      </c>
      <c r="CF15" s="141"/>
      <c r="CG15" s="141">
        <v>0.90308998699194354</v>
      </c>
      <c r="CH15" s="155"/>
      <c r="CI15" s="155"/>
      <c r="CJ15" s="155">
        <v>1.7191895195654545</v>
      </c>
      <c r="CK15" s="155">
        <v>2.7081343209279725</v>
      </c>
      <c r="CL15" s="155">
        <v>1.1906431710486618</v>
      </c>
      <c r="CM15" s="155">
        <v>2.4095709322904582</v>
      </c>
      <c r="CN15" s="155">
        <v>0.66167951374221301</v>
      </c>
      <c r="CO15" s="155">
        <v>0.18752072083646307</v>
      </c>
      <c r="CP15" s="155">
        <v>1.1337038127523733</v>
      </c>
      <c r="CQ15" s="155">
        <v>-0.34350392055936496</v>
      </c>
      <c r="CR15" s="155">
        <v>0.9493900066449128</v>
      </c>
      <c r="CS15" s="155">
        <v>1.0569048513364727</v>
      </c>
      <c r="CT15" s="155">
        <v>1.7781512503836436</v>
      </c>
      <c r="CU15" s="155">
        <v>-3.9993694566077161E-2</v>
      </c>
      <c r="CV15" s="155">
        <v>-0.34128954988576887</v>
      </c>
      <c r="CW15" s="155"/>
      <c r="CX15" s="155"/>
    </row>
    <row r="16" spans="1:102" ht="30" x14ac:dyDescent="0.25">
      <c r="A16" s="86" t="s">
        <v>70</v>
      </c>
      <c r="B16" s="86">
        <v>1440.3899995440649</v>
      </c>
      <c r="C16" s="86">
        <v>4.7331054171605</v>
      </c>
      <c r="D16" s="86">
        <v>1977236.1551825735</v>
      </c>
      <c r="E16" s="105">
        <v>417746.06329574704</v>
      </c>
      <c r="F16" s="82">
        <v>52.13</v>
      </c>
      <c r="G16" s="82">
        <f t="shared" si="0"/>
        <v>47.87</v>
      </c>
      <c r="H16" s="109">
        <v>1372.7088884319105</v>
      </c>
      <c r="I16">
        <v>2051</v>
      </c>
      <c r="J16" s="144">
        <v>338452.875</v>
      </c>
      <c r="K16" s="144">
        <v>31470.7109375</v>
      </c>
      <c r="L16" s="144">
        <v>2.1015927770847522E-3</v>
      </c>
      <c r="M16" s="144">
        <v>1.9541455748003949E-4</v>
      </c>
      <c r="N16" s="144">
        <v>3.4927052780826355</v>
      </c>
      <c r="O16" s="144">
        <v>10.657226522203711</v>
      </c>
      <c r="P16" s="144">
        <v>0</v>
      </c>
      <c r="Q16" s="145">
        <v>1.2752796121754835</v>
      </c>
      <c r="R16" s="144">
        <v>54.722539130699168</v>
      </c>
      <c r="S16" s="144">
        <v>5.0874995388800528</v>
      </c>
      <c r="T16" s="144"/>
      <c r="U16" s="144"/>
      <c r="V16" s="144">
        <v>15.436558467910059</v>
      </c>
      <c r="W16" s="144">
        <v>6</v>
      </c>
      <c r="X16" s="144" t="s">
        <v>389</v>
      </c>
      <c r="Y16" s="144">
        <v>16.556664720017711</v>
      </c>
      <c r="Z16" s="146">
        <v>21.473152869820471</v>
      </c>
      <c r="AA16" s="147">
        <v>464.53732782121205</v>
      </c>
      <c r="AB16" s="152">
        <v>12.138155544593456</v>
      </c>
      <c r="AC16" s="148">
        <v>1372.7088884319105</v>
      </c>
      <c r="AD16" s="149">
        <v>4.7331054171605</v>
      </c>
      <c r="AE16" s="150">
        <v>1.48</v>
      </c>
      <c r="AF16" s="151">
        <v>9.238097306749566</v>
      </c>
      <c r="AG16" s="151">
        <v>0</v>
      </c>
      <c r="AH16" s="151">
        <v>4</v>
      </c>
      <c r="AI16" s="151">
        <v>11.9</v>
      </c>
      <c r="AJ16" s="151">
        <v>60</v>
      </c>
      <c r="AK16" s="151">
        <v>0.91202408075332642</v>
      </c>
      <c r="AL16" s="151">
        <v>0.45573297142982483</v>
      </c>
      <c r="AM16" s="151">
        <v>0</v>
      </c>
      <c r="AN16" s="151">
        <v>0</v>
      </c>
      <c r="AO16" s="138">
        <f t="shared" si="2"/>
        <v>5.5294982075788894</v>
      </c>
      <c r="AP16" s="138">
        <f t="shared" si="18"/>
        <v>4.4979065539315153</v>
      </c>
      <c r="AQ16" s="138">
        <f t="shared" si="19"/>
        <v>-2.6774514328360066</v>
      </c>
      <c r="AR16" s="138">
        <f t="shared" si="20"/>
        <v>-3.7090430864833812</v>
      </c>
      <c r="AS16" s="138">
        <f t="shared" si="21"/>
        <v>0.54316194048947974</v>
      </c>
      <c r="AT16" s="138">
        <f t="shared" si="22"/>
        <v>1.0276441969211656</v>
      </c>
      <c r="AU16" s="138" t="e">
        <f t="shared" si="23"/>
        <v>#NUM!</v>
      </c>
      <c r="AV16" s="138">
        <f t="shared" si="24"/>
        <v>0.10560541670045899</v>
      </c>
      <c r="AW16" s="138">
        <f t="shared" si="25"/>
        <v>1.7381662404823026</v>
      </c>
      <c r="AX16" s="138">
        <f t="shared" si="26"/>
        <v>0.70650438286976636</v>
      </c>
      <c r="AY16" s="138" t="e">
        <f t="shared" si="27"/>
        <v>#NUM!</v>
      </c>
      <c r="AZ16" s="138" t="e">
        <f t="shared" si="28"/>
        <v>#NUM!</v>
      </c>
      <c r="BA16" s="138">
        <f t="shared" si="29"/>
        <v>1.1885504822046373</v>
      </c>
      <c r="BB16" s="138">
        <f t="shared" si="30"/>
        <v>0.77815125038364363</v>
      </c>
      <c r="BC16" s="138" t="e">
        <f t="shared" si="31"/>
        <v>#VALUE!</v>
      </c>
      <c r="BD16" s="138">
        <f t="shared" si="32"/>
        <v>1.2189728542134137</v>
      </c>
      <c r="BE16" s="138">
        <f t="shared" si="3"/>
        <v>1.3318958159050927</v>
      </c>
      <c r="BF16" s="138">
        <f t="shared" si="4"/>
        <v>2.6670206173940945</v>
      </c>
      <c r="BG16" s="138">
        <f t="shared" si="5"/>
        <v>1.0841526984638734</v>
      </c>
      <c r="BH16" s="138">
        <f t="shared" si="6"/>
        <v>3.1375784457927964</v>
      </c>
      <c r="BI16" s="138">
        <f t="shared" si="7"/>
        <v>0.67514617731423587</v>
      </c>
      <c r="BJ16" s="138">
        <f t="shared" si="8"/>
        <v>0.17026171539495738</v>
      </c>
      <c r="BK16" s="138">
        <f t="shared" si="9"/>
        <v>0.96558253244633896</v>
      </c>
      <c r="BL16" s="138" t="e">
        <f t="shared" si="10"/>
        <v>#NUM!</v>
      </c>
      <c r="BM16" s="138">
        <f t="shared" si="11"/>
        <v>0.6020599913279624</v>
      </c>
      <c r="BN16" s="138">
        <f t="shared" si="12"/>
        <v>1.0755469613925308</v>
      </c>
      <c r="BO16" s="138">
        <f t="shared" si="13"/>
        <v>1.7781512503836436</v>
      </c>
      <c r="BP16" s="138">
        <f t="shared" si="14"/>
        <v>-3.9993694566077161E-2</v>
      </c>
      <c r="BQ16" s="138">
        <f t="shared" si="15"/>
        <v>-0.34128954988576887</v>
      </c>
      <c r="BR16" s="138" t="e">
        <f t="shared" si="16"/>
        <v>#NUM!</v>
      </c>
      <c r="BS16" s="138" t="e">
        <f t="shared" si="17"/>
        <v>#NUM!</v>
      </c>
      <c r="BT16" s="141">
        <v>5.5294982075788894</v>
      </c>
      <c r="BU16" s="141">
        <v>4.4979065539315153</v>
      </c>
      <c r="BV16" s="141">
        <v>-2.6774514328360066</v>
      </c>
      <c r="BW16" s="141">
        <v>-3.7090430864833812</v>
      </c>
      <c r="BX16" s="141">
        <v>0.54316194048947974</v>
      </c>
      <c r="BY16" s="141">
        <v>1.0276441969211656</v>
      </c>
      <c r="BZ16" s="141"/>
      <c r="CA16" s="141">
        <v>0.10560541670045899</v>
      </c>
      <c r="CB16" s="141">
        <v>1.7381662404823026</v>
      </c>
      <c r="CC16" s="141">
        <v>0.70650438286976636</v>
      </c>
      <c r="CD16" s="141"/>
      <c r="CE16" s="141"/>
      <c r="CF16" s="141">
        <v>1.1885504822046373</v>
      </c>
      <c r="CG16" s="141">
        <v>0.77815125038364363</v>
      </c>
      <c r="CH16" s="155"/>
      <c r="CI16" s="155">
        <v>1.2189728542134137</v>
      </c>
      <c r="CJ16" s="155">
        <v>1.3318958159050927</v>
      </c>
      <c r="CK16" s="155">
        <v>2.6670206173940945</v>
      </c>
      <c r="CL16" s="155">
        <v>1.0841526984638734</v>
      </c>
      <c r="CM16" s="155">
        <v>3.1375784457927964</v>
      </c>
      <c r="CN16" s="155">
        <v>0.67514617731423587</v>
      </c>
      <c r="CO16" s="155">
        <v>0.17026171539495738</v>
      </c>
      <c r="CP16" s="155">
        <v>0.96558253244633896</v>
      </c>
      <c r="CQ16" s="155"/>
      <c r="CR16" s="155">
        <v>0.6020599913279624</v>
      </c>
      <c r="CS16" s="155">
        <v>1.0755469613925308</v>
      </c>
      <c r="CT16" s="155">
        <v>1.7781512503836436</v>
      </c>
      <c r="CU16" s="155">
        <v>-3.9993694566077161E-2</v>
      </c>
      <c r="CV16" s="155">
        <v>-0.34128954988576887</v>
      </c>
      <c r="CW16" s="155"/>
      <c r="CX16" s="155"/>
    </row>
    <row r="17" spans="1:102" x14ac:dyDescent="0.25">
      <c r="A17" s="86" t="s">
        <v>71</v>
      </c>
      <c r="B17" s="86">
        <v>3685.8699998387651</v>
      </c>
      <c r="C17" s="86">
        <v>5.233185389228816</v>
      </c>
      <c r="D17" s="86">
        <v>3678713.4812343209</v>
      </c>
      <c r="E17" s="105">
        <v>702958.75410911662</v>
      </c>
      <c r="F17" s="82">
        <v>52.22</v>
      </c>
      <c r="G17" s="82">
        <f t="shared" si="0"/>
        <v>47.78</v>
      </c>
      <c r="H17" s="109">
        <v>998.05839093490624</v>
      </c>
      <c r="I17">
        <v>2075</v>
      </c>
      <c r="J17" s="144">
        <v>338452.875</v>
      </c>
      <c r="K17" s="144">
        <v>31470.7109375</v>
      </c>
      <c r="L17" s="144">
        <v>2.1015927770847522E-3</v>
      </c>
      <c r="M17" s="144">
        <v>1.9541455748003949E-4</v>
      </c>
      <c r="N17" s="144">
        <v>2.1870182004839087</v>
      </c>
      <c r="O17" s="144">
        <v>6.555161317021291</v>
      </c>
      <c r="P17" s="144">
        <v>0</v>
      </c>
      <c r="Q17" s="145">
        <v>0.28633674004947751</v>
      </c>
      <c r="R17" s="144">
        <v>45.64083515745471</v>
      </c>
      <c r="S17" s="144">
        <v>5.7376326561854922</v>
      </c>
      <c r="T17" s="144"/>
      <c r="U17" s="144"/>
      <c r="V17" s="144">
        <v>20.156470992438059</v>
      </c>
      <c r="W17" s="144">
        <v>9</v>
      </c>
      <c r="X17" s="144" t="s">
        <v>389</v>
      </c>
      <c r="Y17" s="144">
        <v>12.05664179265214</v>
      </c>
      <c r="Z17" s="146">
        <v>16.679312263624606</v>
      </c>
      <c r="AA17" s="147">
        <v>625.10984117969792</v>
      </c>
      <c r="AB17" s="152">
        <v>9.5006039960125417</v>
      </c>
      <c r="AC17" s="148">
        <v>998.05839093490624</v>
      </c>
      <c r="AD17" s="149">
        <v>5.233185389228816</v>
      </c>
      <c r="AE17" s="150">
        <v>1.86</v>
      </c>
      <c r="AF17" s="151">
        <v>9.907267903824696</v>
      </c>
      <c r="AG17" s="151">
        <v>0.10732768606561362</v>
      </c>
      <c r="AH17" s="151">
        <v>5.5</v>
      </c>
      <c r="AI17" s="151">
        <v>12.3</v>
      </c>
      <c r="AJ17" s="151">
        <v>60</v>
      </c>
      <c r="AK17" s="151">
        <v>0.91202408075332642</v>
      </c>
      <c r="AL17" s="151">
        <v>0.45573297142982483</v>
      </c>
      <c r="AM17" s="151">
        <v>0</v>
      </c>
      <c r="AN17" s="151">
        <v>0</v>
      </c>
      <c r="AO17" s="138">
        <f t="shared" si="2"/>
        <v>5.5294982075788894</v>
      </c>
      <c r="AP17" s="138">
        <f t="shared" si="18"/>
        <v>4.4979065539315153</v>
      </c>
      <c r="AQ17" s="138">
        <f t="shared" si="19"/>
        <v>-2.6774514328360066</v>
      </c>
      <c r="AR17" s="138">
        <f t="shared" si="20"/>
        <v>-3.7090430864833812</v>
      </c>
      <c r="AS17" s="138">
        <f t="shared" si="21"/>
        <v>0.33985239727487487</v>
      </c>
      <c r="AT17" s="138">
        <f t="shared" si="22"/>
        <v>0.81658338378050876</v>
      </c>
      <c r="AU17" s="138" t="e">
        <f t="shared" si="23"/>
        <v>#NUM!</v>
      </c>
      <c r="AV17" s="138">
        <f t="shared" si="24"/>
        <v>-0.54312292380150007</v>
      </c>
      <c r="AW17" s="138">
        <f t="shared" si="25"/>
        <v>1.6593535827434516</v>
      </c>
      <c r="AX17" s="138">
        <f t="shared" si="26"/>
        <v>0.75873273971017008</v>
      </c>
      <c r="AY17" s="138" t="e">
        <f t="shared" si="27"/>
        <v>#NUM!</v>
      </c>
      <c r="AZ17" s="138" t="e">
        <f t="shared" si="28"/>
        <v>#NUM!</v>
      </c>
      <c r="BA17" s="138">
        <f t="shared" si="29"/>
        <v>1.3044144978791574</v>
      </c>
      <c r="BB17" s="138">
        <f t="shared" si="30"/>
        <v>0.95424250943932487</v>
      </c>
      <c r="BC17" s="138" t="e">
        <f t="shared" si="31"/>
        <v>#VALUE!</v>
      </c>
      <c r="BD17" s="138">
        <f t="shared" si="32"/>
        <v>1.0812263580514905</v>
      </c>
      <c r="BE17" s="138">
        <f t="shared" si="3"/>
        <v>1.2221781394509719</v>
      </c>
      <c r="BF17" s="138">
        <f t="shared" si="4"/>
        <v>2.7959563361070829</v>
      </c>
      <c r="BG17" s="138">
        <f t="shared" si="5"/>
        <v>0.97775121621484584</v>
      </c>
      <c r="BH17" s="138">
        <f t="shared" si="6"/>
        <v>2.9991559502242491</v>
      </c>
      <c r="BI17" s="138">
        <f t="shared" si="7"/>
        <v>0.71876612019598829</v>
      </c>
      <c r="BJ17" s="138">
        <f t="shared" si="8"/>
        <v>0.26951294421791633</v>
      </c>
      <c r="BK17" s="138">
        <f t="shared" si="9"/>
        <v>0.99595390696949881</v>
      </c>
      <c r="BL17" s="138">
        <f t="shared" si="10"/>
        <v>-0.9692882337231894</v>
      </c>
      <c r="BM17" s="138">
        <f t="shared" si="11"/>
        <v>0.74036268949424389</v>
      </c>
      <c r="BN17" s="138">
        <f t="shared" si="12"/>
        <v>1.0899051114393981</v>
      </c>
      <c r="BO17" s="138">
        <f t="shared" si="13"/>
        <v>1.7781512503836436</v>
      </c>
      <c r="BP17" s="138">
        <f t="shared" si="14"/>
        <v>-3.9993694566077161E-2</v>
      </c>
      <c r="BQ17" s="138">
        <f t="shared" si="15"/>
        <v>-0.34128954988576887</v>
      </c>
      <c r="BR17" s="138" t="e">
        <f t="shared" si="16"/>
        <v>#NUM!</v>
      </c>
      <c r="BS17" s="138" t="e">
        <f t="shared" si="17"/>
        <v>#NUM!</v>
      </c>
      <c r="BT17" s="141">
        <v>5.5294982075788894</v>
      </c>
      <c r="BU17" s="141">
        <v>4.4979065539315153</v>
      </c>
      <c r="BV17" s="141">
        <v>-2.6774514328360066</v>
      </c>
      <c r="BW17" s="141">
        <v>-3.7090430864833812</v>
      </c>
      <c r="BX17" s="141">
        <v>0.33985239727487487</v>
      </c>
      <c r="BY17" s="141">
        <v>0.81658338378050876</v>
      </c>
      <c r="BZ17" s="141"/>
      <c r="CA17" s="141">
        <v>-0.54312292380150007</v>
      </c>
      <c r="CB17" s="141">
        <v>1.6593535827434516</v>
      </c>
      <c r="CC17" s="141">
        <v>0.75873273971017008</v>
      </c>
      <c r="CD17" s="141"/>
      <c r="CE17" s="141"/>
      <c r="CF17" s="141">
        <v>1.3044144978791574</v>
      </c>
      <c r="CG17" s="141">
        <v>0.95424250943932487</v>
      </c>
      <c r="CH17" s="155"/>
      <c r="CI17" s="155">
        <v>1.0812263580514905</v>
      </c>
      <c r="CJ17" s="155">
        <v>1.2221781394509719</v>
      </c>
      <c r="CK17" s="155">
        <v>2.7959563361070829</v>
      </c>
      <c r="CL17" s="155">
        <v>0.97775121621484584</v>
      </c>
      <c r="CM17" s="155">
        <v>2.9991559502242491</v>
      </c>
      <c r="CN17" s="155">
        <v>0.71876612019598829</v>
      </c>
      <c r="CO17" s="155">
        <v>0.26951294421791633</v>
      </c>
      <c r="CP17" s="155">
        <v>0.99595390696949881</v>
      </c>
      <c r="CQ17" s="155">
        <v>-0.9692882337231894</v>
      </c>
      <c r="CR17" s="155">
        <v>0.74036268949424389</v>
      </c>
      <c r="CS17" s="155">
        <v>1.0899051114393981</v>
      </c>
      <c r="CT17" s="155">
        <v>1.7781512503836436</v>
      </c>
      <c r="CU17" s="155">
        <v>-3.9993694566077161E-2</v>
      </c>
      <c r="CV17" s="155">
        <v>-0.34128954988576887</v>
      </c>
      <c r="CW17" s="155"/>
      <c r="CX17" s="155"/>
    </row>
    <row r="18" spans="1:102" ht="30" x14ac:dyDescent="0.25">
      <c r="A18" s="86" t="s">
        <v>72</v>
      </c>
      <c r="B18" s="86">
        <v>6116.110004248897</v>
      </c>
      <c r="C18" s="86">
        <v>4.6381132486614369</v>
      </c>
      <c r="D18" s="86">
        <v>687893.90010720084</v>
      </c>
      <c r="E18" s="105">
        <v>148313.30397241327</v>
      </c>
      <c r="F18" s="82">
        <v>47.47</v>
      </c>
      <c r="G18" s="82">
        <f t="shared" si="0"/>
        <v>52.53</v>
      </c>
      <c r="H18" s="109">
        <v>112.4724538357415</v>
      </c>
      <c r="I18">
        <v>2084</v>
      </c>
      <c r="J18" s="144">
        <v>338452.875</v>
      </c>
      <c r="K18" s="144">
        <v>31470.7109375</v>
      </c>
      <c r="L18" s="144">
        <v>2.1015927770847522E-3</v>
      </c>
      <c r="M18" s="144">
        <v>1.9541455748003949E-4</v>
      </c>
      <c r="N18" s="144">
        <v>0</v>
      </c>
      <c r="O18" s="144">
        <v>0.94284598966626731</v>
      </c>
      <c r="P18" s="144">
        <v>1.971905825389271E-2</v>
      </c>
      <c r="Q18" s="145">
        <v>8.0933796098520243E-3</v>
      </c>
      <c r="R18" s="144">
        <v>0</v>
      </c>
      <c r="S18" s="144">
        <v>0</v>
      </c>
      <c r="T18" s="153">
        <v>12081.371252000001</v>
      </c>
      <c r="U18" s="153">
        <v>26698.0567648</v>
      </c>
      <c r="V18" s="144">
        <v>0</v>
      </c>
      <c r="W18" s="144">
        <v>2</v>
      </c>
      <c r="X18" s="144">
        <v>0</v>
      </c>
      <c r="Y18" s="144">
        <v>0</v>
      </c>
      <c r="Z18" s="146">
        <v>42.755665498386328</v>
      </c>
      <c r="AA18" s="147">
        <v>770.90376861512868</v>
      </c>
      <c r="AB18" s="152">
        <v>7.3412484094029793</v>
      </c>
      <c r="AC18" s="148">
        <v>112.4724538357415</v>
      </c>
      <c r="AD18" s="149">
        <v>4.6381132486614369</v>
      </c>
      <c r="AE18" s="150">
        <v>1.58</v>
      </c>
      <c r="AF18" s="151">
        <v>14.218326399573805</v>
      </c>
      <c r="AG18" s="151">
        <v>3.3153580495589772</v>
      </c>
      <c r="AH18" s="151">
        <v>8.4</v>
      </c>
      <c r="AI18" s="151">
        <v>10.5</v>
      </c>
      <c r="AJ18" s="151">
        <v>60</v>
      </c>
      <c r="AK18" s="151">
        <v>0.91202408075332642</v>
      </c>
      <c r="AL18" s="151">
        <v>0.45573297142982483</v>
      </c>
      <c r="AM18" s="151">
        <v>0</v>
      </c>
      <c r="AN18" s="151">
        <v>0</v>
      </c>
      <c r="AO18" s="138">
        <f t="shared" si="2"/>
        <v>5.5294982075788894</v>
      </c>
      <c r="AP18" s="138">
        <f t="shared" si="18"/>
        <v>4.4979065539315153</v>
      </c>
      <c r="AQ18" s="138">
        <f t="shared" si="19"/>
        <v>-2.6774514328360066</v>
      </c>
      <c r="AR18" s="138">
        <f t="shared" si="20"/>
        <v>-3.7090430864833812</v>
      </c>
      <c r="AS18" s="138" t="e">
        <f t="shared" si="21"/>
        <v>#NUM!</v>
      </c>
      <c r="AT18" s="138">
        <f t="shared" si="22"/>
        <v>-2.5559241833799269E-2</v>
      </c>
      <c r="AU18" s="138">
        <f t="shared" si="23"/>
        <v>-1.7051138300086019</v>
      </c>
      <c r="AV18" s="138">
        <f t="shared" si="24"/>
        <v>-2.091870089090011</v>
      </c>
      <c r="AW18" s="138" t="e">
        <f t="shared" si="25"/>
        <v>#NUM!</v>
      </c>
      <c r="AX18" s="138" t="e">
        <f t="shared" si="26"/>
        <v>#NUM!</v>
      </c>
      <c r="AY18" s="138">
        <f t="shared" si="27"/>
        <v>4.0821162300946368</v>
      </c>
      <c r="AZ18" s="138">
        <f t="shared" si="28"/>
        <v>4.426479652112258</v>
      </c>
      <c r="BA18" s="138" t="e">
        <f t="shared" si="29"/>
        <v>#NUM!</v>
      </c>
      <c r="BB18" s="138">
        <f t="shared" si="30"/>
        <v>0.3010299956639812</v>
      </c>
      <c r="BC18" s="138" t="e">
        <f t="shared" si="31"/>
        <v>#NUM!</v>
      </c>
      <c r="BD18" s="138" t="e">
        <f t="shared" si="32"/>
        <v>#NUM!</v>
      </c>
      <c r="BE18" s="138">
        <f t="shared" si="3"/>
        <v>1.6309936706819859</v>
      </c>
      <c r="BF18" s="138">
        <f t="shared" si="4"/>
        <v>2.8870001687541897</v>
      </c>
      <c r="BG18" s="138">
        <f t="shared" si="5"/>
        <v>0.8657699197542883</v>
      </c>
      <c r="BH18" s="138">
        <f t="shared" si="6"/>
        <v>2.0510461703407934</v>
      </c>
      <c r="BI18" s="138">
        <f t="shared" si="7"/>
        <v>0.66634134858577343</v>
      </c>
      <c r="BJ18" s="138">
        <f t="shared" si="8"/>
        <v>0.19865708695442263</v>
      </c>
      <c r="BK18" s="138">
        <f t="shared" si="9"/>
        <v>1.1528484797829712</v>
      </c>
      <c r="BL18" s="138">
        <f t="shared" si="10"/>
        <v>0.5205304378842851</v>
      </c>
      <c r="BM18" s="138">
        <f t="shared" si="11"/>
        <v>0.9242792860618817</v>
      </c>
      <c r="BN18" s="138">
        <f t="shared" si="12"/>
        <v>1.0211892990699381</v>
      </c>
      <c r="BO18" s="138">
        <f t="shared" si="13"/>
        <v>1.7781512503836436</v>
      </c>
      <c r="BP18" s="138">
        <f t="shared" si="14"/>
        <v>-3.9993694566077161E-2</v>
      </c>
      <c r="BQ18" s="138">
        <f t="shared" si="15"/>
        <v>-0.34128954988576887</v>
      </c>
      <c r="BR18" s="138" t="e">
        <f t="shared" si="16"/>
        <v>#NUM!</v>
      </c>
      <c r="BS18" s="138" t="e">
        <f t="shared" si="17"/>
        <v>#NUM!</v>
      </c>
      <c r="BT18" s="141">
        <v>5.5294982075788894</v>
      </c>
      <c r="BU18" s="141">
        <v>4.4979065539315153</v>
      </c>
      <c r="BV18" s="141">
        <v>-2.6774514328360066</v>
      </c>
      <c r="BW18" s="141">
        <v>-3.7090430864833812</v>
      </c>
      <c r="BX18" s="141"/>
      <c r="BY18" s="141">
        <v>-2.5559241833799269E-2</v>
      </c>
      <c r="BZ18" s="141">
        <v>-1.7051138300086019</v>
      </c>
      <c r="CA18" s="141">
        <v>-2.091870089090011</v>
      </c>
      <c r="CB18" s="141"/>
      <c r="CC18" s="141"/>
      <c r="CD18" s="141">
        <v>4.0821162300946368</v>
      </c>
      <c r="CE18" s="141">
        <v>4.426479652112258</v>
      </c>
      <c r="CF18" s="141"/>
      <c r="CG18" s="141">
        <v>0.3010299956639812</v>
      </c>
      <c r="CH18" s="155"/>
      <c r="CI18" s="155"/>
      <c r="CJ18" s="155">
        <v>1.6309936706819859</v>
      </c>
      <c r="CK18" s="155">
        <v>2.8870001687541897</v>
      </c>
      <c r="CL18" s="155">
        <v>0.8657699197542883</v>
      </c>
      <c r="CM18" s="155">
        <v>2.0510461703407934</v>
      </c>
      <c r="CN18" s="155">
        <v>0.66634134858577343</v>
      </c>
      <c r="CO18" s="155">
        <v>0.19865708695442263</v>
      </c>
      <c r="CP18" s="155">
        <v>1.1528484797829712</v>
      </c>
      <c r="CQ18" s="155">
        <v>0.5205304378842851</v>
      </c>
      <c r="CR18" s="155">
        <v>0.9242792860618817</v>
      </c>
      <c r="CS18" s="155">
        <v>1.0211892990699381</v>
      </c>
      <c r="CT18" s="155">
        <v>1.7781512503836436</v>
      </c>
      <c r="CU18" s="155">
        <v>-3.9993694566077161E-2</v>
      </c>
      <c r="CV18" s="155">
        <v>-0.34128954988576887</v>
      </c>
      <c r="CW18" s="155"/>
      <c r="CX18" s="155"/>
    </row>
    <row r="19" spans="1:102" x14ac:dyDescent="0.25">
      <c r="A19" s="86" t="s">
        <v>73</v>
      </c>
      <c r="B19" s="86">
        <v>1463.5999999839105</v>
      </c>
      <c r="C19" s="86">
        <v>4.3228291686003502</v>
      </c>
      <c r="D19" s="86">
        <v>16461516.96465933</v>
      </c>
      <c r="E19" s="105">
        <v>3808042.4468842139</v>
      </c>
      <c r="F19" s="82">
        <v>45.57</v>
      </c>
      <c r="G19" s="82">
        <f t="shared" si="0"/>
        <v>54.43</v>
      </c>
      <c r="H19" s="109">
        <v>11247.278604017691</v>
      </c>
      <c r="I19">
        <v>3026</v>
      </c>
      <c r="J19" s="144">
        <v>338452.875</v>
      </c>
      <c r="K19" s="144">
        <v>31470.7109375</v>
      </c>
      <c r="L19" s="144">
        <v>2.1015927770847522E-3</v>
      </c>
      <c r="M19" s="144">
        <v>1.9541455748003949E-4</v>
      </c>
      <c r="N19" s="144">
        <v>15.569797675615272</v>
      </c>
      <c r="O19" s="144">
        <v>12.18052075827017</v>
      </c>
      <c r="P19" s="144">
        <v>0</v>
      </c>
      <c r="Q19" s="145">
        <v>4.3115605357128803</v>
      </c>
      <c r="R19" s="144">
        <v>0</v>
      </c>
      <c r="S19" s="144">
        <v>0</v>
      </c>
      <c r="T19" s="144"/>
      <c r="U19" s="144"/>
      <c r="V19" s="144">
        <v>0</v>
      </c>
      <c r="W19" s="144">
        <v>1</v>
      </c>
      <c r="X19" s="144">
        <v>10</v>
      </c>
      <c r="Y19" s="144">
        <v>23.019300680384237</v>
      </c>
      <c r="Z19" s="146">
        <v>26.934525476688208</v>
      </c>
      <c r="AA19" s="147">
        <v>5984.1082818480463</v>
      </c>
      <c r="AB19" s="152">
        <v>233.69960425027054</v>
      </c>
      <c r="AC19" s="148">
        <v>11247.278604017691</v>
      </c>
      <c r="AD19" s="149">
        <v>4.3228291686003502</v>
      </c>
      <c r="AE19" s="150">
        <v>3.48</v>
      </c>
      <c r="AF19" s="151">
        <v>45.093881784628238</v>
      </c>
      <c r="AG19" s="151">
        <v>5.2559856893580053</v>
      </c>
      <c r="AH19" s="151">
        <v>0.4</v>
      </c>
      <c r="AI19" s="151">
        <v>8.3000000000000007</v>
      </c>
      <c r="AJ19" s="151">
        <v>60</v>
      </c>
      <c r="AK19" s="151">
        <v>0.91202408075332642</v>
      </c>
      <c r="AL19" s="151">
        <v>0.45573297142982483</v>
      </c>
      <c r="AM19" s="151">
        <v>0</v>
      </c>
      <c r="AN19" s="151">
        <v>0</v>
      </c>
      <c r="AO19" s="138">
        <f t="shared" si="2"/>
        <v>5.5294982075788894</v>
      </c>
      <c r="AP19" s="138">
        <f t="shared" si="18"/>
        <v>4.4979065539315153</v>
      </c>
      <c r="AQ19" s="138">
        <f t="shared" si="19"/>
        <v>-2.6774514328360066</v>
      </c>
      <c r="AR19" s="138">
        <f t="shared" si="20"/>
        <v>-3.7090430864833812</v>
      </c>
      <c r="AS19" s="138">
        <f t="shared" si="21"/>
        <v>1.1922829690912577</v>
      </c>
      <c r="AT19" s="138">
        <f t="shared" si="22"/>
        <v>1.0856658562450066</v>
      </c>
      <c r="AU19" s="138" t="e">
        <f t="shared" si="23"/>
        <v>#NUM!</v>
      </c>
      <c r="AV19" s="138">
        <f t="shared" si="24"/>
        <v>0.63463448811530276</v>
      </c>
      <c r="AW19" s="138" t="e">
        <f t="shared" si="25"/>
        <v>#NUM!</v>
      </c>
      <c r="AX19" s="138" t="e">
        <f t="shared" si="26"/>
        <v>#NUM!</v>
      </c>
      <c r="AY19" s="138" t="e">
        <f t="shared" si="27"/>
        <v>#NUM!</v>
      </c>
      <c r="AZ19" s="138" t="e">
        <f t="shared" si="28"/>
        <v>#NUM!</v>
      </c>
      <c r="BA19" s="138" t="e">
        <f t="shared" si="29"/>
        <v>#NUM!</v>
      </c>
      <c r="BB19" s="138">
        <f t="shared" si="30"/>
        <v>0</v>
      </c>
      <c r="BC19" s="138">
        <f t="shared" si="31"/>
        <v>1</v>
      </c>
      <c r="BD19" s="138">
        <f t="shared" si="32"/>
        <v>1.3620921257549596</v>
      </c>
      <c r="BE19" s="138">
        <f t="shared" si="3"/>
        <v>1.4303093286968547</v>
      </c>
      <c r="BF19" s="138">
        <f t="shared" si="4"/>
        <v>3.7769994434432408</v>
      </c>
      <c r="BG19" s="138">
        <f t="shared" si="5"/>
        <v>2.368657976953334</v>
      </c>
      <c r="BH19" s="138">
        <f t="shared" si="6"/>
        <v>4.0510474530934601</v>
      </c>
      <c r="BI19" s="138">
        <f t="shared" si="7"/>
        <v>0.63576807323891593</v>
      </c>
      <c r="BJ19" s="138">
        <f t="shared" si="8"/>
        <v>0.54157924394658097</v>
      </c>
      <c r="BK19" s="138">
        <f t="shared" si="9"/>
        <v>1.6541176219794806</v>
      </c>
      <c r="BL19" s="138">
        <f t="shared" si="10"/>
        <v>0.72065417408572141</v>
      </c>
      <c r="BM19" s="138">
        <f t="shared" si="11"/>
        <v>-0.3979400086720376</v>
      </c>
      <c r="BN19" s="138">
        <f t="shared" si="12"/>
        <v>0.91907809237607396</v>
      </c>
      <c r="BO19" s="138">
        <f t="shared" si="13"/>
        <v>1.7781512503836436</v>
      </c>
      <c r="BP19" s="138">
        <f t="shared" si="14"/>
        <v>-3.9993694566077161E-2</v>
      </c>
      <c r="BQ19" s="138">
        <f t="shared" si="15"/>
        <v>-0.34128954988576887</v>
      </c>
      <c r="BR19" s="138" t="e">
        <f t="shared" si="16"/>
        <v>#NUM!</v>
      </c>
      <c r="BS19" s="138" t="e">
        <f t="shared" si="17"/>
        <v>#NUM!</v>
      </c>
      <c r="BT19" s="141">
        <v>5.5294982075788894</v>
      </c>
      <c r="BU19" s="141">
        <v>4.4979065539315153</v>
      </c>
      <c r="BV19" s="141">
        <v>-2.6774514328360066</v>
      </c>
      <c r="BW19" s="141">
        <v>-3.7090430864833812</v>
      </c>
      <c r="BX19" s="141">
        <v>1.1922829690912577</v>
      </c>
      <c r="BY19" s="141">
        <v>1.0856658562450066</v>
      </c>
      <c r="BZ19" s="141"/>
      <c r="CA19" s="141">
        <v>0.63463448811530276</v>
      </c>
      <c r="CB19" s="141"/>
      <c r="CC19" s="141"/>
      <c r="CD19" s="141"/>
      <c r="CE19" s="141"/>
      <c r="CF19" s="141"/>
      <c r="CG19" s="141">
        <v>0</v>
      </c>
      <c r="CH19" s="155">
        <v>1</v>
      </c>
      <c r="CI19" s="155">
        <v>1.3620921257549596</v>
      </c>
      <c r="CJ19" s="155">
        <v>1.4303093286968547</v>
      </c>
      <c r="CK19" s="155">
        <v>3.7769994434432408</v>
      </c>
      <c r="CL19" s="155">
        <v>2.368657976953334</v>
      </c>
      <c r="CM19" s="155">
        <v>4.0510474530934601</v>
      </c>
      <c r="CN19" s="155">
        <v>0.63576807323891593</v>
      </c>
      <c r="CO19" s="155">
        <v>0.54157924394658097</v>
      </c>
      <c r="CP19" s="155">
        <v>1.6541176219794806</v>
      </c>
      <c r="CQ19" s="155">
        <v>0.72065417408572141</v>
      </c>
      <c r="CR19" s="155">
        <v>-0.3979400086720376</v>
      </c>
      <c r="CS19" s="155">
        <v>0.91907809237607396</v>
      </c>
      <c r="CT19" s="155">
        <v>1.7781512503836436</v>
      </c>
      <c r="CU19" s="155">
        <v>-3.9993694566077161E-2</v>
      </c>
      <c r="CV19" s="155">
        <v>-0.34128954988576887</v>
      </c>
      <c r="CW19" s="155"/>
      <c r="CX19" s="155"/>
    </row>
    <row r="20" spans="1:102" x14ac:dyDescent="0.25">
      <c r="A20" s="86" t="s">
        <v>74</v>
      </c>
      <c r="B20" s="86">
        <v>2052.8599991459191</v>
      </c>
      <c r="C20" s="86">
        <v>4.5528019344366859</v>
      </c>
      <c r="D20" s="86">
        <v>2065705.4291707438</v>
      </c>
      <c r="E20" s="105">
        <v>453721.7869167708</v>
      </c>
      <c r="F20" s="82">
        <v>50.74</v>
      </c>
      <c r="G20" s="82">
        <f t="shared" si="0"/>
        <v>49.26</v>
      </c>
      <c r="H20" s="109">
        <v>1006.2573336857696</v>
      </c>
      <c r="I20">
        <v>3029</v>
      </c>
      <c r="J20" s="144">
        <v>338452.875</v>
      </c>
      <c r="K20" s="144">
        <v>31470.7109375</v>
      </c>
      <c r="L20" s="144">
        <v>2.1015927770847522E-3</v>
      </c>
      <c r="M20" s="144">
        <v>1.9541455748003949E-4</v>
      </c>
      <c r="N20" s="144">
        <v>22.104032255900371</v>
      </c>
      <c r="O20" s="144">
        <v>16.196670405137585</v>
      </c>
      <c r="P20" s="144">
        <v>0</v>
      </c>
      <c r="Q20" s="145">
        <v>5.1533957524631084</v>
      </c>
      <c r="R20" s="144">
        <v>0</v>
      </c>
      <c r="S20" s="144">
        <v>0</v>
      </c>
      <c r="T20" s="144"/>
      <c r="U20" s="144"/>
      <c r="V20" s="144">
        <v>0</v>
      </c>
      <c r="W20" s="144">
        <v>15</v>
      </c>
      <c r="X20" s="144">
        <v>277</v>
      </c>
      <c r="Y20" s="144">
        <v>20.196610363969459</v>
      </c>
      <c r="Z20" s="146">
        <v>32.341770716494786</v>
      </c>
      <c r="AA20" s="147">
        <v>1200.0258918790414</v>
      </c>
      <c r="AB20" s="152">
        <v>28.924743652334797</v>
      </c>
      <c r="AC20" s="148">
        <v>1006.2573336857696</v>
      </c>
      <c r="AD20" s="149">
        <v>4.5528019344366859</v>
      </c>
      <c r="AE20" s="150">
        <v>0.84</v>
      </c>
      <c r="AF20" s="151">
        <v>9.4518316717780948</v>
      </c>
      <c r="AG20" s="151">
        <v>0.42447220065884911</v>
      </c>
      <c r="AH20" s="151">
        <v>2.6</v>
      </c>
      <c r="AI20" s="151">
        <v>10.4</v>
      </c>
      <c r="AJ20" s="151">
        <v>60</v>
      </c>
      <c r="AK20" s="151">
        <v>0.91202408075332642</v>
      </c>
      <c r="AL20" s="151">
        <v>0.45573297142982483</v>
      </c>
      <c r="AM20" s="151">
        <v>0</v>
      </c>
      <c r="AN20" s="151">
        <v>0</v>
      </c>
      <c r="AO20" s="138">
        <f t="shared" si="2"/>
        <v>5.5294982075788894</v>
      </c>
      <c r="AP20" s="138">
        <f t="shared" si="18"/>
        <v>4.4979065539315153</v>
      </c>
      <c r="AQ20" s="138">
        <f t="shared" si="19"/>
        <v>-2.6774514328360066</v>
      </c>
      <c r="AR20" s="138">
        <f t="shared" si="20"/>
        <v>-3.7090430864833812</v>
      </c>
      <c r="AS20" s="138">
        <f t="shared" si="21"/>
        <v>1.3444715056647578</v>
      </c>
      <c r="AT20" s="138">
        <f t="shared" si="22"/>
        <v>1.2094257445860133</v>
      </c>
      <c r="AU20" s="138" t="e">
        <f t="shared" si="23"/>
        <v>#NUM!</v>
      </c>
      <c r="AV20" s="138">
        <f t="shared" si="24"/>
        <v>0.71209349517042919</v>
      </c>
      <c r="AW20" s="138" t="e">
        <f t="shared" si="25"/>
        <v>#NUM!</v>
      </c>
      <c r="AX20" s="138" t="e">
        <f t="shared" si="26"/>
        <v>#NUM!</v>
      </c>
      <c r="AY20" s="138" t="e">
        <f t="shared" si="27"/>
        <v>#NUM!</v>
      </c>
      <c r="AZ20" s="138" t="e">
        <f t="shared" si="28"/>
        <v>#NUM!</v>
      </c>
      <c r="BA20" s="138" t="e">
        <f t="shared" si="29"/>
        <v>#NUM!</v>
      </c>
      <c r="BB20" s="138">
        <f t="shared" si="30"/>
        <v>1.1760912590556813</v>
      </c>
      <c r="BC20" s="138">
        <f t="shared" si="31"/>
        <v>2.4424797690644486</v>
      </c>
      <c r="BD20" s="138">
        <f t="shared" si="32"/>
        <v>1.305278487082786</v>
      </c>
      <c r="BE20" s="138">
        <f t="shared" si="3"/>
        <v>1.5097637939052786</v>
      </c>
      <c r="BF20" s="138">
        <f t="shared" si="4"/>
        <v>3.0791906165300285</v>
      </c>
      <c r="BG20" s="138">
        <f t="shared" si="5"/>
        <v>1.4612695186740972</v>
      </c>
      <c r="BH20" s="138">
        <f t="shared" si="6"/>
        <v>3.0027090585611727</v>
      </c>
      <c r="BI20" s="138">
        <f t="shared" si="7"/>
        <v>0.65827875712737272</v>
      </c>
      <c r="BJ20" s="138">
        <f t="shared" si="8"/>
        <v>-7.5720713938118356E-2</v>
      </c>
      <c r="BK20" s="138">
        <f t="shared" si="9"/>
        <v>0.97551597865342543</v>
      </c>
      <c r="BL20" s="138">
        <f t="shared" si="10"/>
        <v>-0.37215074710623997</v>
      </c>
      <c r="BM20" s="138">
        <f t="shared" si="11"/>
        <v>0.41497334797081797</v>
      </c>
      <c r="BN20" s="138">
        <f t="shared" si="12"/>
        <v>1.0170333392987803</v>
      </c>
      <c r="BO20" s="138">
        <f t="shared" si="13"/>
        <v>1.7781512503836436</v>
      </c>
      <c r="BP20" s="138">
        <f t="shared" si="14"/>
        <v>-3.9993694566077161E-2</v>
      </c>
      <c r="BQ20" s="138">
        <f t="shared" si="15"/>
        <v>-0.34128954988576887</v>
      </c>
      <c r="BR20" s="138" t="e">
        <f t="shared" si="16"/>
        <v>#NUM!</v>
      </c>
      <c r="BS20" s="138" t="e">
        <f t="shared" si="17"/>
        <v>#NUM!</v>
      </c>
      <c r="BT20" s="141">
        <v>5.5294982075788894</v>
      </c>
      <c r="BU20" s="141">
        <v>4.4979065539315153</v>
      </c>
      <c r="BV20" s="141">
        <v>-2.6774514328360066</v>
      </c>
      <c r="BW20" s="141">
        <v>-3.7090430864833812</v>
      </c>
      <c r="BX20" s="141">
        <v>1.3444715056647578</v>
      </c>
      <c r="BY20" s="141">
        <v>1.2094257445860133</v>
      </c>
      <c r="BZ20" s="141"/>
      <c r="CA20" s="141">
        <v>0.71209349517042919</v>
      </c>
      <c r="CB20" s="141"/>
      <c r="CC20" s="141"/>
      <c r="CD20" s="141"/>
      <c r="CE20" s="141"/>
      <c r="CF20" s="141"/>
      <c r="CG20" s="141">
        <v>1.1760912590556813</v>
      </c>
      <c r="CH20" s="155">
        <v>2.4424797690644486</v>
      </c>
      <c r="CI20" s="155">
        <v>1.305278487082786</v>
      </c>
      <c r="CJ20" s="155">
        <v>1.5097637939052786</v>
      </c>
      <c r="CK20" s="155">
        <v>3.0791906165300285</v>
      </c>
      <c r="CL20" s="155">
        <v>1.4612695186740972</v>
      </c>
      <c r="CM20" s="155">
        <v>3.0027090585611727</v>
      </c>
      <c r="CN20" s="155">
        <v>0.65827875712737272</v>
      </c>
      <c r="CO20" s="155">
        <v>-7.5720713938118356E-2</v>
      </c>
      <c r="CP20" s="155">
        <v>0.97551597865342543</v>
      </c>
      <c r="CQ20" s="155">
        <v>-0.37215074710623997</v>
      </c>
      <c r="CR20" s="155">
        <v>0.41497334797081797</v>
      </c>
      <c r="CS20" s="155">
        <v>1.0170333392987803</v>
      </c>
      <c r="CT20" s="155">
        <v>1.7781512503836436</v>
      </c>
      <c r="CU20" s="155">
        <v>-3.9993694566077161E-2</v>
      </c>
      <c r="CV20" s="155">
        <v>-0.34128954988576887</v>
      </c>
      <c r="CW20" s="155"/>
      <c r="CX20" s="155"/>
    </row>
    <row r="21" spans="1:102" x14ac:dyDescent="0.25">
      <c r="A21" s="86" t="s">
        <v>75</v>
      </c>
      <c r="B21" s="86">
        <v>1806.3599997833799</v>
      </c>
      <c r="C21" s="86">
        <v>4.1186751171868385</v>
      </c>
      <c r="D21" s="86">
        <v>5415623.1427143477</v>
      </c>
      <c r="E21" s="105">
        <v>1314894.471796396</v>
      </c>
      <c r="F21" s="82">
        <v>47.85</v>
      </c>
      <c r="G21" s="82">
        <f t="shared" si="0"/>
        <v>52.15</v>
      </c>
      <c r="H21" s="109">
        <v>2998.0862858808841</v>
      </c>
      <c r="I21">
        <v>3033</v>
      </c>
      <c r="J21" s="144">
        <v>338452.875</v>
      </c>
      <c r="K21" s="144">
        <v>31470.7109375</v>
      </c>
      <c r="L21" s="144">
        <v>2.1015927770847522E-3</v>
      </c>
      <c r="M21" s="144">
        <v>1.9541455748003949E-4</v>
      </c>
      <c r="N21" s="144">
        <v>0.3622625035543709</v>
      </c>
      <c r="O21" s="144">
        <v>3.2605321190287704</v>
      </c>
      <c r="P21" s="144">
        <v>0</v>
      </c>
      <c r="Q21" s="145">
        <v>0.36332735450226089</v>
      </c>
      <c r="R21" s="144">
        <v>0</v>
      </c>
      <c r="S21" s="144">
        <v>0</v>
      </c>
      <c r="T21" s="144"/>
      <c r="U21" s="144"/>
      <c r="V21" s="144">
        <v>0</v>
      </c>
      <c r="W21" s="144">
        <v>8</v>
      </c>
      <c r="X21" s="144">
        <v>0</v>
      </c>
      <c r="Y21" s="144">
        <v>68.231746378829598</v>
      </c>
      <c r="Z21" s="146">
        <v>47.114880535306384</v>
      </c>
      <c r="AA21" s="147">
        <v>534.02903484721787</v>
      </c>
      <c r="AB21" s="152">
        <v>18.225049527824211</v>
      </c>
      <c r="AC21" s="148">
        <v>2998.0862858808841</v>
      </c>
      <c r="AD21" s="149">
        <v>4.1186751171868385</v>
      </c>
      <c r="AE21" s="150">
        <v>5.21</v>
      </c>
      <c r="AF21" s="151">
        <v>18.802120700917992</v>
      </c>
      <c r="AG21" s="151">
        <v>4.0650843421839697</v>
      </c>
      <c r="AH21" s="151">
        <v>2</v>
      </c>
      <c r="AI21" s="151">
        <v>8.7999999999999989</v>
      </c>
      <c r="AJ21" s="151">
        <v>60</v>
      </c>
      <c r="AK21" s="151">
        <v>0.91202408075332642</v>
      </c>
      <c r="AL21" s="151">
        <v>0.45573297142982483</v>
      </c>
      <c r="AM21" s="151">
        <v>0</v>
      </c>
      <c r="AN21" s="151">
        <v>0</v>
      </c>
      <c r="AO21" s="138">
        <f t="shared" si="2"/>
        <v>5.5294982075788894</v>
      </c>
      <c r="AP21" s="138">
        <f t="shared" si="18"/>
        <v>4.4979065539315153</v>
      </c>
      <c r="AQ21" s="138">
        <f t="shared" si="19"/>
        <v>-2.6774514328360066</v>
      </c>
      <c r="AR21" s="138">
        <f t="shared" si="20"/>
        <v>-3.7090430864833812</v>
      </c>
      <c r="AS21" s="138">
        <f t="shared" si="21"/>
        <v>-0.44097661584725351</v>
      </c>
      <c r="AT21" s="138">
        <f t="shared" si="22"/>
        <v>0.51328848273647132</v>
      </c>
      <c r="AU21" s="138" t="e">
        <f t="shared" si="23"/>
        <v>#NUM!</v>
      </c>
      <c r="AV21" s="138">
        <f t="shared" si="24"/>
        <v>-0.439701903369976</v>
      </c>
      <c r="AW21" s="138" t="e">
        <f t="shared" si="25"/>
        <v>#NUM!</v>
      </c>
      <c r="AX21" s="138" t="e">
        <f t="shared" si="26"/>
        <v>#NUM!</v>
      </c>
      <c r="AY21" s="138" t="e">
        <f t="shared" si="27"/>
        <v>#NUM!</v>
      </c>
      <c r="AZ21" s="138" t="e">
        <f t="shared" si="28"/>
        <v>#NUM!</v>
      </c>
      <c r="BA21" s="138" t="e">
        <f t="shared" si="29"/>
        <v>#NUM!</v>
      </c>
      <c r="BB21" s="138">
        <f t="shared" si="30"/>
        <v>0.90308998699194354</v>
      </c>
      <c r="BC21" s="138" t="e">
        <f t="shared" si="31"/>
        <v>#NUM!</v>
      </c>
      <c r="BD21" s="138">
        <f t="shared" si="32"/>
        <v>1.8339864871084688</v>
      </c>
      <c r="BE21" s="138">
        <f t="shared" si="3"/>
        <v>1.6731580942566269</v>
      </c>
      <c r="BF21" s="138">
        <f t="shared" si="4"/>
        <v>2.7275648700082065</v>
      </c>
      <c r="BG21" s="138">
        <f t="shared" si="5"/>
        <v>1.2606687172167079</v>
      </c>
      <c r="BH21" s="138">
        <f t="shared" si="6"/>
        <v>3.4768441278260296</v>
      </c>
      <c r="BI21" s="138">
        <f t="shared" si="7"/>
        <v>0.61475753597737315</v>
      </c>
      <c r="BJ21" s="138">
        <f t="shared" si="8"/>
        <v>0.71683772329952444</v>
      </c>
      <c r="BK21" s="138">
        <f t="shared" si="9"/>
        <v>1.2742068363255934</v>
      </c>
      <c r="BL21" s="138">
        <f t="shared" si="10"/>
        <v>0.60906956074560847</v>
      </c>
      <c r="BM21" s="138">
        <f t="shared" si="11"/>
        <v>0.3010299956639812</v>
      </c>
      <c r="BN21" s="138">
        <f t="shared" si="12"/>
        <v>0.94448267215016857</v>
      </c>
      <c r="BO21" s="138">
        <f t="shared" si="13"/>
        <v>1.7781512503836436</v>
      </c>
      <c r="BP21" s="138">
        <f t="shared" si="14"/>
        <v>-3.9993694566077161E-2</v>
      </c>
      <c r="BQ21" s="138">
        <f t="shared" si="15"/>
        <v>-0.34128954988576887</v>
      </c>
      <c r="BR21" s="138" t="e">
        <f t="shared" si="16"/>
        <v>#NUM!</v>
      </c>
      <c r="BS21" s="138" t="e">
        <f t="shared" si="17"/>
        <v>#NUM!</v>
      </c>
      <c r="BT21" s="141">
        <v>5.5294982075788894</v>
      </c>
      <c r="BU21" s="141">
        <v>4.4979065539315153</v>
      </c>
      <c r="BV21" s="141">
        <v>-2.6774514328360066</v>
      </c>
      <c r="BW21" s="141">
        <v>-3.7090430864833812</v>
      </c>
      <c r="BX21" s="141">
        <v>-0.44097661584725351</v>
      </c>
      <c r="BY21" s="141">
        <v>0.51328848273647132</v>
      </c>
      <c r="BZ21" s="141"/>
      <c r="CA21" s="141">
        <v>-0.439701903369976</v>
      </c>
      <c r="CB21" s="141"/>
      <c r="CC21" s="141"/>
      <c r="CD21" s="141"/>
      <c r="CE21" s="141"/>
      <c r="CF21" s="141"/>
      <c r="CG21" s="141">
        <v>0.90308998699194354</v>
      </c>
      <c r="CH21" s="155"/>
      <c r="CI21" s="155">
        <v>1.8339864871084688</v>
      </c>
      <c r="CJ21" s="155">
        <v>1.6731580942566269</v>
      </c>
      <c r="CK21" s="155">
        <v>2.7275648700082065</v>
      </c>
      <c r="CL21" s="155">
        <v>1.2606687172167079</v>
      </c>
      <c r="CM21" s="155">
        <v>3.4768441278260296</v>
      </c>
      <c r="CN21" s="155">
        <v>0.61475753597737315</v>
      </c>
      <c r="CO21" s="155">
        <v>0.71683772329952444</v>
      </c>
      <c r="CP21" s="155">
        <v>1.2742068363255934</v>
      </c>
      <c r="CQ21" s="155">
        <v>0.60906956074560847</v>
      </c>
      <c r="CR21" s="155">
        <v>0.3010299956639812</v>
      </c>
      <c r="CS21" s="155">
        <v>0.94448267215016857</v>
      </c>
      <c r="CT21" s="155">
        <v>1.7781512503836436</v>
      </c>
      <c r="CU21" s="155">
        <v>-3.9993694566077161E-2</v>
      </c>
      <c r="CV21" s="155">
        <v>-0.34128954988576887</v>
      </c>
      <c r="CW21" s="155"/>
      <c r="CX21" s="155"/>
    </row>
    <row r="22" spans="1:102" ht="30" x14ac:dyDescent="0.25">
      <c r="A22" s="86" t="s">
        <v>76</v>
      </c>
      <c r="B22" s="86">
        <v>1468.7399997470702</v>
      </c>
      <c r="C22" s="86">
        <v>4.6920623359159892</v>
      </c>
      <c r="D22" s="86">
        <v>1178880.2220614639</v>
      </c>
      <c r="E22" s="105">
        <v>251249.90625925298</v>
      </c>
      <c r="F22" s="82">
        <v>50.71</v>
      </c>
      <c r="G22" s="82">
        <f t="shared" si="0"/>
        <v>49.29</v>
      </c>
      <c r="H22" s="109">
        <v>802.64731828947072</v>
      </c>
      <c r="I22">
        <v>3035</v>
      </c>
      <c r="J22" s="144">
        <v>338452.875</v>
      </c>
      <c r="K22" s="144">
        <v>31470.7109375</v>
      </c>
      <c r="L22" s="144">
        <v>2.1015927770847522E-3</v>
      </c>
      <c r="M22" s="144">
        <v>1.9541455748003949E-4</v>
      </c>
      <c r="N22" s="144">
        <v>10.161991030595322</v>
      </c>
      <c r="O22" s="144">
        <v>7.433572465181804</v>
      </c>
      <c r="P22" s="144">
        <v>0</v>
      </c>
      <c r="Q22" s="145">
        <v>4.0514999258035767</v>
      </c>
      <c r="R22" s="144">
        <v>0</v>
      </c>
      <c r="S22" s="144">
        <v>0</v>
      </c>
      <c r="T22" s="144"/>
      <c r="U22" s="144"/>
      <c r="V22" s="144">
        <v>4.8451736236793703</v>
      </c>
      <c r="W22" s="144">
        <v>2</v>
      </c>
      <c r="X22" s="144" t="s">
        <v>389</v>
      </c>
      <c r="Y22" s="144">
        <v>3.1706329257919696</v>
      </c>
      <c r="Z22" s="146">
        <v>10.522007991198802</v>
      </c>
      <c r="AA22" s="147">
        <v>1011.2986694400931</v>
      </c>
      <c r="AB22" s="152">
        <v>25.320638552916275</v>
      </c>
      <c r="AC22" s="148">
        <v>802.64731828947072</v>
      </c>
      <c r="AD22" s="149">
        <v>4.6920623359159892</v>
      </c>
      <c r="AE22" s="150">
        <v>0.06</v>
      </c>
      <c r="AF22" s="151">
        <v>7.2493369895168431</v>
      </c>
      <c r="AG22" s="151">
        <v>0.2967977601018264</v>
      </c>
      <c r="AH22" s="151">
        <v>2.2999999999999998</v>
      </c>
      <c r="AI22" s="151">
        <v>10.7</v>
      </c>
      <c r="AJ22" s="151">
        <v>60</v>
      </c>
      <c r="AK22" s="151">
        <v>0.91202408075332642</v>
      </c>
      <c r="AL22" s="151">
        <v>0.45573297142982483</v>
      </c>
      <c r="AM22" s="151">
        <v>0</v>
      </c>
      <c r="AN22" s="151">
        <v>0</v>
      </c>
      <c r="AO22" s="138">
        <f t="shared" si="2"/>
        <v>5.5294982075788894</v>
      </c>
      <c r="AP22" s="138">
        <f t="shared" si="18"/>
        <v>4.4979065539315153</v>
      </c>
      <c r="AQ22" s="138">
        <f t="shared" si="19"/>
        <v>-2.6774514328360066</v>
      </c>
      <c r="AR22" s="138">
        <f t="shared" si="20"/>
        <v>-3.7090430864833812</v>
      </c>
      <c r="AS22" s="138">
        <f t="shared" si="21"/>
        <v>1.0069788072476997</v>
      </c>
      <c r="AT22" s="138">
        <f t="shared" si="22"/>
        <v>0.87119757944577769</v>
      </c>
      <c r="AU22" s="138" t="e">
        <f t="shared" si="23"/>
        <v>#NUM!</v>
      </c>
      <c r="AV22" s="138">
        <f t="shared" si="24"/>
        <v>0.60761583528975749</v>
      </c>
      <c r="AW22" s="138" t="e">
        <f t="shared" si="25"/>
        <v>#NUM!</v>
      </c>
      <c r="AX22" s="138" t="e">
        <f t="shared" si="26"/>
        <v>#NUM!</v>
      </c>
      <c r="AY22" s="138" t="e">
        <f t="shared" si="27"/>
        <v>#NUM!</v>
      </c>
      <c r="AZ22" s="138" t="e">
        <f t="shared" si="28"/>
        <v>#NUM!</v>
      </c>
      <c r="BA22" s="138">
        <f t="shared" si="29"/>
        <v>0.68530934432895929</v>
      </c>
      <c r="BB22" s="138">
        <f t="shared" si="30"/>
        <v>0.3010299956639812</v>
      </c>
      <c r="BC22" s="138" t="e">
        <f t="shared" si="31"/>
        <v>#VALUE!</v>
      </c>
      <c r="BD22" s="138">
        <f t="shared" si="32"/>
        <v>0.50114596529078437</v>
      </c>
      <c r="BE22" s="138">
        <f t="shared" si="3"/>
        <v>1.0220986272969343</v>
      </c>
      <c r="BF22" s="138">
        <f t="shared" si="4"/>
        <v>3.0048794358422306</v>
      </c>
      <c r="BG22" s="138">
        <f t="shared" si="5"/>
        <v>1.40347465381416</v>
      </c>
      <c r="BH22" s="138">
        <f t="shared" si="6"/>
        <v>2.9045247590188721</v>
      </c>
      <c r="BI22" s="138">
        <f t="shared" si="7"/>
        <v>0.67136377325689867</v>
      </c>
      <c r="BJ22" s="138">
        <f t="shared" si="8"/>
        <v>-1.2218487496163564</v>
      </c>
      <c r="BK22" s="138">
        <f t="shared" si="9"/>
        <v>0.86029828864531366</v>
      </c>
      <c r="BL22" s="138">
        <f t="shared" si="10"/>
        <v>-0.52753938095058306</v>
      </c>
      <c r="BM22" s="138">
        <f t="shared" si="11"/>
        <v>0.36172783601759284</v>
      </c>
      <c r="BN22" s="138">
        <f t="shared" si="12"/>
        <v>1.0293837776852097</v>
      </c>
      <c r="BO22" s="138">
        <f t="shared" si="13"/>
        <v>1.7781512503836436</v>
      </c>
      <c r="BP22" s="138">
        <f t="shared" si="14"/>
        <v>-3.9993694566077161E-2</v>
      </c>
      <c r="BQ22" s="138">
        <f t="shared" si="15"/>
        <v>-0.34128954988576887</v>
      </c>
      <c r="BR22" s="138" t="e">
        <f t="shared" si="16"/>
        <v>#NUM!</v>
      </c>
      <c r="BS22" s="138" t="e">
        <f t="shared" si="17"/>
        <v>#NUM!</v>
      </c>
      <c r="BT22" s="141">
        <v>5.5294982075788894</v>
      </c>
      <c r="BU22" s="141">
        <v>4.4979065539315153</v>
      </c>
      <c r="BV22" s="141">
        <v>-2.6774514328360066</v>
      </c>
      <c r="BW22" s="141">
        <v>-3.7090430864833812</v>
      </c>
      <c r="BX22" s="141">
        <v>1.0069788072476997</v>
      </c>
      <c r="BY22" s="141">
        <v>0.87119757944577769</v>
      </c>
      <c r="BZ22" s="141"/>
      <c r="CA22" s="141">
        <v>0.60761583528975749</v>
      </c>
      <c r="CB22" s="141"/>
      <c r="CC22" s="141"/>
      <c r="CD22" s="141"/>
      <c r="CE22" s="141"/>
      <c r="CF22" s="141">
        <v>0.68530934432895929</v>
      </c>
      <c r="CG22" s="141">
        <v>0.3010299956639812</v>
      </c>
      <c r="CH22" s="155"/>
      <c r="CI22" s="155">
        <v>0.50114596529078437</v>
      </c>
      <c r="CJ22" s="155">
        <v>1.0220986272969343</v>
      </c>
      <c r="CK22" s="155">
        <v>3.0048794358422306</v>
      </c>
      <c r="CL22" s="155">
        <v>1.40347465381416</v>
      </c>
      <c r="CM22" s="155">
        <v>2.9045247590188721</v>
      </c>
      <c r="CN22" s="155">
        <v>0.67136377325689867</v>
      </c>
      <c r="CO22" s="155">
        <v>-1.2218487496163564</v>
      </c>
      <c r="CP22" s="155">
        <v>0.86029828864531366</v>
      </c>
      <c r="CQ22" s="155">
        <v>-0.52753938095058306</v>
      </c>
      <c r="CR22" s="155">
        <v>0.36172783601759284</v>
      </c>
      <c r="CS22" s="155">
        <v>1.0293837776852097</v>
      </c>
      <c r="CT22" s="155">
        <v>1.7781512503836436</v>
      </c>
      <c r="CU22" s="155">
        <v>-3.9993694566077161E-2</v>
      </c>
      <c r="CV22" s="155">
        <v>-0.34128954988576887</v>
      </c>
      <c r="CW22" s="155"/>
      <c r="CX22" s="155"/>
    </row>
    <row r="23" spans="1:102" ht="30" x14ac:dyDescent="0.25">
      <c r="A23" s="86" t="s">
        <v>78</v>
      </c>
      <c r="B23" s="86">
        <v>2688.5899991912738</v>
      </c>
      <c r="C23" s="86">
        <v>4.6418059624881636</v>
      </c>
      <c r="D23" s="86">
        <v>3230134.2022398962</v>
      </c>
      <c r="E23" s="105">
        <v>695878.76536494342</v>
      </c>
      <c r="F23" s="82">
        <v>50.81</v>
      </c>
      <c r="G23" s="82">
        <f t="shared" si="0"/>
        <v>49.19</v>
      </c>
      <c r="H23" s="109">
        <v>1201.4231263270035</v>
      </c>
      <c r="I23">
        <v>3048</v>
      </c>
      <c r="J23" s="144">
        <v>338452.875</v>
      </c>
      <c r="K23" s="144">
        <v>31470.7109375</v>
      </c>
      <c r="L23" s="144">
        <v>2.1015927770847522E-3</v>
      </c>
      <c r="M23" s="144">
        <v>1.9541455748003949E-4</v>
      </c>
      <c r="N23" s="144">
        <v>1.1168070879026519</v>
      </c>
      <c r="O23" s="144">
        <v>27.681162884234023</v>
      </c>
      <c r="P23" s="144">
        <v>6.3923841150267195</v>
      </c>
      <c r="Q23" s="145">
        <v>5.4115354161015441</v>
      </c>
      <c r="R23" s="144">
        <v>0</v>
      </c>
      <c r="S23" s="144">
        <v>0</v>
      </c>
      <c r="T23" s="144"/>
      <c r="U23" s="144"/>
      <c r="V23" s="144">
        <v>0</v>
      </c>
      <c r="W23" s="144">
        <v>17</v>
      </c>
      <c r="X23" s="144" t="s">
        <v>389</v>
      </c>
      <c r="Y23" s="144">
        <v>8.2926422754873208</v>
      </c>
      <c r="Z23" s="146">
        <v>13.136434054321224</v>
      </c>
      <c r="AA23" s="147">
        <v>440.22938706816944</v>
      </c>
      <c r="AB23" s="152">
        <v>21.361341566598941</v>
      </c>
      <c r="AC23" s="148">
        <v>1201.4231263270035</v>
      </c>
      <c r="AD23" s="149">
        <v>4.6418059624881636</v>
      </c>
      <c r="AE23" s="150">
        <v>1.1399999999999999</v>
      </c>
      <c r="AF23" s="151">
        <v>12.654644494849443</v>
      </c>
      <c r="AG23" s="151">
        <v>0.18627308692695368</v>
      </c>
      <c r="AH23" s="151">
        <v>10.5</v>
      </c>
      <c r="AI23" s="151">
        <v>12.8</v>
      </c>
      <c r="AJ23" s="151">
        <v>60</v>
      </c>
      <c r="AK23" s="151">
        <v>0.91202408075332642</v>
      </c>
      <c r="AL23" s="151">
        <v>0.45573297142982483</v>
      </c>
      <c r="AM23" s="151">
        <v>0</v>
      </c>
      <c r="AN23" s="151">
        <v>0</v>
      </c>
      <c r="AO23" s="138">
        <f t="shared" si="2"/>
        <v>5.5294982075788894</v>
      </c>
      <c r="AP23" s="138">
        <f t="shared" si="18"/>
        <v>4.4979065539315153</v>
      </c>
      <c r="AQ23" s="138">
        <f t="shared" si="19"/>
        <v>-2.6774514328360066</v>
      </c>
      <c r="AR23" s="138">
        <f t="shared" si="20"/>
        <v>-3.7090430864833812</v>
      </c>
      <c r="AS23" s="138">
        <f t="shared" si="21"/>
        <v>4.797816157138695E-2</v>
      </c>
      <c r="AT23" s="138">
        <f t="shared" si="22"/>
        <v>1.442184330856886</v>
      </c>
      <c r="AU23" s="138">
        <f t="shared" si="23"/>
        <v>0.80566286361888639</v>
      </c>
      <c r="AV23" s="138">
        <f t="shared" si="24"/>
        <v>0.73332050505712365</v>
      </c>
      <c r="AW23" s="138" t="e">
        <f t="shared" si="25"/>
        <v>#NUM!</v>
      </c>
      <c r="AX23" s="138" t="e">
        <f t="shared" si="26"/>
        <v>#NUM!</v>
      </c>
      <c r="AY23" s="138" t="e">
        <f t="shared" si="27"/>
        <v>#NUM!</v>
      </c>
      <c r="AZ23" s="138" t="e">
        <f t="shared" si="28"/>
        <v>#NUM!</v>
      </c>
      <c r="BA23" s="138" t="e">
        <f t="shared" si="29"/>
        <v>#NUM!</v>
      </c>
      <c r="BB23" s="138">
        <f t="shared" si="30"/>
        <v>1.2304489213782739</v>
      </c>
      <c r="BC23" s="138" t="e">
        <f t="shared" si="31"/>
        <v>#VALUE!</v>
      </c>
      <c r="BD23" s="138">
        <f t="shared" si="32"/>
        <v>0.91869293137379249</v>
      </c>
      <c r="BE23" s="138">
        <f t="shared" si="3"/>
        <v>1.1184774899795515</v>
      </c>
      <c r="BF23" s="138">
        <f t="shared" si="4"/>
        <v>2.6436790300745696</v>
      </c>
      <c r="BG23" s="138">
        <f t="shared" si="5"/>
        <v>1.3296285244180774</v>
      </c>
      <c r="BH23" s="138">
        <f t="shared" si="6"/>
        <v>3.0796959874744445</v>
      </c>
      <c r="BI23" s="138">
        <f t="shared" si="7"/>
        <v>0.66668698205226207</v>
      </c>
      <c r="BJ23" s="138">
        <f t="shared" si="8"/>
        <v>5.6904851336472557E-2</v>
      </c>
      <c r="BK23" s="138">
        <f t="shared" si="9"/>
        <v>1.1022499490917572</v>
      </c>
      <c r="BL23" s="138">
        <f t="shared" si="10"/>
        <v>-0.72984988822474772</v>
      </c>
      <c r="BM23" s="138">
        <f t="shared" si="11"/>
        <v>1.0211892990699381</v>
      </c>
      <c r="BN23" s="138">
        <f t="shared" si="12"/>
        <v>1.1072099696478683</v>
      </c>
      <c r="BO23" s="138">
        <f t="shared" si="13"/>
        <v>1.7781512503836436</v>
      </c>
      <c r="BP23" s="138">
        <f t="shared" si="14"/>
        <v>-3.9993694566077161E-2</v>
      </c>
      <c r="BQ23" s="138">
        <f t="shared" si="15"/>
        <v>-0.34128954988576887</v>
      </c>
      <c r="BR23" s="138" t="e">
        <f t="shared" si="16"/>
        <v>#NUM!</v>
      </c>
      <c r="BS23" s="138" t="e">
        <f t="shared" si="17"/>
        <v>#NUM!</v>
      </c>
      <c r="BT23" s="141">
        <v>5.5294982075788894</v>
      </c>
      <c r="BU23" s="141">
        <v>4.4979065539315153</v>
      </c>
      <c r="BV23" s="141">
        <v>-2.6774514328360066</v>
      </c>
      <c r="BW23" s="141">
        <v>-3.7090430864833812</v>
      </c>
      <c r="BX23" s="141">
        <v>4.797816157138695E-2</v>
      </c>
      <c r="BY23" s="141">
        <v>1.442184330856886</v>
      </c>
      <c r="BZ23" s="141">
        <v>0.80566286361888639</v>
      </c>
      <c r="CA23" s="141">
        <v>0.73332050505712365</v>
      </c>
      <c r="CB23" s="141"/>
      <c r="CC23" s="141"/>
      <c r="CD23" s="141"/>
      <c r="CE23" s="141"/>
      <c r="CF23" s="141"/>
      <c r="CG23" s="141">
        <v>1.2304489213782739</v>
      </c>
      <c r="CH23" s="155"/>
      <c r="CI23" s="155">
        <v>0.91869293137379249</v>
      </c>
      <c r="CJ23" s="155">
        <v>1.1184774899795515</v>
      </c>
      <c r="CK23" s="155">
        <v>2.6436790300745696</v>
      </c>
      <c r="CL23" s="155">
        <v>1.3296285244180774</v>
      </c>
      <c r="CM23" s="155">
        <v>3.0796959874744445</v>
      </c>
      <c r="CN23" s="155">
        <v>0.66668698205226207</v>
      </c>
      <c r="CO23" s="155">
        <v>5.6904851336472557E-2</v>
      </c>
      <c r="CP23" s="155">
        <v>1.1022499490917572</v>
      </c>
      <c r="CQ23" s="155">
        <v>-0.72984988822474772</v>
      </c>
      <c r="CR23" s="155">
        <v>1.0211892990699381</v>
      </c>
      <c r="CS23" s="155">
        <v>1.1072099696478683</v>
      </c>
      <c r="CT23" s="155">
        <v>1.7781512503836436</v>
      </c>
      <c r="CU23" s="155">
        <v>-3.9993694566077161E-2</v>
      </c>
      <c r="CV23" s="155">
        <v>-0.34128954988576887</v>
      </c>
      <c r="CW23" s="155"/>
      <c r="CX23" s="155"/>
    </row>
    <row r="24" spans="1:102" ht="30" x14ac:dyDescent="0.25">
      <c r="A24" s="86" t="s">
        <v>79</v>
      </c>
      <c r="B24" s="86">
        <v>1125.6899996229654</v>
      </c>
      <c r="C24" s="86">
        <v>4.6240595838175045</v>
      </c>
      <c r="D24" s="86">
        <v>1183881.1553764204</v>
      </c>
      <c r="E24" s="105">
        <v>256026.36253208455</v>
      </c>
      <c r="F24" s="82">
        <v>50.72</v>
      </c>
      <c r="G24" s="82">
        <f t="shared" si="0"/>
        <v>49.28</v>
      </c>
      <c r="H24" s="109">
        <v>1051.6937662881835</v>
      </c>
      <c r="I24">
        <v>3054</v>
      </c>
      <c r="J24" s="144">
        <v>338452.875</v>
      </c>
      <c r="K24" s="144">
        <v>31470.7109375</v>
      </c>
      <c r="L24" s="144">
        <v>2.1015927770847522E-3</v>
      </c>
      <c r="M24" s="144">
        <v>1.9541455748003949E-4</v>
      </c>
      <c r="N24" s="144">
        <v>23.565013239253098</v>
      </c>
      <c r="O24" s="144">
        <v>13.4508694290992</v>
      </c>
      <c r="P24" s="144">
        <v>0</v>
      </c>
      <c r="Q24" s="145">
        <v>3.4769785654229328</v>
      </c>
      <c r="R24" s="144">
        <v>0</v>
      </c>
      <c r="S24" s="144">
        <v>0</v>
      </c>
      <c r="T24" s="144"/>
      <c r="U24" s="144"/>
      <c r="V24" s="144">
        <v>1.109520499416649</v>
      </c>
      <c r="W24" s="144">
        <v>8</v>
      </c>
      <c r="X24" s="144">
        <v>651</v>
      </c>
      <c r="Y24" s="144">
        <v>12.784987081734208</v>
      </c>
      <c r="Z24" s="146">
        <v>22.444166559143483</v>
      </c>
      <c r="AA24" s="147">
        <v>676.75711904144202</v>
      </c>
      <c r="AB24" s="152">
        <v>34.589620600033761</v>
      </c>
      <c r="AC24" s="148">
        <v>1051.6937662881835</v>
      </c>
      <c r="AD24" s="149">
        <v>4.6240595838175045</v>
      </c>
      <c r="AE24" s="150">
        <v>0.17</v>
      </c>
      <c r="AF24" s="151">
        <v>10.850075568536109</v>
      </c>
      <c r="AG24" s="151">
        <v>0.22398709286436069</v>
      </c>
      <c r="AH24" s="151">
        <v>1.3</v>
      </c>
      <c r="AI24" s="151">
        <v>10.4</v>
      </c>
      <c r="AJ24" s="151">
        <v>60</v>
      </c>
      <c r="AK24" s="151">
        <v>0.91202408075332642</v>
      </c>
      <c r="AL24" s="151">
        <v>0.45573297142982483</v>
      </c>
      <c r="AM24" s="151">
        <v>0</v>
      </c>
      <c r="AN24" s="151">
        <v>0</v>
      </c>
      <c r="AO24" s="138">
        <f t="shared" si="2"/>
        <v>5.5294982075788894</v>
      </c>
      <c r="AP24" s="138">
        <f t="shared" si="18"/>
        <v>4.4979065539315153</v>
      </c>
      <c r="AQ24" s="138">
        <f t="shared" si="19"/>
        <v>-2.6774514328360066</v>
      </c>
      <c r="AR24" s="138">
        <f t="shared" si="20"/>
        <v>-3.7090430864833812</v>
      </c>
      <c r="AS24" s="138">
        <f t="shared" si="21"/>
        <v>1.3722676880902631</v>
      </c>
      <c r="AT24" s="138">
        <f t="shared" si="22"/>
        <v>1.1287503569077031</v>
      </c>
      <c r="AU24" s="138" t="e">
        <f t="shared" si="23"/>
        <v>#NUM!</v>
      </c>
      <c r="AV24" s="138">
        <f t="shared" si="24"/>
        <v>0.54120201339040952</v>
      </c>
      <c r="AW24" s="138" t="e">
        <f t="shared" si="25"/>
        <v>#NUM!</v>
      </c>
      <c r="AX24" s="138" t="e">
        <f t="shared" si="26"/>
        <v>#NUM!</v>
      </c>
      <c r="AY24" s="138" t="e">
        <f t="shared" si="27"/>
        <v>#NUM!</v>
      </c>
      <c r="AZ24" s="138" t="e">
        <f t="shared" si="28"/>
        <v>#NUM!</v>
      </c>
      <c r="BA24" s="138">
        <f t="shared" si="29"/>
        <v>4.5135330634082836E-2</v>
      </c>
      <c r="BB24" s="138">
        <f t="shared" si="30"/>
        <v>0.90308998699194354</v>
      </c>
      <c r="BC24" s="138">
        <f t="shared" si="31"/>
        <v>2.8135809885681922</v>
      </c>
      <c r="BD24" s="138">
        <f t="shared" si="32"/>
        <v>1.1067002935407364</v>
      </c>
      <c r="BE24" s="138">
        <f t="shared" si="3"/>
        <v>1.3511034829617583</v>
      </c>
      <c r="BF24" s="138">
        <f t="shared" si="4"/>
        <v>2.8304328329599477</v>
      </c>
      <c r="BG24" s="138">
        <f t="shared" si="5"/>
        <v>1.5389457984348465</v>
      </c>
      <c r="BH24" s="138">
        <f t="shared" si="6"/>
        <v>3.021889299730018</v>
      </c>
      <c r="BI24" s="138">
        <f t="shared" si="7"/>
        <v>0.66502342159682215</v>
      </c>
      <c r="BJ24" s="138">
        <f t="shared" si="8"/>
        <v>-0.769551078621726</v>
      </c>
      <c r="BK24" s="138">
        <f t="shared" si="9"/>
        <v>1.035432762966479</v>
      </c>
      <c r="BL24" s="138">
        <f t="shared" si="10"/>
        <v>-0.64977700693052076</v>
      </c>
      <c r="BM24" s="138">
        <f t="shared" si="11"/>
        <v>0.11394335230683679</v>
      </c>
      <c r="BN24" s="138">
        <f t="shared" si="12"/>
        <v>1.0170333392987803</v>
      </c>
      <c r="BO24" s="138">
        <f t="shared" si="13"/>
        <v>1.7781512503836436</v>
      </c>
      <c r="BP24" s="138">
        <f t="shared" si="14"/>
        <v>-3.9993694566077161E-2</v>
      </c>
      <c r="BQ24" s="138">
        <f t="shared" si="15"/>
        <v>-0.34128954988576887</v>
      </c>
      <c r="BR24" s="138" t="e">
        <f t="shared" si="16"/>
        <v>#NUM!</v>
      </c>
      <c r="BS24" s="138" t="e">
        <f t="shared" si="17"/>
        <v>#NUM!</v>
      </c>
      <c r="BT24" s="141">
        <v>5.5294982075788894</v>
      </c>
      <c r="BU24" s="141">
        <v>4.4979065539315153</v>
      </c>
      <c r="BV24" s="141">
        <v>-2.6774514328360066</v>
      </c>
      <c r="BW24" s="141">
        <v>-3.7090430864833812</v>
      </c>
      <c r="BX24" s="141">
        <v>1.3722676880902631</v>
      </c>
      <c r="BY24" s="141">
        <v>1.1287503569077031</v>
      </c>
      <c r="BZ24" s="141"/>
      <c r="CA24" s="141">
        <v>0.54120201339040952</v>
      </c>
      <c r="CB24" s="141"/>
      <c r="CC24" s="141"/>
      <c r="CD24" s="141"/>
      <c r="CE24" s="141"/>
      <c r="CF24" s="141">
        <v>4.5135330634082836E-2</v>
      </c>
      <c r="CG24" s="141">
        <v>0.90308998699194354</v>
      </c>
      <c r="CH24" s="155">
        <v>2.8135809885681922</v>
      </c>
      <c r="CI24" s="155">
        <v>1.1067002935407364</v>
      </c>
      <c r="CJ24" s="155">
        <v>1.3511034829617583</v>
      </c>
      <c r="CK24" s="155">
        <v>2.8304328329599477</v>
      </c>
      <c r="CL24" s="155">
        <v>1.5389457984348465</v>
      </c>
      <c r="CM24" s="155">
        <v>3.021889299730018</v>
      </c>
      <c r="CN24" s="155">
        <v>0.66502342159682215</v>
      </c>
      <c r="CO24" s="155">
        <v>-0.769551078621726</v>
      </c>
      <c r="CP24" s="155">
        <v>1.035432762966479</v>
      </c>
      <c r="CQ24" s="155">
        <v>-0.64977700693052076</v>
      </c>
      <c r="CR24" s="155">
        <v>0.11394335230683679</v>
      </c>
      <c r="CS24" s="155">
        <v>1.0170333392987803</v>
      </c>
      <c r="CT24" s="155">
        <v>1.7781512503836436</v>
      </c>
      <c r="CU24" s="155">
        <v>-3.9993694566077161E-2</v>
      </c>
      <c r="CV24" s="155">
        <v>-0.34128954988576887</v>
      </c>
      <c r="CW24" s="155"/>
      <c r="CX24" s="155"/>
    </row>
    <row r="25" spans="1:102" ht="30" x14ac:dyDescent="0.25">
      <c r="A25" s="86" t="s">
        <v>80</v>
      </c>
      <c r="B25" s="86">
        <v>1383.6600004439856</v>
      </c>
      <c r="C25" s="86">
        <v>4.2884628410623353</v>
      </c>
      <c r="D25" s="86">
        <v>1497584.014669758</v>
      </c>
      <c r="E25" s="105">
        <v>349212.30990514479</v>
      </c>
      <c r="F25" s="82">
        <v>51.44</v>
      </c>
      <c r="G25" s="82">
        <f t="shared" si="0"/>
        <v>48.56</v>
      </c>
      <c r="H25" s="109">
        <v>1082.3352660257699</v>
      </c>
      <c r="I25">
        <v>3056</v>
      </c>
      <c r="J25" s="144">
        <v>338452.875</v>
      </c>
      <c r="K25" s="144">
        <v>31470.7109375</v>
      </c>
      <c r="L25" s="144">
        <v>2.1015927770847522E-3</v>
      </c>
      <c r="M25" s="144">
        <v>1.9541455748003949E-4</v>
      </c>
      <c r="N25" s="144">
        <v>17.420220208476557</v>
      </c>
      <c r="O25" s="144">
        <v>26.568103386319819</v>
      </c>
      <c r="P25" s="144">
        <v>0</v>
      </c>
      <c r="Q25" s="145">
        <v>6.6345055845036898</v>
      </c>
      <c r="R25" s="144">
        <v>0</v>
      </c>
      <c r="S25" s="144">
        <v>0</v>
      </c>
      <c r="T25" s="144"/>
      <c r="U25" s="144"/>
      <c r="V25" s="144">
        <v>0</v>
      </c>
      <c r="W25" s="144">
        <v>9</v>
      </c>
      <c r="X25" s="144">
        <v>84</v>
      </c>
      <c r="Y25" s="144">
        <v>22.920603369003278</v>
      </c>
      <c r="Z25" s="146">
        <v>32.069560366097214</v>
      </c>
      <c r="AA25" s="147">
        <v>629.74764070780304</v>
      </c>
      <c r="AB25" s="152">
        <v>65.639055329845235</v>
      </c>
      <c r="AC25" s="148">
        <v>1082.3352660257699</v>
      </c>
      <c r="AD25" s="149">
        <v>4.2884628410623353</v>
      </c>
      <c r="AE25" s="150">
        <v>0.8</v>
      </c>
      <c r="AF25" s="151">
        <v>6.5828026364009489</v>
      </c>
      <c r="AG25" s="151">
        <v>5.0378175938396982E-2</v>
      </c>
      <c r="AH25" s="151">
        <v>2</v>
      </c>
      <c r="AI25" s="151">
        <v>9.4999999999999982</v>
      </c>
      <c r="AJ25" s="151">
        <v>60</v>
      </c>
      <c r="AK25" s="151">
        <v>0.91202408075332642</v>
      </c>
      <c r="AL25" s="151">
        <v>0.45573297142982483</v>
      </c>
      <c r="AM25" s="151">
        <v>0</v>
      </c>
      <c r="AN25" s="151">
        <v>0</v>
      </c>
      <c r="AO25" s="138">
        <f t="shared" si="2"/>
        <v>5.5294982075788894</v>
      </c>
      <c r="AP25" s="138">
        <f t="shared" si="18"/>
        <v>4.4979065539315153</v>
      </c>
      <c r="AQ25" s="138">
        <f t="shared" si="19"/>
        <v>-2.6774514328360066</v>
      </c>
      <c r="AR25" s="138">
        <f t="shared" si="20"/>
        <v>-3.7090430864833812</v>
      </c>
      <c r="AS25" s="138">
        <f t="shared" si="21"/>
        <v>1.2410536406097485</v>
      </c>
      <c r="AT25" s="138">
        <f t="shared" si="22"/>
        <v>1.4243605525941243</v>
      </c>
      <c r="AU25" s="138" t="e">
        <f t="shared" si="23"/>
        <v>#NUM!</v>
      </c>
      <c r="AV25" s="138">
        <f t="shared" si="24"/>
        <v>0.82180856398683688</v>
      </c>
      <c r="AW25" s="138" t="e">
        <f t="shared" si="25"/>
        <v>#NUM!</v>
      </c>
      <c r="AX25" s="138" t="e">
        <f t="shared" si="26"/>
        <v>#NUM!</v>
      </c>
      <c r="AY25" s="138" t="e">
        <f t="shared" si="27"/>
        <v>#NUM!</v>
      </c>
      <c r="AZ25" s="138" t="e">
        <f t="shared" si="28"/>
        <v>#NUM!</v>
      </c>
      <c r="BA25" s="138" t="e">
        <f t="shared" si="29"/>
        <v>#NUM!</v>
      </c>
      <c r="BB25" s="138">
        <f t="shared" si="30"/>
        <v>0.95424250943932487</v>
      </c>
      <c r="BC25" s="138">
        <f t="shared" si="31"/>
        <v>1.9242792860618816</v>
      </c>
      <c r="BD25" s="138">
        <f t="shared" si="32"/>
        <v>1.3602260459471689</v>
      </c>
      <c r="BE25" s="138">
        <f t="shared" si="3"/>
        <v>1.5060930063304754</v>
      </c>
      <c r="BF25" s="138">
        <f t="shared" si="4"/>
        <v>2.799166549128465</v>
      </c>
      <c r="BG25" s="138">
        <f t="shared" si="5"/>
        <v>1.8171623221070206</v>
      </c>
      <c r="BH25" s="138">
        <f t="shared" si="6"/>
        <v>3.0343618094131863</v>
      </c>
      <c r="BI25" s="138">
        <f t="shared" si="7"/>
        <v>0.63230165132832616</v>
      </c>
      <c r="BJ25" s="138">
        <f t="shared" si="8"/>
        <v>-9.6910013008056392E-2</v>
      </c>
      <c r="BK25" s="138">
        <f t="shared" si="9"/>
        <v>0.8184108344013743</v>
      </c>
      <c r="BL25" s="138">
        <f t="shared" si="10"/>
        <v>-1.2977575612172239</v>
      </c>
      <c r="BM25" s="138">
        <f t="shared" si="11"/>
        <v>0.3010299956639812</v>
      </c>
      <c r="BN25" s="138">
        <f t="shared" si="12"/>
        <v>0.97772360528884772</v>
      </c>
      <c r="BO25" s="138">
        <f t="shared" si="13"/>
        <v>1.7781512503836436</v>
      </c>
      <c r="BP25" s="138">
        <f t="shared" si="14"/>
        <v>-3.9993694566077161E-2</v>
      </c>
      <c r="BQ25" s="138">
        <f t="shared" si="15"/>
        <v>-0.34128954988576887</v>
      </c>
      <c r="BR25" s="138" t="e">
        <f t="shared" si="16"/>
        <v>#NUM!</v>
      </c>
      <c r="BS25" s="138" t="e">
        <f t="shared" si="17"/>
        <v>#NUM!</v>
      </c>
      <c r="BT25" s="141">
        <v>5.5294982075788894</v>
      </c>
      <c r="BU25" s="141">
        <v>4.4979065539315153</v>
      </c>
      <c r="BV25" s="141">
        <v>-2.6774514328360066</v>
      </c>
      <c r="BW25" s="141">
        <v>-3.7090430864833812</v>
      </c>
      <c r="BX25" s="141">
        <v>1.2410536406097485</v>
      </c>
      <c r="BY25" s="141">
        <v>1.4243605525941243</v>
      </c>
      <c r="BZ25" s="141"/>
      <c r="CA25" s="141">
        <v>0.82180856398683688</v>
      </c>
      <c r="CB25" s="141"/>
      <c r="CC25" s="141"/>
      <c r="CD25" s="141"/>
      <c r="CE25" s="141"/>
      <c r="CF25" s="141"/>
      <c r="CG25" s="141">
        <v>0.95424250943932487</v>
      </c>
      <c r="CH25" s="155">
        <v>1.9242792860618816</v>
      </c>
      <c r="CI25" s="155">
        <v>1.3602260459471689</v>
      </c>
      <c r="CJ25" s="155">
        <v>1.5060930063304754</v>
      </c>
      <c r="CK25" s="155">
        <v>2.799166549128465</v>
      </c>
      <c r="CL25" s="155">
        <v>1.8171623221070206</v>
      </c>
      <c r="CM25" s="155">
        <v>3.0343618094131863</v>
      </c>
      <c r="CN25" s="155">
        <v>0.63230165132832616</v>
      </c>
      <c r="CO25" s="155">
        <v>-9.6910013008056392E-2</v>
      </c>
      <c r="CP25" s="155">
        <v>0.8184108344013743</v>
      </c>
      <c r="CQ25" s="155">
        <v>-1.2977575612172239</v>
      </c>
      <c r="CR25" s="155">
        <v>0.3010299956639812</v>
      </c>
      <c r="CS25" s="155">
        <v>0.97772360528884772</v>
      </c>
      <c r="CT25" s="155">
        <v>1.7781512503836436</v>
      </c>
      <c r="CU25" s="155">
        <v>-3.9993694566077161E-2</v>
      </c>
      <c r="CV25" s="155">
        <v>-0.34128954988576887</v>
      </c>
      <c r="CW25" s="155"/>
      <c r="CX25" s="155"/>
    </row>
    <row r="26" spans="1:102" ht="30" x14ac:dyDescent="0.25">
      <c r="A26" s="86" t="s">
        <v>81</v>
      </c>
      <c r="B26" s="86">
        <v>1004.2900000130671</v>
      </c>
      <c r="C26" s="86">
        <v>4.6149180547663589</v>
      </c>
      <c r="D26" s="86">
        <v>1597325.1738565315</v>
      </c>
      <c r="E26" s="105">
        <v>346122.10984045302</v>
      </c>
      <c r="F26" s="82">
        <v>50.09</v>
      </c>
      <c r="G26" s="82">
        <f t="shared" si="0"/>
        <v>49.91</v>
      </c>
      <c r="H26" s="109">
        <v>1590.5019205963897</v>
      </c>
      <c r="I26">
        <v>3059</v>
      </c>
      <c r="J26" s="144">
        <v>338452.875</v>
      </c>
      <c r="K26" s="144">
        <v>31470.7109375</v>
      </c>
      <c r="L26" s="144">
        <v>2.1015927770847522E-3</v>
      </c>
      <c r="M26" s="144">
        <v>1.9541455748003949E-4</v>
      </c>
      <c r="N26" s="144">
        <v>18.781169937258746</v>
      </c>
      <c r="O26" s="144">
        <v>6.6306776407830865</v>
      </c>
      <c r="P26" s="144">
        <v>2.5097318086331689E-2</v>
      </c>
      <c r="Q26" s="145">
        <v>2.6086090670681905</v>
      </c>
      <c r="R26" s="144">
        <v>0</v>
      </c>
      <c r="S26" s="144">
        <v>0</v>
      </c>
      <c r="T26" s="144"/>
      <c r="U26" s="144"/>
      <c r="V26" s="144">
        <v>0</v>
      </c>
      <c r="W26" s="144">
        <v>5</v>
      </c>
      <c r="X26" s="144">
        <v>16.7</v>
      </c>
      <c r="Y26" s="144">
        <v>7.9942420335702717</v>
      </c>
      <c r="Z26" s="146">
        <v>19.673319411237966</v>
      </c>
      <c r="AA26" s="147">
        <v>979.01167877071055</v>
      </c>
      <c r="AB26" s="152">
        <v>17.685816552802514</v>
      </c>
      <c r="AC26" s="148">
        <v>1590.5019205963897</v>
      </c>
      <c r="AD26" s="149">
        <v>4.6149180547663589</v>
      </c>
      <c r="AE26" s="150">
        <v>1.1000000000000001</v>
      </c>
      <c r="AF26" s="151">
        <v>7.1882044983229445</v>
      </c>
      <c r="AG26" s="151">
        <v>0.2190468259455432</v>
      </c>
      <c r="AH26" s="151">
        <v>1.7</v>
      </c>
      <c r="AI26" s="151">
        <v>9.7999999999999989</v>
      </c>
      <c r="AJ26" s="151">
        <v>60</v>
      </c>
      <c r="AK26" s="151">
        <v>0.91202408075332642</v>
      </c>
      <c r="AL26" s="151">
        <v>0.45573297142982483</v>
      </c>
      <c r="AM26" s="151">
        <v>0</v>
      </c>
      <c r="AN26" s="151">
        <v>0</v>
      </c>
      <c r="AO26" s="138">
        <f t="shared" si="2"/>
        <v>5.5294982075788894</v>
      </c>
      <c r="AP26" s="138">
        <f t="shared" si="18"/>
        <v>4.4979065539315153</v>
      </c>
      <c r="AQ26" s="138">
        <f t="shared" si="19"/>
        <v>-2.6774514328360066</v>
      </c>
      <c r="AR26" s="138">
        <f t="shared" si="20"/>
        <v>-3.7090430864833812</v>
      </c>
      <c r="AS26" s="138">
        <f t="shared" si="21"/>
        <v>1.2737226423214574</v>
      </c>
      <c r="AT26" s="138">
        <f t="shared" si="22"/>
        <v>0.82155791462107908</v>
      </c>
      <c r="AU26" s="138">
        <f t="shared" si="23"/>
        <v>-1.6003726849945505</v>
      </c>
      <c r="AV26" s="138">
        <f t="shared" si="24"/>
        <v>0.41640899947726917</v>
      </c>
      <c r="AW26" s="138" t="e">
        <f t="shared" si="25"/>
        <v>#NUM!</v>
      </c>
      <c r="AX26" s="138" t="e">
        <f t="shared" si="26"/>
        <v>#NUM!</v>
      </c>
      <c r="AY26" s="138" t="e">
        <f t="shared" si="27"/>
        <v>#NUM!</v>
      </c>
      <c r="AZ26" s="138" t="e">
        <f t="shared" si="28"/>
        <v>#NUM!</v>
      </c>
      <c r="BA26" s="138" t="e">
        <f t="shared" si="29"/>
        <v>#NUM!</v>
      </c>
      <c r="BB26" s="138">
        <f t="shared" si="30"/>
        <v>0.69897000433601886</v>
      </c>
      <c r="BC26" s="138">
        <f t="shared" si="31"/>
        <v>1.2227164711475833</v>
      </c>
      <c r="BD26" s="138">
        <f t="shared" si="32"/>
        <v>0.90277729281735297</v>
      </c>
      <c r="BE26" s="138">
        <f t="shared" si="3"/>
        <v>1.293877643109917</v>
      </c>
      <c r="BF26" s="138">
        <f t="shared" si="4"/>
        <v>2.9907878725951935</v>
      </c>
      <c r="BG26" s="138">
        <f t="shared" si="5"/>
        <v>1.2476251159568037</v>
      </c>
      <c r="BH26" s="138">
        <f t="shared" si="6"/>
        <v>3.2015341978721219</v>
      </c>
      <c r="BI26" s="138">
        <f t="shared" si="7"/>
        <v>0.6641639938389079</v>
      </c>
      <c r="BJ26" s="138">
        <f t="shared" si="8"/>
        <v>4.1392685158225077E-2</v>
      </c>
      <c r="BK26" s="138">
        <f t="shared" si="9"/>
        <v>0.85662042392245108</v>
      </c>
      <c r="BL26" s="138">
        <f t="shared" si="10"/>
        <v>-0.65946303549800878</v>
      </c>
      <c r="BM26" s="138">
        <f t="shared" si="11"/>
        <v>0.23044892137827391</v>
      </c>
      <c r="BN26" s="138">
        <f t="shared" si="12"/>
        <v>0.99122607569249477</v>
      </c>
      <c r="BO26" s="138">
        <f t="shared" si="13"/>
        <v>1.7781512503836436</v>
      </c>
      <c r="BP26" s="138">
        <f t="shared" si="14"/>
        <v>-3.9993694566077161E-2</v>
      </c>
      <c r="BQ26" s="138">
        <f t="shared" si="15"/>
        <v>-0.34128954988576887</v>
      </c>
      <c r="BR26" s="138" t="e">
        <f t="shared" si="16"/>
        <v>#NUM!</v>
      </c>
      <c r="BS26" s="138" t="e">
        <f t="shared" si="17"/>
        <v>#NUM!</v>
      </c>
      <c r="BT26" s="141">
        <v>5.5294982075788894</v>
      </c>
      <c r="BU26" s="141">
        <v>4.4979065539315153</v>
      </c>
      <c r="BV26" s="141">
        <v>-2.6774514328360066</v>
      </c>
      <c r="BW26" s="141">
        <v>-3.7090430864833812</v>
      </c>
      <c r="BX26" s="141">
        <v>1.2737226423214574</v>
      </c>
      <c r="BY26" s="141">
        <v>0.82155791462107908</v>
      </c>
      <c r="BZ26" s="141">
        <v>-1.6003726849945505</v>
      </c>
      <c r="CA26" s="141">
        <v>0.41640899947726917</v>
      </c>
      <c r="CB26" s="141"/>
      <c r="CC26" s="141"/>
      <c r="CD26" s="141"/>
      <c r="CE26" s="141"/>
      <c r="CF26" s="141"/>
      <c r="CG26" s="141">
        <v>0.69897000433601886</v>
      </c>
      <c r="CH26" s="155">
        <v>1.2227164711475833</v>
      </c>
      <c r="CI26" s="155">
        <v>0.90277729281735297</v>
      </c>
      <c r="CJ26" s="155">
        <v>1.293877643109917</v>
      </c>
      <c r="CK26" s="155">
        <v>2.9907878725951935</v>
      </c>
      <c r="CL26" s="155">
        <v>1.2476251159568037</v>
      </c>
      <c r="CM26" s="155">
        <v>3.2015341978721219</v>
      </c>
      <c r="CN26" s="155">
        <v>0.6641639938389079</v>
      </c>
      <c r="CO26" s="155">
        <v>4.1392685158225077E-2</v>
      </c>
      <c r="CP26" s="155">
        <v>0.85662042392245108</v>
      </c>
      <c r="CQ26" s="155">
        <v>-0.65946303549800878</v>
      </c>
      <c r="CR26" s="155">
        <v>0.23044892137827391</v>
      </c>
      <c r="CS26" s="155">
        <v>0.99122607569249477</v>
      </c>
      <c r="CT26" s="155">
        <v>1.7781512503836436</v>
      </c>
      <c r="CU26" s="155">
        <v>-3.9993694566077161E-2</v>
      </c>
      <c r="CV26" s="155">
        <v>-0.34128954988576887</v>
      </c>
      <c r="CW26" s="155"/>
      <c r="CX26" s="155"/>
    </row>
    <row r="27" spans="1:102" ht="30" x14ac:dyDescent="0.25">
      <c r="A27" s="86" t="s">
        <v>82</v>
      </c>
      <c r="B27" s="86">
        <v>684.36999996049144</v>
      </c>
      <c r="C27" s="86">
        <v>4.3635140575325764</v>
      </c>
      <c r="D27" s="86">
        <v>3878276.1358562415</v>
      </c>
      <c r="E27" s="105">
        <v>888796.52608459315</v>
      </c>
      <c r="F27" s="82">
        <v>48.39</v>
      </c>
      <c r="G27" s="82">
        <f t="shared" si="0"/>
        <v>51.61</v>
      </c>
      <c r="H27" s="109">
        <v>5666.92890699495</v>
      </c>
      <c r="I27">
        <v>3067</v>
      </c>
      <c r="J27" s="144">
        <v>338452.875</v>
      </c>
      <c r="K27" s="144">
        <v>31470.7109375</v>
      </c>
      <c r="L27" s="144">
        <v>2.1015927770847522E-3</v>
      </c>
      <c r="M27" s="144">
        <v>1.9541455748003949E-4</v>
      </c>
      <c r="N27" s="144">
        <v>3.3473132038265083</v>
      </c>
      <c r="O27" s="144">
        <v>7.9540407458037556</v>
      </c>
      <c r="P27" s="144">
        <v>3.1547630099794562E-3</v>
      </c>
      <c r="Q27" s="145">
        <v>5.1460467294056036</v>
      </c>
      <c r="R27" s="144">
        <v>0</v>
      </c>
      <c r="S27" s="144">
        <v>0</v>
      </c>
      <c r="T27" s="144"/>
      <c r="U27" s="144"/>
      <c r="V27" s="144">
        <v>0</v>
      </c>
      <c r="W27" s="144">
        <v>7</v>
      </c>
      <c r="X27" s="144">
        <v>0</v>
      </c>
      <c r="Y27" s="144">
        <v>15.620500331916059</v>
      </c>
      <c r="Z27" s="146">
        <v>24.611161785907264</v>
      </c>
      <c r="AA27" s="147">
        <v>778.82540958707091</v>
      </c>
      <c r="AB27" s="152">
        <v>7.9932420781987084</v>
      </c>
      <c r="AC27" s="148">
        <v>5666.92890699495</v>
      </c>
      <c r="AD27" s="149">
        <v>4.3635140575325764</v>
      </c>
      <c r="AE27" s="150">
        <v>3.05</v>
      </c>
      <c r="AF27" s="151">
        <v>24.298269823738277</v>
      </c>
      <c r="AG27" s="151">
        <v>1.2730311276078714</v>
      </c>
      <c r="AH27" s="151">
        <v>1.7</v>
      </c>
      <c r="AI27" s="151">
        <v>9.8000000000000007</v>
      </c>
      <c r="AJ27" s="151">
        <v>60</v>
      </c>
      <c r="AK27" s="151">
        <v>0.91202408075332642</v>
      </c>
      <c r="AL27" s="151">
        <v>0.45573297142982483</v>
      </c>
      <c r="AM27" s="151">
        <v>0</v>
      </c>
      <c r="AN27" s="151">
        <v>0</v>
      </c>
      <c r="AO27" s="138">
        <f t="shared" si="2"/>
        <v>5.5294982075788894</v>
      </c>
      <c r="AP27" s="138">
        <f t="shared" si="18"/>
        <v>4.4979065539315153</v>
      </c>
      <c r="AQ27" s="138">
        <f t="shared" si="19"/>
        <v>-2.6774514328360066</v>
      </c>
      <c r="AR27" s="138">
        <f t="shared" si="20"/>
        <v>-3.7090430864833812</v>
      </c>
      <c r="AS27" s="138">
        <f t="shared" si="21"/>
        <v>0.52469635063971021</v>
      </c>
      <c r="AT27" s="138">
        <f t="shared" si="22"/>
        <v>0.90058781139630395</v>
      </c>
      <c r="AU27" s="138">
        <f t="shared" si="23"/>
        <v>-2.5010332599773637</v>
      </c>
      <c r="AV27" s="138">
        <f t="shared" si="24"/>
        <v>0.71147372556473842</v>
      </c>
      <c r="AW27" s="138" t="e">
        <f t="shared" si="25"/>
        <v>#NUM!</v>
      </c>
      <c r="AX27" s="138" t="e">
        <f t="shared" si="26"/>
        <v>#NUM!</v>
      </c>
      <c r="AY27" s="138" t="e">
        <f t="shared" si="27"/>
        <v>#NUM!</v>
      </c>
      <c r="AZ27" s="138" t="e">
        <f t="shared" si="28"/>
        <v>#NUM!</v>
      </c>
      <c r="BA27" s="138" t="e">
        <f t="shared" si="29"/>
        <v>#NUM!</v>
      </c>
      <c r="BB27" s="138">
        <f t="shared" si="30"/>
        <v>0.84509804001425681</v>
      </c>
      <c r="BC27" s="138" t="e">
        <f t="shared" si="31"/>
        <v>#NUM!</v>
      </c>
      <c r="BD27" s="138">
        <f t="shared" si="32"/>
        <v>1.1936949404190187</v>
      </c>
      <c r="BE27" s="138">
        <f t="shared" si="3"/>
        <v>1.3911321153403284</v>
      </c>
      <c r="BF27" s="138">
        <f t="shared" si="4"/>
        <v>2.8914401121641666</v>
      </c>
      <c r="BG27" s="138">
        <f t="shared" si="5"/>
        <v>0.90272296593295398</v>
      </c>
      <c r="BH27" s="138">
        <f t="shared" si="6"/>
        <v>3.7533477643454907</v>
      </c>
      <c r="BI27" s="138">
        <f t="shared" si="7"/>
        <v>0.63983637943164906</v>
      </c>
      <c r="BJ27" s="138">
        <f t="shared" si="8"/>
        <v>0.48429983934678583</v>
      </c>
      <c r="BK27" s="138">
        <f t="shared" si="9"/>
        <v>1.3855753504396799</v>
      </c>
      <c r="BL27" s="138">
        <f t="shared" si="10"/>
        <v>0.10483902296477653</v>
      </c>
      <c r="BM27" s="138">
        <f t="shared" si="11"/>
        <v>0.23044892137827391</v>
      </c>
      <c r="BN27" s="138">
        <f t="shared" si="12"/>
        <v>0.99122607569249488</v>
      </c>
      <c r="BO27" s="138">
        <f t="shared" si="13"/>
        <v>1.7781512503836436</v>
      </c>
      <c r="BP27" s="138">
        <f t="shared" si="14"/>
        <v>-3.9993694566077161E-2</v>
      </c>
      <c r="BQ27" s="138">
        <f t="shared" si="15"/>
        <v>-0.34128954988576887</v>
      </c>
      <c r="BR27" s="138" t="e">
        <f t="shared" si="16"/>
        <v>#NUM!</v>
      </c>
      <c r="BS27" s="138" t="e">
        <f t="shared" si="17"/>
        <v>#NUM!</v>
      </c>
      <c r="BT27" s="141">
        <v>5.5294982075788894</v>
      </c>
      <c r="BU27" s="141">
        <v>4.4979065539315153</v>
      </c>
      <c r="BV27" s="141">
        <v>-2.6774514328360066</v>
      </c>
      <c r="BW27" s="141">
        <v>-3.7090430864833812</v>
      </c>
      <c r="BX27" s="141">
        <v>0.52469635063971021</v>
      </c>
      <c r="BY27" s="141">
        <v>0.90058781139630395</v>
      </c>
      <c r="BZ27" s="141">
        <v>-2.5010332599773637</v>
      </c>
      <c r="CA27" s="141">
        <v>0.71147372556473842</v>
      </c>
      <c r="CB27" s="141"/>
      <c r="CC27" s="141"/>
      <c r="CD27" s="141"/>
      <c r="CE27" s="141"/>
      <c r="CF27" s="141"/>
      <c r="CG27" s="141">
        <v>0.84509804001425681</v>
      </c>
      <c r="CH27" s="155"/>
      <c r="CI27" s="155">
        <v>1.1936949404190187</v>
      </c>
      <c r="CJ27" s="155">
        <v>1.3911321153403284</v>
      </c>
      <c r="CK27" s="155">
        <v>2.8914401121641666</v>
      </c>
      <c r="CL27" s="155">
        <v>0.90272296593295398</v>
      </c>
      <c r="CM27" s="155">
        <v>3.7533477643454907</v>
      </c>
      <c r="CN27" s="155">
        <v>0.63983637943164906</v>
      </c>
      <c r="CO27" s="155">
        <v>0.48429983934678583</v>
      </c>
      <c r="CP27" s="155">
        <v>1.3855753504396799</v>
      </c>
      <c r="CQ27" s="155">
        <v>0.10483902296477653</v>
      </c>
      <c r="CR27" s="155">
        <v>0.23044892137827391</v>
      </c>
      <c r="CS27" s="155">
        <v>0.99122607569249488</v>
      </c>
      <c r="CT27" s="155">
        <v>1.7781512503836436</v>
      </c>
      <c r="CU27" s="155">
        <v>-3.9993694566077161E-2</v>
      </c>
      <c r="CV27" s="155">
        <v>-0.34128954988576887</v>
      </c>
      <c r="CW27" s="155"/>
      <c r="CX27" s="155"/>
    </row>
    <row r="28" spans="1:102" ht="30" x14ac:dyDescent="0.25">
      <c r="A28" s="86" t="s">
        <v>83</v>
      </c>
      <c r="B28" s="86">
        <v>1150.1399999342154</v>
      </c>
      <c r="C28" s="86">
        <v>4.6549282809178703</v>
      </c>
      <c r="D28" s="86">
        <v>2569538.0068495846</v>
      </c>
      <c r="E28" s="105">
        <v>552003.78003308713</v>
      </c>
      <c r="F28" s="82">
        <v>50.43</v>
      </c>
      <c r="G28" s="82">
        <f t="shared" si="0"/>
        <v>49.57</v>
      </c>
      <c r="H28" s="109">
        <v>2234.108897174739</v>
      </c>
      <c r="I28">
        <v>3068</v>
      </c>
      <c r="J28" s="144">
        <v>338452.875</v>
      </c>
      <c r="K28" s="144">
        <v>31470.7109375</v>
      </c>
      <c r="L28" s="144">
        <v>2.1015927770847522E-3</v>
      </c>
      <c r="M28" s="144">
        <v>1.9541455748003949E-4</v>
      </c>
      <c r="N28" s="144">
        <v>8.6592713585125693</v>
      </c>
      <c r="O28" s="144">
        <v>11.768856585628622</v>
      </c>
      <c r="P28" s="144">
        <v>8.2342855135389512E-2</v>
      </c>
      <c r="Q28" s="145">
        <v>9.2789573448540281</v>
      </c>
      <c r="R28" s="144">
        <v>0.14799937264353563</v>
      </c>
      <c r="S28" s="144">
        <v>0</v>
      </c>
      <c r="T28" s="144"/>
      <c r="U28" s="144"/>
      <c r="V28" s="144">
        <v>0</v>
      </c>
      <c r="W28" s="144">
        <v>6</v>
      </c>
      <c r="X28" s="144">
        <v>0</v>
      </c>
      <c r="Y28" s="144">
        <v>27.216254954630788</v>
      </c>
      <c r="Z28" s="146">
        <v>26.814649295578359</v>
      </c>
      <c r="AA28" s="147">
        <v>509.97494355284238</v>
      </c>
      <c r="AB28" s="152">
        <v>12.823316842236077</v>
      </c>
      <c r="AC28" s="148">
        <v>2234.108897174739</v>
      </c>
      <c r="AD28" s="149">
        <v>4.6549282809178703</v>
      </c>
      <c r="AE28" s="150">
        <v>1.59</v>
      </c>
      <c r="AF28" s="151">
        <v>13.794619852095039</v>
      </c>
      <c r="AG28" s="151">
        <v>0.11744609462471418</v>
      </c>
      <c r="AH28" s="151">
        <v>8.5</v>
      </c>
      <c r="AI28" s="151">
        <v>11.299999999999999</v>
      </c>
      <c r="AJ28" s="151">
        <v>60</v>
      </c>
      <c r="AK28" s="151">
        <v>0.91202408075332642</v>
      </c>
      <c r="AL28" s="151">
        <v>0.45573297142982483</v>
      </c>
      <c r="AM28" s="151">
        <v>0</v>
      </c>
      <c r="AN28" s="151">
        <v>0</v>
      </c>
      <c r="AO28" s="138">
        <f t="shared" si="2"/>
        <v>5.5294982075788894</v>
      </c>
      <c r="AP28" s="138">
        <f t="shared" si="18"/>
        <v>4.4979065539315153</v>
      </c>
      <c r="AQ28" s="138">
        <f t="shared" si="19"/>
        <v>-2.6774514328360066</v>
      </c>
      <c r="AR28" s="138">
        <f t="shared" si="20"/>
        <v>-3.7090430864833812</v>
      </c>
      <c r="AS28" s="138">
        <f t="shared" si="21"/>
        <v>0.9374813494895563</v>
      </c>
      <c r="AT28" s="138">
        <f t="shared" si="22"/>
        <v>1.0707342706026517</v>
      </c>
      <c r="AU28" s="138">
        <f t="shared" si="23"/>
        <v>-1.0843740784601346</v>
      </c>
      <c r="AV28" s="138">
        <f t="shared" si="24"/>
        <v>0.96749917828603793</v>
      </c>
      <c r="AW28" s="138">
        <f t="shared" si="25"/>
        <v>-0.82974012553766507</v>
      </c>
      <c r="AX28" s="138" t="e">
        <f t="shared" si="26"/>
        <v>#NUM!</v>
      </c>
      <c r="AY28" s="138" t="e">
        <f t="shared" si="27"/>
        <v>#NUM!</v>
      </c>
      <c r="AZ28" s="138" t="e">
        <f t="shared" si="28"/>
        <v>#NUM!</v>
      </c>
      <c r="BA28" s="138" t="e">
        <f t="shared" si="29"/>
        <v>#NUM!</v>
      </c>
      <c r="BB28" s="138">
        <f t="shared" si="30"/>
        <v>0.77815125038364363</v>
      </c>
      <c r="BC28" s="138" t="e">
        <f t="shared" si="31"/>
        <v>#NUM!</v>
      </c>
      <c r="BD28" s="138">
        <f t="shared" si="32"/>
        <v>1.4348283646426363</v>
      </c>
      <c r="BE28" s="138">
        <f t="shared" si="3"/>
        <v>1.4283721212695846</v>
      </c>
      <c r="BF28" s="138">
        <f t="shared" si="4"/>
        <v>2.7075488385605633</v>
      </c>
      <c r="BG28" s="138">
        <f t="shared" si="5"/>
        <v>1.1080003730742487</v>
      </c>
      <c r="BH28" s="138">
        <f t="shared" si="6"/>
        <v>3.3491043381123804</v>
      </c>
      <c r="BI28" s="138">
        <f t="shared" si="7"/>
        <v>0.66791299413764937</v>
      </c>
      <c r="BJ28" s="138">
        <f t="shared" si="8"/>
        <v>0.20139712432045151</v>
      </c>
      <c r="BK28" s="138">
        <f t="shared" si="9"/>
        <v>1.139709736825915</v>
      </c>
      <c r="BL28" s="138">
        <f t="shared" si="10"/>
        <v>-0.93016142001992641</v>
      </c>
      <c r="BM28" s="138">
        <f t="shared" si="11"/>
        <v>0.92941892571429274</v>
      </c>
      <c r="BN28" s="138">
        <f t="shared" si="12"/>
        <v>1.0530784434834197</v>
      </c>
      <c r="BO28" s="138">
        <f t="shared" si="13"/>
        <v>1.7781512503836436</v>
      </c>
      <c r="BP28" s="138">
        <f t="shared" si="14"/>
        <v>-3.9993694566077161E-2</v>
      </c>
      <c r="BQ28" s="138">
        <f t="shared" si="15"/>
        <v>-0.34128954988576887</v>
      </c>
      <c r="BR28" s="138" t="e">
        <f t="shared" si="16"/>
        <v>#NUM!</v>
      </c>
      <c r="BS28" s="138" t="e">
        <f t="shared" si="17"/>
        <v>#NUM!</v>
      </c>
      <c r="BT28" s="141">
        <v>5.5294982075788894</v>
      </c>
      <c r="BU28" s="141">
        <v>4.4979065539315153</v>
      </c>
      <c r="BV28" s="141">
        <v>-2.6774514328360066</v>
      </c>
      <c r="BW28" s="141">
        <v>-3.7090430864833812</v>
      </c>
      <c r="BX28" s="141">
        <v>0.9374813494895563</v>
      </c>
      <c r="BY28" s="141">
        <v>1.0707342706026517</v>
      </c>
      <c r="BZ28" s="141">
        <v>-1.0843740784601346</v>
      </c>
      <c r="CA28" s="141">
        <v>0.96749917828603793</v>
      </c>
      <c r="CB28" s="141">
        <v>-0.82974012553766507</v>
      </c>
      <c r="CC28" s="141"/>
      <c r="CD28" s="141"/>
      <c r="CE28" s="141"/>
      <c r="CF28" s="141"/>
      <c r="CG28" s="141">
        <v>0.77815125038364363</v>
      </c>
      <c r="CH28" s="155"/>
      <c r="CI28" s="155">
        <v>1.4348283646426363</v>
      </c>
      <c r="CJ28" s="155">
        <v>1.4283721212695846</v>
      </c>
      <c r="CK28" s="155">
        <v>2.7075488385605633</v>
      </c>
      <c r="CL28" s="155">
        <v>1.1080003730742487</v>
      </c>
      <c r="CM28" s="155">
        <v>3.3491043381123804</v>
      </c>
      <c r="CN28" s="155">
        <v>0.66791299413764937</v>
      </c>
      <c r="CO28" s="155">
        <v>0.20139712432045151</v>
      </c>
      <c r="CP28" s="155">
        <v>1.139709736825915</v>
      </c>
      <c r="CQ28" s="155">
        <v>-0.93016142001992641</v>
      </c>
      <c r="CR28" s="155">
        <v>0.92941892571429274</v>
      </c>
      <c r="CS28" s="155">
        <v>1.0530784434834197</v>
      </c>
      <c r="CT28" s="155">
        <v>1.7781512503836436</v>
      </c>
      <c r="CU28" s="155">
        <v>-3.9993694566077161E-2</v>
      </c>
      <c r="CV28" s="155">
        <v>-0.34128954988576887</v>
      </c>
      <c r="CW28" s="155"/>
      <c r="CX28" s="155"/>
    </row>
    <row r="29" spans="1:102" x14ac:dyDescent="0.25">
      <c r="A29" s="86" t="s">
        <v>84</v>
      </c>
      <c r="B29" s="86">
        <v>1092.2799998033895</v>
      </c>
      <c r="C29" s="86">
        <v>4.4079982196319172</v>
      </c>
      <c r="D29" s="86">
        <v>1146437.9143982443</v>
      </c>
      <c r="E29" s="105">
        <v>260081.3015967996</v>
      </c>
      <c r="F29" s="82">
        <v>50.47</v>
      </c>
      <c r="G29" s="82">
        <f t="shared" si="0"/>
        <v>49.53</v>
      </c>
      <c r="H29" s="109">
        <v>1049.5824464465186</v>
      </c>
      <c r="I29">
        <v>3082</v>
      </c>
      <c r="J29" s="144">
        <v>338452.875</v>
      </c>
      <c r="K29" s="144">
        <v>31470.7109375</v>
      </c>
      <c r="L29" s="144">
        <v>2.1015927770847522E-3</v>
      </c>
      <c r="M29" s="144">
        <v>1.9541455748003949E-4</v>
      </c>
      <c r="N29" s="144">
        <v>32.855007884474816</v>
      </c>
      <c r="O29" s="144">
        <v>11.26299707385234</v>
      </c>
      <c r="P29" s="144">
        <v>0</v>
      </c>
      <c r="Q29" s="145">
        <v>5.7477936070696858</v>
      </c>
      <c r="R29" s="144">
        <v>0</v>
      </c>
      <c r="S29" s="144">
        <v>0</v>
      </c>
      <c r="T29" s="144"/>
      <c r="U29" s="144"/>
      <c r="V29" s="144">
        <v>0</v>
      </c>
      <c r="W29" s="144">
        <v>5</v>
      </c>
      <c r="X29" s="144">
        <v>198.7</v>
      </c>
      <c r="Y29" s="144">
        <v>43.763925512841347</v>
      </c>
      <c r="Z29" s="146">
        <v>35.807161929444433</v>
      </c>
      <c r="AA29" s="147">
        <v>1017.6739493236239</v>
      </c>
      <c r="AB29" s="152">
        <v>21.45776905233663</v>
      </c>
      <c r="AC29" s="148">
        <v>1049.5824464465186</v>
      </c>
      <c r="AD29" s="149">
        <v>4.4079982196319172</v>
      </c>
      <c r="AE29" s="150">
        <v>0.97</v>
      </c>
      <c r="AF29" s="151">
        <v>9.0780319363938329</v>
      </c>
      <c r="AG29" s="151">
        <v>0.41286494988986355</v>
      </c>
      <c r="AH29" s="151">
        <v>3.4</v>
      </c>
      <c r="AI29" s="151">
        <v>10</v>
      </c>
      <c r="AJ29" s="151">
        <v>60</v>
      </c>
      <c r="AK29" s="151">
        <v>0.91202408075332642</v>
      </c>
      <c r="AL29" s="151">
        <v>0.45573297142982483</v>
      </c>
      <c r="AM29" s="151">
        <v>0</v>
      </c>
      <c r="AN29" s="151">
        <v>0</v>
      </c>
      <c r="AO29" s="138">
        <f t="shared" si="2"/>
        <v>5.5294982075788894</v>
      </c>
      <c r="AP29" s="138">
        <f t="shared" si="18"/>
        <v>4.4979065539315153</v>
      </c>
      <c r="AQ29" s="138">
        <f t="shared" si="19"/>
        <v>-2.6774514328360066</v>
      </c>
      <c r="AR29" s="138">
        <f t="shared" si="20"/>
        <v>-3.7090430864833812</v>
      </c>
      <c r="AS29" s="138">
        <f t="shared" si="21"/>
        <v>1.5166015757476115</v>
      </c>
      <c r="AT29" s="138">
        <f t="shared" si="22"/>
        <v>1.0516539712827842</v>
      </c>
      <c r="AU29" s="138" t="e">
        <f t="shared" si="23"/>
        <v>#NUM!</v>
      </c>
      <c r="AV29" s="138">
        <f t="shared" si="24"/>
        <v>0.75950116500845777</v>
      </c>
      <c r="AW29" s="138" t="e">
        <f t="shared" si="25"/>
        <v>#NUM!</v>
      </c>
      <c r="AX29" s="138" t="e">
        <f t="shared" si="26"/>
        <v>#NUM!</v>
      </c>
      <c r="AY29" s="138" t="e">
        <f t="shared" si="27"/>
        <v>#NUM!</v>
      </c>
      <c r="AZ29" s="138" t="e">
        <f t="shared" si="28"/>
        <v>#NUM!</v>
      </c>
      <c r="BA29" s="138" t="e">
        <f t="shared" si="29"/>
        <v>#NUM!</v>
      </c>
      <c r="BB29" s="138">
        <f t="shared" si="30"/>
        <v>0.69897000433601886</v>
      </c>
      <c r="BC29" s="138">
        <f t="shared" si="31"/>
        <v>2.2981978671098151</v>
      </c>
      <c r="BD29" s="138">
        <f t="shared" si="32"/>
        <v>1.641116270183326</v>
      </c>
      <c r="BE29" s="138">
        <f t="shared" si="3"/>
        <v>1.5539699002571852</v>
      </c>
      <c r="BF29" s="138">
        <f t="shared" si="4"/>
        <v>3.0076086574791763</v>
      </c>
      <c r="BG29" s="138">
        <f t="shared" si="5"/>
        <v>1.3315845667154331</v>
      </c>
      <c r="BH29" s="138">
        <f t="shared" si="6"/>
        <v>3.0210165588121085</v>
      </c>
      <c r="BI29" s="138">
        <f t="shared" si="7"/>
        <v>0.64424141043442962</v>
      </c>
      <c r="BJ29" s="138">
        <f t="shared" si="8"/>
        <v>-1.322826573375516E-2</v>
      </c>
      <c r="BK29" s="138">
        <f t="shared" si="9"/>
        <v>0.95799170625164376</v>
      </c>
      <c r="BL29" s="138">
        <f t="shared" si="10"/>
        <v>-0.38419198492753026</v>
      </c>
      <c r="BM29" s="138">
        <f t="shared" si="11"/>
        <v>0.53147891704225514</v>
      </c>
      <c r="BN29" s="138">
        <f t="shared" si="12"/>
        <v>1</v>
      </c>
      <c r="BO29" s="138">
        <f t="shared" si="13"/>
        <v>1.7781512503836436</v>
      </c>
      <c r="BP29" s="138">
        <f t="shared" si="14"/>
        <v>-3.9993694566077161E-2</v>
      </c>
      <c r="BQ29" s="138">
        <f t="shared" si="15"/>
        <v>-0.34128954988576887</v>
      </c>
      <c r="BR29" s="138" t="e">
        <f t="shared" si="16"/>
        <v>#NUM!</v>
      </c>
      <c r="BS29" s="138" t="e">
        <f t="shared" si="17"/>
        <v>#NUM!</v>
      </c>
      <c r="BT29" s="141">
        <v>5.5294982075788894</v>
      </c>
      <c r="BU29" s="141">
        <v>4.4979065539315153</v>
      </c>
      <c r="BV29" s="141">
        <v>-2.6774514328360066</v>
      </c>
      <c r="BW29" s="141">
        <v>-3.7090430864833812</v>
      </c>
      <c r="BX29" s="141">
        <v>1.5166015757476115</v>
      </c>
      <c r="BY29" s="141">
        <v>1.0516539712827842</v>
      </c>
      <c r="BZ29" s="141"/>
      <c r="CA29" s="141">
        <v>0.75950116500845777</v>
      </c>
      <c r="CB29" s="141"/>
      <c r="CC29" s="141"/>
      <c r="CD29" s="141"/>
      <c r="CE29" s="141"/>
      <c r="CF29" s="141"/>
      <c r="CG29" s="141">
        <v>0.69897000433601886</v>
      </c>
      <c r="CH29" s="155">
        <v>2.2981978671098151</v>
      </c>
      <c r="CI29" s="155">
        <v>1.641116270183326</v>
      </c>
      <c r="CJ29" s="155">
        <v>1.5539699002571852</v>
      </c>
      <c r="CK29" s="155">
        <v>3.0076086574791763</v>
      </c>
      <c r="CL29" s="155">
        <v>1.3315845667154331</v>
      </c>
      <c r="CM29" s="155">
        <v>3.0210165588121085</v>
      </c>
      <c r="CN29" s="155">
        <v>0.64424141043442962</v>
      </c>
      <c r="CO29" s="155">
        <v>-1.322826573375516E-2</v>
      </c>
      <c r="CP29" s="155">
        <v>0.95799170625164376</v>
      </c>
      <c r="CQ29" s="155">
        <v>-0.38419198492753026</v>
      </c>
      <c r="CR29" s="155">
        <v>0.53147891704225514</v>
      </c>
      <c r="CS29" s="155">
        <v>1</v>
      </c>
      <c r="CT29" s="155">
        <v>1.7781512503836436</v>
      </c>
      <c r="CU29" s="155">
        <v>-3.9993694566077161E-2</v>
      </c>
      <c r="CV29" s="155">
        <v>-0.34128954988576887</v>
      </c>
      <c r="CW29" s="155"/>
      <c r="CX29" s="155"/>
    </row>
    <row r="30" spans="1:102" ht="30" x14ac:dyDescent="0.25">
      <c r="A30" s="86" t="s">
        <v>85</v>
      </c>
      <c r="B30" s="86">
        <v>1174.0500003413492</v>
      </c>
      <c r="C30" s="86">
        <v>4.662836856543489</v>
      </c>
      <c r="D30" s="86">
        <v>1226256.6221821785</v>
      </c>
      <c r="E30" s="105">
        <v>262985.10111099819</v>
      </c>
      <c r="F30" s="82">
        <v>51.63</v>
      </c>
      <c r="G30" s="82">
        <f t="shared" si="0"/>
        <v>48.37</v>
      </c>
      <c r="H30" s="109">
        <v>1044.4671196504837</v>
      </c>
      <c r="I30">
        <v>3086</v>
      </c>
      <c r="J30" s="144">
        <v>338452.875</v>
      </c>
      <c r="K30" s="144">
        <v>31470.7109375</v>
      </c>
      <c r="L30" s="144">
        <v>2.1015927770847522E-3</v>
      </c>
      <c r="M30" s="144">
        <v>1.9541455748003949E-4</v>
      </c>
      <c r="N30" s="144">
        <v>34.368629951359218</v>
      </c>
      <c r="O30" s="144">
        <v>10.258477863831978</v>
      </c>
      <c r="P30" s="144">
        <v>0</v>
      </c>
      <c r="Q30" s="145">
        <v>0.37213065872234868</v>
      </c>
      <c r="R30" s="144">
        <v>0.14768108248463793</v>
      </c>
      <c r="S30" s="144">
        <v>1.3307385077877278</v>
      </c>
      <c r="T30" s="144"/>
      <c r="U30" s="144"/>
      <c r="V30" s="144">
        <v>0</v>
      </c>
      <c r="W30" s="144">
        <v>4</v>
      </c>
      <c r="X30" s="144">
        <v>83.7</v>
      </c>
      <c r="Y30" s="144">
        <v>7.6957620366803008</v>
      </c>
      <c r="Z30" s="146">
        <v>19.741806580804752</v>
      </c>
      <c r="AA30" s="147">
        <v>709.31319290423232</v>
      </c>
      <c r="AB30" s="152">
        <v>30.703198106282304</v>
      </c>
      <c r="AC30" s="148">
        <v>1044.4671196504837</v>
      </c>
      <c r="AD30" s="149">
        <v>4.662836856543489</v>
      </c>
      <c r="AE30" s="150">
        <v>0.65</v>
      </c>
      <c r="AF30" s="151">
        <v>9.4572374087265842</v>
      </c>
      <c r="AG30" s="151">
        <v>0.4406268222402081</v>
      </c>
      <c r="AH30" s="151">
        <v>2.4</v>
      </c>
      <c r="AI30" s="151">
        <v>11.299999999999999</v>
      </c>
      <c r="AJ30" s="151">
        <v>60</v>
      </c>
      <c r="AK30" s="151">
        <v>0.91202408075332642</v>
      </c>
      <c r="AL30" s="151">
        <v>0.45573297142982483</v>
      </c>
      <c r="AM30" s="151">
        <v>0</v>
      </c>
      <c r="AN30" s="151">
        <v>0</v>
      </c>
      <c r="AO30" s="138">
        <f t="shared" si="2"/>
        <v>5.5294982075788894</v>
      </c>
      <c r="AP30" s="138">
        <f t="shared" si="18"/>
        <v>4.4979065539315153</v>
      </c>
      <c r="AQ30" s="138">
        <f t="shared" si="19"/>
        <v>-2.6774514328360066</v>
      </c>
      <c r="AR30" s="138">
        <f t="shared" si="20"/>
        <v>-3.7090430864833812</v>
      </c>
      <c r="AS30" s="138">
        <f t="shared" si="21"/>
        <v>1.5361622200504079</v>
      </c>
      <c r="AT30" s="138">
        <f t="shared" si="22"/>
        <v>1.0110829256511185</v>
      </c>
      <c r="AU30" s="138" t="e">
        <f t="shared" si="23"/>
        <v>#NUM!</v>
      </c>
      <c r="AV30" s="138">
        <f t="shared" si="24"/>
        <v>-0.42930454829226494</v>
      </c>
      <c r="AW30" s="138">
        <f t="shared" si="25"/>
        <v>-0.83067513297998574</v>
      </c>
      <c r="AX30" s="138">
        <f t="shared" si="26"/>
        <v>0.12409272430868451</v>
      </c>
      <c r="AY30" s="138" t="e">
        <f t="shared" si="27"/>
        <v>#NUM!</v>
      </c>
      <c r="AZ30" s="138" t="e">
        <f t="shared" si="28"/>
        <v>#NUM!</v>
      </c>
      <c r="BA30" s="138" t="e">
        <f t="shared" si="29"/>
        <v>#NUM!</v>
      </c>
      <c r="BB30" s="138">
        <f t="shared" si="30"/>
        <v>0.6020599913279624</v>
      </c>
      <c r="BC30" s="138">
        <f t="shared" si="31"/>
        <v>1.92272545799326</v>
      </c>
      <c r="BD30" s="138">
        <f t="shared" si="32"/>
        <v>0.8862516302674871</v>
      </c>
      <c r="BE30" s="138">
        <f t="shared" si="3"/>
        <v>1.2953868926180421</v>
      </c>
      <c r="BF30" s="138">
        <f t="shared" si="4"/>
        <v>2.8508380376043805</v>
      </c>
      <c r="BG30" s="138">
        <f t="shared" si="5"/>
        <v>1.4871836148117825</v>
      </c>
      <c r="BH30" s="138">
        <f t="shared" si="6"/>
        <v>3.0188947727231032</v>
      </c>
      <c r="BI30" s="138">
        <f t="shared" si="7"/>
        <v>0.66865022061374624</v>
      </c>
      <c r="BJ30" s="138">
        <f t="shared" si="8"/>
        <v>-0.18708664335714442</v>
      </c>
      <c r="BK30" s="138">
        <f t="shared" si="9"/>
        <v>0.9757642914372342</v>
      </c>
      <c r="BL30" s="138">
        <f t="shared" si="10"/>
        <v>-0.35592906960839976</v>
      </c>
      <c r="BM30" s="138">
        <f t="shared" si="11"/>
        <v>0.38021124171160603</v>
      </c>
      <c r="BN30" s="138">
        <f t="shared" si="12"/>
        <v>1.0530784434834197</v>
      </c>
      <c r="BO30" s="138">
        <f t="shared" si="13"/>
        <v>1.7781512503836436</v>
      </c>
      <c r="BP30" s="138">
        <f t="shared" si="14"/>
        <v>-3.9993694566077161E-2</v>
      </c>
      <c r="BQ30" s="138">
        <f t="shared" si="15"/>
        <v>-0.34128954988576887</v>
      </c>
      <c r="BR30" s="138" t="e">
        <f t="shared" si="16"/>
        <v>#NUM!</v>
      </c>
      <c r="BS30" s="138" t="e">
        <f t="shared" si="17"/>
        <v>#NUM!</v>
      </c>
      <c r="BT30" s="141">
        <v>5.5294982075788894</v>
      </c>
      <c r="BU30" s="141">
        <v>4.4979065539315153</v>
      </c>
      <c r="BV30" s="141">
        <v>-2.6774514328360066</v>
      </c>
      <c r="BW30" s="141">
        <v>-3.7090430864833812</v>
      </c>
      <c r="BX30" s="141">
        <v>1.5361622200504079</v>
      </c>
      <c r="BY30" s="141">
        <v>1.0110829256511185</v>
      </c>
      <c r="BZ30" s="141"/>
      <c r="CA30" s="141">
        <v>-0.42930454829226494</v>
      </c>
      <c r="CB30" s="141">
        <v>-0.83067513297998574</v>
      </c>
      <c r="CC30" s="141">
        <v>0.12409272430868451</v>
      </c>
      <c r="CD30" s="141"/>
      <c r="CE30" s="141"/>
      <c r="CF30" s="141"/>
      <c r="CG30" s="141">
        <v>0.6020599913279624</v>
      </c>
      <c r="CH30" s="155">
        <v>1.92272545799326</v>
      </c>
      <c r="CI30" s="155">
        <v>0.8862516302674871</v>
      </c>
      <c r="CJ30" s="155">
        <v>1.2953868926180421</v>
      </c>
      <c r="CK30" s="155">
        <v>2.8508380376043805</v>
      </c>
      <c r="CL30" s="155">
        <v>1.4871836148117825</v>
      </c>
      <c r="CM30" s="155">
        <v>3.0188947727231032</v>
      </c>
      <c r="CN30" s="155">
        <v>0.66865022061374624</v>
      </c>
      <c r="CO30" s="155">
        <v>-0.18708664335714442</v>
      </c>
      <c r="CP30" s="155">
        <v>0.9757642914372342</v>
      </c>
      <c r="CQ30" s="155">
        <v>-0.35592906960839976</v>
      </c>
      <c r="CR30" s="155">
        <v>0.38021124171160603</v>
      </c>
      <c r="CS30" s="155">
        <v>1.0530784434834197</v>
      </c>
      <c r="CT30" s="155">
        <v>1.7781512503836436</v>
      </c>
      <c r="CU30" s="155">
        <v>-3.9993694566077161E-2</v>
      </c>
      <c r="CV30" s="155">
        <v>-0.34128954988576887</v>
      </c>
      <c r="CW30" s="155"/>
      <c r="CX30" s="155"/>
    </row>
    <row r="31" spans="1:102" x14ac:dyDescent="0.25">
      <c r="A31" s="86" t="s">
        <v>86</v>
      </c>
      <c r="B31" s="86">
        <v>3414.3499998678803</v>
      </c>
      <c r="C31" s="86">
        <v>4.1432877984420218</v>
      </c>
      <c r="D31" s="86">
        <v>3913632.4636608507</v>
      </c>
      <c r="E31" s="105">
        <v>944571.71551840368</v>
      </c>
      <c r="F31" s="82">
        <v>51.25</v>
      </c>
      <c r="G31" s="82">
        <f t="shared" si="0"/>
        <v>48.75</v>
      </c>
      <c r="H31" s="109">
        <v>1146.2306043060291</v>
      </c>
      <c r="I31">
        <v>3093</v>
      </c>
      <c r="J31" s="144">
        <v>338452.875</v>
      </c>
      <c r="K31" s="144">
        <v>31470.7109375</v>
      </c>
      <c r="L31" s="144">
        <v>2.1015927770847522E-3</v>
      </c>
      <c r="M31" s="144">
        <v>1.9541455748003949E-4</v>
      </c>
      <c r="N31" s="144">
        <v>17.948443876483474</v>
      </c>
      <c r="O31" s="144">
        <v>16.791198900304074</v>
      </c>
      <c r="P31" s="144">
        <v>0</v>
      </c>
      <c r="Q31" s="145">
        <v>4.5692738004609046</v>
      </c>
      <c r="R31" s="144">
        <v>4.9317249707123111E-2</v>
      </c>
      <c r="S31" s="144">
        <v>0</v>
      </c>
      <c r="T31" s="144"/>
      <c r="U31" s="144"/>
      <c r="V31" s="144">
        <v>0</v>
      </c>
      <c r="W31" s="144">
        <v>13</v>
      </c>
      <c r="X31" s="144">
        <v>280.3</v>
      </c>
      <c r="Y31" s="144">
        <v>37.306690313021257</v>
      </c>
      <c r="Z31" s="146">
        <v>38.110112427497796</v>
      </c>
      <c r="AA31" s="147">
        <v>480.9598288744973</v>
      </c>
      <c r="AB31" s="152">
        <v>11.945424214993757</v>
      </c>
      <c r="AC31" s="148">
        <v>1146.2306043060291</v>
      </c>
      <c r="AD31" s="149">
        <v>4.1432877984420218</v>
      </c>
      <c r="AE31" s="150">
        <v>0.9</v>
      </c>
      <c r="AF31" s="151">
        <v>12.000615907623461</v>
      </c>
      <c r="AG31" s="151">
        <v>9.7557389870803216E-2</v>
      </c>
      <c r="AH31" s="151">
        <v>6.2</v>
      </c>
      <c r="AI31" s="151">
        <v>9.6999999999999993</v>
      </c>
      <c r="AJ31" s="151">
        <v>60</v>
      </c>
      <c r="AK31" s="151">
        <v>0.91202408075332642</v>
      </c>
      <c r="AL31" s="151">
        <v>0.45573297142982483</v>
      </c>
      <c r="AM31" s="151">
        <v>0</v>
      </c>
      <c r="AN31" s="151">
        <v>0</v>
      </c>
      <c r="AO31" s="138">
        <f t="shared" si="2"/>
        <v>5.5294982075788894</v>
      </c>
      <c r="AP31" s="138">
        <f t="shared" si="18"/>
        <v>4.4979065539315153</v>
      </c>
      <c r="AQ31" s="138">
        <f t="shared" si="19"/>
        <v>-2.6774514328360066</v>
      </c>
      <c r="AR31" s="138">
        <f t="shared" si="20"/>
        <v>-3.7090430864833812</v>
      </c>
      <c r="AS31" s="138">
        <f t="shared" si="21"/>
        <v>1.2540268013738347</v>
      </c>
      <c r="AT31" s="138">
        <f t="shared" si="22"/>
        <v>1.2250817060962209</v>
      </c>
      <c r="AU31" s="138" t="e">
        <f t="shared" si="23"/>
        <v>#NUM!</v>
      </c>
      <c r="AV31" s="138">
        <f t="shared" si="24"/>
        <v>0.65984718267084475</v>
      </c>
      <c r="AW31" s="138">
        <f t="shared" si="25"/>
        <v>-1.3070011508582349</v>
      </c>
      <c r="AX31" s="138" t="e">
        <f t="shared" si="26"/>
        <v>#NUM!</v>
      </c>
      <c r="AY31" s="138" t="e">
        <f t="shared" si="27"/>
        <v>#NUM!</v>
      </c>
      <c r="AZ31" s="138" t="e">
        <f t="shared" si="28"/>
        <v>#NUM!</v>
      </c>
      <c r="BA31" s="138" t="e">
        <f t="shared" si="29"/>
        <v>#NUM!</v>
      </c>
      <c r="BB31" s="138">
        <f t="shared" si="30"/>
        <v>1.1139433523068367</v>
      </c>
      <c r="BC31" s="138">
        <f t="shared" si="31"/>
        <v>2.4476230977602862</v>
      </c>
      <c r="BD31" s="138">
        <f t="shared" si="32"/>
        <v>1.5717867220360369</v>
      </c>
      <c r="BE31" s="138">
        <f t="shared" si="3"/>
        <v>1.5810402299731614</v>
      </c>
      <c r="BF31" s="138">
        <f t="shared" si="4"/>
        <v>2.6821088043848689</v>
      </c>
      <c r="BG31" s="138">
        <f t="shared" si="5"/>
        <v>1.077201577355847</v>
      </c>
      <c r="BH31" s="138">
        <f t="shared" si="6"/>
        <v>3.0592719999198383</v>
      </c>
      <c r="BI31" s="138">
        <f t="shared" si="7"/>
        <v>0.61734510103524931</v>
      </c>
      <c r="BJ31" s="138">
        <f t="shared" si="8"/>
        <v>-4.5757490560675115E-2</v>
      </c>
      <c r="BK31" s="138">
        <f t="shared" si="9"/>
        <v>1.0792035359157948</v>
      </c>
      <c r="BL31" s="138">
        <f t="shared" si="10"/>
        <v>-1.0107398276681803</v>
      </c>
      <c r="BM31" s="138">
        <f t="shared" si="11"/>
        <v>0.79239168949825389</v>
      </c>
      <c r="BN31" s="138">
        <f t="shared" si="12"/>
        <v>0.98677173426624487</v>
      </c>
      <c r="BO31" s="138">
        <f t="shared" si="13"/>
        <v>1.7781512503836436</v>
      </c>
      <c r="BP31" s="138">
        <f t="shared" si="14"/>
        <v>-3.9993694566077161E-2</v>
      </c>
      <c r="BQ31" s="138">
        <f t="shared" si="15"/>
        <v>-0.34128954988576887</v>
      </c>
      <c r="BR31" s="138" t="e">
        <f t="shared" si="16"/>
        <v>#NUM!</v>
      </c>
      <c r="BS31" s="138" t="e">
        <f t="shared" si="17"/>
        <v>#NUM!</v>
      </c>
      <c r="BT31" s="141">
        <v>5.5294982075788894</v>
      </c>
      <c r="BU31" s="141">
        <v>4.4979065539315153</v>
      </c>
      <c r="BV31" s="141">
        <v>-2.6774514328360066</v>
      </c>
      <c r="BW31" s="141">
        <v>-3.7090430864833812</v>
      </c>
      <c r="BX31" s="141">
        <v>1.2540268013738347</v>
      </c>
      <c r="BY31" s="141">
        <v>1.2250817060962209</v>
      </c>
      <c r="BZ31" s="141"/>
      <c r="CA31" s="141">
        <v>0.65984718267084475</v>
      </c>
      <c r="CB31" s="141">
        <v>-1.3070011508582349</v>
      </c>
      <c r="CC31" s="141"/>
      <c r="CD31" s="141"/>
      <c r="CE31" s="141"/>
      <c r="CF31" s="141"/>
      <c r="CG31" s="141">
        <v>1.1139433523068367</v>
      </c>
      <c r="CH31" s="155">
        <v>2.4476230977602862</v>
      </c>
      <c r="CI31" s="155">
        <v>1.5717867220360369</v>
      </c>
      <c r="CJ31" s="155">
        <v>1.5810402299731614</v>
      </c>
      <c r="CK31" s="155">
        <v>2.6821088043848689</v>
      </c>
      <c r="CL31" s="155">
        <v>1.077201577355847</v>
      </c>
      <c r="CM31" s="155">
        <v>3.0592719999198383</v>
      </c>
      <c r="CN31" s="155">
        <v>0.61734510103524931</v>
      </c>
      <c r="CO31" s="155">
        <v>-4.5757490560675115E-2</v>
      </c>
      <c r="CP31" s="155">
        <v>1.0792035359157948</v>
      </c>
      <c r="CQ31" s="155">
        <v>-1.0107398276681803</v>
      </c>
      <c r="CR31" s="155">
        <v>0.79239168949825389</v>
      </c>
      <c r="CS31" s="155">
        <v>0.98677173426624487</v>
      </c>
      <c r="CT31" s="155">
        <v>1.7781512503836436</v>
      </c>
      <c r="CU31" s="155">
        <v>-3.9993694566077161E-2</v>
      </c>
      <c r="CV31" s="155">
        <v>-0.34128954988576887</v>
      </c>
      <c r="CW31" s="155"/>
      <c r="CX31" s="155"/>
    </row>
    <row r="32" spans="1:102" x14ac:dyDescent="0.25">
      <c r="A32" s="86" t="s">
        <v>88</v>
      </c>
      <c r="B32" s="86">
        <v>3959.1100048165426</v>
      </c>
      <c r="C32" s="86">
        <v>4.1671207120937943</v>
      </c>
      <c r="D32" s="86">
        <v>1413384.4533712012</v>
      </c>
      <c r="E32" s="105">
        <v>339175.30856960412</v>
      </c>
      <c r="F32" s="82">
        <v>49.86</v>
      </c>
      <c r="G32" s="82">
        <f t="shared" si="0"/>
        <v>50.14</v>
      </c>
      <c r="H32" s="109">
        <v>356.99549940560308</v>
      </c>
      <c r="I32">
        <v>4001</v>
      </c>
      <c r="J32" s="144">
        <v>338452.875</v>
      </c>
      <c r="K32" s="144">
        <v>31470.7109375</v>
      </c>
      <c r="L32" s="144">
        <v>2.1015927770847522E-3</v>
      </c>
      <c r="M32" s="144">
        <v>1.9541455748003949E-4</v>
      </c>
      <c r="N32" s="144">
        <v>1.9898660427383239</v>
      </c>
      <c r="O32" s="144">
        <v>10.045320388085695</v>
      </c>
      <c r="P32" s="144">
        <v>0</v>
      </c>
      <c r="Q32" s="145">
        <v>4.7641767915145419</v>
      </c>
      <c r="R32" s="144">
        <v>71.031275589444306</v>
      </c>
      <c r="S32" s="144">
        <v>5.5755633870655483</v>
      </c>
      <c r="T32" s="144"/>
      <c r="U32" s="144"/>
      <c r="V32" s="144">
        <v>19.316461895625601</v>
      </c>
      <c r="W32" s="144">
        <v>4</v>
      </c>
      <c r="X32" s="144" t="s">
        <v>389</v>
      </c>
      <c r="Y32" s="144">
        <v>27.960914314324341</v>
      </c>
      <c r="Z32" s="146">
        <v>20.883705828079048</v>
      </c>
      <c r="AA32" s="147">
        <v>559.64956888644747</v>
      </c>
      <c r="AB32" s="152">
        <v>13.089149209101491</v>
      </c>
      <c r="AC32" s="148">
        <v>356.99549940560308</v>
      </c>
      <c r="AD32" s="149">
        <v>4.1671207120937943</v>
      </c>
      <c r="AE32" s="150">
        <v>-0.47</v>
      </c>
      <c r="AF32" s="151">
        <v>7.8287970223583194</v>
      </c>
      <c r="AG32" s="151">
        <v>1.2053108246238575</v>
      </c>
      <c r="AH32" s="151">
        <v>1.8</v>
      </c>
      <c r="AI32" s="151">
        <v>9.0000000000000018</v>
      </c>
      <c r="AJ32" s="151">
        <v>60</v>
      </c>
      <c r="AK32" s="151">
        <v>0.91202408075332642</v>
      </c>
      <c r="AL32" s="151">
        <v>0.45573297142982483</v>
      </c>
      <c r="AM32" s="151">
        <v>0</v>
      </c>
      <c r="AN32" s="151">
        <v>0</v>
      </c>
      <c r="AO32" s="138">
        <f t="shared" si="2"/>
        <v>5.5294982075788894</v>
      </c>
      <c r="AP32" s="138">
        <f t="shared" si="18"/>
        <v>4.4979065539315153</v>
      </c>
      <c r="AQ32" s="138">
        <f t="shared" si="19"/>
        <v>-2.6774514328360066</v>
      </c>
      <c r="AR32" s="138">
        <f t="shared" si="20"/>
        <v>-3.7090430864833812</v>
      </c>
      <c r="AS32" s="138">
        <f t="shared" si="21"/>
        <v>0.29882384080280228</v>
      </c>
      <c r="AT32" s="138">
        <f t="shared" si="22"/>
        <v>1.0019637928073872</v>
      </c>
      <c r="AU32" s="138" t="e">
        <f t="shared" si="23"/>
        <v>#NUM!</v>
      </c>
      <c r="AV32" s="138">
        <f t="shared" si="24"/>
        <v>0.67798786913202602</v>
      </c>
      <c r="AW32" s="138">
        <f t="shared" si="25"/>
        <v>1.8514496138622925</v>
      </c>
      <c r="AX32" s="138">
        <f t="shared" si="26"/>
        <v>0.74628875755546209</v>
      </c>
      <c r="AY32" s="138" t="e">
        <f t="shared" si="27"/>
        <v>#NUM!</v>
      </c>
      <c r="AZ32" s="138" t="e">
        <f t="shared" si="28"/>
        <v>#NUM!</v>
      </c>
      <c r="BA32" s="138">
        <f t="shared" si="29"/>
        <v>1.285927581710864</v>
      </c>
      <c r="BB32" s="138">
        <f t="shared" si="30"/>
        <v>0.6020599913279624</v>
      </c>
      <c r="BC32" s="138" t="e">
        <f t="shared" si="31"/>
        <v>#VALUE!</v>
      </c>
      <c r="BD32" s="138">
        <f t="shared" si="32"/>
        <v>1.4465513686177598</v>
      </c>
      <c r="BE32" s="138">
        <f t="shared" si="3"/>
        <v>1.319807567025663</v>
      </c>
      <c r="BF32" s="138">
        <f t="shared" si="4"/>
        <v>2.7479161735475794</v>
      </c>
      <c r="BG32" s="138">
        <f t="shared" si="5"/>
        <v>1.116911418452917</v>
      </c>
      <c r="BH32" s="138">
        <f t="shared" si="6"/>
        <v>2.5526627410543994</v>
      </c>
      <c r="BI32" s="138">
        <f t="shared" si="7"/>
        <v>0.61983608117168054</v>
      </c>
      <c r="BJ32" s="138" t="e">
        <f t="shared" si="8"/>
        <v>#NUM!</v>
      </c>
      <c r="BK32" s="138">
        <f t="shared" si="9"/>
        <v>0.89369503323427746</v>
      </c>
      <c r="BL32" s="138">
        <f t="shared" si="10"/>
        <v>8.1099056879352829E-2</v>
      </c>
      <c r="BM32" s="138">
        <f t="shared" si="11"/>
        <v>0.25527250510330607</v>
      </c>
      <c r="BN32" s="138">
        <f t="shared" si="12"/>
        <v>0.95424250943932498</v>
      </c>
      <c r="BO32" s="138">
        <f t="shared" si="13"/>
        <v>1.7781512503836436</v>
      </c>
      <c r="BP32" s="138">
        <f t="shared" si="14"/>
        <v>-3.9993694566077161E-2</v>
      </c>
      <c r="BQ32" s="138">
        <f t="shared" si="15"/>
        <v>-0.34128954988576887</v>
      </c>
      <c r="BR32" s="138" t="e">
        <f t="shared" si="16"/>
        <v>#NUM!</v>
      </c>
      <c r="BS32" s="138" t="e">
        <f t="shared" si="17"/>
        <v>#NUM!</v>
      </c>
      <c r="BT32" s="141">
        <v>5.5294982075788894</v>
      </c>
      <c r="BU32" s="141">
        <v>4.4979065539315153</v>
      </c>
      <c r="BV32" s="141">
        <v>-2.6774514328360066</v>
      </c>
      <c r="BW32" s="141">
        <v>-3.7090430864833812</v>
      </c>
      <c r="BX32" s="141">
        <v>0.29882384080280228</v>
      </c>
      <c r="BY32" s="141">
        <v>1.0019637928073872</v>
      </c>
      <c r="BZ32" s="141"/>
      <c r="CA32" s="141">
        <v>0.67798786913202602</v>
      </c>
      <c r="CB32" s="141">
        <v>1.8514496138622925</v>
      </c>
      <c r="CC32" s="141">
        <v>0.74628875755546209</v>
      </c>
      <c r="CD32" s="141"/>
      <c r="CE32" s="141"/>
      <c r="CF32" s="141">
        <v>1.285927581710864</v>
      </c>
      <c r="CG32" s="141">
        <v>0.6020599913279624</v>
      </c>
      <c r="CH32" s="155"/>
      <c r="CI32" s="155">
        <v>1.4465513686177598</v>
      </c>
      <c r="CJ32" s="155">
        <v>1.319807567025663</v>
      </c>
      <c r="CK32" s="155">
        <v>2.7479161735475794</v>
      </c>
      <c r="CL32" s="155">
        <v>1.116911418452917</v>
      </c>
      <c r="CM32" s="155">
        <v>2.5526627410543994</v>
      </c>
      <c r="CN32" s="155">
        <v>0.61983608117168054</v>
      </c>
      <c r="CO32" s="155"/>
      <c r="CP32" s="155">
        <v>0.89369503323427746</v>
      </c>
      <c r="CQ32" s="155">
        <v>8.1099056879352829E-2</v>
      </c>
      <c r="CR32" s="155">
        <v>0.25527250510330607</v>
      </c>
      <c r="CS32" s="155">
        <v>0.95424250943932498</v>
      </c>
      <c r="CT32" s="155">
        <v>1.7781512503836436</v>
      </c>
      <c r="CU32" s="155">
        <v>-3.9993694566077161E-2</v>
      </c>
      <c r="CV32" s="155">
        <v>-0.34128954988576887</v>
      </c>
      <c r="CW32" s="155"/>
      <c r="CX32" s="155"/>
    </row>
    <row r="33" spans="1:102" ht="30" x14ac:dyDescent="0.25">
      <c r="A33" s="86" t="s">
        <v>89</v>
      </c>
      <c r="B33" s="86">
        <v>1174.0999997010192</v>
      </c>
      <c r="C33" s="86">
        <v>4.0690503993310845</v>
      </c>
      <c r="D33" s="86">
        <v>1251274.1404309035</v>
      </c>
      <c r="E33" s="105">
        <v>307510.11111501639</v>
      </c>
      <c r="F33" s="82">
        <v>49.97</v>
      </c>
      <c r="G33" s="82">
        <f t="shared" si="0"/>
        <v>50.03</v>
      </c>
      <c r="H33" s="109">
        <v>1065.7304665271581</v>
      </c>
      <c r="I33">
        <v>4018</v>
      </c>
      <c r="J33" s="144">
        <v>338452.875</v>
      </c>
      <c r="K33" s="144">
        <v>31470.7109375</v>
      </c>
      <c r="L33" s="144">
        <v>2.1015927770847522E-3</v>
      </c>
      <c r="M33" s="144">
        <v>1.9541455748003949E-4</v>
      </c>
      <c r="N33" s="144">
        <v>11.270475877008906</v>
      </c>
      <c r="O33" s="144">
        <v>2.8648444729042177</v>
      </c>
      <c r="P33" s="144">
        <v>0</v>
      </c>
      <c r="Q33" s="145">
        <v>1.6712375440760308</v>
      </c>
      <c r="R33" s="144">
        <v>1.546210530191029E-2</v>
      </c>
      <c r="S33" s="144">
        <v>0</v>
      </c>
      <c r="T33" s="144"/>
      <c r="U33" s="144"/>
      <c r="V33" s="144">
        <v>0</v>
      </c>
      <c r="W33" s="144">
        <v>6</v>
      </c>
      <c r="X33" s="144">
        <v>0</v>
      </c>
      <c r="Y33" s="144">
        <v>63.097520037661361</v>
      </c>
      <c r="Z33" s="146">
        <v>52.159770366535454</v>
      </c>
      <c r="AA33" s="147">
        <v>628.07979051605605</v>
      </c>
      <c r="AB33" s="152">
        <v>6.553320119902863</v>
      </c>
      <c r="AC33" s="148">
        <v>1065.7304665271581</v>
      </c>
      <c r="AD33" s="149">
        <v>4.0690503993310845</v>
      </c>
      <c r="AE33" s="150">
        <v>1.1299999999999999</v>
      </c>
      <c r="AF33" s="151">
        <v>14.125441762836477</v>
      </c>
      <c r="AG33" s="151">
        <v>0.70881767356211034</v>
      </c>
      <c r="AH33" s="151">
        <v>6.9</v>
      </c>
      <c r="AI33" s="151">
        <v>8.9</v>
      </c>
      <c r="AJ33" s="151">
        <v>60</v>
      </c>
      <c r="AK33" s="151">
        <v>0.91202408075332642</v>
      </c>
      <c r="AL33" s="151">
        <v>0.45573297142982483</v>
      </c>
      <c r="AM33" s="151">
        <v>0</v>
      </c>
      <c r="AN33" s="151">
        <v>0</v>
      </c>
      <c r="AO33" s="138">
        <f t="shared" si="2"/>
        <v>5.5294982075788894</v>
      </c>
      <c r="AP33" s="138">
        <f t="shared" si="18"/>
        <v>4.4979065539315153</v>
      </c>
      <c r="AQ33" s="138">
        <f t="shared" si="19"/>
        <v>-2.6774514328360066</v>
      </c>
      <c r="AR33" s="138">
        <f t="shared" si="20"/>
        <v>-3.7090430864833812</v>
      </c>
      <c r="AS33" s="138">
        <f t="shared" si="21"/>
        <v>1.0519422537919634</v>
      </c>
      <c r="AT33" s="138">
        <f t="shared" si="22"/>
        <v>0.45710104990100531</v>
      </c>
      <c r="AU33" s="138" t="e">
        <f t="shared" si="23"/>
        <v>#NUM!</v>
      </c>
      <c r="AV33" s="138">
        <f t="shared" si="24"/>
        <v>0.22303818343581147</v>
      </c>
      <c r="AW33" s="138">
        <f t="shared" si="25"/>
        <v>-1.8107313733702732</v>
      </c>
      <c r="AX33" s="138" t="e">
        <f t="shared" si="26"/>
        <v>#NUM!</v>
      </c>
      <c r="AY33" s="138" t="e">
        <f t="shared" si="27"/>
        <v>#NUM!</v>
      </c>
      <c r="AZ33" s="138" t="e">
        <f t="shared" si="28"/>
        <v>#NUM!</v>
      </c>
      <c r="BA33" s="138" t="e">
        <f t="shared" si="29"/>
        <v>#NUM!</v>
      </c>
      <c r="BB33" s="138">
        <f t="shared" si="30"/>
        <v>0.77815125038364363</v>
      </c>
      <c r="BC33" s="138" t="e">
        <f t="shared" si="31"/>
        <v>#NUM!</v>
      </c>
      <c r="BD33" s="138">
        <f t="shared" si="32"/>
        <v>1.8000122902247302</v>
      </c>
      <c r="BE33" s="138">
        <f t="shared" si="3"/>
        <v>1.7173356707459873</v>
      </c>
      <c r="BF33" s="138">
        <f t="shared" si="4"/>
        <v>2.7980148195009327</v>
      </c>
      <c r="BG33" s="138">
        <f t="shared" si="5"/>
        <v>0.81646138311128769</v>
      </c>
      <c r="BH33" s="138">
        <f t="shared" si="6"/>
        <v>3.0276473813311697</v>
      </c>
      <c r="BI33" s="138">
        <f t="shared" si="7"/>
        <v>0.60949306906582579</v>
      </c>
      <c r="BJ33" s="138">
        <f t="shared" si="8"/>
        <v>5.3078443483419682E-2</v>
      </c>
      <c r="BK33" s="138">
        <f t="shared" si="9"/>
        <v>1.1500020389454297</v>
      </c>
      <c r="BL33" s="138">
        <f t="shared" si="10"/>
        <v>-0.14946546234729094</v>
      </c>
      <c r="BM33" s="138">
        <f t="shared" si="11"/>
        <v>0.83884909073725533</v>
      </c>
      <c r="BN33" s="138">
        <f t="shared" si="12"/>
        <v>0.9493900066449128</v>
      </c>
      <c r="BO33" s="138">
        <f t="shared" si="13"/>
        <v>1.7781512503836436</v>
      </c>
      <c r="BP33" s="138">
        <f t="shared" si="14"/>
        <v>-3.9993694566077161E-2</v>
      </c>
      <c r="BQ33" s="138">
        <f t="shared" si="15"/>
        <v>-0.34128954988576887</v>
      </c>
      <c r="BR33" s="138" t="e">
        <f t="shared" si="16"/>
        <v>#NUM!</v>
      </c>
      <c r="BS33" s="138" t="e">
        <f t="shared" si="17"/>
        <v>#NUM!</v>
      </c>
      <c r="BT33" s="141">
        <v>5.5294982075788894</v>
      </c>
      <c r="BU33" s="141">
        <v>4.4979065539315153</v>
      </c>
      <c r="BV33" s="141">
        <v>-2.6774514328360066</v>
      </c>
      <c r="BW33" s="141">
        <v>-3.7090430864833812</v>
      </c>
      <c r="BX33" s="141">
        <v>1.0519422537919634</v>
      </c>
      <c r="BY33" s="141">
        <v>0.45710104990100531</v>
      </c>
      <c r="BZ33" s="141"/>
      <c r="CA33" s="141">
        <v>0.22303818343581147</v>
      </c>
      <c r="CB33" s="141">
        <v>-1.8107313733702732</v>
      </c>
      <c r="CC33" s="141"/>
      <c r="CD33" s="141"/>
      <c r="CE33" s="141"/>
      <c r="CF33" s="141"/>
      <c r="CG33" s="141">
        <v>0.77815125038364363</v>
      </c>
      <c r="CH33" s="155"/>
      <c r="CI33" s="155">
        <v>1.8000122902247302</v>
      </c>
      <c r="CJ33" s="155">
        <v>1.7173356707459873</v>
      </c>
      <c r="CK33" s="155">
        <v>2.7980148195009327</v>
      </c>
      <c r="CL33" s="155">
        <v>0.81646138311128769</v>
      </c>
      <c r="CM33" s="155">
        <v>3.0276473813311697</v>
      </c>
      <c r="CN33" s="155">
        <v>0.60949306906582579</v>
      </c>
      <c r="CO33" s="155">
        <v>5.3078443483419682E-2</v>
      </c>
      <c r="CP33" s="155">
        <v>1.1500020389454297</v>
      </c>
      <c r="CQ33" s="155">
        <v>-0.14946546234729094</v>
      </c>
      <c r="CR33" s="155">
        <v>0.83884909073725533</v>
      </c>
      <c r="CS33" s="155">
        <v>0.9493900066449128</v>
      </c>
      <c r="CT33" s="155">
        <v>1.7781512503836436</v>
      </c>
      <c r="CU33" s="155">
        <v>-3.9993694566077161E-2</v>
      </c>
      <c r="CV33" s="155">
        <v>-0.34128954988576887</v>
      </c>
      <c r="CW33" s="155"/>
      <c r="CX33" s="155"/>
    </row>
    <row r="34" spans="1:102" x14ac:dyDescent="0.25">
      <c r="A34" s="86" t="s">
        <v>90</v>
      </c>
      <c r="B34" s="86">
        <v>2606.9400000700075</v>
      </c>
      <c r="C34" s="86">
        <v>4.2115969671533016</v>
      </c>
      <c r="D34" s="86">
        <v>3057823.9432621952</v>
      </c>
      <c r="E34" s="105">
        <v>726048.56711373234</v>
      </c>
      <c r="F34" s="82">
        <v>49.85</v>
      </c>
      <c r="G34" s="82">
        <f t="shared" si="0"/>
        <v>50.15</v>
      </c>
      <c r="H34" s="109">
        <v>1172.9552437647508</v>
      </c>
      <c r="I34">
        <v>4041</v>
      </c>
      <c r="J34" s="144">
        <v>338452.875</v>
      </c>
      <c r="K34" s="144">
        <v>31470.7109375</v>
      </c>
      <c r="L34" s="144">
        <v>2.1015927770847522E-3</v>
      </c>
      <c r="M34" s="144">
        <v>1.9541455748003949E-4</v>
      </c>
      <c r="N34" s="144">
        <v>12.247851126106683</v>
      </c>
      <c r="O34" s="144">
        <v>4.6090912621904279</v>
      </c>
      <c r="P34" s="144">
        <v>0</v>
      </c>
      <c r="Q34" s="145">
        <v>0.47477118766322296</v>
      </c>
      <c r="R34" s="144">
        <v>0.19327201643170516</v>
      </c>
      <c r="S34" s="144">
        <v>2.7538838169070843</v>
      </c>
      <c r="T34" s="144"/>
      <c r="U34" s="144"/>
      <c r="V34" s="144">
        <v>2.9817378740602614</v>
      </c>
      <c r="W34" s="144">
        <v>11</v>
      </c>
      <c r="X34" s="144">
        <v>0</v>
      </c>
      <c r="Y34" s="144">
        <v>50.025778720088624</v>
      </c>
      <c r="Z34" s="146">
        <v>47.696986964735025</v>
      </c>
      <c r="AA34" s="147">
        <v>814.63159626597496</v>
      </c>
      <c r="AB34" s="152">
        <v>68.839803698911169</v>
      </c>
      <c r="AC34" s="148">
        <v>1172.9552437647508</v>
      </c>
      <c r="AD34" s="149">
        <v>4.2115969671533016</v>
      </c>
      <c r="AE34" s="150">
        <v>1.1100000000000001</v>
      </c>
      <c r="AF34" s="151">
        <v>14.931206258817992</v>
      </c>
      <c r="AG34" s="151">
        <v>0.99328786902709976</v>
      </c>
      <c r="AH34" s="151">
        <v>4.5</v>
      </c>
      <c r="AI34" s="151">
        <v>8.9</v>
      </c>
      <c r="AJ34" s="151">
        <v>60</v>
      </c>
      <c r="AK34" s="151">
        <v>0.91202408075332642</v>
      </c>
      <c r="AL34" s="151">
        <v>0.45573297142982483</v>
      </c>
      <c r="AM34" s="151">
        <v>0</v>
      </c>
      <c r="AN34" s="151">
        <v>0</v>
      </c>
      <c r="AO34" s="138">
        <f t="shared" si="2"/>
        <v>5.5294982075788894</v>
      </c>
      <c r="AP34" s="138">
        <f t="shared" si="18"/>
        <v>4.4979065539315153</v>
      </c>
      <c r="AQ34" s="138">
        <f t="shared" si="19"/>
        <v>-2.6774514328360066</v>
      </c>
      <c r="AR34" s="138">
        <f t="shared" si="20"/>
        <v>-3.7090430864833812</v>
      </c>
      <c r="AS34" s="138">
        <f t="shared" si="21"/>
        <v>1.0880598988280794</v>
      </c>
      <c r="AT34" s="138">
        <f t="shared" si="22"/>
        <v>0.66361530744613328</v>
      </c>
      <c r="AU34" s="138" t="e">
        <f t="shared" si="23"/>
        <v>#NUM!</v>
      </c>
      <c r="AV34" s="138">
        <f t="shared" si="24"/>
        <v>-0.32351564485340545</v>
      </c>
      <c r="AW34" s="138">
        <f t="shared" si="25"/>
        <v>-0.71383102227288142</v>
      </c>
      <c r="AX34" s="138">
        <f t="shared" si="26"/>
        <v>0.43994561393815124</v>
      </c>
      <c r="AY34" s="138" t="e">
        <f t="shared" si="27"/>
        <v>#NUM!</v>
      </c>
      <c r="AZ34" s="138" t="e">
        <f t="shared" si="28"/>
        <v>#NUM!</v>
      </c>
      <c r="BA34" s="138">
        <f t="shared" si="29"/>
        <v>0.47446946176858468</v>
      </c>
      <c r="BB34" s="138">
        <f t="shared" si="30"/>
        <v>1.0413926851582251</v>
      </c>
      <c r="BC34" s="138" t="e">
        <f t="shared" si="31"/>
        <v>#NUM!</v>
      </c>
      <c r="BD34" s="138">
        <f t="shared" si="32"/>
        <v>1.6991938577521311</v>
      </c>
      <c r="BE34" s="138">
        <f t="shared" si="3"/>
        <v>1.678490945373047</v>
      </c>
      <c r="BF34" s="138">
        <f t="shared" si="4"/>
        <v>2.9109612506037061</v>
      </c>
      <c r="BG34" s="138">
        <f t="shared" si="5"/>
        <v>1.8378396232388867</v>
      </c>
      <c r="BH34" s="138">
        <f t="shared" si="6"/>
        <v>3.0692814411378402</v>
      </c>
      <c r="BI34" s="138">
        <f t="shared" si="7"/>
        <v>0.62444680427124832</v>
      </c>
      <c r="BJ34" s="138">
        <f t="shared" si="8"/>
        <v>4.5322978786657475E-2</v>
      </c>
      <c r="BK34" s="138">
        <f t="shared" si="9"/>
        <v>1.1740948948239287</v>
      </c>
      <c r="BL34" s="138">
        <f t="shared" si="10"/>
        <v>-2.9248685117202861E-3</v>
      </c>
      <c r="BM34" s="138">
        <f t="shared" si="11"/>
        <v>0.65321251377534373</v>
      </c>
      <c r="BN34" s="138">
        <f t="shared" si="12"/>
        <v>0.9493900066449128</v>
      </c>
      <c r="BO34" s="138">
        <f t="shared" si="13"/>
        <v>1.7781512503836436</v>
      </c>
      <c r="BP34" s="138">
        <f t="shared" si="14"/>
        <v>-3.9993694566077161E-2</v>
      </c>
      <c r="BQ34" s="138">
        <f t="shared" si="15"/>
        <v>-0.34128954988576887</v>
      </c>
      <c r="BR34" s="138" t="e">
        <f t="shared" si="16"/>
        <v>#NUM!</v>
      </c>
      <c r="BS34" s="138" t="e">
        <f t="shared" si="17"/>
        <v>#NUM!</v>
      </c>
      <c r="BT34" s="141">
        <v>5.5294982075788894</v>
      </c>
      <c r="BU34" s="141">
        <v>4.4979065539315153</v>
      </c>
      <c r="BV34" s="141">
        <v>-2.6774514328360066</v>
      </c>
      <c r="BW34" s="141">
        <v>-3.7090430864833812</v>
      </c>
      <c r="BX34" s="141">
        <v>1.0880598988280794</v>
      </c>
      <c r="BY34" s="141">
        <v>0.66361530744613328</v>
      </c>
      <c r="BZ34" s="141"/>
      <c r="CA34" s="141">
        <v>-0.32351564485340545</v>
      </c>
      <c r="CB34" s="141">
        <v>-0.71383102227288142</v>
      </c>
      <c r="CC34" s="141">
        <v>0.43994561393815124</v>
      </c>
      <c r="CD34" s="141"/>
      <c r="CE34" s="141"/>
      <c r="CF34" s="141">
        <v>0.47446946176858468</v>
      </c>
      <c r="CG34" s="141">
        <v>1.0413926851582251</v>
      </c>
      <c r="CH34" s="155"/>
      <c r="CI34" s="155">
        <v>1.6991938577521311</v>
      </c>
      <c r="CJ34" s="155">
        <v>1.678490945373047</v>
      </c>
      <c r="CK34" s="155">
        <v>2.9109612506037061</v>
      </c>
      <c r="CL34" s="155">
        <v>1.8378396232388867</v>
      </c>
      <c r="CM34" s="155">
        <v>3.0692814411378402</v>
      </c>
      <c r="CN34" s="155">
        <v>0.62444680427124832</v>
      </c>
      <c r="CO34" s="155">
        <v>4.5322978786657475E-2</v>
      </c>
      <c r="CP34" s="155">
        <v>1.1740948948239287</v>
      </c>
      <c r="CQ34" s="155">
        <v>-2.9248685117202861E-3</v>
      </c>
      <c r="CR34" s="155">
        <v>0.65321251377534373</v>
      </c>
      <c r="CS34" s="155">
        <v>0.9493900066449128</v>
      </c>
      <c r="CT34" s="155">
        <v>1.7781512503836436</v>
      </c>
      <c r="CU34" s="155">
        <v>-3.9993694566077161E-2</v>
      </c>
      <c r="CV34" s="155">
        <v>-0.34128954988576887</v>
      </c>
      <c r="CW34" s="155"/>
      <c r="CX34" s="155"/>
    </row>
    <row r="35" spans="1:102" ht="30" x14ac:dyDescent="0.25">
      <c r="A35" s="86" t="s">
        <v>91</v>
      </c>
      <c r="B35" s="86">
        <v>1964.7699997768798</v>
      </c>
      <c r="C35" s="86">
        <v>4.1941032173740087</v>
      </c>
      <c r="D35" s="86">
        <v>1963774.8548798093</v>
      </c>
      <c r="E35" s="105">
        <v>468222.82454683085</v>
      </c>
      <c r="F35" s="82">
        <v>49.96</v>
      </c>
      <c r="G35" s="82">
        <f t="shared" si="0"/>
        <v>50.04</v>
      </c>
      <c r="H35" s="109">
        <v>999.49350565349459</v>
      </c>
      <c r="I35">
        <v>4044</v>
      </c>
      <c r="J35" s="144">
        <v>338452.875</v>
      </c>
      <c r="K35" s="144">
        <v>31470.7109375</v>
      </c>
      <c r="L35" s="144">
        <v>2.1015927770847522E-3</v>
      </c>
      <c r="M35" s="144">
        <v>1.9541455748003949E-4</v>
      </c>
      <c r="N35" s="144">
        <v>14.99696422294779</v>
      </c>
      <c r="O35" s="144">
        <v>5.7229292696358058</v>
      </c>
      <c r="P35" s="144">
        <v>0</v>
      </c>
      <c r="Q35" s="145">
        <v>2.7653109527410313</v>
      </c>
      <c r="R35" s="144">
        <v>0.48496777637749261</v>
      </c>
      <c r="S35" s="144">
        <v>0</v>
      </c>
      <c r="T35" s="144"/>
      <c r="U35" s="144"/>
      <c r="V35" s="144">
        <v>0</v>
      </c>
      <c r="W35" s="144">
        <v>6</v>
      </c>
      <c r="X35" s="144">
        <v>0</v>
      </c>
      <c r="Y35" s="144">
        <v>58.766426404670128</v>
      </c>
      <c r="Z35" s="146">
        <v>51.547962804522619</v>
      </c>
      <c r="AA35" s="147">
        <v>550.97965905374758</v>
      </c>
      <c r="AB35" s="152">
        <v>20.190705620592507</v>
      </c>
      <c r="AC35" s="148">
        <v>999.49350565349459</v>
      </c>
      <c r="AD35" s="149">
        <v>4.1941032173740087</v>
      </c>
      <c r="AE35" s="150">
        <v>1.1299999999999999</v>
      </c>
      <c r="AF35" s="151">
        <v>13.811206479502447</v>
      </c>
      <c r="AG35" s="151">
        <v>0.1528978056800244</v>
      </c>
      <c r="AH35" s="151">
        <v>5.4</v>
      </c>
      <c r="AI35" s="151">
        <v>9</v>
      </c>
      <c r="AJ35" s="151">
        <v>60</v>
      </c>
      <c r="AK35" s="151">
        <v>0.91202408075332642</v>
      </c>
      <c r="AL35" s="151">
        <v>0.45573297142982483</v>
      </c>
      <c r="AM35" s="151">
        <v>0</v>
      </c>
      <c r="AN35" s="151">
        <v>0</v>
      </c>
      <c r="AO35" s="138">
        <f t="shared" si="2"/>
        <v>5.5294982075788894</v>
      </c>
      <c r="AP35" s="138">
        <f t="shared" si="18"/>
        <v>4.4979065539315153</v>
      </c>
      <c r="AQ35" s="138">
        <f t="shared" si="19"/>
        <v>-2.6774514328360066</v>
      </c>
      <c r="AR35" s="138">
        <f t="shared" si="20"/>
        <v>-3.7090430864833812</v>
      </c>
      <c r="AS35" s="138">
        <f t="shared" si="21"/>
        <v>1.1760033554120481</v>
      </c>
      <c r="AT35" s="138">
        <f t="shared" si="22"/>
        <v>0.7576183784443502</v>
      </c>
      <c r="AU35" s="138" t="e">
        <f t="shared" si="23"/>
        <v>#NUM!</v>
      </c>
      <c r="AV35" s="138">
        <f t="shared" si="24"/>
        <v>0.44174397378412672</v>
      </c>
      <c r="AW35" s="138">
        <f t="shared" si="25"/>
        <v>-0.31428711708096185</v>
      </c>
      <c r="AX35" s="138" t="e">
        <f t="shared" si="26"/>
        <v>#NUM!</v>
      </c>
      <c r="AY35" s="138" t="e">
        <f t="shared" si="27"/>
        <v>#NUM!</v>
      </c>
      <c r="AZ35" s="138" t="e">
        <f t="shared" si="28"/>
        <v>#NUM!</v>
      </c>
      <c r="BA35" s="138" t="e">
        <f t="shared" si="29"/>
        <v>#NUM!</v>
      </c>
      <c r="BB35" s="138">
        <f t="shared" si="30"/>
        <v>0.77815125038364363</v>
      </c>
      <c r="BC35" s="138" t="e">
        <f t="shared" si="31"/>
        <v>#NUM!</v>
      </c>
      <c r="BD35" s="138">
        <f t="shared" si="32"/>
        <v>1.7691292820038353</v>
      </c>
      <c r="BE35" s="138">
        <f t="shared" si="3"/>
        <v>1.7122115064723609</v>
      </c>
      <c r="BF35" s="138">
        <f t="shared" si="4"/>
        <v>2.7411355659592673</v>
      </c>
      <c r="BG35" s="138">
        <f t="shared" si="5"/>
        <v>1.3051514968423394</v>
      </c>
      <c r="BH35" s="138">
        <f t="shared" si="6"/>
        <v>2.9997799765751822</v>
      </c>
      <c r="BI35" s="138">
        <f t="shared" si="7"/>
        <v>0.62263911429917917</v>
      </c>
      <c r="BJ35" s="138">
        <f t="shared" si="8"/>
        <v>5.3078443483419682E-2</v>
      </c>
      <c r="BK35" s="138">
        <f t="shared" si="9"/>
        <v>1.1402316180792946</v>
      </c>
      <c r="BL35" s="138">
        <f t="shared" si="10"/>
        <v>-0.81559874734042859</v>
      </c>
      <c r="BM35" s="138">
        <f t="shared" si="11"/>
        <v>0.7323937598229685</v>
      </c>
      <c r="BN35" s="138">
        <f t="shared" si="12"/>
        <v>0.95424250943932487</v>
      </c>
      <c r="BO35" s="138">
        <f t="shared" si="13"/>
        <v>1.7781512503836436</v>
      </c>
      <c r="BP35" s="138">
        <f t="shared" si="14"/>
        <v>-3.9993694566077161E-2</v>
      </c>
      <c r="BQ35" s="138">
        <f t="shared" si="15"/>
        <v>-0.34128954988576887</v>
      </c>
      <c r="BR35" s="138" t="e">
        <f t="shared" si="16"/>
        <v>#NUM!</v>
      </c>
      <c r="BS35" s="138" t="e">
        <f t="shared" si="17"/>
        <v>#NUM!</v>
      </c>
      <c r="BT35" s="141">
        <v>5.5294982075788894</v>
      </c>
      <c r="BU35" s="141">
        <v>4.4979065539315153</v>
      </c>
      <c r="BV35" s="141">
        <v>-2.6774514328360066</v>
      </c>
      <c r="BW35" s="141">
        <v>-3.7090430864833812</v>
      </c>
      <c r="BX35" s="141">
        <v>1.1760033554120481</v>
      </c>
      <c r="BY35" s="141">
        <v>0.7576183784443502</v>
      </c>
      <c r="BZ35" s="141"/>
      <c r="CA35" s="141">
        <v>0.44174397378412672</v>
      </c>
      <c r="CB35" s="141">
        <v>-0.31428711708096185</v>
      </c>
      <c r="CC35" s="141"/>
      <c r="CD35" s="141"/>
      <c r="CE35" s="141"/>
      <c r="CF35" s="141"/>
      <c r="CG35" s="141">
        <v>0.77815125038364363</v>
      </c>
      <c r="CH35" s="155"/>
      <c r="CI35" s="155">
        <v>1.7691292820038353</v>
      </c>
      <c r="CJ35" s="155">
        <v>1.7122115064723609</v>
      </c>
      <c r="CK35" s="155">
        <v>2.7411355659592673</v>
      </c>
      <c r="CL35" s="155">
        <v>1.3051514968423394</v>
      </c>
      <c r="CM35" s="155">
        <v>2.9997799765751822</v>
      </c>
      <c r="CN35" s="155">
        <v>0.62263911429917917</v>
      </c>
      <c r="CO35" s="155">
        <v>5.3078443483419682E-2</v>
      </c>
      <c r="CP35" s="155">
        <v>1.1402316180792946</v>
      </c>
      <c r="CQ35" s="155">
        <v>-0.81559874734042859</v>
      </c>
      <c r="CR35" s="155">
        <v>0.7323937598229685</v>
      </c>
      <c r="CS35" s="155">
        <v>0.95424250943932487</v>
      </c>
      <c r="CT35" s="155">
        <v>1.7781512503836436</v>
      </c>
      <c r="CU35" s="155">
        <v>-3.9993694566077161E-2</v>
      </c>
      <c r="CV35" s="155">
        <v>-0.34128954988576887</v>
      </c>
      <c r="CW35" s="155"/>
      <c r="CX35" s="155"/>
    </row>
    <row r="36" spans="1:102" x14ac:dyDescent="0.25">
      <c r="A36" s="86" t="s">
        <v>87</v>
      </c>
      <c r="B36" s="86">
        <v>4394.4500029751507</v>
      </c>
      <c r="C36" s="86">
        <v>4.2359362525052662</v>
      </c>
      <c r="D36" s="86">
        <v>2265441.5402504653</v>
      </c>
      <c r="E36" s="105">
        <v>534814.83318135678</v>
      </c>
      <c r="F36" s="82">
        <v>49.29</v>
      </c>
      <c r="G36" s="82">
        <f t="shared" si="0"/>
        <v>50.71</v>
      </c>
      <c r="H36" s="109">
        <v>515.52333937505387</v>
      </c>
      <c r="I36">
        <v>4047</v>
      </c>
      <c r="J36" s="144">
        <v>338452.875</v>
      </c>
      <c r="K36" s="144">
        <v>31470.7109375</v>
      </c>
      <c r="L36" s="144">
        <v>2.1015927770847522E-3</v>
      </c>
      <c r="M36" s="144">
        <v>1.9541455748003949E-4</v>
      </c>
      <c r="N36" s="144">
        <v>1.1204975387787668</v>
      </c>
      <c r="O36" s="144">
        <v>11.204551900940006</v>
      </c>
      <c r="P36" s="144">
        <v>0</v>
      </c>
      <c r="Q36" s="145">
        <v>2.3561537832925823</v>
      </c>
      <c r="R36" s="144">
        <v>65.183924427736812</v>
      </c>
      <c r="S36" s="144">
        <v>6.7552001269174156</v>
      </c>
      <c r="T36" s="144"/>
      <c r="U36" s="144"/>
      <c r="V36" s="144">
        <v>27.1765020713454</v>
      </c>
      <c r="W36" s="144">
        <v>2</v>
      </c>
      <c r="X36" s="144" t="s">
        <v>389</v>
      </c>
      <c r="Y36" s="144">
        <v>26.52717514137376</v>
      </c>
      <c r="Z36" s="146">
        <v>20.66588425506751</v>
      </c>
      <c r="AA36" s="147">
        <v>1410.3652392843262</v>
      </c>
      <c r="AB36" s="152">
        <v>61.798107570907227</v>
      </c>
      <c r="AC36" s="148">
        <v>515.52333937505387</v>
      </c>
      <c r="AD36" s="149">
        <v>4.2359362525052662</v>
      </c>
      <c r="AE36" s="150">
        <v>-0.25</v>
      </c>
      <c r="AF36" s="151">
        <v>30.675388777552335</v>
      </c>
      <c r="AG36" s="151">
        <v>4.2748263850927373</v>
      </c>
      <c r="AH36" s="151">
        <v>3.6</v>
      </c>
      <c r="AI36" s="151">
        <v>8.5</v>
      </c>
      <c r="AJ36" s="151">
        <v>60</v>
      </c>
      <c r="AK36" s="151">
        <v>0.91202408075332642</v>
      </c>
      <c r="AL36" s="151">
        <v>0.45573297142982483</v>
      </c>
      <c r="AM36" s="151">
        <v>0</v>
      </c>
      <c r="AN36" s="151">
        <v>0</v>
      </c>
      <c r="AO36" s="138">
        <f t="shared" si="2"/>
        <v>5.5294982075788894</v>
      </c>
      <c r="AP36" s="138">
        <f t="shared" si="18"/>
        <v>4.4979065539315153</v>
      </c>
      <c r="AQ36" s="138">
        <f t="shared" si="19"/>
        <v>-2.6774514328360066</v>
      </c>
      <c r="AR36" s="138">
        <f t="shared" si="20"/>
        <v>-3.7090430864833812</v>
      </c>
      <c r="AS36" s="138">
        <f t="shared" si="21"/>
        <v>4.9410906925542973E-2</v>
      </c>
      <c r="AT36" s="138">
        <f t="shared" si="22"/>
        <v>1.0493944926568481</v>
      </c>
      <c r="AU36" s="138" t="e">
        <f t="shared" si="23"/>
        <v>#NUM!</v>
      </c>
      <c r="AV36" s="138">
        <f t="shared" si="24"/>
        <v>0.37220363291292868</v>
      </c>
      <c r="AW36" s="138">
        <f t="shared" si="25"/>
        <v>1.8141405038125236</v>
      </c>
      <c r="AX36" s="138">
        <f t="shared" si="26"/>
        <v>0.82963821978713315</v>
      </c>
      <c r="AY36" s="138" t="e">
        <f t="shared" si="27"/>
        <v>#NUM!</v>
      </c>
      <c r="AZ36" s="138" t="e">
        <f t="shared" si="28"/>
        <v>#NUM!</v>
      </c>
      <c r="BA36" s="138">
        <f t="shared" si="29"/>
        <v>1.4341935572944364</v>
      </c>
      <c r="BB36" s="138">
        <f t="shared" si="30"/>
        <v>0.3010299956639812</v>
      </c>
      <c r="BC36" s="138" t="e">
        <f t="shared" si="31"/>
        <v>#VALUE!</v>
      </c>
      <c r="BD36" s="138">
        <f t="shared" si="32"/>
        <v>1.4236910047568183</v>
      </c>
      <c r="BE36" s="138">
        <f t="shared" si="3"/>
        <v>1.3152539926750892</v>
      </c>
      <c r="BF36" s="138">
        <f t="shared" si="4"/>
        <v>3.1493315955384014</v>
      </c>
      <c r="BG36" s="138">
        <f t="shared" si="5"/>
        <v>1.7909751759934074</v>
      </c>
      <c r="BH36" s="138">
        <f t="shared" si="6"/>
        <v>2.7122483319519222</v>
      </c>
      <c r="BI36" s="138">
        <f t="shared" si="7"/>
        <v>0.6269494156957125</v>
      </c>
      <c r="BJ36" s="138" t="e">
        <f t="shared" si="8"/>
        <v>#NUM!</v>
      </c>
      <c r="BK36" s="138">
        <f t="shared" si="9"/>
        <v>1.4867900756492687</v>
      </c>
      <c r="BL36" s="138">
        <f t="shared" si="10"/>
        <v>0.63091848128002725</v>
      </c>
      <c r="BM36" s="138">
        <f t="shared" si="11"/>
        <v>0.55630250076728727</v>
      </c>
      <c r="BN36" s="138">
        <f t="shared" si="12"/>
        <v>0.92941892571429274</v>
      </c>
      <c r="BO36" s="138">
        <f t="shared" si="13"/>
        <v>1.7781512503836436</v>
      </c>
      <c r="BP36" s="138">
        <f t="shared" si="14"/>
        <v>-3.9993694566077161E-2</v>
      </c>
      <c r="BQ36" s="138">
        <f t="shared" si="15"/>
        <v>-0.34128954988576887</v>
      </c>
      <c r="BR36" s="138" t="e">
        <f t="shared" si="16"/>
        <v>#NUM!</v>
      </c>
      <c r="BS36" s="138" t="e">
        <f t="shared" si="17"/>
        <v>#NUM!</v>
      </c>
      <c r="BT36" s="141">
        <v>5.5294982075788894</v>
      </c>
      <c r="BU36" s="141">
        <v>4.4979065539315153</v>
      </c>
      <c r="BV36" s="141">
        <v>-2.6774514328360066</v>
      </c>
      <c r="BW36" s="141">
        <v>-3.7090430864833812</v>
      </c>
      <c r="BX36" s="141">
        <v>4.9410906925542973E-2</v>
      </c>
      <c r="BY36" s="141">
        <v>1.0493944926568481</v>
      </c>
      <c r="BZ36" s="141"/>
      <c r="CA36" s="141">
        <v>0.37220363291292868</v>
      </c>
      <c r="CB36" s="141">
        <v>1.8141405038125236</v>
      </c>
      <c r="CC36" s="141">
        <v>0.82963821978713315</v>
      </c>
      <c r="CD36" s="141"/>
      <c r="CE36" s="141"/>
      <c r="CF36" s="141">
        <v>1.4341935572944364</v>
      </c>
      <c r="CG36" s="141">
        <v>0.3010299956639812</v>
      </c>
      <c r="CH36" s="155"/>
      <c r="CI36" s="155">
        <v>1.4236910047568183</v>
      </c>
      <c r="CJ36" s="155">
        <v>1.3152539926750892</v>
      </c>
      <c r="CK36" s="155">
        <v>3.1493315955384014</v>
      </c>
      <c r="CL36" s="155">
        <v>1.7909751759934074</v>
      </c>
      <c r="CM36" s="155">
        <v>2.7122483319519222</v>
      </c>
      <c r="CN36" s="155">
        <v>0.6269494156957125</v>
      </c>
      <c r="CO36" s="155"/>
      <c r="CP36" s="155">
        <v>1.4867900756492687</v>
      </c>
      <c r="CQ36" s="155">
        <v>0.63091848128002725</v>
      </c>
      <c r="CR36" s="155">
        <v>0.55630250076728727</v>
      </c>
      <c r="CS36" s="155">
        <v>0.92941892571429274</v>
      </c>
      <c r="CT36" s="155">
        <v>1.7781512503836436</v>
      </c>
      <c r="CU36" s="155">
        <v>-3.9993694566077161E-2</v>
      </c>
      <c r="CV36" s="155">
        <v>-0.34128954988576887</v>
      </c>
      <c r="CW36" s="155"/>
      <c r="CX36" s="155"/>
    </row>
    <row r="37" spans="1:102" x14ac:dyDescent="0.25">
      <c r="A37" s="86" t="s">
        <v>92</v>
      </c>
      <c r="B37" s="86">
        <v>1608.8000005949834</v>
      </c>
      <c r="C37" s="86">
        <v>4.0789500700833248</v>
      </c>
      <c r="D37" s="86">
        <v>2153761.0020311782</v>
      </c>
      <c r="E37" s="105">
        <v>528018.47657507146</v>
      </c>
      <c r="F37" s="82">
        <v>49.99</v>
      </c>
      <c r="G37" s="82">
        <f t="shared" si="0"/>
        <v>50.01</v>
      </c>
      <c r="H37" s="109">
        <v>1338.7375691413797</v>
      </c>
      <c r="I37">
        <v>4050</v>
      </c>
      <c r="J37" s="144">
        <v>338452.875</v>
      </c>
      <c r="K37" s="144">
        <v>31470.7109375</v>
      </c>
      <c r="L37" s="144">
        <v>2.1015927770847522E-3</v>
      </c>
      <c r="M37" s="144">
        <v>1.9541455748003949E-4</v>
      </c>
      <c r="N37" s="144">
        <v>15.073875171709531</v>
      </c>
      <c r="O37" s="144">
        <v>4.6296366683920462</v>
      </c>
      <c r="P37" s="144">
        <v>0</v>
      </c>
      <c r="Q37" s="145">
        <v>1.348831426651832</v>
      </c>
      <c r="R37" s="144">
        <v>0</v>
      </c>
      <c r="S37" s="144">
        <v>0</v>
      </c>
      <c r="T37" s="144"/>
      <c r="U37" s="144"/>
      <c r="V37" s="144">
        <v>0</v>
      </c>
      <c r="W37" s="144">
        <v>12</v>
      </c>
      <c r="X37" s="144">
        <v>44.3</v>
      </c>
      <c r="Y37" s="144">
        <v>61.445525196481263</v>
      </c>
      <c r="Z37" s="146">
        <v>59.133026902695093</v>
      </c>
      <c r="AA37" s="147">
        <v>998.39304266911961</v>
      </c>
      <c r="AB37" s="152">
        <v>37.562199298670784</v>
      </c>
      <c r="AC37" s="148">
        <v>1338.7375691413797</v>
      </c>
      <c r="AD37" s="149">
        <v>4.0789500700833248</v>
      </c>
      <c r="AE37" s="150">
        <v>1.1100000000000001</v>
      </c>
      <c r="AF37" s="151">
        <v>8.6848076375974905</v>
      </c>
      <c r="AG37" s="151">
        <v>1.5352586485443678</v>
      </c>
      <c r="AH37" s="151">
        <v>4.5</v>
      </c>
      <c r="AI37" s="151">
        <v>9.1</v>
      </c>
      <c r="AJ37" s="151">
        <v>60</v>
      </c>
      <c r="AK37" s="151">
        <v>0.91202408075332642</v>
      </c>
      <c r="AL37" s="151">
        <v>0.45573297142982483</v>
      </c>
      <c r="AM37" s="151">
        <v>0</v>
      </c>
      <c r="AN37" s="151">
        <v>0</v>
      </c>
      <c r="AO37" s="138">
        <f t="shared" si="2"/>
        <v>5.5294982075788894</v>
      </c>
      <c r="AP37" s="138">
        <f t="shared" si="18"/>
        <v>4.4979065539315153</v>
      </c>
      <c r="AQ37" s="138">
        <f t="shared" si="19"/>
        <v>-2.6774514328360066</v>
      </c>
      <c r="AR37" s="138">
        <f t="shared" si="20"/>
        <v>-3.7090430864833812</v>
      </c>
      <c r="AS37" s="138">
        <f t="shared" si="21"/>
        <v>1.1782249145139716</v>
      </c>
      <c r="AT37" s="138">
        <f t="shared" si="22"/>
        <v>0.66554690913803338</v>
      </c>
      <c r="AU37" s="138" t="e">
        <f t="shared" si="23"/>
        <v>#NUM!</v>
      </c>
      <c r="AV37" s="138">
        <f t="shared" si="24"/>
        <v>0.12995767609922854</v>
      </c>
      <c r="AW37" s="138" t="e">
        <f t="shared" si="25"/>
        <v>#NUM!</v>
      </c>
      <c r="AX37" s="138" t="e">
        <f t="shared" si="26"/>
        <v>#NUM!</v>
      </c>
      <c r="AY37" s="138" t="e">
        <f t="shared" si="27"/>
        <v>#NUM!</v>
      </c>
      <c r="AZ37" s="138" t="e">
        <f t="shared" si="28"/>
        <v>#NUM!</v>
      </c>
      <c r="BA37" s="138" t="e">
        <f t="shared" si="29"/>
        <v>#NUM!</v>
      </c>
      <c r="BB37" s="138">
        <f t="shared" si="30"/>
        <v>1.0791812460476249</v>
      </c>
      <c r="BC37" s="138">
        <f t="shared" si="31"/>
        <v>1.6464037262230695</v>
      </c>
      <c r="BD37" s="138">
        <f t="shared" si="32"/>
        <v>1.7884902606441488</v>
      </c>
      <c r="BE37" s="138">
        <f t="shared" si="3"/>
        <v>1.7718301102436873</v>
      </c>
      <c r="BF37" s="138">
        <f t="shared" si="4"/>
        <v>2.9993015459551979</v>
      </c>
      <c r="BG37" s="138">
        <f t="shared" si="5"/>
        <v>1.5747510126492918</v>
      </c>
      <c r="BH37" s="138">
        <f t="shared" si="6"/>
        <v>3.1266954512136795</v>
      </c>
      <c r="BI37" s="138">
        <f t="shared" si="7"/>
        <v>0.61054838920529986</v>
      </c>
      <c r="BJ37" s="138">
        <f t="shared" si="8"/>
        <v>4.5322978786657475E-2</v>
      </c>
      <c r="BK37" s="138">
        <f t="shared" si="9"/>
        <v>0.93876020357124335</v>
      </c>
      <c r="BL37" s="138">
        <f t="shared" si="10"/>
        <v>0.18618155256423083</v>
      </c>
      <c r="BM37" s="138">
        <f t="shared" si="11"/>
        <v>0.65321251377534373</v>
      </c>
      <c r="BN37" s="138">
        <f t="shared" si="12"/>
        <v>0.95904139232109353</v>
      </c>
      <c r="BO37" s="138">
        <f t="shared" si="13"/>
        <v>1.7781512503836436</v>
      </c>
      <c r="BP37" s="138">
        <f t="shared" si="14"/>
        <v>-3.9993694566077161E-2</v>
      </c>
      <c r="BQ37" s="138">
        <f t="shared" si="15"/>
        <v>-0.34128954988576887</v>
      </c>
      <c r="BR37" s="138" t="e">
        <f t="shared" si="16"/>
        <v>#NUM!</v>
      </c>
      <c r="BS37" s="138" t="e">
        <f t="shared" si="17"/>
        <v>#NUM!</v>
      </c>
      <c r="BT37" s="141">
        <v>5.5294982075788894</v>
      </c>
      <c r="BU37" s="141">
        <v>4.4979065539315153</v>
      </c>
      <c r="BV37" s="141">
        <v>-2.6774514328360066</v>
      </c>
      <c r="BW37" s="141">
        <v>-3.7090430864833812</v>
      </c>
      <c r="BX37" s="141">
        <v>1.1782249145139716</v>
      </c>
      <c r="BY37" s="141">
        <v>0.66554690913803338</v>
      </c>
      <c r="BZ37" s="141"/>
      <c r="CA37" s="141">
        <v>0.12995767609922854</v>
      </c>
      <c r="CB37" s="141"/>
      <c r="CC37" s="141"/>
      <c r="CD37" s="141"/>
      <c r="CE37" s="141"/>
      <c r="CF37" s="141"/>
      <c r="CG37" s="141">
        <v>1.0791812460476249</v>
      </c>
      <c r="CH37" s="155">
        <v>1.6464037262230695</v>
      </c>
      <c r="CI37" s="155">
        <v>1.7884902606441488</v>
      </c>
      <c r="CJ37" s="155">
        <v>1.7718301102436873</v>
      </c>
      <c r="CK37" s="155">
        <v>2.9993015459551979</v>
      </c>
      <c r="CL37" s="155">
        <v>1.5747510126492918</v>
      </c>
      <c r="CM37" s="155">
        <v>3.1266954512136795</v>
      </c>
      <c r="CN37" s="155">
        <v>0.61054838920529986</v>
      </c>
      <c r="CO37" s="155">
        <v>4.5322978786657475E-2</v>
      </c>
      <c r="CP37" s="155">
        <v>0.93876020357124335</v>
      </c>
      <c r="CQ37" s="155">
        <v>0.18618155256423083</v>
      </c>
      <c r="CR37" s="155">
        <v>0.65321251377534373</v>
      </c>
      <c r="CS37" s="155">
        <v>0.95904139232109353</v>
      </c>
      <c r="CT37" s="155">
        <v>1.7781512503836436</v>
      </c>
      <c r="CU37" s="155">
        <v>-3.9993694566077161E-2</v>
      </c>
      <c r="CV37" s="155">
        <v>-0.34128954988576887</v>
      </c>
      <c r="CW37" s="155"/>
      <c r="CX37" s="155"/>
    </row>
    <row r="38" spans="1:102" x14ac:dyDescent="0.25">
      <c r="A38" s="86" t="s">
        <v>93</v>
      </c>
      <c r="B38" s="86">
        <v>1039.1000002533208</v>
      </c>
      <c r="C38" s="86">
        <v>4.4604666297559037</v>
      </c>
      <c r="D38" s="86">
        <v>1012268.3411377402</v>
      </c>
      <c r="E38" s="105">
        <v>226942.25182290759</v>
      </c>
      <c r="F38" s="82">
        <v>50.49</v>
      </c>
      <c r="G38" s="82">
        <f t="shared" si="0"/>
        <v>49.51</v>
      </c>
      <c r="H38" s="109">
        <v>974.17798180248349</v>
      </c>
      <c r="I38">
        <v>4055</v>
      </c>
      <c r="J38" s="144">
        <v>338452.875</v>
      </c>
      <c r="K38" s="144">
        <v>31470.7109375</v>
      </c>
      <c r="L38" s="144">
        <v>2.1015927770847522E-3</v>
      </c>
      <c r="M38" s="144">
        <v>1.9541455748003949E-4</v>
      </c>
      <c r="N38" s="144">
        <v>18.674758607077564</v>
      </c>
      <c r="O38" s="144">
        <v>11.061746837295111</v>
      </c>
      <c r="P38" s="144">
        <v>0</v>
      </c>
      <c r="Q38" s="145">
        <v>6.6802040210834051</v>
      </c>
      <c r="R38" s="144">
        <v>0</v>
      </c>
      <c r="S38" s="144">
        <v>0</v>
      </c>
      <c r="T38" s="144"/>
      <c r="U38" s="144"/>
      <c r="V38" s="144">
        <v>0</v>
      </c>
      <c r="W38" s="144">
        <v>24</v>
      </c>
      <c r="X38" s="144">
        <v>0</v>
      </c>
      <c r="Y38" s="144">
        <v>53.246909277750675</v>
      </c>
      <c r="Z38" s="146">
        <v>45.814989440227279</v>
      </c>
      <c r="AA38" s="147">
        <v>459.56193737832194</v>
      </c>
      <c r="AB38" s="152">
        <v>29.636410407028499</v>
      </c>
      <c r="AC38" s="148">
        <v>974.17798180248349</v>
      </c>
      <c r="AD38" s="149">
        <v>4.4604666297559037</v>
      </c>
      <c r="AE38" s="150">
        <v>1.07</v>
      </c>
      <c r="AF38" s="151">
        <v>9.7162971519442927</v>
      </c>
      <c r="AG38" s="151">
        <v>0.13248699127310581</v>
      </c>
      <c r="AH38" s="151">
        <v>3.2</v>
      </c>
      <c r="AI38" s="151">
        <v>9.8000000000000007</v>
      </c>
      <c r="AJ38" s="151">
        <v>60</v>
      </c>
      <c r="AK38" s="151">
        <v>0.91202408075332642</v>
      </c>
      <c r="AL38" s="151">
        <v>0.45573297142982483</v>
      </c>
      <c r="AM38" s="151">
        <v>0</v>
      </c>
      <c r="AN38" s="151">
        <v>0</v>
      </c>
      <c r="AO38" s="138">
        <f t="shared" si="2"/>
        <v>5.5294982075788894</v>
      </c>
      <c r="AP38" s="138">
        <f t="shared" si="18"/>
        <v>4.4979065539315153</v>
      </c>
      <c r="AQ38" s="138">
        <f t="shared" si="19"/>
        <v>-2.6774514328360066</v>
      </c>
      <c r="AR38" s="138">
        <f t="shared" si="20"/>
        <v>-3.7090430864833812</v>
      </c>
      <c r="AS38" s="138">
        <f t="shared" si="21"/>
        <v>1.2712549967636484</v>
      </c>
      <c r="AT38" s="138">
        <f t="shared" si="22"/>
        <v>1.0438237148433356</v>
      </c>
      <c r="AU38" s="138" t="e">
        <f t="shared" si="23"/>
        <v>#NUM!</v>
      </c>
      <c r="AV38" s="138">
        <f t="shared" si="24"/>
        <v>0.82478972652908589</v>
      </c>
      <c r="AW38" s="138" t="e">
        <f t="shared" si="25"/>
        <v>#NUM!</v>
      </c>
      <c r="AX38" s="138" t="e">
        <f t="shared" si="26"/>
        <v>#NUM!</v>
      </c>
      <c r="AY38" s="138" t="e">
        <f t="shared" si="27"/>
        <v>#NUM!</v>
      </c>
      <c r="AZ38" s="138" t="e">
        <f t="shared" si="28"/>
        <v>#NUM!</v>
      </c>
      <c r="BA38" s="138" t="e">
        <f t="shared" si="29"/>
        <v>#NUM!</v>
      </c>
      <c r="BB38" s="138">
        <f t="shared" si="30"/>
        <v>1.3802112417116059</v>
      </c>
      <c r="BC38" s="138" t="e">
        <f t="shared" si="31"/>
        <v>#NUM!</v>
      </c>
      <c r="BD38" s="138">
        <f t="shared" si="32"/>
        <v>1.7262944041751187</v>
      </c>
      <c r="BE38" s="138">
        <f t="shared" si="3"/>
        <v>1.661007590801685</v>
      </c>
      <c r="BF38" s="138">
        <f t="shared" si="4"/>
        <v>2.6623440516283088</v>
      </c>
      <c r="BG38" s="138">
        <f t="shared" si="5"/>
        <v>1.4718256002915606</v>
      </c>
      <c r="BH38" s="138">
        <f t="shared" si="6"/>
        <v>2.9886383095000237</v>
      </c>
      <c r="BI38" s="138">
        <f t="shared" si="7"/>
        <v>0.6493802946151449</v>
      </c>
      <c r="BJ38" s="138">
        <f t="shared" si="8"/>
        <v>2.9383777685209667E-2</v>
      </c>
      <c r="BK38" s="138">
        <f t="shared" si="9"/>
        <v>0.98750078829409471</v>
      </c>
      <c r="BL38" s="138">
        <f t="shared" si="10"/>
        <v>-0.87782676244915092</v>
      </c>
      <c r="BM38" s="138">
        <f t="shared" si="11"/>
        <v>0.50514997831990605</v>
      </c>
      <c r="BN38" s="138">
        <f t="shared" si="12"/>
        <v>0.99122607569249488</v>
      </c>
      <c r="BO38" s="138">
        <f t="shared" si="13"/>
        <v>1.7781512503836436</v>
      </c>
      <c r="BP38" s="138">
        <f t="shared" si="14"/>
        <v>-3.9993694566077161E-2</v>
      </c>
      <c r="BQ38" s="138">
        <f t="shared" si="15"/>
        <v>-0.34128954988576887</v>
      </c>
      <c r="BR38" s="138" t="e">
        <f t="shared" si="16"/>
        <v>#NUM!</v>
      </c>
      <c r="BS38" s="138" t="e">
        <f t="shared" si="17"/>
        <v>#NUM!</v>
      </c>
      <c r="BT38" s="141">
        <v>5.5294982075788894</v>
      </c>
      <c r="BU38" s="141">
        <v>4.4979065539315153</v>
      </c>
      <c r="BV38" s="141">
        <v>-2.6774514328360066</v>
      </c>
      <c r="BW38" s="141">
        <v>-3.7090430864833812</v>
      </c>
      <c r="BX38" s="141">
        <v>1.2712549967636484</v>
      </c>
      <c r="BY38" s="141">
        <v>1.0438237148433356</v>
      </c>
      <c r="BZ38" s="141"/>
      <c r="CA38" s="141">
        <v>0.82478972652908589</v>
      </c>
      <c r="CB38" s="141"/>
      <c r="CC38" s="141"/>
      <c r="CD38" s="141"/>
      <c r="CE38" s="141"/>
      <c r="CF38" s="141"/>
      <c r="CG38" s="141">
        <v>1.3802112417116059</v>
      </c>
      <c r="CH38" s="155"/>
      <c r="CI38" s="155">
        <v>1.7262944041751187</v>
      </c>
      <c r="CJ38" s="155">
        <v>1.661007590801685</v>
      </c>
      <c r="CK38" s="155">
        <v>2.6623440516283088</v>
      </c>
      <c r="CL38" s="155">
        <v>1.4718256002915606</v>
      </c>
      <c r="CM38" s="155">
        <v>2.9886383095000237</v>
      </c>
      <c r="CN38" s="155">
        <v>0.6493802946151449</v>
      </c>
      <c r="CO38" s="155">
        <v>2.9383777685209667E-2</v>
      </c>
      <c r="CP38" s="155">
        <v>0.98750078829409471</v>
      </c>
      <c r="CQ38" s="155">
        <v>-0.87782676244915092</v>
      </c>
      <c r="CR38" s="155">
        <v>0.50514997831990605</v>
      </c>
      <c r="CS38" s="155">
        <v>0.99122607569249488</v>
      </c>
      <c r="CT38" s="155">
        <v>1.7781512503836436</v>
      </c>
      <c r="CU38" s="155">
        <v>-3.9993694566077161E-2</v>
      </c>
      <c r="CV38" s="155">
        <v>-0.34128954988576887</v>
      </c>
      <c r="CW38" s="155"/>
      <c r="CX38" s="155"/>
    </row>
    <row r="39" spans="1:102" ht="30" x14ac:dyDescent="0.25">
      <c r="A39" s="86" t="s">
        <v>94</v>
      </c>
      <c r="B39" s="86">
        <v>751.62000027159115</v>
      </c>
      <c r="C39" s="86">
        <v>3.9407378902304102</v>
      </c>
      <c r="D39" s="86">
        <v>718844.85700295516</v>
      </c>
      <c r="E39" s="105">
        <v>182413.7704730535</v>
      </c>
      <c r="F39" s="82">
        <v>50.77</v>
      </c>
      <c r="G39" s="82">
        <f t="shared" si="0"/>
        <v>49.23</v>
      </c>
      <c r="H39" s="109">
        <v>956.39399795535905</v>
      </c>
      <c r="I39">
        <v>4057</v>
      </c>
      <c r="J39" s="144">
        <v>338452.875</v>
      </c>
      <c r="K39" s="144">
        <v>31470.7109375</v>
      </c>
      <c r="L39" s="144">
        <v>2.1015927770847522E-3</v>
      </c>
      <c r="M39" s="144">
        <v>1.9541455748003949E-4</v>
      </c>
      <c r="N39" s="144">
        <v>10.897293020316638</v>
      </c>
      <c r="O39" s="144">
        <v>3.198367548791555</v>
      </c>
      <c r="P39" s="144">
        <v>0</v>
      </c>
      <c r="Q39" s="145">
        <v>4.3806710822094264</v>
      </c>
      <c r="R39" s="144">
        <v>0</v>
      </c>
      <c r="S39" s="144">
        <v>0</v>
      </c>
      <c r="T39" s="144"/>
      <c r="U39" s="144"/>
      <c r="V39" s="144">
        <v>0</v>
      </c>
      <c r="W39" s="144">
        <v>9</v>
      </c>
      <c r="X39" s="144">
        <v>0</v>
      </c>
      <c r="Y39" s="144">
        <v>59.488720679826102</v>
      </c>
      <c r="Z39" s="146">
        <v>55.203195641301186</v>
      </c>
      <c r="AA39" s="147">
        <v>749.95319886914592</v>
      </c>
      <c r="AB39" s="152">
        <v>19.127910377389643</v>
      </c>
      <c r="AC39" s="148">
        <v>956.39399795535905</v>
      </c>
      <c r="AD39" s="149">
        <v>3.9407378902304102</v>
      </c>
      <c r="AE39" s="150">
        <v>1.02</v>
      </c>
      <c r="AF39" s="151">
        <v>9.5476790758646075</v>
      </c>
      <c r="AG39" s="151">
        <v>0.48706431334788852</v>
      </c>
      <c r="AH39" s="151">
        <v>7.9</v>
      </c>
      <c r="AI39" s="151">
        <v>8.6</v>
      </c>
      <c r="AJ39" s="151">
        <v>60</v>
      </c>
      <c r="AK39" s="151">
        <v>0.91202408075332642</v>
      </c>
      <c r="AL39" s="151">
        <v>0.45573297142982483</v>
      </c>
      <c r="AM39" s="151">
        <v>0</v>
      </c>
      <c r="AN39" s="151">
        <v>0</v>
      </c>
      <c r="AO39" s="138">
        <f t="shared" si="2"/>
        <v>5.5294982075788894</v>
      </c>
      <c r="AP39" s="138">
        <f t="shared" si="18"/>
        <v>4.4979065539315153</v>
      </c>
      <c r="AQ39" s="138">
        <f t="shared" si="19"/>
        <v>-2.6774514328360066</v>
      </c>
      <c r="AR39" s="138">
        <f t="shared" si="20"/>
        <v>-3.7090430864833812</v>
      </c>
      <c r="AS39" s="138">
        <f t="shared" si="21"/>
        <v>1.0373186289181668</v>
      </c>
      <c r="AT39" s="138">
        <f t="shared" si="22"/>
        <v>0.50492837036700833</v>
      </c>
      <c r="AU39" s="138" t="e">
        <f t="shared" si="23"/>
        <v>#NUM!</v>
      </c>
      <c r="AV39" s="138">
        <f t="shared" si="24"/>
        <v>0.64154064588667292</v>
      </c>
      <c r="AW39" s="138" t="e">
        <f t="shared" si="25"/>
        <v>#NUM!</v>
      </c>
      <c r="AX39" s="138" t="e">
        <f t="shared" si="26"/>
        <v>#NUM!</v>
      </c>
      <c r="AY39" s="138" t="e">
        <f t="shared" si="27"/>
        <v>#NUM!</v>
      </c>
      <c r="AZ39" s="138" t="e">
        <f t="shared" si="28"/>
        <v>#NUM!</v>
      </c>
      <c r="BA39" s="138" t="e">
        <f t="shared" si="29"/>
        <v>#NUM!</v>
      </c>
      <c r="BB39" s="138">
        <f t="shared" si="30"/>
        <v>0.95424250943932487</v>
      </c>
      <c r="BC39" s="138" t="e">
        <f t="shared" si="31"/>
        <v>#NUM!</v>
      </c>
      <c r="BD39" s="138">
        <f t="shared" si="32"/>
        <v>1.7744346294113285</v>
      </c>
      <c r="BE39" s="138">
        <f t="shared" si="3"/>
        <v>1.7419642192004321</v>
      </c>
      <c r="BF39" s="138">
        <f t="shared" si="4"/>
        <v>2.8750341619156026</v>
      </c>
      <c r="BG39" s="138">
        <f t="shared" si="5"/>
        <v>1.2816675282532477</v>
      </c>
      <c r="BH39" s="138">
        <f t="shared" si="6"/>
        <v>2.9806368419491251</v>
      </c>
      <c r="BI39" s="138">
        <f t="shared" si="7"/>
        <v>0.5955775496557133</v>
      </c>
      <c r="BJ39" s="138">
        <f t="shared" si="8"/>
        <v>8.6001717619175692E-3</v>
      </c>
      <c r="BK39" s="138">
        <f t="shared" si="9"/>
        <v>0.97989781273066523</v>
      </c>
      <c r="BL39" s="138">
        <f t="shared" si="10"/>
        <v>-0.31241368952873333</v>
      </c>
      <c r="BM39" s="138">
        <f t="shared" si="11"/>
        <v>0.89762709129044149</v>
      </c>
      <c r="BN39" s="138">
        <f t="shared" si="12"/>
        <v>0.93449845124356767</v>
      </c>
      <c r="BO39" s="138">
        <f t="shared" si="13"/>
        <v>1.7781512503836436</v>
      </c>
      <c r="BP39" s="138">
        <f t="shared" si="14"/>
        <v>-3.9993694566077161E-2</v>
      </c>
      <c r="BQ39" s="138">
        <f t="shared" si="15"/>
        <v>-0.34128954988576887</v>
      </c>
      <c r="BR39" s="138" t="e">
        <f t="shared" si="16"/>
        <v>#NUM!</v>
      </c>
      <c r="BS39" s="138" t="e">
        <f t="shared" si="17"/>
        <v>#NUM!</v>
      </c>
      <c r="BT39" s="141">
        <v>5.5294982075788894</v>
      </c>
      <c r="BU39" s="141">
        <v>4.4979065539315153</v>
      </c>
      <c r="BV39" s="141">
        <v>-2.6774514328360066</v>
      </c>
      <c r="BW39" s="141">
        <v>-3.7090430864833812</v>
      </c>
      <c r="BX39" s="141">
        <v>1.0373186289181668</v>
      </c>
      <c r="BY39" s="141">
        <v>0.50492837036700833</v>
      </c>
      <c r="BZ39" s="141"/>
      <c r="CA39" s="141">
        <v>0.64154064588667292</v>
      </c>
      <c r="CB39" s="141"/>
      <c r="CC39" s="141"/>
      <c r="CD39" s="141"/>
      <c r="CE39" s="141"/>
      <c r="CF39" s="141"/>
      <c r="CG39" s="141">
        <v>0.95424250943932487</v>
      </c>
      <c r="CH39" s="155"/>
      <c r="CI39" s="155">
        <v>1.7744346294113285</v>
      </c>
      <c r="CJ39" s="155">
        <v>1.7419642192004321</v>
      </c>
      <c r="CK39" s="155">
        <v>2.8750341619156026</v>
      </c>
      <c r="CL39" s="155">
        <v>1.2816675282532477</v>
      </c>
      <c r="CM39" s="155">
        <v>2.9806368419491251</v>
      </c>
      <c r="CN39" s="155">
        <v>0.5955775496557133</v>
      </c>
      <c r="CO39" s="155">
        <v>8.6001717619175692E-3</v>
      </c>
      <c r="CP39" s="155">
        <v>0.97989781273066523</v>
      </c>
      <c r="CQ39" s="155">
        <v>-0.31241368952873333</v>
      </c>
      <c r="CR39" s="155">
        <v>0.89762709129044149</v>
      </c>
      <c r="CS39" s="155">
        <v>0.93449845124356767</v>
      </c>
      <c r="CT39" s="155">
        <v>1.7781512503836436</v>
      </c>
      <c r="CU39" s="155">
        <v>-3.9993694566077161E-2</v>
      </c>
      <c r="CV39" s="155">
        <v>-0.34128954988576887</v>
      </c>
      <c r="CW39" s="155"/>
      <c r="CX39" s="155"/>
    </row>
    <row r="40" spans="1:102" x14ac:dyDescent="0.25">
      <c r="A40" s="86" t="s">
        <v>95</v>
      </c>
      <c r="B40" s="86">
        <v>967.99000022125119</v>
      </c>
      <c r="C40" s="86">
        <v>4.4381115204142505</v>
      </c>
      <c r="D40" s="86">
        <v>743226.22355432354</v>
      </c>
      <c r="E40" s="105">
        <v>167464.52182097291</v>
      </c>
      <c r="F40" s="82">
        <v>51.01</v>
      </c>
      <c r="G40" s="82">
        <f t="shared" si="0"/>
        <v>48.99</v>
      </c>
      <c r="H40" s="109">
        <v>767.80361717005974</v>
      </c>
      <c r="I40">
        <v>4065</v>
      </c>
      <c r="J40" s="144">
        <v>338452.875</v>
      </c>
      <c r="K40" s="144">
        <v>31470.7109375</v>
      </c>
      <c r="L40" s="144">
        <v>2.1015927770847522E-3</v>
      </c>
      <c r="M40" s="144">
        <v>1.9541455748003949E-4</v>
      </c>
      <c r="N40" s="144">
        <v>20.096939464765679</v>
      </c>
      <c r="O40" s="144">
        <v>4.8097668327748035</v>
      </c>
      <c r="P40" s="144">
        <v>0</v>
      </c>
      <c r="Q40" s="145">
        <v>4.3766981053850245</v>
      </c>
      <c r="R40" s="144">
        <v>0</v>
      </c>
      <c r="S40" s="144">
        <v>1.0120551043963648</v>
      </c>
      <c r="T40" s="144"/>
      <c r="U40" s="144"/>
      <c r="V40" s="144">
        <v>10.2428794771493</v>
      </c>
      <c r="W40" s="144">
        <v>3</v>
      </c>
      <c r="X40" s="144">
        <v>0</v>
      </c>
      <c r="Y40" s="144">
        <v>16.357958691985637</v>
      </c>
      <c r="Z40" s="146">
        <v>42.227514965397845</v>
      </c>
      <c r="AA40" s="147">
        <v>750.10808597935795</v>
      </c>
      <c r="AB40" s="152">
        <v>43.930096873948045</v>
      </c>
      <c r="AC40" s="148">
        <v>767.80361717005974</v>
      </c>
      <c r="AD40" s="149">
        <v>4.4381115204142505</v>
      </c>
      <c r="AE40" s="150">
        <v>0.32</v>
      </c>
      <c r="AF40" s="151">
        <v>11.741647056351681</v>
      </c>
      <c r="AG40" s="151">
        <v>0.53265586727055014</v>
      </c>
      <c r="AH40" s="151">
        <v>2.9</v>
      </c>
      <c r="AI40" s="151">
        <v>10.3</v>
      </c>
      <c r="AJ40" s="151">
        <v>60</v>
      </c>
      <c r="AK40" s="151">
        <v>0.91202408075332642</v>
      </c>
      <c r="AL40" s="151">
        <v>0.45573297142982483</v>
      </c>
      <c r="AM40" s="151">
        <v>0</v>
      </c>
      <c r="AN40" s="151">
        <v>0</v>
      </c>
      <c r="AO40" s="138">
        <f t="shared" si="2"/>
        <v>5.5294982075788894</v>
      </c>
      <c r="AP40" s="138">
        <f t="shared" si="18"/>
        <v>4.4979065539315153</v>
      </c>
      <c r="AQ40" s="138">
        <f t="shared" si="19"/>
        <v>-2.6774514328360066</v>
      </c>
      <c r="AR40" s="138">
        <f t="shared" si="20"/>
        <v>-3.7090430864833812</v>
      </c>
      <c r="AS40" s="138">
        <f t="shared" si="21"/>
        <v>1.3031299243474637</v>
      </c>
      <c r="AT40" s="138">
        <f t="shared" si="22"/>
        <v>0.68212402321505072</v>
      </c>
      <c r="AU40" s="138" t="e">
        <f t="shared" si="23"/>
        <v>#NUM!</v>
      </c>
      <c r="AV40" s="138">
        <f t="shared" si="24"/>
        <v>0.64114659100718074</v>
      </c>
      <c r="AW40" s="138" t="e">
        <f t="shared" si="25"/>
        <v>#NUM!</v>
      </c>
      <c r="AX40" s="138">
        <f t="shared" si="26"/>
        <v>5.2041596221060705E-3</v>
      </c>
      <c r="AY40" s="138" t="e">
        <f t="shared" si="27"/>
        <v>#NUM!</v>
      </c>
      <c r="AZ40" s="138" t="e">
        <f t="shared" si="28"/>
        <v>#NUM!</v>
      </c>
      <c r="BA40" s="138">
        <f t="shared" si="29"/>
        <v>1.0104220626206961</v>
      </c>
      <c r="BB40" s="138">
        <f t="shared" si="30"/>
        <v>0.47712125471966244</v>
      </c>
      <c r="BC40" s="138" t="e">
        <f t="shared" si="31"/>
        <v>#NUM!</v>
      </c>
      <c r="BD40" s="138">
        <f t="shared" si="32"/>
        <v>1.2137291071519838</v>
      </c>
      <c r="BE40" s="138">
        <f t="shared" si="3"/>
        <v>1.6255955245087279</v>
      </c>
      <c r="BF40" s="138">
        <f t="shared" si="4"/>
        <v>2.8751238470747378</v>
      </c>
      <c r="BG40" s="138">
        <f t="shared" si="5"/>
        <v>1.642762160965632</v>
      </c>
      <c r="BH40" s="138">
        <f t="shared" si="6"/>
        <v>2.8852501537742183</v>
      </c>
      <c r="BI40" s="138">
        <f t="shared" si="7"/>
        <v>0.64719821094060814</v>
      </c>
      <c r="BJ40" s="138">
        <f t="shared" si="8"/>
        <v>-0.49485002168009401</v>
      </c>
      <c r="BK40" s="138">
        <f t="shared" si="9"/>
        <v>1.0697290217252917</v>
      </c>
      <c r="BL40" s="138">
        <f t="shared" si="10"/>
        <v>-0.27355328480868513</v>
      </c>
      <c r="BM40" s="138">
        <f t="shared" si="11"/>
        <v>0.46239799789895608</v>
      </c>
      <c r="BN40" s="138">
        <f t="shared" si="12"/>
        <v>1.0128372247051722</v>
      </c>
      <c r="BO40" s="138">
        <f t="shared" si="13"/>
        <v>1.7781512503836436</v>
      </c>
      <c r="BP40" s="138">
        <f t="shared" si="14"/>
        <v>-3.9993694566077161E-2</v>
      </c>
      <c r="BQ40" s="138">
        <f t="shared" si="15"/>
        <v>-0.34128954988576887</v>
      </c>
      <c r="BR40" s="138" t="e">
        <f t="shared" si="16"/>
        <v>#NUM!</v>
      </c>
      <c r="BS40" s="138" t="e">
        <f t="shared" si="17"/>
        <v>#NUM!</v>
      </c>
      <c r="BT40" s="141">
        <v>5.5294982075788894</v>
      </c>
      <c r="BU40" s="141">
        <v>4.4979065539315153</v>
      </c>
      <c r="BV40" s="141">
        <v>-2.6774514328360066</v>
      </c>
      <c r="BW40" s="141">
        <v>-3.7090430864833812</v>
      </c>
      <c r="BX40" s="141">
        <v>1.3031299243474637</v>
      </c>
      <c r="BY40" s="141">
        <v>0.68212402321505072</v>
      </c>
      <c r="BZ40" s="141"/>
      <c r="CA40" s="141">
        <v>0.64114659100718074</v>
      </c>
      <c r="CB40" s="141"/>
      <c r="CC40" s="141">
        <v>5.2041596221060705E-3</v>
      </c>
      <c r="CD40" s="141"/>
      <c r="CE40" s="141"/>
      <c r="CF40" s="141">
        <v>1.0104220626206961</v>
      </c>
      <c r="CG40" s="141">
        <v>0.47712125471966244</v>
      </c>
      <c r="CH40" s="155"/>
      <c r="CI40" s="155">
        <v>1.2137291071519838</v>
      </c>
      <c r="CJ40" s="155">
        <v>1.6255955245087279</v>
      </c>
      <c r="CK40" s="155">
        <v>2.8751238470747378</v>
      </c>
      <c r="CL40" s="155">
        <v>1.642762160965632</v>
      </c>
      <c r="CM40" s="155">
        <v>2.8852501537742183</v>
      </c>
      <c r="CN40" s="155">
        <v>0.64719821094060814</v>
      </c>
      <c r="CO40" s="155">
        <v>-0.49485002168009401</v>
      </c>
      <c r="CP40" s="155">
        <v>1.0697290217252917</v>
      </c>
      <c r="CQ40" s="155">
        <v>-0.27355328480868513</v>
      </c>
      <c r="CR40" s="155">
        <v>0.46239799789895608</v>
      </c>
      <c r="CS40" s="155">
        <v>1.0128372247051722</v>
      </c>
      <c r="CT40" s="155">
        <v>1.7781512503836436</v>
      </c>
      <c r="CU40" s="155">
        <v>-3.9993694566077161E-2</v>
      </c>
      <c r="CV40" s="155">
        <v>-0.34128954988576887</v>
      </c>
      <c r="CW40" s="155"/>
      <c r="CX40" s="155"/>
    </row>
    <row r="41" spans="1:102" x14ac:dyDescent="0.25">
      <c r="A41" s="86" t="s">
        <v>96</v>
      </c>
      <c r="B41" s="86">
        <v>3817.2900031731638</v>
      </c>
      <c r="C41" s="86">
        <v>4.2264338462193276</v>
      </c>
      <c r="D41" s="86">
        <v>2101815.7044215319</v>
      </c>
      <c r="E41" s="105">
        <v>497302.40218989097</v>
      </c>
      <c r="F41" s="82">
        <v>50.51</v>
      </c>
      <c r="G41" s="82">
        <f t="shared" si="0"/>
        <v>49.49</v>
      </c>
      <c r="H41" s="109">
        <v>550.6041465737145</v>
      </c>
      <c r="I41">
        <v>4087</v>
      </c>
      <c r="J41" s="144">
        <v>338452.875</v>
      </c>
      <c r="K41" s="144">
        <v>31470.7109375</v>
      </c>
      <c r="L41" s="144">
        <v>2.1015927770847522E-3</v>
      </c>
      <c r="M41" s="144">
        <v>1.9541455748003949E-4</v>
      </c>
      <c r="N41" s="144">
        <v>3.2732193622736392</v>
      </c>
      <c r="O41" s="144">
        <v>11.482352941176471</v>
      </c>
      <c r="P41" s="144">
        <v>0</v>
      </c>
      <c r="Q41" s="145">
        <v>3.4932635427005296</v>
      </c>
      <c r="R41" s="144">
        <v>59.908192310147101</v>
      </c>
      <c r="S41" s="144">
        <v>15.21470588235294</v>
      </c>
      <c r="T41" s="144"/>
      <c r="U41" s="144"/>
      <c r="V41" s="144">
        <v>32.524188645690252</v>
      </c>
      <c r="W41" s="144">
        <v>24</v>
      </c>
      <c r="X41" s="144" t="s">
        <v>389</v>
      </c>
      <c r="Y41" s="144">
        <v>44.618994365621177</v>
      </c>
      <c r="Z41" s="146">
        <v>35.057254495391128</v>
      </c>
      <c r="AA41" s="147">
        <v>377.86376718437458</v>
      </c>
      <c r="AB41" s="152">
        <v>23.693799553993774</v>
      </c>
      <c r="AC41" s="148">
        <v>550.6041465737145</v>
      </c>
      <c r="AD41" s="149">
        <v>4.2264338462193276</v>
      </c>
      <c r="AE41" s="150">
        <v>0.62</v>
      </c>
      <c r="AF41" s="151">
        <v>6.6881220700883786</v>
      </c>
      <c r="AG41" s="151">
        <v>0.19410321086843998</v>
      </c>
      <c r="AH41" s="151">
        <v>3.7</v>
      </c>
      <c r="AI41" s="151">
        <v>8.6</v>
      </c>
      <c r="AJ41" s="151">
        <v>60</v>
      </c>
      <c r="AK41" s="151">
        <v>0.91202408075332642</v>
      </c>
      <c r="AL41" s="151">
        <v>0.45573297142982483</v>
      </c>
      <c r="AM41" s="151">
        <v>0</v>
      </c>
      <c r="AN41" s="151">
        <v>0</v>
      </c>
      <c r="AO41" s="138">
        <f t="shared" si="2"/>
        <v>5.5294982075788894</v>
      </c>
      <c r="AP41" s="138">
        <f t="shared" si="18"/>
        <v>4.4979065539315153</v>
      </c>
      <c r="AQ41" s="138">
        <f t="shared" si="19"/>
        <v>-2.6774514328360066</v>
      </c>
      <c r="AR41" s="138">
        <f t="shared" si="20"/>
        <v>-3.7090430864833812</v>
      </c>
      <c r="AS41" s="138">
        <f t="shared" si="21"/>
        <v>0.51497511152022934</v>
      </c>
      <c r="AT41" s="138">
        <f t="shared" si="22"/>
        <v>1.0600308919523991</v>
      </c>
      <c r="AU41" s="138" t="e">
        <f t="shared" si="23"/>
        <v>#NUM!</v>
      </c>
      <c r="AV41" s="138">
        <f t="shared" si="24"/>
        <v>0.54323135140433754</v>
      </c>
      <c r="AW41" s="138">
        <f t="shared" si="25"/>
        <v>1.7774862152409665</v>
      </c>
      <c r="AX41" s="138">
        <f t="shared" si="26"/>
        <v>1.1822635613668273</v>
      </c>
      <c r="AY41" s="138" t="e">
        <f t="shared" si="27"/>
        <v>#NUM!</v>
      </c>
      <c r="AZ41" s="138" t="e">
        <f t="shared" si="28"/>
        <v>#NUM!</v>
      </c>
      <c r="BA41" s="138">
        <f t="shared" si="29"/>
        <v>1.5122064713798296</v>
      </c>
      <c r="BB41" s="138">
        <f t="shared" si="30"/>
        <v>1.3802112417116059</v>
      </c>
      <c r="BC41" s="138" t="e">
        <f t="shared" si="31"/>
        <v>#VALUE!</v>
      </c>
      <c r="BD41" s="138">
        <f t="shared" si="32"/>
        <v>1.6495197778173125</v>
      </c>
      <c r="BE41" s="138">
        <f t="shared" si="3"/>
        <v>1.5447779013701515</v>
      </c>
      <c r="BF41" s="138">
        <f t="shared" si="4"/>
        <v>2.5773352500374083</v>
      </c>
      <c r="BG41" s="138">
        <f t="shared" si="5"/>
        <v>1.3746347100692615</v>
      </c>
      <c r="BH41" s="138">
        <f t="shared" si="6"/>
        <v>2.740839477720773</v>
      </c>
      <c r="BI41" s="138">
        <f t="shared" si="7"/>
        <v>0.62597407561931206</v>
      </c>
      <c r="BJ41" s="138">
        <f t="shared" si="8"/>
        <v>-0.20760831050174613</v>
      </c>
      <c r="BK41" s="138">
        <f t="shared" si="9"/>
        <v>0.82530419114776354</v>
      </c>
      <c r="BL41" s="138">
        <f t="shared" si="10"/>
        <v>-0.71196728042352853</v>
      </c>
      <c r="BM41" s="138">
        <f t="shared" si="11"/>
        <v>0.56820172406699498</v>
      </c>
      <c r="BN41" s="138">
        <f t="shared" si="12"/>
        <v>0.93449845124356767</v>
      </c>
      <c r="BO41" s="138">
        <f t="shared" si="13"/>
        <v>1.7781512503836436</v>
      </c>
      <c r="BP41" s="138">
        <f t="shared" si="14"/>
        <v>-3.9993694566077161E-2</v>
      </c>
      <c r="BQ41" s="138">
        <f t="shared" si="15"/>
        <v>-0.34128954988576887</v>
      </c>
      <c r="BR41" s="138" t="e">
        <f t="shared" si="16"/>
        <v>#NUM!</v>
      </c>
      <c r="BS41" s="138" t="e">
        <f t="shared" si="17"/>
        <v>#NUM!</v>
      </c>
      <c r="BT41" s="141">
        <v>5.5294982075788894</v>
      </c>
      <c r="BU41" s="141">
        <v>4.4979065539315153</v>
      </c>
      <c r="BV41" s="141">
        <v>-2.6774514328360066</v>
      </c>
      <c r="BW41" s="141">
        <v>-3.7090430864833812</v>
      </c>
      <c r="BX41" s="141">
        <v>0.51497511152022934</v>
      </c>
      <c r="BY41" s="141">
        <v>1.0600308919523991</v>
      </c>
      <c r="BZ41" s="141"/>
      <c r="CA41" s="141">
        <v>0.54323135140433754</v>
      </c>
      <c r="CB41" s="141">
        <v>1.7774862152409665</v>
      </c>
      <c r="CC41" s="141">
        <v>1.1822635613668273</v>
      </c>
      <c r="CD41" s="141"/>
      <c r="CE41" s="141"/>
      <c r="CF41" s="141">
        <v>1.5122064713798296</v>
      </c>
      <c r="CG41" s="141">
        <v>1.3802112417116059</v>
      </c>
      <c r="CH41" s="155"/>
      <c r="CI41" s="155">
        <v>1.6495197778173125</v>
      </c>
      <c r="CJ41" s="155">
        <v>1.5447779013701515</v>
      </c>
      <c r="CK41" s="155">
        <v>2.5773352500374083</v>
      </c>
      <c r="CL41" s="155">
        <v>1.3746347100692615</v>
      </c>
      <c r="CM41" s="155">
        <v>2.740839477720773</v>
      </c>
      <c r="CN41" s="155">
        <v>0.62597407561931206</v>
      </c>
      <c r="CO41" s="155">
        <v>-0.20760831050174613</v>
      </c>
      <c r="CP41" s="155">
        <v>0.82530419114776354</v>
      </c>
      <c r="CQ41" s="155">
        <v>-0.71196728042352853</v>
      </c>
      <c r="CR41" s="155">
        <v>0.56820172406699498</v>
      </c>
      <c r="CS41" s="155">
        <v>0.93449845124356767</v>
      </c>
      <c r="CT41" s="155">
        <v>1.7781512503836436</v>
      </c>
      <c r="CU41" s="155">
        <v>-3.9993694566077161E-2</v>
      </c>
      <c r="CV41" s="155">
        <v>-0.34128954988576887</v>
      </c>
      <c r="CW41" s="155"/>
      <c r="CX41" s="155"/>
    </row>
    <row r="42" spans="1:102" ht="30" x14ac:dyDescent="0.25">
      <c r="A42" s="86" t="s">
        <v>99</v>
      </c>
      <c r="B42" s="86">
        <v>2115.1600007018938</v>
      </c>
      <c r="C42" s="86">
        <v>4.0695922906382522</v>
      </c>
      <c r="D42" s="86">
        <v>2473509.2316569155</v>
      </c>
      <c r="E42" s="105">
        <v>607802.71216529759</v>
      </c>
      <c r="F42" s="82">
        <v>50.77</v>
      </c>
      <c r="G42" s="82">
        <f t="shared" si="0"/>
        <v>49.23</v>
      </c>
      <c r="H42" s="109">
        <v>1169.4194438416514</v>
      </c>
      <c r="I42">
        <v>4539</v>
      </c>
      <c r="J42" s="144">
        <v>338452.875</v>
      </c>
      <c r="K42" s="144">
        <v>31470.7109375</v>
      </c>
      <c r="L42" s="144">
        <v>2.1015927770847522E-3</v>
      </c>
      <c r="M42" s="144">
        <v>1.9541455748003949E-4</v>
      </c>
      <c r="N42" s="144">
        <v>21.929086873308929</v>
      </c>
      <c r="O42" s="144">
        <v>45.031775405161667</v>
      </c>
      <c r="P42" s="144">
        <v>0.5094582510719825</v>
      </c>
      <c r="Q42" s="145">
        <v>9.3516802480361356</v>
      </c>
      <c r="R42" s="144">
        <v>0</v>
      </c>
      <c r="S42" s="144">
        <v>0</v>
      </c>
      <c r="T42" s="144"/>
      <c r="U42" s="144"/>
      <c r="V42" s="144">
        <v>0</v>
      </c>
      <c r="W42" s="144">
        <v>16</v>
      </c>
      <c r="X42" s="144">
        <v>94</v>
      </c>
      <c r="Y42" s="144">
        <v>40.361870317157944</v>
      </c>
      <c r="Z42" s="146">
        <v>27.243783391676672</v>
      </c>
      <c r="AA42" s="147">
        <v>232.30153849682461</v>
      </c>
      <c r="AB42" s="152">
        <v>9.4602436491919519</v>
      </c>
      <c r="AC42" s="148">
        <v>1169.4194438416514</v>
      </c>
      <c r="AD42" s="149">
        <v>4.0695922906382522</v>
      </c>
      <c r="AE42" s="150">
        <v>0.83</v>
      </c>
      <c r="AF42" s="151">
        <v>13.584343882756359</v>
      </c>
      <c r="AG42" s="151">
        <v>0.78317028163206892</v>
      </c>
      <c r="AH42" s="151">
        <v>9.3000000000000007</v>
      </c>
      <c r="AI42" s="151">
        <v>11.1</v>
      </c>
      <c r="AJ42" s="151">
        <v>60</v>
      </c>
      <c r="AK42" s="151">
        <v>0.91202408075332642</v>
      </c>
      <c r="AL42" s="151">
        <v>0.45573297142982483</v>
      </c>
      <c r="AM42" s="151">
        <v>0</v>
      </c>
      <c r="AN42" s="151">
        <v>0</v>
      </c>
      <c r="AO42" s="138">
        <f t="shared" si="2"/>
        <v>5.5294982075788894</v>
      </c>
      <c r="AP42" s="138">
        <f t="shared" si="18"/>
        <v>4.4979065539315153</v>
      </c>
      <c r="AQ42" s="138">
        <f t="shared" si="19"/>
        <v>-2.6774514328360066</v>
      </c>
      <c r="AR42" s="138">
        <f t="shared" si="20"/>
        <v>-3.7090430864833812</v>
      </c>
      <c r="AS42" s="138">
        <f t="shared" si="21"/>
        <v>1.3410205480414266</v>
      </c>
      <c r="AT42" s="138">
        <f t="shared" si="22"/>
        <v>1.6535190696248276</v>
      </c>
      <c r="AU42" s="138">
        <f t="shared" si="23"/>
        <v>-0.29289139962998534</v>
      </c>
      <c r="AV42" s="138">
        <f t="shared" si="24"/>
        <v>0.97088964904262953</v>
      </c>
      <c r="AW42" s="138" t="e">
        <f t="shared" si="25"/>
        <v>#NUM!</v>
      </c>
      <c r="AX42" s="138" t="e">
        <f t="shared" si="26"/>
        <v>#NUM!</v>
      </c>
      <c r="AY42" s="138" t="e">
        <f t="shared" si="27"/>
        <v>#NUM!</v>
      </c>
      <c r="AZ42" s="138" t="e">
        <f t="shared" si="28"/>
        <v>#NUM!</v>
      </c>
      <c r="BA42" s="138" t="e">
        <f t="shared" si="29"/>
        <v>#NUM!</v>
      </c>
      <c r="BB42" s="138">
        <f t="shared" si="30"/>
        <v>1.2041199826559248</v>
      </c>
      <c r="BC42" s="138">
        <f t="shared" si="31"/>
        <v>1.9731278535996986</v>
      </c>
      <c r="BD42" s="138">
        <f t="shared" si="32"/>
        <v>1.6059712826788739</v>
      </c>
      <c r="BE42" s="138">
        <f t="shared" si="3"/>
        <v>1.4352674186604344</v>
      </c>
      <c r="BF42" s="138">
        <f t="shared" si="4"/>
        <v>2.3660520860743155</v>
      </c>
      <c r="BG42" s="138">
        <f t="shared" si="5"/>
        <v>0.97590232182852965</v>
      </c>
      <c r="BH42" s="138">
        <f t="shared" si="6"/>
        <v>3.0679703105402032</v>
      </c>
      <c r="BI42" s="138">
        <f t="shared" si="7"/>
        <v>0.60955090190449612</v>
      </c>
      <c r="BJ42" s="138">
        <f t="shared" si="8"/>
        <v>-8.092190762392612E-2</v>
      </c>
      <c r="BK42" s="138">
        <f t="shared" si="9"/>
        <v>1.133038667046901</v>
      </c>
      <c r="BL42" s="138">
        <f t="shared" si="10"/>
        <v>-0.10614380073515041</v>
      </c>
      <c r="BM42" s="138">
        <f t="shared" si="11"/>
        <v>0.96848294855393513</v>
      </c>
      <c r="BN42" s="138">
        <f t="shared" si="12"/>
        <v>1.0453229787866574</v>
      </c>
      <c r="BO42" s="138">
        <f t="shared" si="13"/>
        <v>1.7781512503836436</v>
      </c>
      <c r="BP42" s="138">
        <f t="shared" si="14"/>
        <v>-3.9993694566077161E-2</v>
      </c>
      <c r="BQ42" s="138">
        <f t="shared" si="15"/>
        <v>-0.34128954988576887</v>
      </c>
      <c r="BR42" s="138" t="e">
        <f t="shared" si="16"/>
        <v>#NUM!</v>
      </c>
      <c r="BS42" s="138" t="e">
        <f t="shared" si="17"/>
        <v>#NUM!</v>
      </c>
      <c r="BT42" s="141">
        <v>5.5294982075788894</v>
      </c>
      <c r="BU42" s="141">
        <v>4.4979065539315153</v>
      </c>
      <c r="BV42" s="141">
        <v>-2.6774514328360066</v>
      </c>
      <c r="BW42" s="141">
        <v>-3.7090430864833812</v>
      </c>
      <c r="BX42" s="141">
        <v>1.3410205480414266</v>
      </c>
      <c r="BY42" s="141">
        <v>1.6535190696248276</v>
      </c>
      <c r="BZ42" s="141">
        <v>-0.29289139962998534</v>
      </c>
      <c r="CA42" s="141">
        <v>0.97088964904262953</v>
      </c>
      <c r="CB42" s="141"/>
      <c r="CC42" s="141"/>
      <c r="CD42" s="141"/>
      <c r="CE42" s="141"/>
      <c r="CF42" s="141"/>
      <c r="CG42" s="141">
        <v>1.2041199826559248</v>
      </c>
      <c r="CH42" s="155">
        <v>1.9731278535996986</v>
      </c>
      <c r="CI42" s="155">
        <v>1.6059712826788739</v>
      </c>
      <c r="CJ42" s="155">
        <v>1.4352674186604344</v>
      </c>
      <c r="CK42" s="155">
        <v>2.3660520860743155</v>
      </c>
      <c r="CL42" s="155">
        <v>0.97590232182852965</v>
      </c>
      <c r="CM42" s="155">
        <v>3.0679703105402032</v>
      </c>
      <c r="CN42" s="155">
        <v>0.60955090190449612</v>
      </c>
      <c r="CO42" s="155">
        <v>-8.092190762392612E-2</v>
      </c>
      <c r="CP42" s="155">
        <v>1.133038667046901</v>
      </c>
      <c r="CQ42" s="155">
        <v>-0.10614380073515041</v>
      </c>
      <c r="CR42" s="155">
        <v>0.96848294855393513</v>
      </c>
      <c r="CS42" s="155">
        <v>1.0453229787866574</v>
      </c>
      <c r="CT42" s="155">
        <v>1.7781512503836436</v>
      </c>
      <c r="CU42" s="155">
        <v>-3.9993694566077161E-2</v>
      </c>
      <c r="CV42" s="155">
        <v>-0.34128954988576887</v>
      </c>
      <c r="CW42" s="155"/>
      <c r="CX42" s="155"/>
    </row>
    <row r="43" spans="1:102" ht="30" x14ac:dyDescent="0.25">
      <c r="A43" s="86" t="s">
        <v>98</v>
      </c>
      <c r="B43" s="86">
        <v>4394.5700005829594</v>
      </c>
      <c r="C43" s="86">
        <v>4.422808359787993</v>
      </c>
      <c r="D43" s="86">
        <v>5741769.8564172303</v>
      </c>
      <c r="E43" s="105">
        <v>1298218.0979445516</v>
      </c>
      <c r="F43" s="82">
        <v>50.31</v>
      </c>
      <c r="G43" s="82">
        <f t="shared" si="0"/>
        <v>49.69</v>
      </c>
      <c r="H43" s="109">
        <v>1306.5601084191533</v>
      </c>
      <c r="I43">
        <v>4561</v>
      </c>
      <c r="J43" s="144">
        <v>338452.875</v>
      </c>
      <c r="K43" s="144">
        <v>31470.7109375</v>
      </c>
      <c r="L43" s="144">
        <v>2.1015927770847522E-3</v>
      </c>
      <c r="M43" s="144">
        <v>1.9541455748003949E-4</v>
      </c>
      <c r="N43" s="144">
        <v>6.0410930441467361</v>
      </c>
      <c r="O43" s="144">
        <v>9.7373875673595691</v>
      </c>
      <c r="P43" s="144">
        <v>8.5653329896854089</v>
      </c>
      <c r="Q43" s="145">
        <v>3.3102669881399658</v>
      </c>
      <c r="R43" s="144">
        <v>0</v>
      </c>
      <c r="S43" s="144">
        <v>0</v>
      </c>
      <c r="T43" s="144"/>
      <c r="U43" s="144"/>
      <c r="V43" s="144">
        <v>0</v>
      </c>
      <c r="W43" s="144">
        <v>15</v>
      </c>
      <c r="X43" s="144" t="s">
        <v>389</v>
      </c>
      <c r="Y43" s="144">
        <v>29.215821006762116</v>
      </c>
      <c r="Z43" s="146">
        <v>27.735683643321469</v>
      </c>
      <c r="AA43" s="147">
        <v>466.09321984735635</v>
      </c>
      <c r="AB43" s="152">
        <v>16.719583403836115</v>
      </c>
      <c r="AC43" s="148">
        <v>1306.5601084191533</v>
      </c>
      <c r="AD43" s="149">
        <v>4.422808359787993</v>
      </c>
      <c r="AE43" s="150">
        <v>1.28</v>
      </c>
      <c r="AF43" s="151">
        <v>9.6659394904119047</v>
      </c>
      <c r="AG43" s="151">
        <v>0.70756552213013446</v>
      </c>
      <c r="AH43" s="151">
        <v>13.5</v>
      </c>
      <c r="AI43" s="151">
        <v>11.9</v>
      </c>
      <c r="AJ43" s="151">
        <v>60</v>
      </c>
      <c r="AK43" s="151">
        <v>0.91202408075332642</v>
      </c>
      <c r="AL43" s="151">
        <v>0.45573297142982483</v>
      </c>
      <c r="AM43" s="151">
        <v>0</v>
      </c>
      <c r="AN43" s="151">
        <v>0</v>
      </c>
      <c r="AO43" s="138">
        <f t="shared" si="2"/>
        <v>5.5294982075788894</v>
      </c>
      <c r="AP43" s="138">
        <f t="shared" si="18"/>
        <v>4.4979065539315153</v>
      </c>
      <c r="AQ43" s="138">
        <f t="shared" si="19"/>
        <v>-2.6774514328360066</v>
      </c>
      <c r="AR43" s="138">
        <f t="shared" si="20"/>
        <v>-3.7090430864833812</v>
      </c>
      <c r="AS43" s="138">
        <f t="shared" si="21"/>
        <v>0.78111552472935308</v>
      </c>
      <c r="AT43" s="138">
        <f t="shared" si="22"/>
        <v>0.98844245613302395</v>
      </c>
      <c r="AU43" s="138">
        <f t="shared" si="23"/>
        <v>0.9327442514546872</v>
      </c>
      <c r="AV43" s="138">
        <f t="shared" si="24"/>
        <v>0.51986302302036747</v>
      </c>
      <c r="AW43" s="138" t="e">
        <f t="shared" si="25"/>
        <v>#NUM!</v>
      </c>
      <c r="AX43" s="138" t="e">
        <f t="shared" si="26"/>
        <v>#NUM!</v>
      </c>
      <c r="AY43" s="138" t="e">
        <f t="shared" si="27"/>
        <v>#NUM!</v>
      </c>
      <c r="AZ43" s="138" t="e">
        <f t="shared" si="28"/>
        <v>#NUM!</v>
      </c>
      <c r="BA43" s="138" t="e">
        <f t="shared" si="29"/>
        <v>#NUM!</v>
      </c>
      <c r="BB43" s="138">
        <f t="shared" si="30"/>
        <v>1.1760912590556813</v>
      </c>
      <c r="BC43" s="138" t="e">
        <f t="shared" si="31"/>
        <v>#VALUE!</v>
      </c>
      <c r="BD43" s="138">
        <f t="shared" si="32"/>
        <v>1.4656180951198936</v>
      </c>
      <c r="BE43" s="138">
        <f t="shared" si="3"/>
        <v>1.4430388750593819</v>
      </c>
      <c r="BF43" s="138">
        <f t="shared" si="4"/>
        <v>2.6684727853949401</v>
      </c>
      <c r="BG43" s="138">
        <f t="shared" si="5"/>
        <v>1.2232254520701527</v>
      </c>
      <c r="BH43" s="138">
        <f t="shared" si="6"/>
        <v>3.1161293942809252</v>
      </c>
      <c r="BI43" s="138">
        <f t="shared" si="7"/>
        <v>0.64569812180467057</v>
      </c>
      <c r="BJ43" s="138">
        <f t="shared" si="8"/>
        <v>0.10720996964786837</v>
      </c>
      <c r="BK43" s="138">
        <f t="shared" si="9"/>
        <v>0.98524407209166098</v>
      </c>
      <c r="BL43" s="138">
        <f t="shared" si="10"/>
        <v>-0.15023333731324148</v>
      </c>
      <c r="BM43" s="138">
        <f t="shared" si="11"/>
        <v>1.1303337684950061</v>
      </c>
      <c r="BN43" s="138">
        <f t="shared" si="12"/>
        <v>1.0755469613925308</v>
      </c>
      <c r="BO43" s="138">
        <f t="shared" si="13"/>
        <v>1.7781512503836436</v>
      </c>
      <c r="BP43" s="138">
        <f t="shared" si="14"/>
        <v>-3.9993694566077161E-2</v>
      </c>
      <c r="BQ43" s="138">
        <f t="shared" si="15"/>
        <v>-0.34128954988576887</v>
      </c>
      <c r="BR43" s="138" t="e">
        <f t="shared" si="16"/>
        <v>#NUM!</v>
      </c>
      <c r="BS43" s="138" t="e">
        <f t="shared" si="17"/>
        <v>#NUM!</v>
      </c>
      <c r="BT43" s="141">
        <v>5.5294982075788894</v>
      </c>
      <c r="BU43" s="141">
        <v>4.4979065539315153</v>
      </c>
      <c r="BV43" s="141">
        <v>-2.6774514328360066</v>
      </c>
      <c r="BW43" s="141">
        <v>-3.7090430864833812</v>
      </c>
      <c r="BX43" s="141">
        <v>0.78111552472935308</v>
      </c>
      <c r="BY43" s="141">
        <v>0.98844245613302395</v>
      </c>
      <c r="BZ43" s="141">
        <v>0.9327442514546872</v>
      </c>
      <c r="CA43" s="141">
        <v>0.51986302302036747</v>
      </c>
      <c r="CB43" s="141"/>
      <c r="CC43" s="141"/>
      <c r="CD43" s="141"/>
      <c r="CE43" s="141"/>
      <c r="CF43" s="141"/>
      <c r="CG43" s="141">
        <v>1.1760912590556813</v>
      </c>
      <c r="CH43" s="155"/>
      <c r="CI43" s="155">
        <v>1.4656180951198936</v>
      </c>
      <c r="CJ43" s="155">
        <v>1.4430388750593819</v>
      </c>
      <c r="CK43" s="155">
        <v>2.6684727853949401</v>
      </c>
      <c r="CL43" s="155">
        <v>1.2232254520701527</v>
      </c>
      <c r="CM43" s="155">
        <v>3.1161293942809252</v>
      </c>
      <c r="CN43" s="155">
        <v>0.64569812180467057</v>
      </c>
      <c r="CO43" s="155">
        <v>0.10720996964786837</v>
      </c>
      <c r="CP43" s="155">
        <v>0.98524407209166098</v>
      </c>
      <c r="CQ43" s="155">
        <v>-0.15023333731324148</v>
      </c>
      <c r="CR43" s="155">
        <v>1.1303337684950061</v>
      </c>
      <c r="CS43" s="155">
        <v>1.0755469613925308</v>
      </c>
      <c r="CT43" s="155">
        <v>1.7781512503836436</v>
      </c>
      <c r="CU43" s="155">
        <v>-3.9993694566077161E-2</v>
      </c>
      <c r="CV43" s="155">
        <v>-0.34128954988576887</v>
      </c>
      <c r="CW43" s="155"/>
      <c r="CX43" s="155"/>
    </row>
    <row r="44" spans="1:102" ht="30" x14ac:dyDescent="0.25">
      <c r="A44" s="86" t="s">
        <v>100</v>
      </c>
      <c r="B44" s="86">
        <v>2794.2799995257233</v>
      </c>
      <c r="C44" s="86">
        <v>4.6533666147687764</v>
      </c>
      <c r="D44" s="86">
        <v>2471923.5888200239</v>
      </c>
      <c r="E44" s="105">
        <v>531211.87163175037</v>
      </c>
      <c r="F44" s="82">
        <v>50.16</v>
      </c>
      <c r="G44" s="82">
        <f t="shared" si="0"/>
        <v>49.84</v>
      </c>
      <c r="H44" s="109">
        <v>884.63704039666277</v>
      </c>
      <c r="I44">
        <v>4572</v>
      </c>
      <c r="J44" s="144">
        <v>338452.875</v>
      </c>
      <c r="K44" s="144">
        <v>31470.7109375</v>
      </c>
      <c r="L44" s="144">
        <v>2.1015927770847522E-3</v>
      </c>
      <c r="M44" s="144">
        <v>1.9541455748003949E-4</v>
      </c>
      <c r="N44" s="144">
        <v>6.1432556953897262</v>
      </c>
      <c r="O44" s="144">
        <v>35.303046066867815</v>
      </c>
      <c r="P44" s="144">
        <v>29.963456520449267</v>
      </c>
      <c r="Q44" s="145">
        <v>0.13051662684552048</v>
      </c>
      <c r="R44" s="144">
        <v>0</v>
      </c>
      <c r="S44" s="144">
        <v>0</v>
      </c>
      <c r="T44" s="144"/>
      <c r="U44" s="144"/>
      <c r="V44" s="144">
        <v>0</v>
      </c>
      <c r="W44" s="144">
        <v>26</v>
      </c>
      <c r="X44" s="144" t="s">
        <v>389</v>
      </c>
      <c r="Y44" s="144">
        <v>11.810978562939889</v>
      </c>
      <c r="Z44" s="146">
        <v>19.361635410081586</v>
      </c>
      <c r="AA44" s="147">
        <v>224.4810488923253</v>
      </c>
      <c r="AB44" s="152">
        <v>2.4070323317883142</v>
      </c>
      <c r="AC44" s="148">
        <v>884.63704039666277</v>
      </c>
      <c r="AD44" s="149">
        <v>4.6533666147687764</v>
      </c>
      <c r="AE44" s="150">
        <v>1.1299999999999999</v>
      </c>
      <c r="AF44" s="151">
        <v>7.410665961865111</v>
      </c>
      <c r="AG44" s="151">
        <v>0.16722463738553242</v>
      </c>
      <c r="AH44" s="151">
        <v>14.5</v>
      </c>
      <c r="AI44" s="151">
        <v>12.7</v>
      </c>
      <c r="AJ44" s="151">
        <v>60</v>
      </c>
      <c r="AK44" s="151">
        <v>0.91202408075332642</v>
      </c>
      <c r="AL44" s="151">
        <v>0.45573297142982483</v>
      </c>
      <c r="AM44" s="151">
        <v>0</v>
      </c>
      <c r="AN44" s="151">
        <v>0</v>
      </c>
      <c r="AO44" s="138">
        <f t="shared" si="2"/>
        <v>5.5294982075788894</v>
      </c>
      <c r="AP44" s="138">
        <f t="shared" si="18"/>
        <v>4.4979065539315153</v>
      </c>
      <c r="AQ44" s="138">
        <f t="shared" si="19"/>
        <v>-2.6774514328360066</v>
      </c>
      <c r="AR44" s="138">
        <f t="shared" si="20"/>
        <v>-3.7090430864833812</v>
      </c>
      <c r="AS44" s="138">
        <f t="shared" si="21"/>
        <v>0.78839859195732431</v>
      </c>
      <c r="AT44" s="138">
        <f t="shared" si="22"/>
        <v>1.5478121794093194</v>
      </c>
      <c r="AU44" s="138">
        <f t="shared" si="23"/>
        <v>1.4765919112026549</v>
      </c>
      <c r="AV44" s="138">
        <f t="shared" si="24"/>
        <v>-0.88433415892114819</v>
      </c>
      <c r="AW44" s="138" t="e">
        <f t="shared" si="25"/>
        <v>#NUM!</v>
      </c>
      <c r="AX44" s="138" t="e">
        <f t="shared" si="26"/>
        <v>#NUM!</v>
      </c>
      <c r="AY44" s="138" t="e">
        <f t="shared" si="27"/>
        <v>#NUM!</v>
      </c>
      <c r="AZ44" s="138" t="e">
        <f t="shared" si="28"/>
        <v>#NUM!</v>
      </c>
      <c r="BA44" s="138" t="e">
        <f t="shared" si="29"/>
        <v>#NUM!</v>
      </c>
      <c r="BB44" s="138">
        <f t="shared" si="30"/>
        <v>1.414973347970818</v>
      </c>
      <c r="BC44" s="138" t="e">
        <f t="shared" si="31"/>
        <v>#VALUE!</v>
      </c>
      <c r="BD44" s="138">
        <f t="shared" si="32"/>
        <v>1.0722858812611946</v>
      </c>
      <c r="BE44" s="138">
        <f t="shared" si="3"/>
        <v>1.2869420378678853</v>
      </c>
      <c r="BF44" s="138">
        <f t="shared" si="4"/>
        <v>2.3511796829389389</v>
      </c>
      <c r="BG44" s="138">
        <f t="shared" si="5"/>
        <v>0.38148192385332252</v>
      </c>
      <c r="BH44" s="138">
        <f t="shared" si="6"/>
        <v>2.9467651196402977</v>
      </c>
      <c r="BI44" s="138">
        <f t="shared" si="7"/>
        <v>0.66776726970474509</v>
      </c>
      <c r="BJ44" s="138">
        <f t="shared" si="8"/>
        <v>5.3078443483419682E-2</v>
      </c>
      <c r="BK44" s="138">
        <f t="shared" si="9"/>
        <v>0.86985723774548229</v>
      </c>
      <c r="BL44" s="138">
        <f t="shared" si="10"/>
        <v>-0.77669973711031526</v>
      </c>
      <c r="BM44" s="138">
        <f t="shared" si="11"/>
        <v>1.1613680022349748</v>
      </c>
      <c r="BN44" s="138">
        <f t="shared" si="12"/>
        <v>1.1038037209559568</v>
      </c>
      <c r="BO44" s="138">
        <f t="shared" si="13"/>
        <v>1.7781512503836436</v>
      </c>
      <c r="BP44" s="138">
        <f t="shared" si="14"/>
        <v>-3.9993694566077161E-2</v>
      </c>
      <c r="BQ44" s="138">
        <f t="shared" si="15"/>
        <v>-0.34128954988576887</v>
      </c>
      <c r="BR44" s="138" t="e">
        <f t="shared" si="16"/>
        <v>#NUM!</v>
      </c>
      <c r="BS44" s="138" t="e">
        <f t="shared" si="17"/>
        <v>#NUM!</v>
      </c>
      <c r="BT44" s="141">
        <v>5.5294982075788894</v>
      </c>
      <c r="BU44" s="141">
        <v>4.4979065539315153</v>
      </c>
      <c r="BV44" s="141">
        <v>-2.6774514328360066</v>
      </c>
      <c r="BW44" s="141">
        <v>-3.7090430864833812</v>
      </c>
      <c r="BX44" s="141">
        <v>0.78839859195732431</v>
      </c>
      <c r="BY44" s="141">
        <v>1.5478121794093194</v>
      </c>
      <c r="BZ44" s="141">
        <v>1.4765919112026549</v>
      </c>
      <c r="CA44" s="141">
        <v>-0.88433415892114819</v>
      </c>
      <c r="CB44" s="141"/>
      <c r="CC44" s="141"/>
      <c r="CD44" s="141"/>
      <c r="CE44" s="141"/>
      <c r="CF44" s="141"/>
      <c r="CG44" s="141">
        <v>1.414973347970818</v>
      </c>
      <c r="CH44" s="155"/>
      <c r="CI44" s="155">
        <v>1.0722858812611946</v>
      </c>
      <c r="CJ44" s="155">
        <v>1.2869420378678853</v>
      </c>
      <c r="CK44" s="155">
        <v>2.3511796829389389</v>
      </c>
      <c r="CL44" s="155">
        <v>0.38148192385332252</v>
      </c>
      <c r="CM44" s="155">
        <v>2.9467651196402977</v>
      </c>
      <c r="CN44" s="155">
        <v>0.66776726970474509</v>
      </c>
      <c r="CO44" s="155">
        <v>5.3078443483419682E-2</v>
      </c>
      <c r="CP44" s="155">
        <v>0.86985723774548229</v>
      </c>
      <c r="CQ44" s="155">
        <v>-0.77669973711031526</v>
      </c>
      <c r="CR44" s="155">
        <v>1.1613680022349748</v>
      </c>
      <c r="CS44" s="155">
        <v>1.1038037209559568</v>
      </c>
      <c r="CT44" s="155">
        <v>1.7781512503836436</v>
      </c>
      <c r="CU44" s="155">
        <v>-3.9993694566077161E-2</v>
      </c>
      <c r="CV44" s="155">
        <v>-0.34128954988576887</v>
      </c>
      <c r="CW44" s="155"/>
      <c r="CX44" s="155"/>
    </row>
    <row r="45" spans="1:102" x14ac:dyDescent="0.25">
      <c r="A45" s="86" t="s">
        <v>101</v>
      </c>
      <c r="B45" s="86">
        <v>1364.6700004148488</v>
      </c>
      <c r="C45" s="86">
        <v>3.9781896246225577</v>
      </c>
      <c r="D45" s="86">
        <v>1433368.7585933441</v>
      </c>
      <c r="E45" s="105">
        <v>360306.79626774683</v>
      </c>
      <c r="F45" s="82">
        <v>50.2</v>
      </c>
      <c r="G45" s="82">
        <f t="shared" si="0"/>
        <v>49.8</v>
      </c>
      <c r="H45" s="109">
        <v>1050.3409308899672</v>
      </c>
      <c r="I45">
        <v>4589</v>
      </c>
      <c r="J45" s="144">
        <v>338452.875</v>
      </c>
      <c r="K45" s="144">
        <v>31470.7109375</v>
      </c>
      <c r="L45" s="144">
        <v>2.1015927770847522E-3</v>
      </c>
      <c r="M45" s="144">
        <v>1.9541455748003949E-4</v>
      </c>
      <c r="N45" s="144">
        <v>2.5693723032906588</v>
      </c>
      <c r="O45" s="144">
        <v>27.511006451032028</v>
      </c>
      <c r="P45" s="144">
        <v>24.76316580585565</v>
      </c>
      <c r="Q45" s="145">
        <v>0.91069635854983177</v>
      </c>
      <c r="R45" s="144">
        <v>0</v>
      </c>
      <c r="S45" s="144">
        <v>0</v>
      </c>
      <c r="T45" s="144"/>
      <c r="U45" s="144"/>
      <c r="V45" s="144">
        <v>0</v>
      </c>
      <c r="W45" s="144">
        <v>12</v>
      </c>
      <c r="X45" s="144" t="s">
        <v>389</v>
      </c>
      <c r="Y45" s="144">
        <v>35.033028378597095</v>
      </c>
      <c r="Z45" s="146">
        <v>27.078940615505093</v>
      </c>
      <c r="AA45" s="147">
        <v>391.03684703582786</v>
      </c>
      <c r="AB45" s="152">
        <v>6.4882117349388029</v>
      </c>
      <c r="AC45" s="148">
        <v>1050.3409308899672</v>
      </c>
      <c r="AD45" s="149">
        <v>3.9781896246225577</v>
      </c>
      <c r="AE45" s="150">
        <v>0.59</v>
      </c>
      <c r="AF45" s="151">
        <v>12.723592509367734</v>
      </c>
      <c r="AG45" s="151">
        <v>0.37581319116125461</v>
      </c>
      <c r="AH45" s="151">
        <v>9.8000000000000007</v>
      </c>
      <c r="AI45" s="151">
        <v>11.399999999999999</v>
      </c>
      <c r="AJ45" s="151">
        <v>60</v>
      </c>
      <c r="AK45" s="151">
        <v>0.91202408075332642</v>
      </c>
      <c r="AL45" s="151">
        <v>0.45573297142982483</v>
      </c>
      <c r="AM45" s="151">
        <v>0</v>
      </c>
      <c r="AN45" s="151">
        <v>0</v>
      </c>
      <c r="AO45" s="138">
        <f t="shared" si="2"/>
        <v>5.5294982075788894</v>
      </c>
      <c r="AP45" s="138">
        <f t="shared" si="18"/>
        <v>4.4979065539315153</v>
      </c>
      <c r="AQ45" s="138">
        <f t="shared" si="19"/>
        <v>-2.6774514328360066</v>
      </c>
      <c r="AR45" s="138">
        <f t="shared" si="20"/>
        <v>-3.7090430864833812</v>
      </c>
      <c r="AS45" s="138">
        <f t="shared" si="21"/>
        <v>0.40982703830672584</v>
      </c>
      <c r="AT45" s="138">
        <f t="shared" si="22"/>
        <v>1.4395064787260756</v>
      </c>
      <c r="AU45" s="138">
        <f t="shared" si="23"/>
        <v>1.3938061655550571</v>
      </c>
      <c r="AV45" s="138">
        <f t="shared" si="24"/>
        <v>-4.062639996184874E-2</v>
      </c>
      <c r="AW45" s="138" t="e">
        <f t="shared" si="25"/>
        <v>#NUM!</v>
      </c>
      <c r="AX45" s="138" t="e">
        <f t="shared" si="26"/>
        <v>#NUM!</v>
      </c>
      <c r="AY45" s="138" t="e">
        <f t="shared" si="27"/>
        <v>#NUM!</v>
      </c>
      <c r="AZ45" s="138" t="e">
        <f t="shared" si="28"/>
        <v>#NUM!</v>
      </c>
      <c r="BA45" s="138" t="e">
        <f t="shared" si="29"/>
        <v>#NUM!</v>
      </c>
      <c r="BB45" s="138">
        <f t="shared" si="30"/>
        <v>1.0791812460476249</v>
      </c>
      <c r="BC45" s="138" t="e">
        <f t="shared" si="31"/>
        <v>#VALUE!</v>
      </c>
      <c r="BD45" s="138">
        <f t="shared" si="32"/>
        <v>1.544477680887963</v>
      </c>
      <c r="BE45" s="138">
        <f t="shared" si="3"/>
        <v>1.4326316698417636</v>
      </c>
      <c r="BF45" s="138">
        <f t="shared" si="4"/>
        <v>2.5922176824863072</v>
      </c>
      <c r="BG45" s="138">
        <f t="shared" si="5"/>
        <v>0.81212501410925042</v>
      </c>
      <c r="BH45" s="138">
        <f t="shared" si="6"/>
        <v>3.021330289899899</v>
      </c>
      <c r="BI45" s="138">
        <f t="shared" si="7"/>
        <v>0.59968548038833103</v>
      </c>
      <c r="BJ45" s="138">
        <f t="shared" si="8"/>
        <v>-0.22914798835785583</v>
      </c>
      <c r="BK45" s="138">
        <f t="shared" si="9"/>
        <v>1.1046097517771318</v>
      </c>
      <c r="BL45" s="138">
        <f t="shared" si="10"/>
        <v>-0.42502798009499454</v>
      </c>
      <c r="BM45" s="138">
        <f t="shared" si="11"/>
        <v>0.99122607569249488</v>
      </c>
      <c r="BN45" s="138">
        <f t="shared" si="12"/>
        <v>1.0569048513364725</v>
      </c>
      <c r="BO45" s="138">
        <f t="shared" si="13"/>
        <v>1.7781512503836436</v>
      </c>
      <c r="BP45" s="138">
        <f t="shared" si="14"/>
        <v>-3.9993694566077161E-2</v>
      </c>
      <c r="BQ45" s="138">
        <f t="shared" si="15"/>
        <v>-0.34128954988576887</v>
      </c>
      <c r="BR45" s="138" t="e">
        <f t="shared" si="16"/>
        <v>#NUM!</v>
      </c>
      <c r="BS45" s="138" t="e">
        <f t="shared" si="17"/>
        <v>#NUM!</v>
      </c>
      <c r="BT45" s="141">
        <v>5.5294982075788894</v>
      </c>
      <c r="BU45" s="141">
        <v>4.4979065539315153</v>
      </c>
      <c r="BV45" s="141">
        <v>-2.6774514328360066</v>
      </c>
      <c r="BW45" s="141">
        <v>-3.7090430864833812</v>
      </c>
      <c r="BX45" s="141">
        <v>0.40982703830672584</v>
      </c>
      <c r="BY45" s="141">
        <v>1.4395064787260756</v>
      </c>
      <c r="BZ45" s="141">
        <v>1.3938061655550571</v>
      </c>
      <c r="CA45" s="141">
        <v>-4.062639996184874E-2</v>
      </c>
      <c r="CB45" s="141"/>
      <c r="CC45" s="141"/>
      <c r="CD45" s="141"/>
      <c r="CE45" s="141"/>
      <c r="CF45" s="141"/>
      <c r="CG45" s="141">
        <v>1.0791812460476249</v>
      </c>
      <c r="CH45" s="155"/>
      <c r="CI45" s="155">
        <v>1.544477680887963</v>
      </c>
      <c r="CJ45" s="155">
        <v>1.4326316698417636</v>
      </c>
      <c r="CK45" s="155">
        <v>2.5922176824863072</v>
      </c>
      <c r="CL45" s="155">
        <v>0.81212501410925042</v>
      </c>
      <c r="CM45" s="155">
        <v>3.021330289899899</v>
      </c>
      <c r="CN45" s="155">
        <v>0.59968548038833103</v>
      </c>
      <c r="CO45" s="155">
        <v>-0.22914798835785583</v>
      </c>
      <c r="CP45" s="155">
        <v>1.1046097517771318</v>
      </c>
      <c r="CQ45" s="155">
        <v>-0.42502798009499454</v>
      </c>
      <c r="CR45" s="155">
        <v>0.99122607569249488</v>
      </c>
      <c r="CS45" s="155">
        <v>1.0569048513364725</v>
      </c>
      <c r="CT45" s="155">
        <v>1.7781512503836436</v>
      </c>
      <c r="CU45" s="155">
        <v>-3.9993694566077161E-2</v>
      </c>
      <c r="CV45" s="155">
        <v>-0.34128954988576887</v>
      </c>
      <c r="CW45" s="155"/>
      <c r="CX45" s="155"/>
    </row>
    <row r="46" spans="1:102" x14ac:dyDescent="0.25">
      <c r="A46" s="86" t="s">
        <v>103</v>
      </c>
      <c r="B46" s="86">
        <v>2898.6800002113446</v>
      </c>
      <c r="C46" s="86">
        <v>3.9219569687373506</v>
      </c>
      <c r="D46" s="86">
        <v>3792412.408783677</v>
      </c>
      <c r="E46" s="105">
        <v>966969.40813315974</v>
      </c>
      <c r="F46" s="82">
        <v>49.75</v>
      </c>
      <c r="G46" s="82">
        <f t="shared" si="0"/>
        <v>50.25</v>
      </c>
      <c r="H46" s="109">
        <v>1308.3239296877096</v>
      </c>
      <c r="I46">
        <v>5010</v>
      </c>
      <c r="J46" s="144">
        <v>338452.875</v>
      </c>
      <c r="K46" s="144">
        <v>31470.7109375</v>
      </c>
      <c r="L46" s="144">
        <v>2.1015927770847522E-3</v>
      </c>
      <c r="M46" s="144">
        <v>1.9541455748003949E-4</v>
      </c>
      <c r="N46" s="144">
        <v>17.912499883382885</v>
      </c>
      <c r="O46" s="144">
        <v>13.911277338964842</v>
      </c>
      <c r="P46" s="144">
        <v>0</v>
      </c>
      <c r="Q46" s="145">
        <v>3.3247547156972592</v>
      </c>
      <c r="R46" s="144">
        <v>0</v>
      </c>
      <c r="S46" s="144">
        <v>0</v>
      </c>
      <c r="T46" s="144"/>
      <c r="U46" s="144"/>
      <c r="V46" s="144">
        <v>0</v>
      </c>
      <c r="W46" s="144">
        <v>28</v>
      </c>
      <c r="X46" s="144">
        <v>119</v>
      </c>
      <c r="Y46" s="144">
        <v>57.42359657945515</v>
      </c>
      <c r="Z46" s="146">
        <v>53.627263439802576</v>
      </c>
      <c r="AA46" s="147">
        <v>655.83584586933364</v>
      </c>
      <c r="AB46" s="152">
        <v>14.476273696617248</v>
      </c>
      <c r="AC46" s="148">
        <v>1308.3239296877096</v>
      </c>
      <c r="AD46" s="149">
        <v>3.9219569687373506</v>
      </c>
      <c r="AE46" s="150">
        <v>1.2</v>
      </c>
      <c r="AF46" s="151">
        <v>16.456068927381214</v>
      </c>
      <c r="AG46" s="151">
        <v>0.34258820188921557</v>
      </c>
      <c r="AH46" s="151">
        <v>10.199999999999999</v>
      </c>
      <c r="AI46" s="151">
        <v>9.3000000000000007</v>
      </c>
      <c r="AJ46" s="151">
        <v>60</v>
      </c>
      <c r="AK46" s="151">
        <v>0.91202408075332642</v>
      </c>
      <c r="AL46" s="151">
        <v>0.45573297142982483</v>
      </c>
      <c r="AM46" s="151">
        <v>0</v>
      </c>
      <c r="AN46" s="151">
        <v>0</v>
      </c>
      <c r="AO46" s="138">
        <f t="shared" si="2"/>
        <v>5.5294982075788894</v>
      </c>
      <c r="AP46" s="138">
        <f t="shared" si="18"/>
        <v>4.4979065539315153</v>
      </c>
      <c r="AQ46" s="138">
        <f t="shared" si="19"/>
        <v>-2.6774514328360066</v>
      </c>
      <c r="AR46" s="138">
        <f t="shared" si="20"/>
        <v>-3.7090430864833812</v>
      </c>
      <c r="AS46" s="138">
        <f t="shared" si="21"/>
        <v>1.2531562005779804</v>
      </c>
      <c r="AT46" s="138">
        <f t="shared" si="22"/>
        <v>1.1433670089133181</v>
      </c>
      <c r="AU46" s="138" t="e">
        <f t="shared" si="23"/>
        <v>#NUM!</v>
      </c>
      <c r="AV46" s="138">
        <f t="shared" si="24"/>
        <v>0.52175961067715249</v>
      </c>
      <c r="AW46" s="138" t="e">
        <f t="shared" si="25"/>
        <v>#NUM!</v>
      </c>
      <c r="AX46" s="138" t="e">
        <f t="shared" si="26"/>
        <v>#NUM!</v>
      </c>
      <c r="AY46" s="138" t="e">
        <f t="shared" si="27"/>
        <v>#NUM!</v>
      </c>
      <c r="AZ46" s="138" t="e">
        <f t="shared" si="28"/>
        <v>#NUM!</v>
      </c>
      <c r="BA46" s="138" t="e">
        <f t="shared" si="29"/>
        <v>#NUM!</v>
      </c>
      <c r="BB46" s="138">
        <f t="shared" si="30"/>
        <v>1.4471580313422192</v>
      </c>
      <c r="BC46" s="138">
        <f t="shared" si="31"/>
        <v>2.0755469613925306</v>
      </c>
      <c r="BD46" s="138">
        <f t="shared" si="32"/>
        <v>1.7590903899315591</v>
      </c>
      <c r="BE46" s="138">
        <f t="shared" si="3"/>
        <v>1.7293856357973758</v>
      </c>
      <c r="BF46" s="138">
        <f t="shared" si="4"/>
        <v>2.8167951501159076</v>
      </c>
      <c r="BG46" s="138">
        <f t="shared" si="5"/>
        <v>1.1606567855308645</v>
      </c>
      <c r="BH46" s="138">
        <f t="shared" si="6"/>
        <v>3.1167152848588717</v>
      </c>
      <c r="BI46" s="138">
        <f t="shared" si="7"/>
        <v>0.59350282432859336</v>
      </c>
      <c r="BJ46" s="138">
        <f t="shared" si="8"/>
        <v>7.9181246047624818E-2</v>
      </c>
      <c r="BK46" s="138">
        <f t="shared" si="9"/>
        <v>1.2163260977629085</v>
      </c>
      <c r="BL46" s="138">
        <f t="shared" si="10"/>
        <v>-0.46522759742023873</v>
      </c>
      <c r="BM46" s="138">
        <f t="shared" si="11"/>
        <v>1.0086001717619175</v>
      </c>
      <c r="BN46" s="138">
        <f t="shared" si="12"/>
        <v>0.96848294855393513</v>
      </c>
      <c r="BO46" s="138">
        <f t="shared" si="13"/>
        <v>1.7781512503836436</v>
      </c>
      <c r="BP46" s="138">
        <f t="shared" si="14"/>
        <v>-3.9993694566077161E-2</v>
      </c>
      <c r="BQ46" s="138">
        <f t="shared" si="15"/>
        <v>-0.34128954988576887</v>
      </c>
      <c r="BR46" s="138" t="e">
        <f t="shared" si="16"/>
        <v>#NUM!</v>
      </c>
      <c r="BS46" s="138" t="e">
        <f t="shared" si="17"/>
        <v>#NUM!</v>
      </c>
      <c r="BT46" s="141">
        <v>5.5294982075788894</v>
      </c>
      <c r="BU46" s="141">
        <v>4.4979065539315153</v>
      </c>
      <c r="BV46" s="141">
        <v>-2.6774514328360066</v>
      </c>
      <c r="BW46" s="141">
        <v>-3.7090430864833812</v>
      </c>
      <c r="BX46" s="141">
        <v>1.2531562005779804</v>
      </c>
      <c r="BY46" s="141">
        <v>1.1433670089133181</v>
      </c>
      <c r="BZ46" s="141"/>
      <c r="CA46" s="141">
        <v>0.52175961067715249</v>
      </c>
      <c r="CB46" s="141"/>
      <c r="CC46" s="141"/>
      <c r="CD46" s="141"/>
      <c r="CE46" s="141"/>
      <c r="CF46" s="141"/>
      <c r="CG46" s="141">
        <v>1.4471580313422192</v>
      </c>
      <c r="CH46" s="155">
        <v>2.0755469613925306</v>
      </c>
      <c r="CI46" s="155">
        <v>1.7590903899315591</v>
      </c>
      <c r="CJ46" s="155">
        <v>1.7293856357973758</v>
      </c>
      <c r="CK46" s="155">
        <v>2.8167951501159076</v>
      </c>
      <c r="CL46" s="155">
        <v>1.1606567855308645</v>
      </c>
      <c r="CM46" s="155">
        <v>3.1167152848588717</v>
      </c>
      <c r="CN46" s="155">
        <v>0.59350282432859336</v>
      </c>
      <c r="CO46" s="155">
        <v>7.9181246047624818E-2</v>
      </c>
      <c r="CP46" s="155">
        <v>1.2163260977629085</v>
      </c>
      <c r="CQ46" s="155">
        <v>-0.46522759742023873</v>
      </c>
      <c r="CR46" s="155">
        <v>1.0086001717619175</v>
      </c>
      <c r="CS46" s="155">
        <v>0.96848294855393513</v>
      </c>
      <c r="CT46" s="155">
        <v>1.7781512503836436</v>
      </c>
      <c r="CU46" s="155">
        <v>-3.9993694566077161E-2</v>
      </c>
      <c r="CV46" s="155">
        <v>-0.34128954988576887</v>
      </c>
      <c r="CW46" s="155"/>
      <c r="CX46" s="155"/>
    </row>
    <row r="47" spans="1:102" ht="30" x14ac:dyDescent="0.25">
      <c r="A47" s="86" t="s">
        <v>104</v>
      </c>
      <c r="B47" s="86">
        <v>1012.4099997427116</v>
      </c>
      <c r="C47" s="86">
        <v>3.7672455020696249</v>
      </c>
      <c r="D47" s="86">
        <v>978663.81219071127</v>
      </c>
      <c r="E47" s="105">
        <v>259782.32946407641</v>
      </c>
      <c r="F47" s="82">
        <v>49.74</v>
      </c>
      <c r="G47" s="82">
        <f t="shared" si="0"/>
        <v>50.26</v>
      </c>
      <c r="H47" s="109">
        <v>966.6674691473055</v>
      </c>
      <c r="I47">
        <v>5038</v>
      </c>
      <c r="J47" s="144">
        <v>338452.875</v>
      </c>
      <c r="K47" s="144">
        <v>31470.7109375</v>
      </c>
      <c r="L47" s="144">
        <v>2.1015927770847522E-3</v>
      </c>
      <c r="M47" s="144">
        <v>1.9541455748003949E-4</v>
      </c>
      <c r="N47" s="144">
        <v>0.4393291303079131</v>
      </c>
      <c r="O47" s="144">
        <v>6.2812117108559828</v>
      </c>
      <c r="P47" s="144">
        <v>0</v>
      </c>
      <c r="Q47" s="145">
        <v>0</v>
      </c>
      <c r="R47" s="144">
        <v>0</v>
      </c>
      <c r="S47" s="144">
        <v>0</v>
      </c>
      <c r="T47" s="144"/>
      <c r="U47" s="144"/>
      <c r="V47" s="144">
        <v>0</v>
      </c>
      <c r="W47" s="144">
        <v>9</v>
      </c>
      <c r="X47" s="144" t="s">
        <v>389</v>
      </c>
      <c r="Y47" s="144">
        <v>73.691370199941659</v>
      </c>
      <c r="Z47" s="146">
        <v>49.592308993307974</v>
      </c>
      <c r="AA47" s="147">
        <v>573.12837464015479</v>
      </c>
      <c r="AB47" s="152">
        <v>5.9264478033747503</v>
      </c>
      <c r="AC47" s="148">
        <v>966.6674691473055</v>
      </c>
      <c r="AD47" s="149">
        <v>3.7672455020696249</v>
      </c>
      <c r="AE47" s="150">
        <v>0.75</v>
      </c>
      <c r="AF47" s="151">
        <v>13.508111606178252</v>
      </c>
      <c r="AG47" s="151">
        <v>0.34384940625996852</v>
      </c>
      <c r="AH47" s="151">
        <v>20.100000000000001</v>
      </c>
      <c r="AI47" s="151">
        <v>8.4</v>
      </c>
      <c r="AJ47" s="151">
        <v>60</v>
      </c>
      <c r="AK47" s="151">
        <v>0.91202408075332642</v>
      </c>
      <c r="AL47" s="151">
        <v>0.45573297142982483</v>
      </c>
      <c r="AM47" s="151">
        <v>0</v>
      </c>
      <c r="AN47" s="151">
        <v>0</v>
      </c>
      <c r="AO47" s="138">
        <f t="shared" si="2"/>
        <v>5.5294982075788894</v>
      </c>
      <c r="AP47" s="138">
        <f t="shared" si="18"/>
        <v>4.4979065539315153</v>
      </c>
      <c r="AQ47" s="138">
        <f t="shared" si="19"/>
        <v>-2.6774514328360066</v>
      </c>
      <c r="AR47" s="138">
        <f t="shared" si="20"/>
        <v>-3.7090430864833812</v>
      </c>
      <c r="AS47" s="138">
        <f t="shared" si="21"/>
        <v>-0.35720999930115266</v>
      </c>
      <c r="AT47" s="138">
        <f t="shared" si="22"/>
        <v>0.7980434317271069</v>
      </c>
      <c r="AU47" s="138" t="e">
        <f t="shared" si="23"/>
        <v>#NUM!</v>
      </c>
      <c r="AV47" s="138" t="e">
        <f t="shared" si="24"/>
        <v>#NUM!</v>
      </c>
      <c r="AW47" s="138" t="e">
        <f t="shared" si="25"/>
        <v>#NUM!</v>
      </c>
      <c r="AX47" s="138" t="e">
        <f t="shared" si="26"/>
        <v>#NUM!</v>
      </c>
      <c r="AY47" s="138" t="e">
        <f t="shared" si="27"/>
        <v>#NUM!</v>
      </c>
      <c r="AZ47" s="138" t="e">
        <f t="shared" si="28"/>
        <v>#NUM!</v>
      </c>
      <c r="BA47" s="138" t="e">
        <f t="shared" si="29"/>
        <v>#NUM!</v>
      </c>
      <c r="BB47" s="138">
        <f t="shared" si="30"/>
        <v>0.95424250943932487</v>
      </c>
      <c r="BC47" s="138" t="e">
        <f t="shared" si="31"/>
        <v>#VALUE!</v>
      </c>
      <c r="BD47" s="138">
        <f t="shared" si="32"/>
        <v>1.8674166317669416</v>
      </c>
      <c r="BE47" s="138">
        <f t="shared" si="3"/>
        <v>1.6954143292975123</v>
      </c>
      <c r="BF47" s="138">
        <f t="shared" si="4"/>
        <v>2.7582519101932159</v>
      </c>
      <c r="BG47" s="138">
        <f t="shared" si="5"/>
        <v>0.7727944637466363</v>
      </c>
      <c r="BH47" s="138">
        <f t="shared" si="6"/>
        <v>2.9852771037097439</v>
      </c>
      <c r="BI47" s="138">
        <f t="shared" si="7"/>
        <v>0.57602392302247951</v>
      </c>
      <c r="BJ47" s="138">
        <f t="shared" si="8"/>
        <v>-0.12493873660829995</v>
      </c>
      <c r="BK47" s="138">
        <f t="shared" si="9"/>
        <v>1.1305946401886573</v>
      </c>
      <c r="BL47" s="138">
        <f t="shared" si="10"/>
        <v>-0.46363172123686919</v>
      </c>
      <c r="BM47" s="138">
        <f t="shared" si="11"/>
        <v>1.3031960574204888</v>
      </c>
      <c r="BN47" s="138">
        <f t="shared" si="12"/>
        <v>0.9242792860618817</v>
      </c>
      <c r="BO47" s="138">
        <f t="shared" si="13"/>
        <v>1.7781512503836436</v>
      </c>
      <c r="BP47" s="138">
        <f t="shared" si="14"/>
        <v>-3.9993694566077161E-2</v>
      </c>
      <c r="BQ47" s="138">
        <f t="shared" si="15"/>
        <v>-0.34128954988576887</v>
      </c>
      <c r="BR47" s="138" t="e">
        <f t="shared" si="16"/>
        <v>#NUM!</v>
      </c>
      <c r="BS47" s="138" t="e">
        <f t="shared" si="17"/>
        <v>#NUM!</v>
      </c>
      <c r="BT47" s="141">
        <v>5.5294982075788894</v>
      </c>
      <c r="BU47" s="141">
        <v>4.4979065539315153</v>
      </c>
      <c r="BV47" s="141">
        <v>-2.6774514328360066</v>
      </c>
      <c r="BW47" s="141">
        <v>-3.7090430864833812</v>
      </c>
      <c r="BX47" s="141">
        <v>-0.35720999930115266</v>
      </c>
      <c r="BY47" s="141">
        <v>0.7980434317271069</v>
      </c>
      <c r="BZ47" s="141"/>
      <c r="CA47" s="141"/>
      <c r="CB47" s="141"/>
      <c r="CC47" s="141"/>
      <c r="CD47" s="141"/>
      <c r="CE47" s="141"/>
      <c r="CF47" s="141"/>
      <c r="CG47" s="141">
        <v>0.95424250943932487</v>
      </c>
      <c r="CH47" s="155"/>
      <c r="CI47" s="155">
        <v>1.8674166317669416</v>
      </c>
      <c r="CJ47" s="155">
        <v>1.6954143292975123</v>
      </c>
      <c r="CK47" s="155">
        <v>2.7582519101932159</v>
      </c>
      <c r="CL47" s="155">
        <v>0.7727944637466363</v>
      </c>
      <c r="CM47" s="155">
        <v>2.9852771037097439</v>
      </c>
      <c r="CN47" s="155">
        <v>0.57602392302247951</v>
      </c>
      <c r="CO47" s="155">
        <v>-0.12493873660829995</v>
      </c>
      <c r="CP47" s="155">
        <v>1.1305946401886573</v>
      </c>
      <c r="CQ47" s="155">
        <v>-0.46363172123686919</v>
      </c>
      <c r="CR47" s="155">
        <v>1.3031960574204888</v>
      </c>
      <c r="CS47" s="155">
        <v>0.9242792860618817</v>
      </c>
      <c r="CT47" s="155">
        <v>1.7781512503836436</v>
      </c>
      <c r="CU47" s="155">
        <v>-3.9993694566077161E-2</v>
      </c>
      <c r="CV47" s="155">
        <v>-0.34128954988576887</v>
      </c>
      <c r="CW47" s="155"/>
      <c r="CX47" s="155"/>
    </row>
    <row r="48" spans="1:102" x14ac:dyDescent="0.25">
      <c r="A48" s="86" t="s">
        <v>105</v>
      </c>
      <c r="B48" s="86">
        <v>3435.6500001465351</v>
      </c>
      <c r="C48" s="86">
        <v>3.9648567172053717</v>
      </c>
      <c r="D48" s="86">
        <v>2803622.4195596655</v>
      </c>
      <c r="E48" s="105">
        <v>707118.21877280809</v>
      </c>
      <c r="F48" s="82">
        <v>49.99</v>
      </c>
      <c r="G48" s="82">
        <f t="shared" si="0"/>
        <v>50.01</v>
      </c>
      <c r="H48" s="109">
        <v>816.0384263356533</v>
      </c>
      <c r="I48">
        <v>5064</v>
      </c>
      <c r="J48" s="144">
        <v>338452.875</v>
      </c>
      <c r="K48" s="144">
        <v>31470.7109375</v>
      </c>
      <c r="L48" s="144">
        <v>2.1015927770847522E-3</v>
      </c>
      <c r="M48" s="144">
        <v>1.9541455748003949E-4</v>
      </c>
      <c r="N48" s="144">
        <v>1.2505133993092299</v>
      </c>
      <c r="O48" s="144">
        <v>13.943255076381265</v>
      </c>
      <c r="P48" s="144">
        <v>0</v>
      </c>
      <c r="Q48" s="145">
        <v>0</v>
      </c>
      <c r="R48" s="144">
        <v>0</v>
      </c>
      <c r="S48" s="144">
        <v>0</v>
      </c>
      <c r="T48" s="144"/>
      <c r="U48" s="144"/>
      <c r="V48" s="144">
        <v>0</v>
      </c>
      <c r="W48" s="144">
        <v>11</v>
      </c>
      <c r="X48" s="144" t="s">
        <v>389</v>
      </c>
      <c r="Y48" s="144">
        <v>80.746941190579008</v>
      </c>
      <c r="Z48" s="146">
        <v>82.098917475643518</v>
      </c>
      <c r="AA48" s="147">
        <v>274.03832792886158</v>
      </c>
      <c r="AB48" s="152">
        <v>5.5285618676263892</v>
      </c>
      <c r="AC48" s="148">
        <v>816.0384263356533</v>
      </c>
      <c r="AD48" s="149">
        <v>3.9648567172053717</v>
      </c>
      <c r="AE48" s="150">
        <v>0.83</v>
      </c>
      <c r="AF48" s="151">
        <v>6.6779677139764555</v>
      </c>
      <c r="AG48" s="151">
        <v>0.10002326763707177</v>
      </c>
      <c r="AH48" s="151">
        <v>30.7</v>
      </c>
      <c r="AI48" s="151">
        <v>8.7000000000000011</v>
      </c>
      <c r="AJ48" s="151">
        <v>60</v>
      </c>
      <c r="AK48" s="151">
        <v>0.91202408075332642</v>
      </c>
      <c r="AL48" s="151">
        <v>0.45573297142982483</v>
      </c>
      <c r="AM48" s="151">
        <v>0</v>
      </c>
      <c r="AN48" s="151">
        <v>0</v>
      </c>
      <c r="AO48" s="138">
        <f t="shared" si="2"/>
        <v>5.5294982075788894</v>
      </c>
      <c r="AP48" s="138">
        <f t="shared" si="18"/>
        <v>4.4979065539315153</v>
      </c>
      <c r="AQ48" s="138">
        <f t="shared" si="19"/>
        <v>-2.6774514328360066</v>
      </c>
      <c r="AR48" s="138">
        <f t="shared" si="20"/>
        <v>-3.7090430864833812</v>
      </c>
      <c r="AS48" s="138">
        <f t="shared" si="21"/>
        <v>9.7088349577023531E-2</v>
      </c>
      <c r="AT48" s="138">
        <f t="shared" si="22"/>
        <v>1.144364172376543</v>
      </c>
      <c r="AU48" s="138" t="e">
        <f t="shared" si="23"/>
        <v>#NUM!</v>
      </c>
      <c r="AV48" s="138" t="e">
        <f t="shared" si="24"/>
        <v>#NUM!</v>
      </c>
      <c r="AW48" s="138" t="e">
        <f t="shared" si="25"/>
        <v>#NUM!</v>
      </c>
      <c r="AX48" s="138" t="e">
        <f t="shared" si="26"/>
        <v>#NUM!</v>
      </c>
      <c r="AY48" s="138" t="e">
        <f t="shared" si="27"/>
        <v>#NUM!</v>
      </c>
      <c r="AZ48" s="138" t="e">
        <f t="shared" si="28"/>
        <v>#NUM!</v>
      </c>
      <c r="BA48" s="138" t="e">
        <f t="shared" si="29"/>
        <v>#NUM!</v>
      </c>
      <c r="BB48" s="138">
        <f t="shared" si="30"/>
        <v>1.0413926851582251</v>
      </c>
      <c r="BC48" s="138" t="e">
        <f t="shared" si="31"/>
        <v>#VALUE!</v>
      </c>
      <c r="BD48" s="138">
        <f t="shared" si="32"/>
        <v>1.9071260796196889</v>
      </c>
      <c r="BE48" s="138">
        <f t="shared" si="3"/>
        <v>1.9143374307192698</v>
      </c>
      <c r="BF48" s="138">
        <f t="shared" si="4"/>
        <v>2.4378113089659994</v>
      </c>
      <c r="BG48" s="138">
        <f t="shared" si="5"/>
        <v>0.74261217394819878</v>
      </c>
      <c r="BH48" s="138">
        <f t="shared" si="6"/>
        <v>2.9117106096761773</v>
      </c>
      <c r="BI48" s="138">
        <f t="shared" si="7"/>
        <v>0.59822749731530489</v>
      </c>
      <c r="BJ48" s="138">
        <f t="shared" si="8"/>
        <v>-8.092190762392612E-2</v>
      </c>
      <c r="BK48" s="138">
        <f t="shared" si="9"/>
        <v>0.82464431503644675</v>
      </c>
      <c r="BL48" s="138">
        <f t="shared" si="10"/>
        <v>-0.9998989616902858</v>
      </c>
      <c r="BM48" s="138">
        <f t="shared" si="11"/>
        <v>1.4871383754771865</v>
      </c>
      <c r="BN48" s="138">
        <f t="shared" si="12"/>
        <v>0.93951925261861857</v>
      </c>
      <c r="BO48" s="138">
        <f t="shared" si="13"/>
        <v>1.7781512503836436</v>
      </c>
      <c r="BP48" s="138">
        <f t="shared" si="14"/>
        <v>-3.9993694566077161E-2</v>
      </c>
      <c r="BQ48" s="138">
        <f t="shared" si="15"/>
        <v>-0.34128954988576887</v>
      </c>
      <c r="BR48" s="138" t="e">
        <f t="shared" si="16"/>
        <v>#NUM!</v>
      </c>
      <c r="BS48" s="138" t="e">
        <f t="shared" si="17"/>
        <v>#NUM!</v>
      </c>
      <c r="BT48" s="141">
        <v>5.5294982075788894</v>
      </c>
      <c r="BU48" s="141">
        <v>4.4979065539315153</v>
      </c>
      <c r="BV48" s="141">
        <v>-2.6774514328360066</v>
      </c>
      <c r="BW48" s="141">
        <v>-3.7090430864833812</v>
      </c>
      <c r="BX48" s="141">
        <v>9.7088349577023531E-2</v>
      </c>
      <c r="BY48" s="141">
        <v>1.144364172376543</v>
      </c>
      <c r="BZ48" s="141"/>
      <c r="CA48" s="141"/>
      <c r="CB48" s="141"/>
      <c r="CC48" s="141"/>
      <c r="CD48" s="141"/>
      <c r="CE48" s="141"/>
      <c r="CF48" s="141"/>
      <c r="CG48" s="141">
        <v>1.0413926851582251</v>
      </c>
      <c r="CH48" s="155"/>
      <c r="CI48" s="155">
        <v>1.9071260796196889</v>
      </c>
      <c r="CJ48" s="155">
        <v>1.9143374307192698</v>
      </c>
      <c r="CK48" s="155">
        <v>2.4378113089659994</v>
      </c>
      <c r="CL48" s="155">
        <v>0.74261217394819878</v>
      </c>
      <c r="CM48" s="155">
        <v>2.9117106096761773</v>
      </c>
      <c r="CN48" s="155">
        <v>0.59822749731530489</v>
      </c>
      <c r="CO48" s="155">
        <v>-8.092190762392612E-2</v>
      </c>
      <c r="CP48" s="155">
        <v>0.82464431503644675</v>
      </c>
      <c r="CQ48" s="155">
        <v>-0.9998989616902858</v>
      </c>
      <c r="CR48" s="155">
        <v>1.4871383754771865</v>
      </c>
      <c r="CS48" s="155">
        <v>0.93951925261861857</v>
      </c>
      <c r="CT48" s="155">
        <v>1.7781512503836436</v>
      </c>
      <c r="CU48" s="155">
        <v>-3.9993694566077161E-2</v>
      </c>
      <c r="CV48" s="155">
        <v>-0.34128954988576887</v>
      </c>
      <c r="CW48" s="155"/>
      <c r="CX48" s="155"/>
    </row>
    <row r="49" spans="1:102" x14ac:dyDescent="0.25">
      <c r="A49" s="86" t="s">
        <v>106</v>
      </c>
      <c r="B49" s="86">
        <v>1900.1900009632034</v>
      </c>
      <c r="C49" s="86">
        <v>4.0263591860808026</v>
      </c>
      <c r="D49" s="86">
        <v>1892705.2708860743</v>
      </c>
      <c r="E49" s="105">
        <v>470078.5954291388</v>
      </c>
      <c r="F49" s="82">
        <v>49.95</v>
      </c>
      <c r="G49" s="82">
        <f t="shared" si="0"/>
        <v>50.05</v>
      </c>
      <c r="H49" s="109">
        <v>996.06106227622763</v>
      </c>
      <c r="I49">
        <v>5069</v>
      </c>
      <c r="J49" s="144">
        <v>338452.875</v>
      </c>
      <c r="K49" s="144">
        <v>31470.7109375</v>
      </c>
      <c r="L49" s="144">
        <v>2.1015927770847522E-3</v>
      </c>
      <c r="M49" s="144">
        <v>1.9541455748003949E-4</v>
      </c>
      <c r="N49" s="144">
        <v>13.281868106835033</v>
      </c>
      <c r="O49" s="144">
        <v>14.416803027034883</v>
      </c>
      <c r="P49" s="144">
        <v>0</v>
      </c>
      <c r="Q49" s="145">
        <v>2.8222967162660333</v>
      </c>
      <c r="R49" s="144">
        <v>0</v>
      </c>
      <c r="S49" s="144">
        <v>0</v>
      </c>
      <c r="T49" s="144"/>
      <c r="U49" s="144"/>
      <c r="V49" s="144">
        <v>0</v>
      </c>
      <c r="W49" s="144">
        <v>7</v>
      </c>
      <c r="X49" s="144">
        <v>5</v>
      </c>
      <c r="Y49" s="144">
        <v>38.367748965929223</v>
      </c>
      <c r="Z49" s="146">
        <v>65.211557260767222</v>
      </c>
      <c r="AA49" s="147">
        <v>519.04541880421095</v>
      </c>
      <c r="AB49" s="152">
        <v>4.8871845724134282</v>
      </c>
      <c r="AC49" s="148">
        <v>996.06106227622763</v>
      </c>
      <c r="AD49" s="149">
        <v>4.0263591860808026</v>
      </c>
      <c r="AE49" s="150">
        <v>1.1399999999999999</v>
      </c>
      <c r="AF49" s="151">
        <v>12.046672216073954</v>
      </c>
      <c r="AG49" s="151">
        <v>0.30438353897295478</v>
      </c>
      <c r="AH49" s="151">
        <v>5.8</v>
      </c>
      <c r="AI49" s="151">
        <v>9.1</v>
      </c>
      <c r="AJ49" s="151">
        <v>60</v>
      </c>
      <c r="AK49" s="151">
        <v>0.91202408075332642</v>
      </c>
      <c r="AL49" s="151">
        <v>0.45573297142982483</v>
      </c>
      <c r="AM49" s="151">
        <v>0</v>
      </c>
      <c r="AN49" s="151">
        <v>0</v>
      </c>
      <c r="AO49" s="138">
        <f t="shared" si="2"/>
        <v>5.5294982075788894</v>
      </c>
      <c r="AP49" s="138">
        <f t="shared" si="18"/>
        <v>4.4979065539315153</v>
      </c>
      <c r="AQ49" s="138">
        <f t="shared" si="19"/>
        <v>-2.6774514328360066</v>
      </c>
      <c r="AR49" s="138">
        <f t="shared" si="20"/>
        <v>-3.7090430864833812</v>
      </c>
      <c r="AS49" s="138">
        <f t="shared" si="21"/>
        <v>1.1232591632422206</v>
      </c>
      <c r="AT49" s="138">
        <f t="shared" si="22"/>
        <v>1.158868964845938</v>
      </c>
      <c r="AU49" s="138" t="e">
        <f t="shared" si="23"/>
        <v>#NUM!</v>
      </c>
      <c r="AV49" s="138">
        <f t="shared" si="24"/>
        <v>0.45060267046119251</v>
      </c>
      <c r="AW49" s="138" t="e">
        <f t="shared" si="25"/>
        <v>#NUM!</v>
      </c>
      <c r="AX49" s="138" t="e">
        <f t="shared" si="26"/>
        <v>#NUM!</v>
      </c>
      <c r="AY49" s="138" t="e">
        <f t="shared" si="27"/>
        <v>#NUM!</v>
      </c>
      <c r="AZ49" s="138" t="e">
        <f t="shared" si="28"/>
        <v>#NUM!</v>
      </c>
      <c r="BA49" s="138" t="e">
        <f t="shared" si="29"/>
        <v>#NUM!</v>
      </c>
      <c r="BB49" s="138">
        <f t="shared" si="30"/>
        <v>0.84509804001425681</v>
      </c>
      <c r="BC49" s="138">
        <f t="shared" si="31"/>
        <v>0.69897000433601886</v>
      </c>
      <c r="BD49" s="138">
        <f t="shared" si="32"/>
        <v>1.583966319908424</v>
      </c>
      <c r="BE49" s="138">
        <f t="shared" si="3"/>
        <v>1.8143245713419918</v>
      </c>
      <c r="BF49" s="138">
        <f t="shared" si="4"/>
        <v>2.7152053622280325</v>
      </c>
      <c r="BG49" s="138">
        <f t="shared" si="5"/>
        <v>0.68905874116997279</v>
      </c>
      <c r="BH49" s="138">
        <f t="shared" si="6"/>
        <v>2.9982859631192249</v>
      </c>
      <c r="BI49" s="138">
        <f t="shared" si="7"/>
        <v>0.60491251510671429</v>
      </c>
      <c r="BJ49" s="138">
        <f t="shared" si="8"/>
        <v>5.6904851336472557E-2</v>
      </c>
      <c r="BK49" s="138">
        <f t="shared" si="9"/>
        <v>1.0808670935669336</v>
      </c>
      <c r="BL49" s="138">
        <f t="shared" si="10"/>
        <v>-0.51657883786242231</v>
      </c>
      <c r="BM49" s="138">
        <f t="shared" si="11"/>
        <v>0.76342799356293722</v>
      </c>
      <c r="BN49" s="138">
        <f t="shared" si="12"/>
        <v>0.95904139232109353</v>
      </c>
      <c r="BO49" s="138">
        <f t="shared" si="13"/>
        <v>1.7781512503836436</v>
      </c>
      <c r="BP49" s="138">
        <f t="shared" si="14"/>
        <v>-3.9993694566077161E-2</v>
      </c>
      <c r="BQ49" s="138">
        <f t="shared" si="15"/>
        <v>-0.34128954988576887</v>
      </c>
      <c r="BR49" s="138" t="e">
        <f t="shared" si="16"/>
        <v>#NUM!</v>
      </c>
      <c r="BS49" s="138" t="e">
        <f t="shared" si="17"/>
        <v>#NUM!</v>
      </c>
      <c r="BT49" s="141">
        <v>5.5294982075788894</v>
      </c>
      <c r="BU49" s="141">
        <v>4.4979065539315153</v>
      </c>
      <c r="BV49" s="141">
        <v>-2.6774514328360066</v>
      </c>
      <c r="BW49" s="141">
        <v>-3.7090430864833812</v>
      </c>
      <c r="BX49" s="141">
        <v>1.1232591632422206</v>
      </c>
      <c r="BY49" s="141">
        <v>1.158868964845938</v>
      </c>
      <c r="BZ49" s="141"/>
      <c r="CA49" s="141">
        <v>0.45060267046119251</v>
      </c>
      <c r="CB49" s="141"/>
      <c r="CC49" s="141"/>
      <c r="CD49" s="141"/>
      <c r="CE49" s="141"/>
      <c r="CF49" s="141"/>
      <c r="CG49" s="141">
        <v>0.84509804001425681</v>
      </c>
      <c r="CH49" s="155">
        <v>0.69897000433601886</v>
      </c>
      <c r="CI49" s="155">
        <v>1.583966319908424</v>
      </c>
      <c r="CJ49" s="155">
        <v>1.8143245713419918</v>
      </c>
      <c r="CK49" s="155">
        <v>2.7152053622280325</v>
      </c>
      <c r="CL49" s="155">
        <v>0.68905874116997279</v>
      </c>
      <c r="CM49" s="155">
        <v>2.9982859631192249</v>
      </c>
      <c r="CN49" s="155">
        <v>0.60491251510671429</v>
      </c>
      <c r="CO49" s="155">
        <v>5.6904851336472557E-2</v>
      </c>
      <c r="CP49" s="155">
        <v>1.0808670935669336</v>
      </c>
      <c r="CQ49" s="155">
        <v>-0.51657883786242231</v>
      </c>
      <c r="CR49" s="155">
        <v>0.76342799356293722</v>
      </c>
      <c r="CS49" s="155">
        <v>0.95904139232109353</v>
      </c>
      <c r="CT49" s="155">
        <v>1.7781512503836436</v>
      </c>
      <c r="CU49" s="155">
        <v>-3.9993694566077161E-2</v>
      </c>
      <c r="CV49" s="155">
        <v>-0.34128954988576887</v>
      </c>
      <c r="CW49" s="155"/>
      <c r="CX49" s="155"/>
    </row>
    <row r="50" spans="1:102" ht="30" x14ac:dyDescent="0.25">
      <c r="A50" s="86" t="s">
        <v>107</v>
      </c>
      <c r="B50" s="86">
        <v>1702.5500004866285</v>
      </c>
      <c r="C50" s="86">
        <v>4.6022453642920595</v>
      </c>
      <c r="D50" s="86">
        <v>1876969.1562928488</v>
      </c>
      <c r="E50" s="105">
        <v>407837.69828003802</v>
      </c>
      <c r="F50" s="82">
        <v>50.82</v>
      </c>
      <c r="G50" s="82">
        <f t="shared" si="0"/>
        <v>49.18</v>
      </c>
      <c r="H50" s="109">
        <v>1102.4458346341471</v>
      </c>
      <c r="I50">
        <v>5070</v>
      </c>
      <c r="J50" s="144">
        <v>338452.875</v>
      </c>
      <c r="K50" s="144">
        <v>31470.7109375</v>
      </c>
      <c r="L50" s="144">
        <v>2.1015927770847522E-3</v>
      </c>
      <c r="M50" s="144">
        <v>1.9541455748003949E-4</v>
      </c>
      <c r="N50" s="144">
        <v>26.824148066488856</v>
      </c>
      <c r="O50" s="144">
        <v>4.7469732340703841</v>
      </c>
      <c r="P50" s="144">
        <v>0</v>
      </c>
      <c r="Q50" s="145">
        <v>2.9219699853620074</v>
      </c>
      <c r="R50" s="144">
        <v>0</v>
      </c>
      <c r="S50" s="144">
        <v>0</v>
      </c>
      <c r="T50" s="144"/>
      <c r="U50" s="144"/>
      <c r="V50" s="144">
        <v>0</v>
      </c>
      <c r="W50" s="144">
        <v>19</v>
      </c>
      <c r="X50" s="144">
        <v>22</v>
      </c>
      <c r="Y50" s="144">
        <v>88.159318275804921</v>
      </c>
      <c r="Z50" s="146">
        <v>89.484302989187924</v>
      </c>
      <c r="AA50" s="147">
        <v>344.17187828269761</v>
      </c>
      <c r="AB50" s="152">
        <v>10.389089205127869</v>
      </c>
      <c r="AC50" s="148">
        <v>1102.4458346341471</v>
      </c>
      <c r="AD50" s="149">
        <v>4.6022453642920595</v>
      </c>
      <c r="AE50" s="150">
        <v>1.44</v>
      </c>
      <c r="AF50" s="151">
        <v>14.690118858670267</v>
      </c>
      <c r="AG50" s="151">
        <v>0.76458802484399524</v>
      </c>
      <c r="AH50" s="151">
        <v>12.7</v>
      </c>
      <c r="AI50" s="151">
        <v>10.5</v>
      </c>
      <c r="AJ50" s="151">
        <v>60</v>
      </c>
      <c r="AK50" s="151">
        <v>0.91202408075332642</v>
      </c>
      <c r="AL50" s="151">
        <v>0.45573297142982483</v>
      </c>
      <c r="AM50" s="151">
        <v>0</v>
      </c>
      <c r="AN50" s="151">
        <v>0</v>
      </c>
      <c r="AO50" s="138">
        <f t="shared" si="2"/>
        <v>5.5294982075788894</v>
      </c>
      <c r="AP50" s="138">
        <f t="shared" si="18"/>
        <v>4.4979065539315153</v>
      </c>
      <c r="AQ50" s="138">
        <f t="shared" si="19"/>
        <v>-2.6774514328360066</v>
      </c>
      <c r="AR50" s="138">
        <f t="shared" si="20"/>
        <v>-3.7090430864833812</v>
      </c>
      <c r="AS50" s="138">
        <f t="shared" si="21"/>
        <v>1.4285259376874497</v>
      </c>
      <c r="AT50" s="138">
        <f t="shared" si="22"/>
        <v>0.67641678294475416</v>
      </c>
      <c r="AU50" s="138" t="e">
        <f t="shared" si="23"/>
        <v>#NUM!</v>
      </c>
      <c r="AV50" s="138">
        <f t="shared" si="24"/>
        <v>0.46567575052414878</v>
      </c>
      <c r="AW50" s="138" t="e">
        <f t="shared" si="25"/>
        <v>#NUM!</v>
      </c>
      <c r="AX50" s="138" t="e">
        <f t="shared" si="26"/>
        <v>#NUM!</v>
      </c>
      <c r="AY50" s="138" t="e">
        <f t="shared" si="27"/>
        <v>#NUM!</v>
      </c>
      <c r="AZ50" s="138" t="e">
        <f t="shared" si="28"/>
        <v>#NUM!</v>
      </c>
      <c r="BA50" s="138" t="e">
        <f t="shared" si="29"/>
        <v>#NUM!</v>
      </c>
      <c r="BB50" s="138">
        <f t="shared" si="30"/>
        <v>1.2787536009528289</v>
      </c>
      <c r="BC50" s="138">
        <f t="shared" si="31"/>
        <v>1.3424226808222062</v>
      </c>
      <c r="BD50" s="138">
        <f t="shared" si="32"/>
        <v>1.9452682231796605</v>
      </c>
      <c r="BE50" s="138">
        <f t="shared" si="3"/>
        <v>1.9517468596392555</v>
      </c>
      <c r="BF50" s="138">
        <f t="shared" si="4"/>
        <v>2.5367753819543859</v>
      </c>
      <c r="BG50" s="138">
        <f t="shared" si="5"/>
        <v>1.01657747532182</v>
      </c>
      <c r="BH50" s="138">
        <f t="shared" si="6"/>
        <v>3.0423572609086977</v>
      </c>
      <c r="BI50" s="138">
        <f t="shared" si="7"/>
        <v>0.66296976894311255</v>
      </c>
      <c r="BJ50" s="138">
        <f t="shared" si="8"/>
        <v>0.15836249209524964</v>
      </c>
      <c r="BK50" s="138">
        <f t="shared" si="9"/>
        <v>1.1670253097082819</v>
      </c>
      <c r="BL50" s="138">
        <f t="shared" si="10"/>
        <v>-0.11657250828520965</v>
      </c>
      <c r="BM50" s="138">
        <f t="shared" si="11"/>
        <v>1.1038037209559568</v>
      </c>
      <c r="BN50" s="138">
        <f t="shared" si="12"/>
        <v>1.0211892990699381</v>
      </c>
      <c r="BO50" s="138">
        <f t="shared" si="13"/>
        <v>1.7781512503836436</v>
      </c>
      <c r="BP50" s="138">
        <f t="shared" si="14"/>
        <v>-3.9993694566077161E-2</v>
      </c>
      <c r="BQ50" s="138">
        <f t="shared" si="15"/>
        <v>-0.34128954988576887</v>
      </c>
      <c r="BR50" s="138" t="e">
        <f t="shared" si="16"/>
        <v>#NUM!</v>
      </c>
      <c r="BS50" s="138" t="e">
        <f t="shared" si="17"/>
        <v>#NUM!</v>
      </c>
      <c r="BT50" s="141">
        <v>5.5294982075788894</v>
      </c>
      <c r="BU50" s="141">
        <v>4.4979065539315153</v>
      </c>
      <c r="BV50" s="141">
        <v>-2.6774514328360066</v>
      </c>
      <c r="BW50" s="141">
        <v>-3.7090430864833812</v>
      </c>
      <c r="BX50" s="141">
        <v>1.4285259376874497</v>
      </c>
      <c r="BY50" s="141">
        <v>0.67641678294475416</v>
      </c>
      <c r="BZ50" s="141"/>
      <c r="CA50" s="141">
        <v>0.46567575052414878</v>
      </c>
      <c r="CB50" s="141"/>
      <c r="CC50" s="141"/>
      <c r="CD50" s="141"/>
      <c r="CE50" s="141"/>
      <c r="CF50" s="141"/>
      <c r="CG50" s="141">
        <v>1.2787536009528289</v>
      </c>
      <c r="CH50" s="155">
        <v>1.3424226808222062</v>
      </c>
      <c r="CI50" s="155">
        <v>1.9452682231796605</v>
      </c>
      <c r="CJ50" s="155">
        <v>1.9517468596392555</v>
      </c>
      <c r="CK50" s="155">
        <v>2.5367753819543859</v>
      </c>
      <c r="CL50" s="155">
        <v>1.01657747532182</v>
      </c>
      <c r="CM50" s="155">
        <v>3.0423572609086977</v>
      </c>
      <c r="CN50" s="155">
        <v>0.66296976894311255</v>
      </c>
      <c r="CO50" s="155">
        <v>0.15836249209524964</v>
      </c>
      <c r="CP50" s="155">
        <v>1.1670253097082819</v>
      </c>
      <c r="CQ50" s="155">
        <v>-0.11657250828520965</v>
      </c>
      <c r="CR50" s="155">
        <v>1.1038037209559568</v>
      </c>
      <c r="CS50" s="155">
        <v>1.0211892990699381</v>
      </c>
      <c r="CT50" s="155">
        <v>1.7781512503836436</v>
      </c>
      <c r="CU50" s="155">
        <v>-3.9993694566077161E-2</v>
      </c>
      <c r="CV50" s="155">
        <v>-0.34128954988576887</v>
      </c>
      <c r="CW50" s="155"/>
      <c r="CX50" s="155"/>
    </row>
    <row r="51" spans="1:102" x14ac:dyDescent="0.25">
      <c r="A51" s="86" t="s">
        <v>108</v>
      </c>
      <c r="B51" s="86">
        <v>2376.1299994405049</v>
      </c>
      <c r="C51" s="86">
        <v>4.2711523845152506</v>
      </c>
      <c r="D51" s="86">
        <v>2882437.0890654209</v>
      </c>
      <c r="E51" s="105">
        <v>674861.6835857894</v>
      </c>
      <c r="F51" s="82">
        <v>49.95</v>
      </c>
      <c r="G51" s="82">
        <f t="shared" si="0"/>
        <v>50.05</v>
      </c>
      <c r="H51" s="109">
        <v>1213.0805510406137</v>
      </c>
      <c r="I51">
        <v>5076</v>
      </c>
      <c r="J51" s="144">
        <v>338452.875</v>
      </c>
      <c r="K51" s="144">
        <v>31470.7109375</v>
      </c>
      <c r="L51" s="144">
        <v>2.1015927770847522E-3</v>
      </c>
      <c r="M51" s="144">
        <v>1.9541455748003949E-4</v>
      </c>
      <c r="N51" s="144">
        <v>30.440243547184352</v>
      </c>
      <c r="O51" s="144">
        <v>16.489366189962023</v>
      </c>
      <c r="P51" s="144">
        <v>0</v>
      </c>
      <c r="Q51" s="145">
        <v>6.6827993433604194</v>
      </c>
      <c r="R51" s="144">
        <v>0</v>
      </c>
      <c r="S51" s="144">
        <v>0</v>
      </c>
      <c r="T51" s="144"/>
      <c r="U51" s="144"/>
      <c r="V51" s="144">
        <v>0</v>
      </c>
      <c r="W51" s="144">
        <v>26</v>
      </c>
      <c r="X51" s="144">
        <v>133.30000000000001</v>
      </c>
      <c r="Y51" s="144">
        <v>29.045349175801139</v>
      </c>
      <c r="Z51" s="146">
        <v>55.746332092960941</v>
      </c>
      <c r="AA51" s="147">
        <v>577.77496907659361</v>
      </c>
      <c r="AB51" s="152">
        <v>13.963878050518129</v>
      </c>
      <c r="AC51" s="148">
        <v>1213.0805510406137</v>
      </c>
      <c r="AD51" s="149">
        <v>4.2711523845152506</v>
      </c>
      <c r="AE51" s="150">
        <v>1.47</v>
      </c>
      <c r="AF51" s="151">
        <v>13.449556331017678</v>
      </c>
      <c r="AG51" s="151">
        <v>0.57632138157739976</v>
      </c>
      <c r="AH51" s="151">
        <v>3.3</v>
      </c>
      <c r="AI51" s="151">
        <v>10.4</v>
      </c>
      <c r="AJ51" s="151">
        <v>60</v>
      </c>
      <c r="AK51" s="151">
        <v>0.91202408075332642</v>
      </c>
      <c r="AL51" s="151">
        <v>0.45573297142982483</v>
      </c>
      <c r="AM51" s="151">
        <v>0</v>
      </c>
      <c r="AN51" s="151">
        <v>0</v>
      </c>
      <c r="AO51" s="138">
        <f t="shared" si="2"/>
        <v>5.5294982075788894</v>
      </c>
      <c r="AP51" s="138">
        <f t="shared" si="18"/>
        <v>4.4979065539315153</v>
      </c>
      <c r="AQ51" s="138">
        <f t="shared" si="19"/>
        <v>-2.6774514328360066</v>
      </c>
      <c r="AR51" s="138">
        <f t="shared" si="20"/>
        <v>-3.7090430864833812</v>
      </c>
      <c r="AS51" s="138">
        <f t="shared" si="21"/>
        <v>1.4834481228283354</v>
      </c>
      <c r="AT51" s="138">
        <f t="shared" si="22"/>
        <v>1.2172039627705249</v>
      </c>
      <c r="AU51" s="138" t="e">
        <f t="shared" si="23"/>
        <v>#NUM!</v>
      </c>
      <c r="AV51" s="138">
        <f t="shared" si="24"/>
        <v>0.82495842126440844</v>
      </c>
      <c r="AW51" s="138" t="e">
        <f t="shared" si="25"/>
        <v>#NUM!</v>
      </c>
      <c r="AX51" s="138" t="e">
        <f t="shared" si="26"/>
        <v>#NUM!</v>
      </c>
      <c r="AY51" s="138" t="e">
        <f t="shared" si="27"/>
        <v>#NUM!</v>
      </c>
      <c r="AZ51" s="138" t="e">
        <f t="shared" si="28"/>
        <v>#NUM!</v>
      </c>
      <c r="BA51" s="138" t="e">
        <f t="shared" si="29"/>
        <v>#NUM!</v>
      </c>
      <c r="BB51" s="138">
        <f t="shared" si="30"/>
        <v>1.414973347970818</v>
      </c>
      <c r="BC51" s="138">
        <f t="shared" si="31"/>
        <v>2.1248301494138593</v>
      </c>
      <c r="BD51" s="138">
        <f t="shared" si="32"/>
        <v>1.4630766018214445</v>
      </c>
      <c r="BE51" s="138">
        <f t="shared" si="3"/>
        <v>1.746216297653987</v>
      </c>
      <c r="BF51" s="138">
        <f t="shared" si="4"/>
        <v>2.7617587229921061</v>
      </c>
      <c r="BG51" s="138">
        <f t="shared" si="5"/>
        <v>1.1450060473737145</v>
      </c>
      <c r="BH51" s="138">
        <f t="shared" si="6"/>
        <v>3.083889639869835</v>
      </c>
      <c r="BI51" s="138">
        <f t="shared" si="7"/>
        <v>0.6305450662930191</v>
      </c>
      <c r="BJ51" s="138">
        <f t="shared" si="8"/>
        <v>0.16731733474817609</v>
      </c>
      <c r="BK51" s="138">
        <f t="shared" si="9"/>
        <v>1.1287079582292181</v>
      </c>
      <c r="BL51" s="138">
        <f t="shared" si="10"/>
        <v>-0.23933526775367242</v>
      </c>
      <c r="BM51" s="138">
        <f t="shared" si="11"/>
        <v>0.51851393987788741</v>
      </c>
      <c r="BN51" s="138">
        <f t="shared" si="12"/>
        <v>1.0170333392987803</v>
      </c>
      <c r="BO51" s="138">
        <f t="shared" si="13"/>
        <v>1.7781512503836436</v>
      </c>
      <c r="BP51" s="138">
        <f t="shared" si="14"/>
        <v>-3.9993694566077161E-2</v>
      </c>
      <c r="BQ51" s="138">
        <f t="shared" si="15"/>
        <v>-0.34128954988576887</v>
      </c>
      <c r="BR51" s="138" t="e">
        <f t="shared" si="16"/>
        <v>#NUM!</v>
      </c>
      <c r="BS51" s="138" t="e">
        <f t="shared" si="17"/>
        <v>#NUM!</v>
      </c>
      <c r="BT51" s="141">
        <v>5.5294982075788894</v>
      </c>
      <c r="BU51" s="141">
        <v>4.4979065539315153</v>
      </c>
      <c r="BV51" s="141">
        <v>-2.6774514328360066</v>
      </c>
      <c r="BW51" s="141">
        <v>-3.7090430864833812</v>
      </c>
      <c r="BX51" s="141">
        <v>1.4834481228283354</v>
      </c>
      <c r="BY51" s="141">
        <v>1.2172039627705249</v>
      </c>
      <c r="BZ51" s="141"/>
      <c r="CA51" s="141">
        <v>0.82495842126440844</v>
      </c>
      <c r="CB51" s="141"/>
      <c r="CC51" s="141"/>
      <c r="CD51" s="141"/>
      <c r="CE51" s="141"/>
      <c r="CF51" s="141"/>
      <c r="CG51" s="141">
        <v>1.414973347970818</v>
      </c>
      <c r="CH51" s="155">
        <v>2.1248301494138593</v>
      </c>
      <c r="CI51" s="155">
        <v>1.4630766018214445</v>
      </c>
      <c r="CJ51" s="155">
        <v>1.746216297653987</v>
      </c>
      <c r="CK51" s="155">
        <v>2.7617587229921061</v>
      </c>
      <c r="CL51" s="155">
        <v>1.1450060473737145</v>
      </c>
      <c r="CM51" s="155">
        <v>3.083889639869835</v>
      </c>
      <c r="CN51" s="155">
        <v>0.6305450662930191</v>
      </c>
      <c r="CO51" s="155">
        <v>0.16731733474817609</v>
      </c>
      <c r="CP51" s="155">
        <v>1.1287079582292181</v>
      </c>
      <c r="CQ51" s="155">
        <v>-0.23933526775367242</v>
      </c>
      <c r="CR51" s="155">
        <v>0.51851393987788741</v>
      </c>
      <c r="CS51" s="155">
        <v>1.0170333392987803</v>
      </c>
      <c r="CT51" s="155">
        <v>1.7781512503836436</v>
      </c>
      <c r="CU51" s="155">
        <v>-3.9993694566077161E-2</v>
      </c>
      <c r="CV51" s="155">
        <v>-0.34128954988576887</v>
      </c>
      <c r="CW51" s="155"/>
      <c r="CX51" s="155"/>
    </row>
    <row r="52" spans="1:102" x14ac:dyDescent="0.25">
      <c r="A52" s="86" t="s">
        <v>102</v>
      </c>
      <c r="B52" s="86">
        <v>2425.3699998873576</v>
      </c>
      <c r="C52" s="86">
        <v>4.0949337128683192</v>
      </c>
      <c r="D52" s="86">
        <v>2908075.0565918679</v>
      </c>
      <c r="E52" s="105">
        <v>710164.13463623333</v>
      </c>
      <c r="F52" s="82">
        <v>49.53</v>
      </c>
      <c r="G52" s="82">
        <f t="shared" si="0"/>
        <v>50.47</v>
      </c>
      <c r="H52" s="109">
        <v>1199.0232652036302</v>
      </c>
      <c r="I52">
        <v>5081</v>
      </c>
      <c r="J52" s="144">
        <v>338452.875</v>
      </c>
      <c r="K52" s="144">
        <v>31470.7109375</v>
      </c>
      <c r="L52" s="144">
        <v>2.1015927770847522E-3</v>
      </c>
      <c r="M52" s="144">
        <v>1.9541455748003949E-4</v>
      </c>
      <c r="N52" s="144">
        <v>8.6965693232453614</v>
      </c>
      <c r="O52" s="144">
        <v>4.2479849247478318</v>
      </c>
      <c r="P52" s="144">
        <v>0</v>
      </c>
      <c r="Q52" s="145">
        <v>0.63615036059308783</v>
      </c>
      <c r="R52" s="144">
        <v>0</v>
      </c>
      <c r="S52" s="144">
        <v>0</v>
      </c>
      <c r="T52" s="144"/>
      <c r="U52" s="144"/>
      <c r="V52" s="144">
        <v>0</v>
      </c>
      <c r="W52" s="144">
        <v>19</v>
      </c>
      <c r="X52" s="144">
        <v>84</v>
      </c>
      <c r="Y52" s="144">
        <v>74.885502879942152</v>
      </c>
      <c r="Z52" s="146">
        <v>82.865664043763417</v>
      </c>
      <c r="AA52" s="147">
        <v>1161.79944955051</v>
      </c>
      <c r="AB52" s="152">
        <v>17.296664983244732</v>
      </c>
      <c r="AC52" s="148">
        <v>1199.0232652036302</v>
      </c>
      <c r="AD52" s="149">
        <v>4.0949337128683192</v>
      </c>
      <c r="AE52" s="150">
        <v>1.25</v>
      </c>
      <c r="AF52" s="151">
        <v>28.56353374088917</v>
      </c>
      <c r="AG52" s="151">
        <v>1.7643171861260742</v>
      </c>
      <c r="AH52" s="151">
        <v>9.1999999999999993</v>
      </c>
      <c r="AI52" s="151">
        <v>8.4</v>
      </c>
      <c r="AJ52" s="151">
        <v>60</v>
      </c>
      <c r="AK52" s="151">
        <v>0.91202408075332642</v>
      </c>
      <c r="AL52" s="151">
        <v>0.45573297142982483</v>
      </c>
      <c r="AM52" s="151">
        <v>0</v>
      </c>
      <c r="AN52" s="151">
        <v>0</v>
      </c>
      <c r="AO52" s="138">
        <f t="shared" si="2"/>
        <v>5.5294982075788894</v>
      </c>
      <c r="AP52" s="138">
        <f t="shared" si="18"/>
        <v>4.4979065539315153</v>
      </c>
      <c r="AQ52" s="138">
        <f t="shared" si="19"/>
        <v>-2.6774514328360066</v>
      </c>
      <c r="AR52" s="138">
        <f t="shared" si="20"/>
        <v>-3.7090430864833812</v>
      </c>
      <c r="AS52" s="138">
        <f t="shared" si="21"/>
        <v>0.93934796321375214</v>
      </c>
      <c r="AT52" s="138">
        <f t="shared" si="22"/>
        <v>0.62818296685155595</v>
      </c>
      <c r="AU52" s="138" t="e">
        <f t="shared" si="23"/>
        <v>#NUM!</v>
      </c>
      <c r="AV52" s="138">
        <f t="shared" si="24"/>
        <v>-0.19644022231068181</v>
      </c>
      <c r="AW52" s="138" t="e">
        <f t="shared" si="25"/>
        <v>#NUM!</v>
      </c>
      <c r="AX52" s="138" t="e">
        <f t="shared" si="26"/>
        <v>#NUM!</v>
      </c>
      <c r="AY52" s="138" t="e">
        <f t="shared" si="27"/>
        <v>#NUM!</v>
      </c>
      <c r="AZ52" s="138" t="e">
        <f t="shared" si="28"/>
        <v>#NUM!</v>
      </c>
      <c r="BA52" s="138" t="e">
        <f t="shared" si="29"/>
        <v>#NUM!</v>
      </c>
      <c r="BB52" s="138">
        <f t="shared" si="30"/>
        <v>1.2787536009528289</v>
      </c>
      <c r="BC52" s="138">
        <f t="shared" si="31"/>
        <v>1.9242792860618816</v>
      </c>
      <c r="BD52" s="138">
        <f t="shared" si="32"/>
        <v>1.8743977505615497</v>
      </c>
      <c r="BE52" s="138">
        <f t="shared" si="3"/>
        <v>1.9183746149251204</v>
      </c>
      <c r="BF52" s="138">
        <f t="shared" si="4"/>
        <v>3.0651311663756786</v>
      </c>
      <c r="BG52" s="138">
        <f t="shared" si="5"/>
        <v>1.2379623737069534</v>
      </c>
      <c r="BH52" s="138">
        <f t="shared" si="6"/>
        <v>3.0788276099975396</v>
      </c>
      <c r="BI52" s="138">
        <f t="shared" si="7"/>
        <v>0.61224687596981597</v>
      </c>
      <c r="BJ52" s="138">
        <f t="shared" si="8"/>
        <v>9.691001300805642E-2</v>
      </c>
      <c r="BK52" s="138">
        <f t="shared" si="9"/>
        <v>1.4558119352201351</v>
      </c>
      <c r="BL52" s="138">
        <f t="shared" si="10"/>
        <v>0.24657666458328073</v>
      </c>
      <c r="BM52" s="138">
        <f t="shared" si="11"/>
        <v>0.96378782734555524</v>
      </c>
      <c r="BN52" s="138">
        <f t="shared" si="12"/>
        <v>0.9242792860618817</v>
      </c>
      <c r="BO52" s="138">
        <f t="shared" si="13"/>
        <v>1.7781512503836436</v>
      </c>
      <c r="BP52" s="138">
        <f t="shared" si="14"/>
        <v>-3.9993694566077161E-2</v>
      </c>
      <c r="BQ52" s="138">
        <f t="shared" si="15"/>
        <v>-0.34128954988576887</v>
      </c>
      <c r="BR52" s="138" t="e">
        <f t="shared" si="16"/>
        <v>#NUM!</v>
      </c>
      <c r="BS52" s="138" t="e">
        <f t="shared" si="17"/>
        <v>#NUM!</v>
      </c>
      <c r="BT52" s="141">
        <v>5.5294982075788894</v>
      </c>
      <c r="BU52" s="141">
        <v>4.4979065539315153</v>
      </c>
      <c r="BV52" s="141">
        <v>-2.6774514328360066</v>
      </c>
      <c r="BW52" s="141">
        <v>-3.7090430864833812</v>
      </c>
      <c r="BX52" s="141">
        <v>0.93934796321375214</v>
      </c>
      <c r="BY52" s="141">
        <v>0.62818296685155595</v>
      </c>
      <c r="BZ52" s="141"/>
      <c r="CA52" s="141">
        <v>-0.19644022231068181</v>
      </c>
      <c r="CB52" s="141"/>
      <c r="CC52" s="141"/>
      <c r="CD52" s="141"/>
      <c r="CE52" s="141"/>
      <c r="CF52" s="141"/>
      <c r="CG52" s="141">
        <v>1.2787536009528289</v>
      </c>
      <c r="CH52" s="155">
        <v>1.9242792860618816</v>
      </c>
      <c r="CI52" s="155">
        <v>1.8743977505615497</v>
      </c>
      <c r="CJ52" s="155">
        <v>1.9183746149251204</v>
      </c>
      <c r="CK52" s="155">
        <v>3.0651311663756786</v>
      </c>
      <c r="CL52" s="155">
        <v>1.2379623737069534</v>
      </c>
      <c r="CM52" s="155">
        <v>3.0788276099975396</v>
      </c>
      <c r="CN52" s="155">
        <v>0.61224687596981597</v>
      </c>
      <c r="CO52" s="155">
        <v>9.691001300805642E-2</v>
      </c>
      <c r="CP52" s="155">
        <v>1.4558119352201351</v>
      </c>
      <c r="CQ52" s="155">
        <v>0.24657666458328073</v>
      </c>
      <c r="CR52" s="155">
        <v>0.96378782734555524</v>
      </c>
      <c r="CS52" s="155">
        <v>0.9242792860618817</v>
      </c>
      <c r="CT52" s="155">
        <v>1.7781512503836436</v>
      </c>
      <c r="CU52" s="155">
        <v>-3.9993694566077161E-2</v>
      </c>
      <c r="CV52" s="155">
        <v>-0.34128954988576887</v>
      </c>
      <c r="CW52" s="155"/>
      <c r="CX52" s="155"/>
    </row>
    <row r="53" spans="1:102" x14ac:dyDescent="0.25">
      <c r="A53" s="86" t="s">
        <v>109</v>
      </c>
      <c r="B53" s="86">
        <v>2402.0499991829124</v>
      </c>
      <c r="C53" s="86">
        <v>4.3323281643591143</v>
      </c>
      <c r="D53" s="86">
        <v>3512268.6709395498</v>
      </c>
      <c r="E53" s="105">
        <v>810711.59378784581</v>
      </c>
      <c r="F53" s="82">
        <v>49.92</v>
      </c>
      <c r="G53" s="82">
        <f t="shared" si="0"/>
        <v>50.08</v>
      </c>
      <c r="H53" s="109">
        <v>1462.1963206986916</v>
      </c>
      <c r="I53">
        <v>5088</v>
      </c>
      <c r="J53" s="144">
        <v>338452.875</v>
      </c>
      <c r="K53" s="144">
        <v>31470.7109375</v>
      </c>
      <c r="L53" s="144">
        <v>2.1015927770847522E-3</v>
      </c>
      <c r="M53" s="144">
        <v>1.9541455748003949E-4</v>
      </c>
      <c r="N53" s="144">
        <v>34.620410035447399</v>
      </c>
      <c r="O53" s="144">
        <v>33.468659747784436</v>
      </c>
      <c r="P53" s="144">
        <v>0</v>
      </c>
      <c r="Q53" s="145">
        <v>7.2214983059888826</v>
      </c>
      <c r="R53" s="144">
        <v>0</v>
      </c>
      <c r="S53" s="144">
        <v>0</v>
      </c>
      <c r="T53" s="144"/>
      <c r="U53" s="144"/>
      <c r="V53" s="144">
        <v>0</v>
      </c>
      <c r="W53" s="144">
        <v>18</v>
      </c>
      <c r="X53" s="144">
        <v>234.3</v>
      </c>
      <c r="Y53" s="144">
        <v>29.08410762369758</v>
      </c>
      <c r="Z53" s="146">
        <v>46.018066475460522</v>
      </c>
      <c r="AA53" s="147">
        <v>389.97586128102159</v>
      </c>
      <c r="AB53" s="152">
        <v>15.801752428339563</v>
      </c>
      <c r="AC53" s="148">
        <v>1462.1963206986916</v>
      </c>
      <c r="AD53" s="149">
        <v>4.3323281643591143</v>
      </c>
      <c r="AE53" s="150">
        <v>1.38</v>
      </c>
      <c r="AF53" s="151">
        <v>10.717631117305798</v>
      </c>
      <c r="AG53" s="151">
        <v>0.35671785531361633</v>
      </c>
      <c r="AH53" s="151">
        <v>4.7</v>
      </c>
      <c r="AI53" s="151">
        <v>10.999999999999998</v>
      </c>
      <c r="AJ53" s="151">
        <v>60</v>
      </c>
      <c r="AK53" s="151">
        <v>0.91202408075332642</v>
      </c>
      <c r="AL53" s="151">
        <v>0.45573297142982483</v>
      </c>
      <c r="AM53" s="151">
        <v>0</v>
      </c>
      <c r="AN53" s="151">
        <v>0</v>
      </c>
      <c r="AO53" s="138">
        <f t="shared" si="2"/>
        <v>5.5294982075788894</v>
      </c>
      <c r="AP53" s="138">
        <f t="shared" si="18"/>
        <v>4.4979065539315153</v>
      </c>
      <c r="AQ53" s="138">
        <f t="shared" si="19"/>
        <v>-2.6774514328360066</v>
      </c>
      <c r="AR53" s="138">
        <f t="shared" si="20"/>
        <v>-3.7090430864833812</v>
      </c>
      <c r="AS53" s="138">
        <f t="shared" si="21"/>
        <v>1.5393322072446796</v>
      </c>
      <c r="AT53" s="138">
        <f t="shared" si="22"/>
        <v>1.5246383213868837</v>
      </c>
      <c r="AU53" s="138" t="e">
        <f t="shared" si="23"/>
        <v>#NUM!</v>
      </c>
      <c r="AV53" s="138">
        <f t="shared" si="24"/>
        <v>0.85862731370741396</v>
      </c>
      <c r="AW53" s="138" t="e">
        <f t="shared" si="25"/>
        <v>#NUM!</v>
      </c>
      <c r="AX53" s="138" t="e">
        <f t="shared" si="26"/>
        <v>#NUM!</v>
      </c>
      <c r="AY53" s="138" t="e">
        <f t="shared" si="27"/>
        <v>#NUM!</v>
      </c>
      <c r="AZ53" s="138" t="e">
        <f t="shared" si="28"/>
        <v>#NUM!</v>
      </c>
      <c r="BA53" s="138" t="e">
        <f t="shared" si="29"/>
        <v>#NUM!</v>
      </c>
      <c r="BB53" s="138">
        <f t="shared" si="30"/>
        <v>1.255272505103306</v>
      </c>
      <c r="BC53" s="138">
        <f t="shared" si="31"/>
        <v>2.369772288596963</v>
      </c>
      <c r="BD53" s="138">
        <f t="shared" si="32"/>
        <v>1.4636557430510293</v>
      </c>
      <c r="BE53" s="138">
        <f t="shared" si="3"/>
        <v>1.662928367121</v>
      </c>
      <c r="BF53" s="138">
        <f t="shared" si="4"/>
        <v>2.5910377259062587</v>
      </c>
      <c r="BG53" s="138">
        <f t="shared" si="5"/>
        <v>1.1987052532680034</v>
      </c>
      <c r="BH53" s="138">
        <f t="shared" si="6"/>
        <v>3.1650056867614564</v>
      </c>
      <c r="BI53" s="138">
        <f t="shared" si="7"/>
        <v>0.63672134605402064</v>
      </c>
      <c r="BJ53" s="138">
        <f t="shared" si="8"/>
        <v>0.13987908640123647</v>
      </c>
      <c r="BK53" s="138">
        <f t="shared" si="9"/>
        <v>1.0300988052849862</v>
      </c>
      <c r="BL53" s="138">
        <f t="shared" si="10"/>
        <v>-0.4476751517491136</v>
      </c>
      <c r="BM53" s="138">
        <f t="shared" si="11"/>
        <v>0.67209785793571752</v>
      </c>
      <c r="BN53" s="138">
        <f t="shared" si="12"/>
        <v>1.0413926851582249</v>
      </c>
      <c r="BO53" s="138">
        <f t="shared" si="13"/>
        <v>1.7781512503836436</v>
      </c>
      <c r="BP53" s="138">
        <f t="shared" si="14"/>
        <v>-3.9993694566077161E-2</v>
      </c>
      <c r="BQ53" s="138">
        <f t="shared" si="15"/>
        <v>-0.34128954988576887</v>
      </c>
      <c r="BR53" s="138" t="e">
        <f t="shared" si="16"/>
        <v>#NUM!</v>
      </c>
      <c r="BS53" s="138" t="e">
        <f t="shared" si="17"/>
        <v>#NUM!</v>
      </c>
      <c r="BT53" s="141">
        <v>5.5294982075788894</v>
      </c>
      <c r="BU53" s="141">
        <v>4.4979065539315153</v>
      </c>
      <c r="BV53" s="141">
        <v>-2.6774514328360066</v>
      </c>
      <c r="BW53" s="141">
        <v>-3.7090430864833812</v>
      </c>
      <c r="BX53" s="141">
        <v>1.5393322072446796</v>
      </c>
      <c r="BY53" s="141">
        <v>1.5246383213868837</v>
      </c>
      <c r="BZ53" s="141"/>
      <c r="CA53" s="141">
        <v>0.85862731370741396</v>
      </c>
      <c r="CB53" s="141"/>
      <c r="CC53" s="141"/>
      <c r="CD53" s="141"/>
      <c r="CE53" s="141"/>
      <c r="CF53" s="141"/>
      <c r="CG53" s="141">
        <v>1.255272505103306</v>
      </c>
      <c r="CH53" s="155">
        <v>2.369772288596963</v>
      </c>
      <c r="CI53" s="155">
        <v>1.4636557430510293</v>
      </c>
      <c r="CJ53" s="155">
        <v>1.662928367121</v>
      </c>
      <c r="CK53" s="155">
        <v>2.5910377259062587</v>
      </c>
      <c r="CL53" s="155">
        <v>1.1987052532680034</v>
      </c>
      <c r="CM53" s="155">
        <v>3.1650056867614564</v>
      </c>
      <c r="CN53" s="155">
        <v>0.63672134605402064</v>
      </c>
      <c r="CO53" s="155">
        <v>0.13987908640123647</v>
      </c>
      <c r="CP53" s="155">
        <v>1.0300988052849862</v>
      </c>
      <c r="CQ53" s="155">
        <v>-0.4476751517491136</v>
      </c>
      <c r="CR53" s="155">
        <v>0.67209785793571752</v>
      </c>
      <c r="CS53" s="155">
        <v>1.0413926851582249</v>
      </c>
      <c r="CT53" s="155">
        <v>1.7781512503836436</v>
      </c>
      <c r="CU53" s="155">
        <v>-3.9993694566077161E-2</v>
      </c>
      <c r="CV53" s="155">
        <v>-0.34128954988576887</v>
      </c>
      <c r="CW53" s="155"/>
      <c r="CX53" s="155"/>
    </row>
    <row r="54" spans="1:102" x14ac:dyDescent="0.25">
      <c r="A54" s="87" t="s">
        <v>111</v>
      </c>
      <c r="B54" s="87">
        <v>3444.3000008329318</v>
      </c>
      <c r="C54" s="87">
        <v>4.1774808493754305</v>
      </c>
      <c r="D54" s="87">
        <v>3341529.7664617379</v>
      </c>
      <c r="E54" s="120">
        <v>799891.10350112687</v>
      </c>
      <c r="F54" s="121">
        <v>49.54</v>
      </c>
      <c r="G54" s="121">
        <f t="shared" si="0"/>
        <v>50.46</v>
      </c>
      <c r="H54" s="123">
        <v>970.16222908970155</v>
      </c>
      <c r="I54">
        <v>5527</v>
      </c>
      <c r="J54" s="144">
        <v>338452.875</v>
      </c>
      <c r="K54" s="144">
        <v>31470.7109375</v>
      </c>
      <c r="L54" s="144">
        <v>2.1015927770847522E-3</v>
      </c>
      <c r="M54" s="144">
        <v>1.9541455748003949E-4</v>
      </c>
      <c r="N54" s="144">
        <v>7.3104739219611746E-3</v>
      </c>
      <c r="O54" s="144">
        <v>5.0478718512063612</v>
      </c>
      <c r="P54" s="144">
        <v>12.03231440727518</v>
      </c>
      <c r="Q54" s="154">
        <v>7.1538483854604221E-2</v>
      </c>
      <c r="R54" s="144">
        <v>0</v>
      </c>
      <c r="S54" s="144">
        <v>0</v>
      </c>
      <c r="T54" s="144"/>
      <c r="U54" s="144"/>
      <c r="V54" s="144">
        <v>0</v>
      </c>
      <c r="W54" s="144">
        <v>17</v>
      </c>
      <c r="X54" s="144" t="s">
        <v>389</v>
      </c>
      <c r="Y54" s="144">
        <v>76.843829441899061</v>
      </c>
      <c r="Z54" s="146">
        <v>45.577685775476652</v>
      </c>
      <c r="AA54" s="147">
        <v>502.16521092876337</v>
      </c>
      <c r="AB54" s="152">
        <v>4.9827477723265252</v>
      </c>
      <c r="AC54" s="148">
        <v>970.16222908970155</v>
      </c>
      <c r="AD54" s="149">
        <v>4.1774808493754305</v>
      </c>
      <c r="AE54" s="150">
        <v>1.22</v>
      </c>
      <c r="AF54" s="151">
        <v>11.788612627476667</v>
      </c>
      <c r="AG54" s="151">
        <v>1.1933059949961806</v>
      </c>
      <c r="AH54" s="151">
        <v>23.3</v>
      </c>
      <c r="AI54" s="151">
        <v>9.9</v>
      </c>
      <c r="AJ54" s="151">
        <v>60</v>
      </c>
      <c r="AK54" s="151">
        <v>0.91202408075332642</v>
      </c>
      <c r="AL54" s="151">
        <v>0.45573297142982483</v>
      </c>
      <c r="AM54" s="151">
        <v>0</v>
      </c>
      <c r="AN54" s="151">
        <v>0</v>
      </c>
      <c r="AO54" s="138">
        <f t="shared" si="2"/>
        <v>5.5294982075788894</v>
      </c>
      <c r="AP54" s="138">
        <f t="shared" si="18"/>
        <v>4.4979065539315153</v>
      </c>
      <c r="AQ54" s="138">
        <f t="shared" si="19"/>
        <v>-2.6774514328360066</v>
      </c>
      <c r="AR54" s="138">
        <f t="shared" si="20"/>
        <v>-3.7090430864833812</v>
      </c>
      <c r="AS54" s="138">
        <f t="shared" si="21"/>
        <v>-2.1360544677725142</v>
      </c>
      <c r="AT54" s="138">
        <f t="shared" si="22"/>
        <v>0.70310832107356336</v>
      </c>
      <c r="AU54" s="138">
        <f t="shared" si="23"/>
        <v>1.08034917161531</v>
      </c>
      <c r="AV54" s="138">
        <f t="shared" si="24"/>
        <v>-1.1454602682764614</v>
      </c>
      <c r="AW54" s="138" t="e">
        <f t="shared" si="25"/>
        <v>#NUM!</v>
      </c>
      <c r="AX54" s="138" t="e">
        <f t="shared" si="26"/>
        <v>#NUM!</v>
      </c>
      <c r="AY54" s="138" t="e">
        <f t="shared" si="27"/>
        <v>#NUM!</v>
      </c>
      <c r="AZ54" s="138" t="e">
        <f t="shared" si="28"/>
        <v>#NUM!</v>
      </c>
      <c r="BA54" s="138" t="e">
        <f t="shared" si="29"/>
        <v>#NUM!</v>
      </c>
      <c r="BB54" s="138">
        <f t="shared" si="30"/>
        <v>1.2304489213782739</v>
      </c>
      <c r="BC54" s="138" t="e">
        <f t="shared" si="31"/>
        <v>#VALUE!</v>
      </c>
      <c r="BD54" s="138">
        <f t="shared" si="32"/>
        <v>1.8856089993969072</v>
      </c>
      <c r="BE54" s="138">
        <f t="shared" si="3"/>
        <v>1.6587522699348358</v>
      </c>
      <c r="BF54" s="138">
        <f t="shared" si="4"/>
        <v>2.7008466223056016</v>
      </c>
      <c r="BG54" s="138">
        <f t="shared" si="5"/>
        <v>0.69746890365525871</v>
      </c>
      <c r="BH54" s="138">
        <f t="shared" si="6"/>
        <v>2.9868443624182306</v>
      </c>
      <c r="BI54" s="138">
        <f t="shared" si="7"/>
        <v>0.6209144676546835</v>
      </c>
      <c r="BJ54" s="138">
        <f t="shared" si="8"/>
        <v>8.6359830674748214E-2</v>
      </c>
      <c r="BK54" s="138">
        <f t="shared" si="9"/>
        <v>1.0714626970641423</v>
      </c>
      <c r="BL54" s="138">
        <f t="shared" si="10"/>
        <v>7.6751822461945535E-2</v>
      </c>
      <c r="BM54" s="138">
        <f t="shared" si="11"/>
        <v>1.3673559210260189</v>
      </c>
      <c r="BN54" s="138">
        <f t="shared" si="12"/>
        <v>0.9956351945975499</v>
      </c>
      <c r="BO54" s="138">
        <f t="shared" si="13"/>
        <v>1.7781512503836436</v>
      </c>
      <c r="BP54" s="138">
        <f t="shared" si="14"/>
        <v>-3.9993694566077161E-2</v>
      </c>
      <c r="BQ54" s="138">
        <f t="shared" si="15"/>
        <v>-0.34128954988576887</v>
      </c>
      <c r="BR54" s="138" t="e">
        <f t="shared" si="16"/>
        <v>#NUM!</v>
      </c>
      <c r="BS54" s="138" t="e">
        <f t="shared" si="17"/>
        <v>#NUM!</v>
      </c>
      <c r="BT54" s="141">
        <v>5.5294982075788894</v>
      </c>
      <c r="BU54" s="141">
        <v>4.4979065539315153</v>
      </c>
      <c r="BV54" s="141">
        <v>-2.6774514328360066</v>
      </c>
      <c r="BW54" s="141">
        <v>-3.7090430864833812</v>
      </c>
      <c r="BX54" s="141">
        <v>-2.1360544677725142</v>
      </c>
      <c r="BY54" s="141">
        <v>0.70310832107356336</v>
      </c>
      <c r="BZ54" s="141">
        <v>1.08034917161531</v>
      </c>
      <c r="CA54" s="141">
        <v>-1.1454602682764614</v>
      </c>
      <c r="CB54" s="141"/>
      <c r="CC54" s="141"/>
      <c r="CD54" s="141"/>
      <c r="CE54" s="141"/>
      <c r="CF54" s="141"/>
      <c r="CG54" s="141">
        <v>1.2304489213782739</v>
      </c>
      <c r="CH54" s="155"/>
      <c r="CI54" s="155">
        <v>1.8856089993969072</v>
      </c>
      <c r="CJ54" s="155">
        <v>1.6587522699348358</v>
      </c>
      <c r="CK54" s="155">
        <v>2.7008466223056016</v>
      </c>
      <c r="CL54" s="155">
        <v>0.69746890365525871</v>
      </c>
      <c r="CM54" s="155">
        <v>2.9868443624182306</v>
      </c>
      <c r="CN54" s="155">
        <v>0.6209144676546835</v>
      </c>
      <c r="CO54" s="155">
        <v>8.6359830674748214E-2</v>
      </c>
      <c r="CP54" s="155">
        <v>1.0714626970641423</v>
      </c>
      <c r="CQ54" s="155">
        <v>7.6751822461945535E-2</v>
      </c>
      <c r="CR54" s="155">
        <v>1.3673559210260189</v>
      </c>
      <c r="CS54" s="155">
        <v>0.9956351945975499</v>
      </c>
      <c r="CT54" s="155">
        <v>1.7781512503836436</v>
      </c>
      <c r="CU54" s="155">
        <v>-3.9993694566077161E-2</v>
      </c>
      <c r="CV54" s="155">
        <v>-0.34128954988576887</v>
      </c>
      <c r="CW54" s="155"/>
      <c r="CX54" s="155"/>
    </row>
    <row r="55" spans="1:102" ht="30" x14ac:dyDescent="0.25">
      <c r="A55" s="86" t="s">
        <v>112</v>
      </c>
      <c r="B55" s="86">
        <v>2114.7699999469364</v>
      </c>
      <c r="C55" s="86">
        <v>3.8858746690664283</v>
      </c>
      <c r="D55" s="86">
        <v>2619376.0278419447</v>
      </c>
      <c r="E55" s="105">
        <v>674076.30222702038</v>
      </c>
      <c r="F55" s="82">
        <v>50.86</v>
      </c>
      <c r="G55" s="82">
        <f t="shared" si="0"/>
        <v>49.14</v>
      </c>
      <c r="H55" s="109">
        <v>1238.610358529613</v>
      </c>
      <c r="I55">
        <v>5532</v>
      </c>
      <c r="J55" s="144">
        <v>338452.875</v>
      </c>
      <c r="K55" s="144">
        <v>31470.7109375</v>
      </c>
      <c r="L55" s="144">
        <v>2.1015927770847522E-3</v>
      </c>
      <c r="M55" s="144">
        <v>1.9541455748003949E-4</v>
      </c>
      <c r="N55" s="144">
        <v>26.685258708791508</v>
      </c>
      <c r="O55" s="144">
        <v>27.18872406246841</v>
      </c>
      <c r="P55" s="144">
        <v>0</v>
      </c>
      <c r="Q55" s="145">
        <v>4.8601029900452035</v>
      </c>
      <c r="R55" s="144">
        <v>0</v>
      </c>
      <c r="S55" s="144">
        <v>0</v>
      </c>
      <c r="T55" s="144"/>
      <c r="U55" s="144"/>
      <c r="V55" s="144">
        <v>0</v>
      </c>
      <c r="W55" s="144">
        <v>28</v>
      </c>
      <c r="X55" s="144">
        <v>211.3</v>
      </c>
      <c r="Y55" s="144">
        <v>36.023751789626083</v>
      </c>
      <c r="Z55" s="146">
        <v>28.861615631331595</v>
      </c>
      <c r="AA55" s="147">
        <v>209.66825463867275</v>
      </c>
      <c r="AB55" s="152">
        <v>3.8367916225758578</v>
      </c>
      <c r="AC55" s="148">
        <v>1238.610358529613</v>
      </c>
      <c r="AD55" s="149">
        <v>3.8858746690664283</v>
      </c>
      <c r="AE55" s="150">
        <v>1.06</v>
      </c>
      <c r="AF55" s="151">
        <v>4.7116564665852945</v>
      </c>
      <c r="AG55" s="151">
        <v>0.24336858555840299</v>
      </c>
      <c r="AH55" s="151">
        <v>25.9</v>
      </c>
      <c r="AI55" s="151">
        <v>11</v>
      </c>
      <c r="AJ55" s="151">
        <v>60</v>
      </c>
      <c r="AK55" s="151">
        <v>0.91202408075332642</v>
      </c>
      <c r="AL55" s="151">
        <v>0.45573297142982483</v>
      </c>
      <c r="AM55" s="151">
        <v>0</v>
      </c>
      <c r="AN55" s="151">
        <v>0</v>
      </c>
      <c r="AO55" s="138">
        <f t="shared" si="2"/>
        <v>5.5294982075788894</v>
      </c>
      <c r="AP55" s="138">
        <f t="shared" si="18"/>
        <v>4.4979065539315153</v>
      </c>
      <c r="AQ55" s="138">
        <f t="shared" si="19"/>
        <v>-2.6774514328360066</v>
      </c>
      <c r="AR55" s="138">
        <f t="shared" si="20"/>
        <v>-3.7090430864833812</v>
      </c>
      <c r="AS55" s="138">
        <f t="shared" si="21"/>
        <v>1.426271417567035</v>
      </c>
      <c r="AT55" s="138">
        <f t="shared" si="22"/>
        <v>1.4343888270935155</v>
      </c>
      <c r="AU55" s="138" t="e">
        <f t="shared" si="23"/>
        <v>#NUM!</v>
      </c>
      <c r="AV55" s="138">
        <f t="shared" si="24"/>
        <v>0.68664547245867313</v>
      </c>
      <c r="AW55" s="138" t="e">
        <f t="shared" si="25"/>
        <v>#NUM!</v>
      </c>
      <c r="AX55" s="138" t="e">
        <f t="shared" si="26"/>
        <v>#NUM!</v>
      </c>
      <c r="AY55" s="138" t="e">
        <f t="shared" si="27"/>
        <v>#NUM!</v>
      </c>
      <c r="AZ55" s="138" t="e">
        <f t="shared" si="28"/>
        <v>#NUM!</v>
      </c>
      <c r="BA55" s="138" t="e">
        <f t="shared" si="29"/>
        <v>#NUM!</v>
      </c>
      <c r="BB55" s="138">
        <f t="shared" si="30"/>
        <v>1.4471580313422192</v>
      </c>
      <c r="BC55" s="138">
        <f t="shared" si="31"/>
        <v>2.3248994970523134</v>
      </c>
      <c r="BD55" s="138">
        <f t="shared" si="32"/>
        <v>1.5565889415951408</v>
      </c>
      <c r="BE55" s="138">
        <f t="shared" si="3"/>
        <v>1.4603206386123884</v>
      </c>
      <c r="BF55" s="138">
        <f t="shared" si="4"/>
        <v>2.3215326799698102</v>
      </c>
      <c r="BG55" s="138">
        <f t="shared" si="5"/>
        <v>0.58396821316160041</v>
      </c>
      <c r="BH55" s="138">
        <f t="shared" si="6"/>
        <v>3.0929347077044262</v>
      </c>
      <c r="BI55" s="138">
        <f t="shared" si="7"/>
        <v>0.5894887892100773</v>
      </c>
      <c r="BJ55" s="138">
        <f t="shared" si="8"/>
        <v>2.5305865264770262E-2</v>
      </c>
      <c r="BK55" s="138">
        <f t="shared" si="9"/>
        <v>0.67317361791970332</v>
      </c>
      <c r="BL55" s="138">
        <f t="shared" si="10"/>
        <v>-0.61373548197751726</v>
      </c>
      <c r="BM55" s="138">
        <f t="shared" si="11"/>
        <v>1.4132997640812519</v>
      </c>
      <c r="BN55" s="138">
        <f t="shared" si="12"/>
        <v>1.0413926851582251</v>
      </c>
      <c r="BO55" s="138">
        <f t="shared" si="13"/>
        <v>1.7781512503836436</v>
      </c>
      <c r="BP55" s="138">
        <f t="shared" si="14"/>
        <v>-3.9993694566077161E-2</v>
      </c>
      <c r="BQ55" s="138">
        <f t="shared" si="15"/>
        <v>-0.34128954988576887</v>
      </c>
      <c r="BR55" s="138" t="e">
        <f t="shared" si="16"/>
        <v>#NUM!</v>
      </c>
      <c r="BS55" s="138" t="e">
        <f t="shared" si="17"/>
        <v>#NUM!</v>
      </c>
      <c r="BT55" s="141">
        <v>5.5294982075788894</v>
      </c>
      <c r="BU55" s="141">
        <v>4.4979065539315153</v>
      </c>
      <c r="BV55" s="141">
        <v>-2.6774514328360066</v>
      </c>
      <c r="BW55" s="141">
        <v>-3.7090430864833812</v>
      </c>
      <c r="BX55" s="141">
        <v>1.426271417567035</v>
      </c>
      <c r="BY55" s="141">
        <v>1.4343888270935155</v>
      </c>
      <c r="BZ55" s="141"/>
      <c r="CA55" s="141">
        <v>0.68664547245867313</v>
      </c>
      <c r="CB55" s="141"/>
      <c r="CC55" s="141"/>
      <c r="CD55" s="141"/>
      <c r="CE55" s="141"/>
      <c r="CF55" s="141"/>
      <c r="CG55" s="141">
        <v>1.4471580313422192</v>
      </c>
      <c r="CH55" s="155">
        <v>2.3248994970523134</v>
      </c>
      <c r="CI55" s="155">
        <v>1.5565889415951408</v>
      </c>
      <c r="CJ55" s="155">
        <v>1.4603206386123884</v>
      </c>
      <c r="CK55" s="155">
        <v>2.3215326799698102</v>
      </c>
      <c r="CL55" s="155">
        <v>0.58396821316160041</v>
      </c>
      <c r="CM55" s="155">
        <v>3.0929347077044262</v>
      </c>
      <c r="CN55" s="155">
        <v>0.5894887892100773</v>
      </c>
      <c r="CO55" s="155">
        <v>2.5305865264770262E-2</v>
      </c>
      <c r="CP55" s="155">
        <v>0.67317361791970332</v>
      </c>
      <c r="CQ55" s="155">
        <v>-0.61373548197751726</v>
      </c>
      <c r="CR55" s="155">
        <v>1.4132997640812519</v>
      </c>
      <c r="CS55" s="155">
        <v>1.0413926851582251</v>
      </c>
      <c r="CT55" s="155">
        <v>1.7781512503836436</v>
      </c>
      <c r="CU55" s="155">
        <v>-3.9993694566077161E-2</v>
      </c>
      <c r="CV55" s="155">
        <v>-0.34128954988576887</v>
      </c>
      <c r="CW55" s="155"/>
      <c r="CX55" s="155"/>
    </row>
    <row r="56" spans="1:102" ht="30" x14ac:dyDescent="0.25">
      <c r="A56" s="86" t="s">
        <v>113</v>
      </c>
      <c r="B56" s="86">
        <v>2245.0399990508931</v>
      </c>
      <c r="C56" s="86">
        <v>4.0730112490035335</v>
      </c>
      <c r="D56" s="86">
        <v>2355231.8328896486</v>
      </c>
      <c r="E56" s="105">
        <v>578253.21092983929</v>
      </c>
      <c r="F56" s="82">
        <v>51.17</v>
      </c>
      <c r="G56" s="82">
        <f t="shared" si="0"/>
        <v>48.83</v>
      </c>
      <c r="H56" s="109">
        <v>1049.0823477021968</v>
      </c>
      <c r="I56">
        <v>5549</v>
      </c>
      <c r="J56" s="144">
        <v>338452.875</v>
      </c>
      <c r="K56" s="144">
        <v>31470.7109375</v>
      </c>
      <c r="L56" s="144">
        <v>2.1015927770847522E-3</v>
      </c>
      <c r="M56" s="144">
        <v>1.9541455748003949E-4</v>
      </c>
      <c r="N56" s="144">
        <v>47.23444618719958</v>
      </c>
      <c r="O56" s="144">
        <v>30.691816799784142</v>
      </c>
      <c r="P56" s="144">
        <v>0</v>
      </c>
      <c r="Q56" s="145">
        <v>7.1276681069223358</v>
      </c>
      <c r="R56" s="144">
        <v>0</v>
      </c>
      <c r="S56" s="144">
        <v>0</v>
      </c>
      <c r="T56" s="144"/>
      <c r="U56" s="144"/>
      <c r="V56" s="144">
        <v>0</v>
      </c>
      <c r="W56" s="144">
        <v>18</v>
      </c>
      <c r="X56" s="144">
        <v>169.7</v>
      </c>
      <c r="Y56" s="144">
        <v>23.194166112935292</v>
      </c>
      <c r="Z56" s="146">
        <v>28.196774907391958</v>
      </c>
      <c r="AA56" s="147">
        <v>211.06202500248347</v>
      </c>
      <c r="AB56" s="152">
        <v>4.394471854306385</v>
      </c>
      <c r="AC56" s="148">
        <v>1049.0823477021968</v>
      </c>
      <c r="AD56" s="149">
        <v>4.0730112490035335</v>
      </c>
      <c r="AE56" s="150">
        <v>1.43</v>
      </c>
      <c r="AF56" s="151">
        <v>7.8749784802475604</v>
      </c>
      <c r="AG56" s="151">
        <v>0.41458798372360789</v>
      </c>
      <c r="AH56" s="151">
        <v>11.1</v>
      </c>
      <c r="AI56" s="151">
        <v>11.200000000000001</v>
      </c>
      <c r="AJ56" s="151">
        <v>60</v>
      </c>
      <c r="AK56" s="151">
        <v>0.91202408075332642</v>
      </c>
      <c r="AL56" s="151">
        <v>0.45573297142982483</v>
      </c>
      <c r="AM56" s="151">
        <v>0</v>
      </c>
      <c r="AN56" s="151">
        <v>0</v>
      </c>
      <c r="AO56" s="138">
        <f t="shared" si="2"/>
        <v>5.5294982075788894</v>
      </c>
      <c r="AP56" s="138">
        <f t="shared" si="18"/>
        <v>4.4979065539315153</v>
      </c>
      <c r="AQ56" s="138">
        <f t="shared" si="19"/>
        <v>-2.6774514328360066</v>
      </c>
      <c r="AR56" s="138">
        <f t="shared" si="20"/>
        <v>-3.7090430864833812</v>
      </c>
      <c r="AS56" s="138">
        <f t="shared" si="21"/>
        <v>1.6742588277211607</v>
      </c>
      <c r="AT56" s="138">
        <f t="shared" si="22"/>
        <v>1.4870225972218958</v>
      </c>
      <c r="AU56" s="138" t="e">
        <f t="shared" si="23"/>
        <v>#NUM!</v>
      </c>
      <c r="AV56" s="138">
        <f t="shared" si="24"/>
        <v>0.85294746899065699</v>
      </c>
      <c r="AW56" s="138" t="e">
        <f t="shared" si="25"/>
        <v>#NUM!</v>
      </c>
      <c r="AX56" s="138" t="e">
        <f t="shared" si="26"/>
        <v>#NUM!</v>
      </c>
      <c r="AY56" s="138" t="e">
        <f t="shared" si="27"/>
        <v>#NUM!</v>
      </c>
      <c r="AZ56" s="138" t="e">
        <f t="shared" si="28"/>
        <v>#NUM!</v>
      </c>
      <c r="BA56" s="138" t="e">
        <f t="shared" si="29"/>
        <v>#NUM!</v>
      </c>
      <c r="BB56" s="138">
        <f t="shared" si="30"/>
        <v>1.255272505103306</v>
      </c>
      <c r="BC56" s="138">
        <f t="shared" si="31"/>
        <v>2.2296818423176759</v>
      </c>
      <c r="BD56" s="138">
        <f t="shared" si="32"/>
        <v>1.3653787631854191</v>
      </c>
      <c r="BE56" s="138">
        <f t="shared" si="3"/>
        <v>1.4501994373966132</v>
      </c>
      <c r="BF56" s="138">
        <f t="shared" si="4"/>
        <v>2.3244101005958564</v>
      </c>
      <c r="BG56" s="138">
        <f t="shared" si="5"/>
        <v>0.64290668724979383</v>
      </c>
      <c r="BH56" s="138">
        <f t="shared" si="6"/>
        <v>3.020809579470022</v>
      </c>
      <c r="BI56" s="138">
        <f t="shared" si="7"/>
        <v>0.60991560953932822</v>
      </c>
      <c r="BJ56" s="138">
        <f t="shared" si="8"/>
        <v>0.1553360374650618</v>
      </c>
      <c r="BK56" s="138">
        <f t="shared" si="9"/>
        <v>0.89624937567782781</v>
      </c>
      <c r="BL56" s="138">
        <f t="shared" si="10"/>
        <v>-0.38238328950254502</v>
      </c>
      <c r="BM56" s="138">
        <f t="shared" si="11"/>
        <v>1.0453229787866574</v>
      </c>
      <c r="BN56" s="138">
        <f t="shared" si="12"/>
        <v>1.0492180226701817</v>
      </c>
      <c r="BO56" s="138">
        <f t="shared" si="13"/>
        <v>1.7781512503836436</v>
      </c>
      <c r="BP56" s="138">
        <f t="shared" si="14"/>
        <v>-3.9993694566077161E-2</v>
      </c>
      <c r="BQ56" s="138">
        <f t="shared" si="15"/>
        <v>-0.34128954988576887</v>
      </c>
      <c r="BR56" s="138" t="e">
        <f t="shared" si="16"/>
        <v>#NUM!</v>
      </c>
      <c r="BS56" s="138" t="e">
        <f t="shared" si="17"/>
        <v>#NUM!</v>
      </c>
      <c r="BT56" s="141">
        <v>5.5294982075788894</v>
      </c>
      <c r="BU56" s="141">
        <v>4.4979065539315153</v>
      </c>
      <c r="BV56" s="141">
        <v>-2.6774514328360066</v>
      </c>
      <c r="BW56" s="141">
        <v>-3.7090430864833812</v>
      </c>
      <c r="BX56" s="141">
        <v>1.6742588277211607</v>
      </c>
      <c r="BY56" s="141">
        <v>1.4870225972218958</v>
      </c>
      <c r="BZ56" s="141"/>
      <c r="CA56" s="141">
        <v>0.85294746899065699</v>
      </c>
      <c r="CB56" s="141"/>
      <c r="CC56" s="141"/>
      <c r="CD56" s="141"/>
      <c r="CE56" s="141"/>
      <c r="CF56" s="141"/>
      <c r="CG56" s="141">
        <v>1.255272505103306</v>
      </c>
      <c r="CH56" s="155">
        <v>2.2296818423176759</v>
      </c>
      <c r="CI56" s="155">
        <v>1.3653787631854191</v>
      </c>
      <c r="CJ56" s="155">
        <v>1.4501994373966132</v>
      </c>
      <c r="CK56" s="155">
        <v>2.3244101005958564</v>
      </c>
      <c r="CL56" s="155">
        <v>0.64290668724979383</v>
      </c>
      <c r="CM56" s="155">
        <v>3.020809579470022</v>
      </c>
      <c r="CN56" s="155">
        <v>0.60991560953932822</v>
      </c>
      <c r="CO56" s="155">
        <v>0.1553360374650618</v>
      </c>
      <c r="CP56" s="155">
        <v>0.89624937567782781</v>
      </c>
      <c r="CQ56" s="155">
        <v>-0.38238328950254502</v>
      </c>
      <c r="CR56" s="155">
        <v>1.0453229787866574</v>
      </c>
      <c r="CS56" s="155">
        <v>1.0492180226701817</v>
      </c>
      <c r="CT56" s="155">
        <v>1.7781512503836436</v>
      </c>
      <c r="CU56" s="155">
        <v>-3.9993694566077161E-2</v>
      </c>
      <c r="CV56" s="155">
        <v>-0.34128954988576887</v>
      </c>
      <c r="CW56" s="155"/>
      <c r="CX56" s="155"/>
    </row>
    <row r="57" spans="1:102" ht="30" x14ac:dyDescent="0.25">
      <c r="A57" s="86" t="s">
        <v>114</v>
      </c>
      <c r="B57" s="86">
        <v>1247.3699995433158</v>
      </c>
      <c r="C57" s="86">
        <v>4.3247545137789043</v>
      </c>
      <c r="D57" s="86">
        <v>1404708.1609287646</v>
      </c>
      <c r="E57" s="105">
        <v>324806.45004318457</v>
      </c>
      <c r="F57" s="82">
        <v>49.94</v>
      </c>
      <c r="G57" s="82">
        <f t="shared" si="0"/>
        <v>50.06</v>
      </c>
      <c r="H57" s="109">
        <v>1126.1359191282884</v>
      </c>
      <c r="I57">
        <v>5552</v>
      </c>
      <c r="J57" s="144">
        <v>338452.875</v>
      </c>
      <c r="K57" s="144">
        <v>31470.7109375</v>
      </c>
      <c r="L57" s="144">
        <v>2.1015927770847522E-3</v>
      </c>
      <c r="M57" s="144">
        <v>1.9541455748003949E-4</v>
      </c>
      <c r="N57" s="144">
        <v>16.718804966112071</v>
      </c>
      <c r="O57" s="144">
        <v>6.6177938833603829</v>
      </c>
      <c r="P57" s="144">
        <v>0</v>
      </c>
      <c r="Q57" s="145">
        <v>0.78092306240861586</v>
      </c>
      <c r="R57" s="144">
        <v>0</v>
      </c>
      <c r="S57" s="144">
        <v>0</v>
      </c>
      <c r="T57" s="144"/>
      <c r="U57" s="144"/>
      <c r="V57" s="144">
        <v>0</v>
      </c>
      <c r="W57" s="144">
        <v>11</v>
      </c>
      <c r="X57" s="144" t="s">
        <v>389</v>
      </c>
      <c r="Y57" s="144">
        <v>29.223060035895447</v>
      </c>
      <c r="Z57" s="146">
        <v>21.985503019258864</v>
      </c>
      <c r="AA57" s="147">
        <v>233.78521541646668</v>
      </c>
      <c r="AB57" s="152">
        <v>4.2357552732277002</v>
      </c>
      <c r="AC57" s="148">
        <v>1126.1359191282884</v>
      </c>
      <c r="AD57" s="149">
        <v>4.3247545137789043</v>
      </c>
      <c r="AE57" s="150">
        <v>1.23</v>
      </c>
      <c r="AF57" s="151">
        <v>6.4701695717285039</v>
      </c>
      <c r="AG57" s="151">
        <v>1.0218920775468272</v>
      </c>
      <c r="AH57" s="151">
        <v>9.6</v>
      </c>
      <c r="AI57" s="151">
        <v>10.9</v>
      </c>
      <c r="AJ57" s="151">
        <v>60</v>
      </c>
      <c r="AK57" s="151">
        <v>0.91202408075332642</v>
      </c>
      <c r="AL57" s="151">
        <v>0.45573297142982483</v>
      </c>
      <c r="AM57" s="151">
        <v>0</v>
      </c>
      <c r="AN57" s="151">
        <v>0</v>
      </c>
      <c r="AO57" s="138">
        <f t="shared" si="2"/>
        <v>5.5294982075788894</v>
      </c>
      <c r="AP57" s="138">
        <f t="shared" si="18"/>
        <v>4.4979065539315153</v>
      </c>
      <c r="AQ57" s="138">
        <f t="shared" si="19"/>
        <v>-2.6774514328360066</v>
      </c>
      <c r="AR57" s="138">
        <f t="shared" si="20"/>
        <v>-3.7090430864833812</v>
      </c>
      <c r="AS57" s="138">
        <f t="shared" si="21"/>
        <v>1.2232052315257664</v>
      </c>
      <c r="AT57" s="138">
        <f t="shared" si="22"/>
        <v>0.82071323657523743</v>
      </c>
      <c r="AU57" s="138" t="e">
        <f t="shared" si="23"/>
        <v>#NUM!</v>
      </c>
      <c r="AV57" s="138">
        <f t="shared" si="24"/>
        <v>-0.10739175129211072</v>
      </c>
      <c r="AW57" s="138" t="e">
        <f t="shared" si="25"/>
        <v>#NUM!</v>
      </c>
      <c r="AX57" s="138" t="e">
        <f t="shared" si="26"/>
        <v>#NUM!</v>
      </c>
      <c r="AY57" s="138" t="e">
        <f t="shared" si="27"/>
        <v>#NUM!</v>
      </c>
      <c r="AZ57" s="138" t="e">
        <f t="shared" si="28"/>
        <v>#NUM!</v>
      </c>
      <c r="BA57" s="138" t="e">
        <f t="shared" si="29"/>
        <v>#NUM!</v>
      </c>
      <c r="BB57" s="138">
        <f t="shared" si="30"/>
        <v>1.0413926851582251</v>
      </c>
      <c r="BC57" s="138" t="e">
        <f t="shared" si="31"/>
        <v>#VALUE!</v>
      </c>
      <c r="BD57" s="138">
        <f t="shared" si="32"/>
        <v>1.4657256902814344</v>
      </c>
      <c r="BE57" s="138">
        <f t="shared" si="3"/>
        <v>1.342136406548369</v>
      </c>
      <c r="BF57" s="138">
        <f t="shared" si="4"/>
        <v>2.3688170428990922</v>
      </c>
      <c r="BG57" s="138">
        <f t="shared" si="5"/>
        <v>0.62693086018023858</v>
      </c>
      <c r="BH57" s="138">
        <f t="shared" si="6"/>
        <v>3.0515908109105365</v>
      </c>
      <c r="BI57" s="138">
        <f t="shared" si="7"/>
        <v>0.63596146062464898</v>
      </c>
      <c r="BJ57" s="138">
        <f t="shared" si="8"/>
        <v>8.9905111439397931E-2</v>
      </c>
      <c r="BK57" s="138">
        <f t="shared" si="9"/>
        <v>0.81091566290995654</v>
      </c>
      <c r="BL57" s="138">
        <f t="shared" si="10"/>
        <v>9.4050321971419094E-3</v>
      </c>
      <c r="BM57" s="138">
        <f t="shared" si="11"/>
        <v>0.98227123303956843</v>
      </c>
      <c r="BN57" s="138">
        <f t="shared" si="12"/>
        <v>1.0374264979406236</v>
      </c>
      <c r="BO57" s="138">
        <f t="shared" si="13"/>
        <v>1.7781512503836436</v>
      </c>
      <c r="BP57" s="138">
        <f t="shared" si="14"/>
        <v>-3.9993694566077161E-2</v>
      </c>
      <c r="BQ57" s="138">
        <f t="shared" si="15"/>
        <v>-0.34128954988576887</v>
      </c>
      <c r="BR57" s="138" t="e">
        <f t="shared" si="16"/>
        <v>#NUM!</v>
      </c>
      <c r="BS57" s="138" t="e">
        <f t="shared" si="17"/>
        <v>#NUM!</v>
      </c>
      <c r="BT57" s="141">
        <v>5.5294982075788894</v>
      </c>
      <c r="BU57" s="141">
        <v>4.4979065539315153</v>
      </c>
      <c r="BV57" s="141">
        <v>-2.6774514328360066</v>
      </c>
      <c r="BW57" s="141">
        <v>-3.7090430864833812</v>
      </c>
      <c r="BX57" s="141">
        <v>1.2232052315257664</v>
      </c>
      <c r="BY57" s="141">
        <v>0.82071323657523743</v>
      </c>
      <c r="BZ57" s="141"/>
      <c r="CA57" s="141">
        <v>-0.10739175129211072</v>
      </c>
      <c r="CB57" s="141"/>
      <c r="CC57" s="141"/>
      <c r="CD57" s="141"/>
      <c r="CE57" s="141"/>
      <c r="CF57" s="141"/>
      <c r="CG57" s="141">
        <v>1.0413926851582251</v>
      </c>
      <c r="CH57" s="155"/>
      <c r="CI57" s="155">
        <v>1.4657256902814344</v>
      </c>
      <c r="CJ57" s="155">
        <v>1.342136406548369</v>
      </c>
      <c r="CK57" s="155">
        <v>2.3688170428990922</v>
      </c>
      <c r="CL57" s="155">
        <v>0.62693086018023858</v>
      </c>
      <c r="CM57" s="155">
        <v>3.0515908109105365</v>
      </c>
      <c r="CN57" s="155">
        <v>0.63596146062464898</v>
      </c>
      <c r="CO57" s="155">
        <v>8.9905111439397931E-2</v>
      </c>
      <c r="CP57" s="155">
        <v>0.81091566290995654</v>
      </c>
      <c r="CQ57" s="155">
        <v>9.4050321971419094E-3</v>
      </c>
      <c r="CR57" s="155">
        <v>0.98227123303956843</v>
      </c>
      <c r="CS57" s="155">
        <v>1.0374264979406236</v>
      </c>
      <c r="CT57" s="155">
        <v>1.7781512503836436</v>
      </c>
      <c r="CU57" s="155">
        <v>-3.9993694566077161E-2</v>
      </c>
      <c r="CV57" s="155">
        <v>-0.34128954988576887</v>
      </c>
      <c r="CW57" s="155"/>
      <c r="CX57" s="155"/>
    </row>
    <row r="58" spans="1:102" ht="30" x14ac:dyDescent="0.25">
      <c r="A58" s="86" t="s">
        <v>115</v>
      </c>
      <c r="B58" s="86">
        <v>1546.589999370683</v>
      </c>
      <c r="C58" s="86">
        <v>4.3509317506855298</v>
      </c>
      <c r="D58" s="86">
        <v>2107814.7814913657</v>
      </c>
      <c r="E58" s="105">
        <v>484451.35485273006</v>
      </c>
      <c r="F58" s="82">
        <v>49.68</v>
      </c>
      <c r="G58" s="82">
        <f t="shared" si="0"/>
        <v>50.32</v>
      </c>
      <c r="H58" s="109">
        <v>1362.8788381853294</v>
      </c>
      <c r="I58">
        <v>5573</v>
      </c>
      <c r="J58" s="144">
        <v>338452.875</v>
      </c>
      <c r="K58" s="144">
        <v>31470.7109375</v>
      </c>
      <c r="L58" s="144">
        <v>2.1015927770847522E-3</v>
      </c>
      <c r="M58" s="144">
        <v>1.9541455748003949E-4</v>
      </c>
      <c r="N58" s="144">
        <v>3.723765812745091</v>
      </c>
      <c r="O58" s="144">
        <v>1.9772140765552999</v>
      </c>
      <c r="P58" s="144">
        <v>0.32033801555137054</v>
      </c>
      <c r="Q58" s="145">
        <v>0</v>
      </c>
      <c r="R58" s="144">
        <v>0</v>
      </c>
      <c r="S58" s="144">
        <v>0</v>
      </c>
      <c r="T58" s="144"/>
      <c r="U58" s="144"/>
      <c r="V58" s="144">
        <v>0</v>
      </c>
      <c r="W58" s="144">
        <v>8</v>
      </c>
      <c r="X58" s="144" t="s">
        <v>389</v>
      </c>
      <c r="Y58" s="144">
        <v>39.846550695390114</v>
      </c>
      <c r="Z58" s="146">
        <v>28.832904645168107</v>
      </c>
      <c r="AA58" s="147">
        <v>259.70023780395542</v>
      </c>
      <c r="AB58" s="152">
        <v>5.1949536060528168</v>
      </c>
      <c r="AC58" s="148">
        <v>1362.8788381853294</v>
      </c>
      <c r="AD58" s="149">
        <v>4.3509317506855298</v>
      </c>
      <c r="AE58" s="150">
        <v>1.53</v>
      </c>
      <c r="AF58" s="151">
        <v>11.183525330115236</v>
      </c>
      <c r="AG58" s="151">
        <v>0.87267628498999528</v>
      </c>
      <c r="AH58" s="151">
        <v>22.2</v>
      </c>
      <c r="AI58" s="151">
        <v>11.3</v>
      </c>
      <c r="AJ58" s="151">
        <v>60</v>
      </c>
      <c r="AK58" s="151">
        <v>0.91202408075332642</v>
      </c>
      <c r="AL58" s="151">
        <v>0.45573297142982483</v>
      </c>
      <c r="AM58" s="151">
        <v>0</v>
      </c>
      <c r="AN58" s="151">
        <v>0</v>
      </c>
      <c r="AO58" s="138">
        <f t="shared" si="2"/>
        <v>5.5294982075788894</v>
      </c>
      <c r="AP58" s="138">
        <f t="shared" si="18"/>
        <v>4.4979065539315153</v>
      </c>
      <c r="AQ58" s="138">
        <f t="shared" si="19"/>
        <v>-2.6774514328360066</v>
      </c>
      <c r="AR58" s="138">
        <f t="shared" si="20"/>
        <v>-3.7090430864833812</v>
      </c>
      <c r="AS58" s="138">
        <f t="shared" si="21"/>
        <v>0.57098236043212469</v>
      </c>
      <c r="AT58" s="138">
        <f t="shared" si="22"/>
        <v>0.29605369371091661</v>
      </c>
      <c r="AU58" s="138">
        <f t="shared" si="23"/>
        <v>-0.49439151914291046</v>
      </c>
      <c r="AV58" s="138" t="e">
        <f t="shared" si="24"/>
        <v>#NUM!</v>
      </c>
      <c r="AW58" s="138" t="e">
        <f t="shared" si="25"/>
        <v>#NUM!</v>
      </c>
      <c r="AX58" s="138" t="e">
        <f t="shared" si="26"/>
        <v>#NUM!</v>
      </c>
      <c r="AY58" s="138" t="e">
        <f t="shared" si="27"/>
        <v>#NUM!</v>
      </c>
      <c r="AZ58" s="138" t="e">
        <f t="shared" si="28"/>
        <v>#NUM!</v>
      </c>
      <c r="BA58" s="138" t="e">
        <f t="shared" si="29"/>
        <v>#NUM!</v>
      </c>
      <c r="BB58" s="138">
        <f t="shared" si="30"/>
        <v>0.90308998699194354</v>
      </c>
      <c r="BC58" s="138" t="e">
        <f t="shared" si="31"/>
        <v>#VALUE!</v>
      </c>
      <c r="BD58" s="138">
        <f t="shared" si="32"/>
        <v>1.6003907327887392</v>
      </c>
      <c r="BE58" s="138">
        <f t="shared" si="3"/>
        <v>1.4598883956946784</v>
      </c>
      <c r="BF58" s="138">
        <f t="shared" si="4"/>
        <v>2.4144723473070013</v>
      </c>
      <c r="BG58" s="138">
        <f t="shared" si="5"/>
        <v>0.71558167340903367</v>
      </c>
      <c r="BH58" s="138">
        <f t="shared" si="6"/>
        <v>3.1344572481703663</v>
      </c>
      <c r="BI58" s="138">
        <f t="shared" si="7"/>
        <v>0.63858227094311049</v>
      </c>
      <c r="BJ58" s="138">
        <f t="shared" si="8"/>
        <v>0.18469143081759881</v>
      </c>
      <c r="BK58" s="138">
        <f t="shared" si="9"/>
        <v>1.0485787257400876</v>
      </c>
      <c r="BL58" s="138">
        <f t="shared" si="10"/>
        <v>-5.9146825841372756E-2</v>
      </c>
      <c r="BM58" s="138">
        <f t="shared" si="11"/>
        <v>1.3463529744506386</v>
      </c>
      <c r="BN58" s="138">
        <f t="shared" si="12"/>
        <v>1.0530784434834197</v>
      </c>
      <c r="BO58" s="138">
        <f t="shared" si="13"/>
        <v>1.7781512503836436</v>
      </c>
      <c r="BP58" s="138">
        <f t="shared" si="14"/>
        <v>-3.9993694566077161E-2</v>
      </c>
      <c r="BQ58" s="138">
        <f t="shared" si="15"/>
        <v>-0.34128954988576887</v>
      </c>
      <c r="BR58" s="138" t="e">
        <f t="shared" si="16"/>
        <v>#NUM!</v>
      </c>
      <c r="BS58" s="138" t="e">
        <f t="shared" si="17"/>
        <v>#NUM!</v>
      </c>
      <c r="BT58" s="141">
        <v>5.5294982075788894</v>
      </c>
      <c r="BU58" s="141">
        <v>4.4979065539315153</v>
      </c>
      <c r="BV58" s="141">
        <v>-2.6774514328360066</v>
      </c>
      <c r="BW58" s="141">
        <v>-3.7090430864833812</v>
      </c>
      <c r="BX58" s="141">
        <v>0.57098236043212469</v>
      </c>
      <c r="BY58" s="141">
        <v>0.29605369371091661</v>
      </c>
      <c r="BZ58" s="141">
        <v>-0.49439151914291046</v>
      </c>
      <c r="CA58" s="141"/>
      <c r="CB58" s="141"/>
      <c r="CC58" s="141"/>
      <c r="CD58" s="141"/>
      <c r="CE58" s="141"/>
      <c r="CF58" s="141"/>
      <c r="CG58" s="141">
        <v>0.90308998699194354</v>
      </c>
      <c r="CH58" s="155"/>
      <c r="CI58" s="155">
        <v>1.6003907327887392</v>
      </c>
      <c r="CJ58" s="155">
        <v>1.4598883956946784</v>
      </c>
      <c r="CK58" s="155">
        <v>2.4144723473070013</v>
      </c>
      <c r="CL58" s="155">
        <v>0.71558167340903367</v>
      </c>
      <c r="CM58" s="155">
        <v>3.1344572481703663</v>
      </c>
      <c r="CN58" s="155">
        <v>0.63858227094311049</v>
      </c>
      <c r="CO58" s="155">
        <v>0.18469143081759881</v>
      </c>
      <c r="CP58" s="155">
        <v>1.0485787257400876</v>
      </c>
      <c r="CQ58" s="155">
        <v>-5.9146825841372756E-2</v>
      </c>
      <c r="CR58" s="155">
        <v>1.3463529744506386</v>
      </c>
      <c r="CS58" s="155">
        <v>1.0530784434834197</v>
      </c>
      <c r="CT58" s="155">
        <v>1.7781512503836436</v>
      </c>
      <c r="CU58" s="155">
        <v>-3.9993694566077161E-2</v>
      </c>
      <c r="CV58" s="155">
        <v>-0.34128954988576887</v>
      </c>
      <c r="CW58" s="155"/>
      <c r="CX58" s="155"/>
    </row>
    <row r="59" spans="1:102" ht="30" x14ac:dyDescent="0.25">
      <c r="A59" s="86" t="s">
        <v>116</v>
      </c>
      <c r="B59" s="86">
        <v>1404.6200003808917</v>
      </c>
      <c r="C59" s="86">
        <v>4.3207615681093356</v>
      </c>
      <c r="D59" s="86">
        <v>1147264.4297222341</v>
      </c>
      <c r="E59" s="105">
        <v>265523.66096522432</v>
      </c>
      <c r="F59" s="82">
        <v>49.71</v>
      </c>
      <c r="G59" s="82">
        <f t="shared" si="0"/>
        <v>50.29</v>
      </c>
      <c r="H59" s="109">
        <v>816.77922100719741</v>
      </c>
      <c r="I59">
        <v>5577</v>
      </c>
      <c r="J59" s="144">
        <v>338452.875</v>
      </c>
      <c r="K59" s="144">
        <v>31470.7109375</v>
      </c>
      <c r="L59" s="144">
        <v>2.1015927770847522E-3</v>
      </c>
      <c r="M59" s="144">
        <v>1.9541455748003949E-4</v>
      </c>
      <c r="N59" s="144">
        <v>0</v>
      </c>
      <c r="O59" s="144">
        <v>3.9382797013824771</v>
      </c>
      <c r="P59" s="144">
        <v>25.952942837468314</v>
      </c>
      <c r="Q59" s="145">
        <v>0</v>
      </c>
      <c r="R59" s="144">
        <v>0</v>
      </c>
      <c r="S59" s="144">
        <v>0</v>
      </c>
      <c r="T59" s="144"/>
      <c r="U59" s="144"/>
      <c r="V59" s="144">
        <v>0</v>
      </c>
      <c r="W59" s="144">
        <v>7</v>
      </c>
      <c r="X59" s="144" t="s">
        <v>389</v>
      </c>
      <c r="Y59" s="144">
        <v>41.121792402645951</v>
      </c>
      <c r="Z59" s="146">
        <v>24.727160704198738</v>
      </c>
      <c r="AA59" s="147">
        <v>382.56219632492463</v>
      </c>
      <c r="AB59" s="152">
        <v>2.2226785159001086</v>
      </c>
      <c r="AC59" s="148">
        <v>816.77922100719741</v>
      </c>
      <c r="AD59" s="149">
        <v>4.3207615681093356</v>
      </c>
      <c r="AE59" s="150">
        <v>1.65</v>
      </c>
      <c r="AF59" s="151">
        <v>5.2626054147445078</v>
      </c>
      <c r="AG59" s="151">
        <v>0.16414746101731795</v>
      </c>
      <c r="AH59" s="151">
        <v>14.1</v>
      </c>
      <c r="AI59" s="151">
        <v>11</v>
      </c>
      <c r="AJ59" s="151">
        <v>60</v>
      </c>
      <c r="AK59" s="151">
        <v>0.91202408075332642</v>
      </c>
      <c r="AL59" s="151">
        <v>0.45573297142982483</v>
      </c>
      <c r="AM59" s="151">
        <v>0</v>
      </c>
      <c r="AN59" s="151">
        <v>0</v>
      </c>
      <c r="AO59" s="138">
        <f t="shared" si="2"/>
        <v>5.5294982075788894</v>
      </c>
      <c r="AP59" s="138">
        <f t="shared" si="18"/>
        <v>4.4979065539315153</v>
      </c>
      <c r="AQ59" s="138">
        <f t="shared" si="19"/>
        <v>-2.6774514328360066</v>
      </c>
      <c r="AR59" s="138">
        <f t="shared" si="20"/>
        <v>-3.7090430864833812</v>
      </c>
      <c r="AS59" s="138" t="e">
        <f t="shared" si="21"/>
        <v>#NUM!</v>
      </c>
      <c r="AT59" s="138">
        <f t="shared" si="22"/>
        <v>0.59530655701624802</v>
      </c>
      <c r="AU59" s="138">
        <f t="shared" si="23"/>
        <v>1.4141866101848839</v>
      </c>
      <c r="AV59" s="138" t="e">
        <f t="shared" si="24"/>
        <v>#NUM!</v>
      </c>
      <c r="AW59" s="138" t="e">
        <f t="shared" si="25"/>
        <v>#NUM!</v>
      </c>
      <c r="AX59" s="138" t="e">
        <f t="shared" si="26"/>
        <v>#NUM!</v>
      </c>
      <c r="AY59" s="138" t="e">
        <f t="shared" si="27"/>
        <v>#NUM!</v>
      </c>
      <c r="AZ59" s="138" t="e">
        <f t="shared" si="28"/>
        <v>#NUM!</v>
      </c>
      <c r="BA59" s="138" t="e">
        <f t="shared" si="29"/>
        <v>#NUM!</v>
      </c>
      <c r="BB59" s="138">
        <f t="shared" si="30"/>
        <v>0.84509804001425681</v>
      </c>
      <c r="BC59" s="138" t="e">
        <f t="shared" si="31"/>
        <v>#VALUE!</v>
      </c>
      <c r="BD59" s="138">
        <f t="shared" si="32"/>
        <v>1.6140720362793706</v>
      </c>
      <c r="BE59" s="138">
        <f t="shared" si="3"/>
        <v>1.3931742513677241</v>
      </c>
      <c r="BF59" s="138">
        <f t="shared" si="4"/>
        <v>2.5827020521036137</v>
      </c>
      <c r="BG59" s="138">
        <f t="shared" si="5"/>
        <v>0.34687665169259574</v>
      </c>
      <c r="BH59" s="138">
        <f t="shared" si="6"/>
        <v>2.9121046806989552</v>
      </c>
      <c r="BI59" s="138">
        <f t="shared" si="7"/>
        <v>0.6355603013699076</v>
      </c>
      <c r="BJ59" s="138">
        <f t="shared" si="8"/>
        <v>0.21748394421390627</v>
      </c>
      <c r="BK59" s="138">
        <f t="shared" si="9"/>
        <v>0.72120080824198218</v>
      </c>
      <c r="BL59" s="138">
        <f t="shared" si="10"/>
        <v>-0.78476583041679926</v>
      </c>
      <c r="BM59" s="138">
        <f t="shared" si="11"/>
        <v>1.1492191126553799</v>
      </c>
      <c r="BN59" s="138">
        <f t="shared" si="12"/>
        <v>1.0413926851582251</v>
      </c>
      <c r="BO59" s="138">
        <f t="shared" si="13"/>
        <v>1.7781512503836436</v>
      </c>
      <c r="BP59" s="138">
        <f t="shared" si="14"/>
        <v>-3.9993694566077161E-2</v>
      </c>
      <c r="BQ59" s="138">
        <f t="shared" si="15"/>
        <v>-0.34128954988576887</v>
      </c>
      <c r="BR59" s="138" t="e">
        <f t="shared" si="16"/>
        <v>#NUM!</v>
      </c>
      <c r="BS59" s="138" t="e">
        <f t="shared" si="17"/>
        <v>#NUM!</v>
      </c>
      <c r="BT59" s="141">
        <v>5.5294982075788894</v>
      </c>
      <c r="BU59" s="141">
        <v>4.4979065539315153</v>
      </c>
      <c r="BV59" s="141">
        <v>-2.6774514328360066</v>
      </c>
      <c r="BW59" s="141">
        <v>-3.7090430864833812</v>
      </c>
      <c r="BX59" s="141"/>
      <c r="BY59" s="141">
        <v>0.59530655701624802</v>
      </c>
      <c r="BZ59" s="141">
        <v>1.4141866101848839</v>
      </c>
      <c r="CA59" s="141"/>
      <c r="CB59" s="141"/>
      <c r="CC59" s="141"/>
      <c r="CD59" s="141"/>
      <c r="CE59" s="141"/>
      <c r="CF59" s="141"/>
      <c r="CG59" s="141">
        <v>0.84509804001425681</v>
      </c>
      <c r="CH59" s="155"/>
      <c r="CI59" s="155">
        <v>1.6140720362793706</v>
      </c>
      <c r="CJ59" s="155">
        <v>1.3931742513677241</v>
      </c>
      <c r="CK59" s="155">
        <v>2.5827020521036137</v>
      </c>
      <c r="CL59" s="155">
        <v>0.34687665169259574</v>
      </c>
      <c r="CM59" s="155">
        <v>2.9121046806989552</v>
      </c>
      <c r="CN59" s="155">
        <v>0.6355603013699076</v>
      </c>
      <c r="CO59" s="155">
        <v>0.21748394421390627</v>
      </c>
      <c r="CP59" s="155">
        <v>0.72120080824198218</v>
      </c>
      <c r="CQ59" s="155">
        <v>-0.78476583041679926</v>
      </c>
      <c r="CR59" s="155">
        <v>1.1492191126553799</v>
      </c>
      <c r="CS59" s="155">
        <v>1.0413926851582251</v>
      </c>
      <c r="CT59" s="155">
        <v>1.7781512503836436</v>
      </c>
      <c r="CU59" s="155">
        <v>-3.9993694566077161E-2</v>
      </c>
      <c r="CV59" s="155">
        <v>-0.34128954988576887</v>
      </c>
      <c r="CW59" s="155"/>
      <c r="CX59" s="155"/>
    </row>
    <row r="60" spans="1:102" x14ac:dyDescent="0.25">
      <c r="A60" s="86" t="s">
        <v>110</v>
      </c>
      <c r="B60" s="86">
        <v>2400.5599995187358</v>
      </c>
      <c r="C60" s="86">
        <v>4.0005082062817632</v>
      </c>
      <c r="D60" s="86">
        <v>3224267.1678561084</v>
      </c>
      <c r="E60" s="105">
        <v>805964.39292218699</v>
      </c>
      <c r="F60" s="82">
        <v>49.89</v>
      </c>
      <c r="G60" s="82">
        <f t="shared" si="0"/>
        <v>50.11</v>
      </c>
      <c r="H60" s="109">
        <v>1343.1312562495873</v>
      </c>
      <c r="I60">
        <v>5585</v>
      </c>
      <c r="J60" s="144">
        <v>338452.875</v>
      </c>
      <c r="K60" s="144">
        <v>31470.7109375</v>
      </c>
      <c r="L60" s="144">
        <v>2.1015927770847522E-3</v>
      </c>
      <c r="M60" s="144">
        <v>1.9541455748003949E-4</v>
      </c>
      <c r="N60" s="144">
        <v>4.1064121716927593</v>
      </c>
      <c r="O60" s="144">
        <v>6.0415460940350645</v>
      </c>
      <c r="P60" s="144">
        <v>0</v>
      </c>
      <c r="Q60" s="145">
        <v>0.73828606673247521</v>
      </c>
      <c r="R60" s="144">
        <v>0</v>
      </c>
      <c r="S60" s="144">
        <v>0</v>
      </c>
      <c r="T60" s="144"/>
      <c r="U60" s="144"/>
      <c r="V60" s="144">
        <v>0</v>
      </c>
      <c r="W60" s="144">
        <v>16</v>
      </c>
      <c r="X60" s="144" t="s">
        <v>389</v>
      </c>
      <c r="Y60" s="144">
        <v>36.14941664285476</v>
      </c>
      <c r="Z60" s="146">
        <v>30.093666637733111</v>
      </c>
      <c r="AA60" s="147">
        <v>464.07444609961567</v>
      </c>
      <c r="AB60" s="152">
        <v>14.514926202941933</v>
      </c>
      <c r="AC60" s="148">
        <v>1343.1312562495873</v>
      </c>
      <c r="AD60" s="149">
        <v>4.0005082062817632</v>
      </c>
      <c r="AE60" s="150">
        <v>1.24</v>
      </c>
      <c r="AF60" s="151">
        <v>12.014202912892342</v>
      </c>
      <c r="AG60" s="151">
        <v>1.0155945343199513</v>
      </c>
      <c r="AH60" s="151">
        <v>21.3</v>
      </c>
      <c r="AI60" s="151">
        <v>10</v>
      </c>
      <c r="AJ60" s="151">
        <v>60</v>
      </c>
      <c r="AK60" s="151">
        <v>0.91202408075332642</v>
      </c>
      <c r="AL60" s="151">
        <v>0.45573297142982483</v>
      </c>
      <c r="AM60" s="151">
        <v>0</v>
      </c>
      <c r="AN60" s="151">
        <v>0</v>
      </c>
      <c r="AO60" s="138">
        <f t="shared" si="2"/>
        <v>5.5294982075788894</v>
      </c>
      <c r="AP60" s="138">
        <f t="shared" si="18"/>
        <v>4.4979065539315153</v>
      </c>
      <c r="AQ60" s="138">
        <f t="shared" si="19"/>
        <v>-2.6774514328360066</v>
      </c>
      <c r="AR60" s="138">
        <f t="shared" si="20"/>
        <v>-3.7090430864833812</v>
      </c>
      <c r="AS60" s="138">
        <f t="shared" si="21"/>
        <v>0.61346253853382027</v>
      </c>
      <c r="AT60" s="138">
        <f t="shared" si="22"/>
        <v>0.78114809328732626</v>
      </c>
      <c r="AU60" s="138" t="e">
        <f t="shared" si="23"/>
        <v>#NUM!</v>
      </c>
      <c r="AV60" s="138">
        <f t="shared" si="24"/>
        <v>-0.13177532770146905</v>
      </c>
      <c r="AW60" s="138" t="e">
        <f t="shared" si="25"/>
        <v>#NUM!</v>
      </c>
      <c r="AX60" s="138" t="e">
        <f t="shared" si="26"/>
        <v>#NUM!</v>
      </c>
      <c r="AY60" s="138" t="e">
        <f t="shared" si="27"/>
        <v>#NUM!</v>
      </c>
      <c r="AZ60" s="138" t="e">
        <f t="shared" si="28"/>
        <v>#NUM!</v>
      </c>
      <c r="BA60" s="138" t="e">
        <f t="shared" si="29"/>
        <v>#NUM!</v>
      </c>
      <c r="BB60" s="138">
        <f t="shared" si="30"/>
        <v>1.2041199826559248</v>
      </c>
      <c r="BC60" s="138" t="e">
        <f t="shared" si="31"/>
        <v>#VALUE!</v>
      </c>
      <c r="BD60" s="138">
        <f t="shared" si="32"/>
        <v>1.5581012933087421</v>
      </c>
      <c r="BE60" s="138">
        <f t="shared" si="3"/>
        <v>1.4784751057700232</v>
      </c>
      <c r="BF60" s="138">
        <f t="shared" si="4"/>
        <v>2.6665876549877185</v>
      </c>
      <c r="BG60" s="138">
        <f t="shared" si="5"/>
        <v>1.1618148321252142</v>
      </c>
      <c r="BH60" s="138">
        <f t="shared" si="6"/>
        <v>3.1281184557658825</v>
      </c>
      <c r="BI60" s="138">
        <f t="shared" si="7"/>
        <v>0.60211516561900602</v>
      </c>
      <c r="BJ60" s="138">
        <f t="shared" si="8"/>
        <v>9.3421685162235063E-2</v>
      </c>
      <c r="BK60" s="138">
        <f t="shared" si="9"/>
        <v>1.0796949626542252</v>
      </c>
      <c r="BL60" s="138">
        <f t="shared" si="10"/>
        <v>6.7203549418654255E-3</v>
      </c>
      <c r="BM60" s="138">
        <f t="shared" si="11"/>
        <v>1.3283796034387378</v>
      </c>
      <c r="BN60" s="138">
        <f t="shared" si="12"/>
        <v>1</v>
      </c>
      <c r="BO60" s="138">
        <f t="shared" si="13"/>
        <v>1.7781512503836436</v>
      </c>
      <c r="BP60" s="138">
        <f t="shared" si="14"/>
        <v>-3.9993694566077161E-2</v>
      </c>
      <c r="BQ60" s="138">
        <f t="shared" si="15"/>
        <v>-0.34128954988576887</v>
      </c>
      <c r="BR60" s="138" t="e">
        <f t="shared" si="16"/>
        <v>#NUM!</v>
      </c>
      <c r="BS60" s="138" t="e">
        <f t="shared" si="17"/>
        <v>#NUM!</v>
      </c>
      <c r="BT60" s="141">
        <v>5.5294982075788894</v>
      </c>
      <c r="BU60" s="141">
        <v>4.4979065539315153</v>
      </c>
      <c r="BV60" s="141">
        <v>-2.6774514328360066</v>
      </c>
      <c r="BW60" s="141">
        <v>-3.7090430864833812</v>
      </c>
      <c r="BX60" s="141">
        <v>0.61346253853382027</v>
      </c>
      <c r="BY60" s="141">
        <v>0.78114809328732626</v>
      </c>
      <c r="BZ60" s="141"/>
      <c r="CA60" s="141">
        <v>-0.13177532770146905</v>
      </c>
      <c r="CB60" s="141"/>
      <c r="CC60" s="141"/>
      <c r="CD60" s="141"/>
      <c r="CE60" s="141"/>
      <c r="CF60" s="141"/>
      <c r="CG60" s="141">
        <v>1.2041199826559248</v>
      </c>
      <c r="CH60" s="155"/>
      <c r="CI60" s="155">
        <v>1.5581012933087421</v>
      </c>
      <c r="CJ60" s="155">
        <v>1.4784751057700232</v>
      </c>
      <c r="CK60" s="155">
        <v>2.6665876549877185</v>
      </c>
      <c r="CL60" s="155">
        <v>1.1618148321252142</v>
      </c>
      <c r="CM60" s="155">
        <v>3.1281184557658825</v>
      </c>
      <c r="CN60" s="155">
        <v>0.60211516561900602</v>
      </c>
      <c r="CO60" s="155">
        <v>9.3421685162235063E-2</v>
      </c>
      <c r="CP60" s="155">
        <v>1.0796949626542252</v>
      </c>
      <c r="CQ60" s="155">
        <v>6.7203549418654255E-3</v>
      </c>
      <c r="CR60" s="155">
        <v>1.3283796034387378</v>
      </c>
      <c r="CS60" s="155">
        <v>1</v>
      </c>
      <c r="CT60" s="155">
        <v>1.7781512503836436</v>
      </c>
      <c r="CU60" s="155">
        <v>-3.9993694566077161E-2</v>
      </c>
      <c r="CV60" s="155">
        <v>-0.34128954988576887</v>
      </c>
      <c r="CW60" s="155"/>
      <c r="CX60" s="155"/>
    </row>
    <row r="61" spans="1:102" ht="30" x14ac:dyDescent="0.25">
      <c r="A61" s="86" t="s">
        <v>117</v>
      </c>
      <c r="B61" s="86">
        <v>1781.7399994250409</v>
      </c>
      <c r="C61" s="86">
        <v>4.3332377348138635</v>
      </c>
      <c r="D61" s="86">
        <v>1569767.0402947462</v>
      </c>
      <c r="E61" s="105">
        <v>362261.92430731619</v>
      </c>
      <c r="F61" s="82">
        <v>49.55</v>
      </c>
      <c r="G61" s="82">
        <f t="shared" si="0"/>
        <v>50.45</v>
      </c>
      <c r="H61" s="109">
        <v>881.03036402690771</v>
      </c>
      <c r="I61">
        <v>5594</v>
      </c>
      <c r="J61" s="144">
        <v>338452.875</v>
      </c>
      <c r="K61" s="144">
        <v>31470.7109375</v>
      </c>
      <c r="L61" s="144">
        <v>2.1015927770847522E-3</v>
      </c>
      <c r="M61" s="144">
        <v>1.9541455748003949E-4</v>
      </c>
      <c r="N61" s="144">
        <v>0</v>
      </c>
      <c r="O61" s="144">
        <v>3.9835145006830386</v>
      </c>
      <c r="P61" s="144">
        <v>31.024112089776057</v>
      </c>
      <c r="Q61" s="145">
        <v>0</v>
      </c>
      <c r="R61" s="144">
        <v>0</v>
      </c>
      <c r="S61" s="144">
        <v>0</v>
      </c>
      <c r="T61" s="144"/>
      <c r="U61" s="144"/>
      <c r="V61" s="144">
        <v>0</v>
      </c>
      <c r="W61" s="144">
        <v>12</v>
      </c>
      <c r="X61" s="144" t="s">
        <v>389</v>
      </c>
      <c r="Y61" s="144">
        <v>68.303207148768081</v>
      </c>
      <c r="Z61" s="146">
        <v>42.468292284055437</v>
      </c>
      <c r="AA61" s="147">
        <v>548.93495523909303</v>
      </c>
      <c r="AB61" s="152">
        <v>5.70148293999058</v>
      </c>
      <c r="AC61" s="148">
        <v>881.03036402690771</v>
      </c>
      <c r="AD61" s="149">
        <v>4.3332377348138635</v>
      </c>
      <c r="AE61" s="150">
        <v>1.34</v>
      </c>
      <c r="AF61" s="151">
        <v>8.0299176097067324</v>
      </c>
      <c r="AG61" s="151">
        <v>1.0064537287134216</v>
      </c>
      <c r="AH61" s="151">
        <v>27</v>
      </c>
      <c r="AI61" s="151">
        <v>10.6</v>
      </c>
      <c r="AJ61" s="151">
        <v>60</v>
      </c>
      <c r="AK61" s="151">
        <v>0.91202408075332642</v>
      </c>
      <c r="AL61" s="151">
        <v>0.45573297142982483</v>
      </c>
      <c r="AM61" s="151">
        <v>0</v>
      </c>
      <c r="AN61" s="151">
        <v>0</v>
      </c>
      <c r="AO61" s="138">
        <f t="shared" si="2"/>
        <v>5.5294982075788894</v>
      </c>
      <c r="AP61" s="138">
        <f t="shared" si="18"/>
        <v>4.4979065539315153</v>
      </c>
      <c r="AQ61" s="138">
        <f t="shared" si="19"/>
        <v>-2.6774514328360066</v>
      </c>
      <c r="AR61" s="138">
        <f t="shared" si="20"/>
        <v>-3.7090430864833812</v>
      </c>
      <c r="AS61" s="138" t="e">
        <f t="shared" si="21"/>
        <v>#NUM!</v>
      </c>
      <c r="AT61" s="138">
        <f t="shared" si="22"/>
        <v>0.60026640241163132</v>
      </c>
      <c r="AU61" s="138">
        <f t="shared" si="23"/>
        <v>1.4916993608386555</v>
      </c>
      <c r="AV61" s="138" t="e">
        <f t="shared" si="24"/>
        <v>#NUM!</v>
      </c>
      <c r="AW61" s="138" t="e">
        <f t="shared" si="25"/>
        <v>#NUM!</v>
      </c>
      <c r="AX61" s="138" t="e">
        <f t="shared" si="26"/>
        <v>#NUM!</v>
      </c>
      <c r="AY61" s="138" t="e">
        <f t="shared" si="27"/>
        <v>#NUM!</v>
      </c>
      <c r="AZ61" s="138" t="e">
        <f t="shared" si="28"/>
        <v>#NUM!</v>
      </c>
      <c r="BA61" s="138" t="e">
        <f t="shared" si="29"/>
        <v>#NUM!</v>
      </c>
      <c r="BB61" s="138">
        <f t="shared" si="30"/>
        <v>1.0791812460476249</v>
      </c>
      <c r="BC61" s="138" t="e">
        <f t="shared" si="31"/>
        <v>#VALUE!</v>
      </c>
      <c r="BD61" s="138">
        <f t="shared" si="32"/>
        <v>1.8344410962776063</v>
      </c>
      <c r="BE61" s="138">
        <f t="shared" si="3"/>
        <v>1.6280647976866374</v>
      </c>
      <c r="BF61" s="138">
        <f t="shared" si="4"/>
        <v>2.7395208867919916</v>
      </c>
      <c r="BG61" s="138">
        <f t="shared" si="5"/>
        <v>0.7559878291623302</v>
      </c>
      <c r="BH61" s="138">
        <f t="shared" si="6"/>
        <v>2.9449908762918358</v>
      </c>
      <c r="BI61" s="138">
        <f t="shared" si="7"/>
        <v>0.63681251642545322</v>
      </c>
      <c r="BJ61" s="138">
        <f t="shared" si="8"/>
        <v>0.12710479836480765</v>
      </c>
      <c r="BK61" s="138">
        <f t="shared" si="9"/>
        <v>0.90471108925959065</v>
      </c>
      <c r="BL61" s="138">
        <f t="shared" si="10"/>
        <v>2.7938131776167594E-3</v>
      </c>
      <c r="BM61" s="138">
        <f t="shared" si="11"/>
        <v>1.4313637641589874</v>
      </c>
      <c r="BN61" s="138">
        <f t="shared" si="12"/>
        <v>1.0253058652647702</v>
      </c>
      <c r="BO61" s="138">
        <f t="shared" si="13"/>
        <v>1.7781512503836436</v>
      </c>
      <c r="BP61" s="138">
        <f t="shared" si="14"/>
        <v>-3.9993694566077161E-2</v>
      </c>
      <c r="BQ61" s="138">
        <f t="shared" si="15"/>
        <v>-0.34128954988576887</v>
      </c>
      <c r="BR61" s="138" t="e">
        <f t="shared" si="16"/>
        <v>#NUM!</v>
      </c>
      <c r="BS61" s="138" t="e">
        <f t="shared" si="17"/>
        <v>#NUM!</v>
      </c>
      <c r="BT61" s="155">
        <v>5.5294982075788894</v>
      </c>
      <c r="BU61" s="155">
        <v>4.4979065539315153</v>
      </c>
      <c r="BV61" s="155">
        <v>-2.6774514328360066</v>
      </c>
      <c r="BW61" s="155">
        <v>-3.7090430864833812</v>
      </c>
      <c r="BX61" s="155"/>
      <c r="BY61" s="155">
        <v>0.60026640241163132</v>
      </c>
      <c r="BZ61" s="155">
        <v>1.4916993608386555</v>
      </c>
      <c r="CA61" s="155"/>
      <c r="CB61" s="155"/>
      <c r="CC61" s="155"/>
      <c r="CD61" s="155"/>
      <c r="CE61" s="155"/>
      <c r="CF61" s="155"/>
      <c r="CG61" s="155">
        <v>1.0791812460476249</v>
      </c>
      <c r="CH61" s="155"/>
      <c r="CI61" s="155">
        <v>1.8344410962776063</v>
      </c>
      <c r="CJ61" s="155">
        <v>1.6280647976866374</v>
      </c>
      <c r="CK61" s="155">
        <v>2.7395208867919916</v>
      </c>
      <c r="CL61" s="155">
        <v>0.7559878291623302</v>
      </c>
      <c r="CM61" s="155">
        <v>2.9449908762918358</v>
      </c>
      <c r="CN61" s="155">
        <v>0.63681251642545322</v>
      </c>
      <c r="CO61" s="155">
        <v>0.12710479836480765</v>
      </c>
      <c r="CP61" s="155">
        <v>0.90471108925959065</v>
      </c>
      <c r="CQ61" s="155">
        <v>2.7938131776167594E-3</v>
      </c>
      <c r="CR61" s="155">
        <v>1.4313637641589874</v>
      </c>
      <c r="CS61" s="155">
        <v>1.0253058652647702</v>
      </c>
      <c r="CT61" s="155">
        <v>1.7781512503836436</v>
      </c>
      <c r="CU61" s="155">
        <v>-3.9993694566077161E-2</v>
      </c>
      <c r="CV61" s="155">
        <v>-0.34128954988576887</v>
      </c>
      <c r="CW61" s="155"/>
      <c r="CX61" s="155"/>
    </row>
    <row r="62" spans="1:102" x14ac:dyDescent="0.25">
      <c r="A62" s="86" t="s">
        <v>119</v>
      </c>
      <c r="B62" s="86">
        <v>2636.590000455124</v>
      </c>
      <c r="C62" s="86">
        <v>5.3114426064449205</v>
      </c>
      <c r="D62" s="86">
        <v>2440287.1283146082</v>
      </c>
      <c r="E62" s="105">
        <v>459439.61163273355</v>
      </c>
      <c r="F62" s="82">
        <v>50.91</v>
      </c>
      <c r="G62" s="82">
        <f t="shared" si="0"/>
        <v>49.09</v>
      </c>
      <c r="H62" s="109">
        <v>925.54668260646122</v>
      </c>
      <c r="I62">
        <v>6036</v>
      </c>
      <c r="J62" s="144">
        <v>338452.875</v>
      </c>
      <c r="K62" s="144">
        <v>31470.7109375</v>
      </c>
      <c r="L62" s="144">
        <v>2.1015927770847522E-3</v>
      </c>
      <c r="M62" s="144">
        <v>1.9541455748003949E-4</v>
      </c>
      <c r="N62" s="144">
        <v>4.621300065775011</v>
      </c>
      <c r="O62" s="144">
        <v>21.64606495946914</v>
      </c>
      <c r="P62" s="144">
        <v>26.044270781092866</v>
      </c>
      <c r="Q62" s="145">
        <v>5.3038963197107138</v>
      </c>
      <c r="R62" s="144">
        <v>0</v>
      </c>
      <c r="S62" s="144">
        <v>0</v>
      </c>
      <c r="T62" s="144"/>
      <c r="U62" s="144"/>
      <c r="V62" s="144">
        <v>0</v>
      </c>
      <c r="W62" s="144">
        <v>50</v>
      </c>
      <c r="X62" s="144" t="s">
        <v>389</v>
      </c>
      <c r="Y62" s="144">
        <v>9.265892344707888</v>
      </c>
      <c r="Z62" s="146">
        <v>16.135263701355331</v>
      </c>
      <c r="AA62" s="147">
        <v>312.91399734890325</v>
      </c>
      <c r="AB62" s="152">
        <v>4.2413041809339296</v>
      </c>
      <c r="AC62" s="148">
        <v>925.54668260646122</v>
      </c>
      <c r="AD62" s="149">
        <v>5.3114426064449205</v>
      </c>
      <c r="AE62" s="150">
        <v>1.72</v>
      </c>
      <c r="AF62" s="151">
        <v>7.0380652345045549</v>
      </c>
      <c r="AG62" s="151">
        <v>0.30666643696079909</v>
      </c>
      <c r="AH62" s="151">
        <v>8</v>
      </c>
      <c r="AI62" s="151">
        <v>13.299999999999997</v>
      </c>
      <c r="AJ62" s="151">
        <v>60</v>
      </c>
      <c r="AK62" s="151">
        <v>0.91202408075332642</v>
      </c>
      <c r="AL62" s="151">
        <v>0.45573297142982483</v>
      </c>
      <c r="AM62" s="151">
        <v>0</v>
      </c>
      <c r="AN62" s="151">
        <v>0</v>
      </c>
      <c r="AO62" s="138">
        <f t="shared" si="2"/>
        <v>5.5294982075788894</v>
      </c>
      <c r="AP62" s="138">
        <f t="shared" si="18"/>
        <v>4.4979065539315153</v>
      </c>
      <c r="AQ62" s="138">
        <f t="shared" si="19"/>
        <v>-2.6774514328360066</v>
      </c>
      <c r="AR62" s="138">
        <f t="shared" si="20"/>
        <v>-3.7090430864833812</v>
      </c>
      <c r="AS62" s="138">
        <f t="shared" si="21"/>
        <v>0.66476416862244836</v>
      </c>
      <c r="AT62" s="138">
        <f t="shared" si="22"/>
        <v>1.3353789574230654</v>
      </c>
      <c r="AU62" s="138">
        <f t="shared" si="23"/>
        <v>1.4157122020382096</v>
      </c>
      <c r="AV62" s="138">
        <f t="shared" si="24"/>
        <v>0.72459502591375735</v>
      </c>
      <c r="AW62" s="138" t="e">
        <f t="shared" si="25"/>
        <v>#NUM!</v>
      </c>
      <c r="AX62" s="138" t="e">
        <f t="shared" si="26"/>
        <v>#NUM!</v>
      </c>
      <c r="AY62" s="138" t="e">
        <f t="shared" si="27"/>
        <v>#NUM!</v>
      </c>
      <c r="AZ62" s="138" t="e">
        <f t="shared" si="28"/>
        <v>#NUM!</v>
      </c>
      <c r="BA62" s="138" t="e">
        <f t="shared" si="29"/>
        <v>#NUM!</v>
      </c>
      <c r="BB62" s="138">
        <f t="shared" si="30"/>
        <v>1.6989700043360187</v>
      </c>
      <c r="BC62" s="138" t="e">
        <f t="shared" si="31"/>
        <v>#VALUE!</v>
      </c>
      <c r="BD62" s="138">
        <f t="shared" si="32"/>
        <v>0.96688725006841891</v>
      </c>
      <c r="BE62" s="138">
        <f t="shared" si="3"/>
        <v>1.2077760675464093</v>
      </c>
      <c r="BF62" s="138">
        <f t="shared" si="4"/>
        <v>2.4954249905524728</v>
      </c>
      <c r="BG62" s="138">
        <f t="shared" si="5"/>
        <v>0.62749942062378028</v>
      </c>
      <c r="BH62" s="138">
        <f t="shared" si="6"/>
        <v>2.9663983285314832</v>
      </c>
      <c r="BI62" s="138">
        <f t="shared" si="7"/>
        <v>0.7252124930078172</v>
      </c>
      <c r="BJ62" s="138">
        <f t="shared" si="8"/>
        <v>0.2355284469075489</v>
      </c>
      <c r="BK62" s="138">
        <f t="shared" si="9"/>
        <v>0.84745328791179864</v>
      </c>
      <c r="BL62" s="138">
        <f t="shared" si="10"/>
        <v>-0.51333375267854664</v>
      </c>
      <c r="BM62" s="138">
        <f t="shared" si="11"/>
        <v>0.90308998699194354</v>
      </c>
      <c r="BN62" s="138">
        <f t="shared" si="12"/>
        <v>1.1238516409670858</v>
      </c>
      <c r="BO62" s="138">
        <f t="shared" si="13"/>
        <v>1.7781512503836436</v>
      </c>
      <c r="BP62" s="138">
        <f t="shared" si="14"/>
        <v>-3.9993694566077161E-2</v>
      </c>
      <c r="BQ62" s="138">
        <f t="shared" si="15"/>
        <v>-0.34128954988576887</v>
      </c>
      <c r="BR62" s="138" t="e">
        <f t="shared" si="16"/>
        <v>#NUM!</v>
      </c>
      <c r="BS62" s="138" t="e">
        <f t="shared" si="17"/>
        <v>#NUM!</v>
      </c>
      <c r="BT62" s="155">
        <v>5.5294982075788894</v>
      </c>
      <c r="BU62" s="155">
        <v>4.4979065539315153</v>
      </c>
      <c r="BV62" s="155">
        <v>-2.6774514328360066</v>
      </c>
      <c r="BW62" s="155">
        <v>-3.7090430864833812</v>
      </c>
      <c r="BX62" s="155">
        <v>0.66476416862244836</v>
      </c>
      <c r="BY62" s="155">
        <v>1.3353789574230654</v>
      </c>
      <c r="BZ62" s="155">
        <v>1.4157122020382096</v>
      </c>
      <c r="CA62" s="155">
        <v>0.72459502591375735</v>
      </c>
      <c r="CB62" s="155"/>
      <c r="CC62" s="155"/>
      <c r="CD62" s="155"/>
      <c r="CE62" s="155"/>
      <c r="CF62" s="155"/>
      <c r="CG62" s="155">
        <v>1.6989700043360187</v>
      </c>
      <c r="CH62" s="155"/>
      <c r="CI62" s="155">
        <v>0.96688725006841891</v>
      </c>
      <c r="CJ62" s="155">
        <v>1.2077760675464093</v>
      </c>
      <c r="CK62" s="155">
        <v>2.4954249905524728</v>
      </c>
      <c r="CL62" s="155">
        <v>0.62749942062378028</v>
      </c>
      <c r="CM62" s="155">
        <v>2.9663983285314832</v>
      </c>
      <c r="CN62" s="155">
        <v>0.7252124930078172</v>
      </c>
      <c r="CO62" s="155">
        <v>0.2355284469075489</v>
      </c>
      <c r="CP62" s="155">
        <v>0.84745328791179864</v>
      </c>
      <c r="CQ62" s="155">
        <v>-0.51333375267854664</v>
      </c>
      <c r="CR62" s="155">
        <v>0.90308998699194354</v>
      </c>
      <c r="CS62" s="155">
        <v>1.1238516409670858</v>
      </c>
      <c r="CT62" s="155">
        <v>1.7781512503836436</v>
      </c>
      <c r="CU62" s="155">
        <v>-3.9993694566077161E-2</v>
      </c>
      <c r="CV62" s="155">
        <v>-0.34128954988576887</v>
      </c>
      <c r="CW62" s="155"/>
      <c r="CX62" s="155"/>
    </row>
    <row r="63" spans="1:102" ht="30" x14ac:dyDescent="0.25">
      <c r="A63" s="86" t="s">
        <v>120</v>
      </c>
      <c r="B63" s="86">
        <v>2799.3799995198469</v>
      </c>
      <c r="C63" s="86">
        <v>5.3133560553412869</v>
      </c>
      <c r="D63" s="86">
        <v>2244656.6085938122</v>
      </c>
      <c r="E63" s="105">
        <v>422455.5225011424</v>
      </c>
      <c r="F63" s="82">
        <v>50.47</v>
      </c>
      <c r="G63" s="82">
        <f t="shared" si="0"/>
        <v>49.53</v>
      </c>
      <c r="H63" s="109">
        <v>801.84062505941256</v>
      </c>
      <c r="I63">
        <v>6058</v>
      </c>
      <c r="J63" s="144">
        <v>338452.875</v>
      </c>
      <c r="K63" s="144">
        <v>31470.7109375</v>
      </c>
      <c r="L63" s="144">
        <v>2.1015927770847522E-3</v>
      </c>
      <c r="M63" s="144">
        <v>1.9541455748003949E-4</v>
      </c>
      <c r="N63" s="144">
        <v>10.948195717625621</v>
      </c>
      <c r="O63" s="144">
        <v>12.971107573848537</v>
      </c>
      <c r="P63" s="144">
        <v>10</v>
      </c>
      <c r="Q63" s="145">
        <v>1.5618458375604332</v>
      </c>
      <c r="R63" s="144">
        <v>0</v>
      </c>
      <c r="S63" s="144">
        <v>0</v>
      </c>
      <c r="T63" s="144"/>
      <c r="U63" s="144"/>
      <c r="V63" s="144">
        <v>0</v>
      </c>
      <c r="W63" s="144">
        <v>17</v>
      </c>
      <c r="X63" s="144" t="s">
        <v>389</v>
      </c>
      <c r="Y63" s="144">
        <v>9.2437528187053779</v>
      </c>
      <c r="Z63" s="146">
        <v>35.341689178810817</v>
      </c>
      <c r="AA63" s="147">
        <v>438.06255096453179</v>
      </c>
      <c r="AB63" s="152">
        <v>2.6284644062755391</v>
      </c>
      <c r="AC63" s="148">
        <v>801.84062505941256</v>
      </c>
      <c r="AD63" s="149">
        <v>5.3133560553412869</v>
      </c>
      <c r="AE63" s="150">
        <v>1.73</v>
      </c>
      <c r="AF63" s="151">
        <v>6.4527910169181011</v>
      </c>
      <c r="AG63" s="151">
        <v>0.74472541406607362</v>
      </c>
      <c r="AH63" s="151">
        <v>9.4</v>
      </c>
      <c r="AI63" s="151">
        <v>11.4</v>
      </c>
      <c r="AJ63" s="151">
        <v>60</v>
      </c>
      <c r="AK63" s="151">
        <v>0.91202408075332642</v>
      </c>
      <c r="AL63" s="151">
        <v>0.45573297142982483</v>
      </c>
      <c r="AM63" s="151">
        <v>0</v>
      </c>
      <c r="AN63" s="151">
        <v>0</v>
      </c>
      <c r="AO63" s="138">
        <f t="shared" si="2"/>
        <v>5.5294982075788894</v>
      </c>
      <c r="AP63" s="138">
        <f t="shared" si="18"/>
        <v>4.4979065539315153</v>
      </c>
      <c r="AQ63" s="138">
        <f t="shared" si="19"/>
        <v>-2.6774514328360066</v>
      </c>
      <c r="AR63" s="138">
        <f t="shared" si="20"/>
        <v>-3.7090430864833812</v>
      </c>
      <c r="AS63" s="138">
        <f t="shared" si="21"/>
        <v>1.0393425525602511</v>
      </c>
      <c r="AT63" s="138">
        <f t="shared" si="22"/>
        <v>1.1129770611013363</v>
      </c>
      <c r="AU63" s="138">
        <f t="shared" si="23"/>
        <v>1</v>
      </c>
      <c r="AV63" s="138">
        <f t="shared" si="24"/>
        <v>0.19363816449584942</v>
      </c>
      <c r="AW63" s="138" t="e">
        <f t="shared" si="25"/>
        <v>#NUM!</v>
      </c>
      <c r="AX63" s="138" t="e">
        <f t="shared" si="26"/>
        <v>#NUM!</v>
      </c>
      <c r="AY63" s="138" t="e">
        <f t="shared" si="27"/>
        <v>#NUM!</v>
      </c>
      <c r="AZ63" s="138" t="e">
        <f t="shared" si="28"/>
        <v>#NUM!</v>
      </c>
      <c r="BA63" s="138" t="e">
        <f t="shared" si="29"/>
        <v>#NUM!</v>
      </c>
      <c r="BB63" s="138">
        <f t="shared" si="30"/>
        <v>1.2304489213782739</v>
      </c>
      <c r="BC63" s="138" t="e">
        <f t="shared" si="31"/>
        <v>#VALUE!</v>
      </c>
      <c r="BD63" s="138">
        <f t="shared" si="32"/>
        <v>0.96584832377077212</v>
      </c>
      <c r="BE63" s="138">
        <f t="shared" si="3"/>
        <v>1.5482873030514679</v>
      </c>
      <c r="BF63" s="138">
        <f t="shared" si="4"/>
        <v>2.6415361278537741</v>
      </c>
      <c r="BG63" s="138">
        <f t="shared" si="5"/>
        <v>0.41970210033379052</v>
      </c>
      <c r="BH63" s="138">
        <f t="shared" si="6"/>
        <v>2.9040880558957665</v>
      </c>
      <c r="BI63" s="138">
        <f t="shared" si="7"/>
        <v>0.7253689195590457</v>
      </c>
      <c r="BJ63" s="138">
        <f t="shared" si="8"/>
        <v>0.2380461031287954</v>
      </c>
      <c r="BK63" s="138">
        <f t="shared" si="9"/>
        <v>0.80974760007241786</v>
      </c>
      <c r="BL63" s="138">
        <f t="shared" si="10"/>
        <v>-0.12800382542300365</v>
      </c>
      <c r="BM63" s="138">
        <f t="shared" si="11"/>
        <v>0.97312785359969867</v>
      </c>
      <c r="BN63" s="138">
        <f t="shared" si="12"/>
        <v>1.0569048513364727</v>
      </c>
      <c r="BO63" s="138">
        <f t="shared" si="13"/>
        <v>1.7781512503836436</v>
      </c>
      <c r="BP63" s="138">
        <f t="shared" si="14"/>
        <v>-3.9993694566077161E-2</v>
      </c>
      <c r="BQ63" s="138">
        <f t="shared" si="15"/>
        <v>-0.34128954988576887</v>
      </c>
      <c r="BR63" s="138" t="e">
        <f t="shared" si="16"/>
        <v>#NUM!</v>
      </c>
      <c r="BS63" s="138" t="e">
        <f t="shared" si="17"/>
        <v>#NUM!</v>
      </c>
      <c r="BT63" s="155">
        <v>5.5294982075788894</v>
      </c>
      <c r="BU63" s="155">
        <v>4.4979065539315153</v>
      </c>
      <c r="BV63" s="155">
        <v>-2.6774514328360066</v>
      </c>
      <c r="BW63" s="155">
        <v>-3.7090430864833812</v>
      </c>
      <c r="BX63" s="155">
        <v>1.0393425525602511</v>
      </c>
      <c r="BY63" s="155">
        <v>1.1129770611013363</v>
      </c>
      <c r="BZ63" s="155">
        <v>1</v>
      </c>
      <c r="CA63" s="155">
        <v>0.19363816449584942</v>
      </c>
      <c r="CB63" s="155"/>
      <c r="CC63" s="155"/>
      <c r="CD63" s="155"/>
      <c r="CE63" s="155"/>
      <c r="CF63" s="155"/>
      <c r="CG63" s="155">
        <v>1.2304489213782739</v>
      </c>
      <c r="CH63" s="155"/>
      <c r="CI63" s="155">
        <v>0.96584832377077212</v>
      </c>
      <c r="CJ63" s="155">
        <v>1.5482873030514679</v>
      </c>
      <c r="CK63" s="155">
        <v>2.6415361278537741</v>
      </c>
      <c r="CL63" s="155">
        <v>0.41970210033379052</v>
      </c>
      <c r="CM63" s="155">
        <v>2.9040880558957665</v>
      </c>
      <c r="CN63" s="155">
        <v>0.7253689195590457</v>
      </c>
      <c r="CO63" s="155">
        <v>0.2380461031287954</v>
      </c>
      <c r="CP63" s="155">
        <v>0.80974760007241786</v>
      </c>
      <c r="CQ63" s="155">
        <v>-0.12800382542300365</v>
      </c>
      <c r="CR63" s="155">
        <v>0.97312785359969867</v>
      </c>
      <c r="CS63" s="155">
        <v>1.0569048513364727</v>
      </c>
      <c r="CT63" s="155">
        <v>1.7781512503836436</v>
      </c>
      <c r="CU63" s="155">
        <v>-3.9993694566077161E-2</v>
      </c>
      <c r="CV63" s="155">
        <v>-0.34128954988576887</v>
      </c>
      <c r="CW63" s="155"/>
      <c r="CX63" s="155"/>
    </row>
    <row r="64" spans="1:102" ht="30" x14ac:dyDescent="0.25">
      <c r="A64" s="86" t="s">
        <v>121</v>
      </c>
      <c r="B64" s="86">
        <v>3747.180001717591</v>
      </c>
      <c r="C64" s="86">
        <v>5.6047891136687769</v>
      </c>
      <c r="D64" s="86">
        <v>2963755.9533594414</v>
      </c>
      <c r="E64" s="105">
        <v>528789.91399186279</v>
      </c>
      <c r="F64" s="82">
        <v>49.91</v>
      </c>
      <c r="G64" s="82">
        <f t="shared" si="0"/>
        <v>50.09</v>
      </c>
      <c r="H64" s="109">
        <v>790.92969966773614</v>
      </c>
      <c r="I64">
        <v>6090</v>
      </c>
      <c r="J64" s="144">
        <v>338452.875</v>
      </c>
      <c r="K64" s="144">
        <v>31470.7109375</v>
      </c>
      <c r="L64" s="144">
        <v>2.1015927770847522E-3</v>
      </c>
      <c r="M64" s="144">
        <v>1.9541455748003949E-4</v>
      </c>
      <c r="N64" s="144">
        <v>12.789437005712543</v>
      </c>
      <c r="O64" s="144">
        <v>20.261514547844207</v>
      </c>
      <c r="P64" s="144">
        <v>30.899674652830161</v>
      </c>
      <c r="Q64" s="145">
        <v>5.1037046502260157</v>
      </c>
      <c r="R64" s="144">
        <v>0</v>
      </c>
      <c r="S64" s="144">
        <v>0</v>
      </c>
      <c r="T64" s="144"/>
      <c r="U64" s="144"/>
      <c r="V64" s="144">
        <v>0</v>
      </c>
      <c r="W64" s="144">
        <v>43</v>
      </c>
      <c r="X64" s="144" t="s">
        <v>389</v>
      </c>
      <c r="Y64" s="144">
        <v>4.5580914733241986</v>
      </c>
      <c r="Z64" s="146">
        <v>8.0238948668647438</v>
      </c>
      <c r="AA64" s="147">
        <v>235.81563765659962</v>
      </c>
      <c r="AB64" s="152">
        <v>0.792912789373314</v>
      </c>
      <c r="AC64" s="148">
        <v>790.92969966773614</v>
      </c>
      <c r="AD64" s="149">
        <v>5.6047891136687769</v>
      </c>
      <c r="AE64" s="150">
        <v>2.02</v>
      </c>
      <c r="AF64" s="151">
        <v>6.0245176326886787</v>
      </c>
      <c r="AG64" s="151">
        <v>0.43429702040485685</v>
      </c>
      <c r="AH64" s="151">
        <v>12.1</v>
      </c>
      <c r="AI64" s="151">
        <v>14.399999999999999</v>
      </c>
      <c r="AJ64" s="151">
        <v>60</v>
      </c>
      <c r="AK64" s="151">
        <v>0.91202408075332642</v>
      </c>
      <c r="AL64" s="151">
        <v>0.45573297142982483</v>
      </c>
      <c r="AM64" s="151">
        <v>0</v>
      </c>
      <c r="AN64" s="151">
        <v>0</v>
      </c>
      <c r="AO64" s="138">
        <f t="shared" si="2"/>
        <v>5.5294982075788894</v>
      </c>
      <c r="AP64" s="138">
        <f t="shared" si="18"/>
        <v>4.4979065539315153</v>
      </c>
      <c r="AQ64" s="138">
        <f t="shared" si="19"/>
        <v>-2.6774514328360066</v>
      </c>
      <c r="AR64" s="138">
        <f t="shared" si="20"/>
        <v>-3.7090430864833812</v>
      </c>
      <c r="AS64" s="138">
        <f t="shared" si="21"/>
        <v>1.1068514271452763</v>
      </c>
      <c r="AT64" s="138">
        <f t="shared" si="22"/>
        <v>1.3066719057422744</v>
      </c>
      <c r="AU64" s="138">
        <f t="shared" si="23"/>
        <v>1.489953906699125</v>
      </c>
      <c r="AV64" s="138">
        <f t="shared" si="24"/>
        <v>0.70788553395596676</v>
      </c>
      <c r="AW64" s="138" t="e">
        <f t="shared" si="25"/>
        <v>#NUM!</v>
      </c>
      <c r="AX64" s="138" t="e">
        <f t="shared" si="26"/>
        <v>#NUM!</v>
      </c>
      <c r="AY64" s="138" t="e">
        <f t="shared" si="27"/>
        <v>#NUM!</v>
      </c>
      <c r="AZ64" s="138" t="e">
        <f t="shared" si="28"/>
        <v>#NUM!</v>
      </c>
      <c r="BA64" s="138" t="e">
        <f t="shared" si="29"/>
        <v>#NUM!</v>
      </c>
      <c r="BB64" s="138">
        <f t="shared" si="30"/>
        <v>1.6334684555795864</v>
      </c>
      <c r="BC64" s="138" t="e">
        <f t="shared" si="31"/>
        <v>#VALUE!</v>
      </c>
      <c r="BD64" s="138">
        <f t="shared" si="32"/>
        <v>0.65878303650063519</v>
      </c>
      <c r="BE64" s="138">
        <f t="shared" si="3"/>
        <v>0.90438522970333535</v>
      </c>
      <c r="BF64" s="138">
        <f t="shared" si="4"/>
        <v>2.3725726011101669</v>
      </c>
      <c r="BG64" s="138">
        <f t="shared" si="5"/>
        <v>-0.10077457709192114</v>
      </c>
      <c r="BH64" s="138">
        <f t="shared" si="6"/>
        <v>2.8981378837464935</v>
      </c>
      <c r="BI64" s="138">
        <f t="shared" si="7"/>
        <v>0.74855927643269338</v>
      </c>
      <c r="BJ64" s="138">
        <f t="shared" si="8"/>
        <v>0.30535136944662378</v>
      </c>
      <c r="BK64" s="138">
        <f t="shared" si="9"/>
        <v>0.77992227981985718</v>
      </c>
      <c r="BL64" s="138">
        <f t="shared" si="10"/>
        <v>-0.36221315020527706</v>
      </c>
      <c r="BM64" s="138">
        <f t="shared" si="11"/>
        <v>1.0827853703164501</v>
      </c>
      <c r="BN64" s="138">
        <f t="shared" si="12"/>
        <v>1.1583624920952496</v>
      </c>
      <c r="BO64" s="138">
        <f t="shared" si="13"/>
        <v>1.7781512503836436</v>
      </c>
      <c r="BP64" s="138">
        <f t="shared" si="14"/>
        <v>-3.9993694566077161E-2</v>
      </c>
      <c r="BQ64" s="138">
        <f t="shared" si="15"/>
        <v>-0.34128954988576887</v>
      </c>
      <c r="BR64" s="138" t="e">
        <f t="shared" si="16"/>
        <v>#NUM!</v>
      </c>
      <c r="BS64" s="138" t="e">
        <f t="shared" si="17"/>
        <v>#NUM!</v>
      </c>
      <c r="BT64" s="155">
        <v>5.5294982075788894</v>
      </c>
      <c r="BU64" s="155">
        <v>4.4979065539315153</v>
      </c>
      <c r="BV64" s="155">
        <v>-2.6774514328360066</v>
      </c>
      <c r="BW64" s="155">
        <v>-3.7090430864833812</v>
      </c>
      <c r="BX64" s="155">
        <v>1.1068514271452763</v>
      </c>
      <c r="BY64" s="155">
        <v>1.3066719057422744</v>
      </c>
      <c r="BZ64" s="155">
        <v>1.489953906699125</v>
      </c>
      <c r="CA64" s="155">
        <v>0.70788553395596676</v>
      </c>
      <c r="CB64" s="155"/>
      <c r="CC64" s="155"/>
      <c r="CD64" s="155"/>
      <c r="CE64" s="155"/>
      <c r="CF64" s="155"/>
      <c r="CG64" s="155">
        <v>1.6334684555795864</v>
      </c>
      <c r="CH64" s="155"/>
      <c r="CI64" s="155">
        <v>0.65878303650063519</v>
      </c>
      <c r="CJ64" s="155">
        <v>0.90438522970333535</v>
      </c>
      <c r="CK64" s="155">
        <v>2.3725726011101669</v>
      </c>
      <c r="CL64" s="155">
        <v>-0.10077457709192114</v>
      </c>
      <c r="CM64" s="155">
        <v>2.8981378837464935</v>
      </c>
      <c r="CN64" s="155">
        <v>0.74855927643269338</v>
      </c>
      <c r="CO64" s="155">
        <v>0.30535136944662378</v>
      </c>
      <c r="CP64" s="155">
        <v>0.77992227981985718</v>
      </c>
      <c r="CQ64" s="155">
        <v>-0.36221315020527706</v>
      </c>
      <c r="CR64" s="155">
        <v>1.0827853703164501</v>
      </c>
      <c r="CS64" s="155">
        <v>1.1583624920952496</v>
      </c>
      <c r="CT64" s="155">
        <v>1.7781512503836436</v>
      </c>
      <c r="CU64" s="155">
        <v>-3.9993694566077161E-2</v>
      </c>
      <c r="CV64" s="155">
        <v>-0.34128954988576887</v>
      </c>
      <c r="CW64" s="155"/>
      <c r="CX64" s="155"/>
    </row>
    <row r="65" spans="1:102" x14ac:dyDescent="0.25">
      <c r="A65" s="86" t="s">
        <v>118</v>
      </c>
      <c r="B65" s="86">
        <v>3452.0699987591724</v>
      </c>
      <c r="C65" s="86">
        <v>5.7612774102848441</v>
      </c>
      <c r="D65" s="86">
        <v>4480508.7111764522</v>
      </c>
      <c r="E65" s="105">
        <v>777693.62453854328</v>
      </c>
      <c r="F65" s="82">
        <v>49.71</v>
      </c>
      <c r="G65" s="82">
        <f t="shared" si="0"/>
        <v>50.29</v>
      </c>
      <c r="H65" s="109">
        <v>1297.9194259638264</v>
      </c>
      <c r="I65">
        <v>6091</v>
      </c>
      <c r="J65" s="144">
        <v>338452.875</v>
      </c>
      <c r="K65" s="144">
        <v>31470.7109375</v>
      </c>
      <c r="L65" s="144">
        <v>2.1015927770847522E-3</v>
      </c>
      <c r="M65" s="144">
        <v>1.9541455748003949E-4</v>
      </c>
      <c r="N65" s="144">
        <v>22.629331098610137</v>
      </c>
      <c r="O65" s="144">
        <v>25.733961639486687</v>
      </c>
      <c r="P65" s="144">
        <v>12.038873852209875</v>
      </c>
      <c r="Q65" s="145">
        <v>2.1731019367209949</v>
      </c>
      <c r="R65" s="144">
        <v>0</v>
      </c>
      <c r="S65" s="144">
        <v>0</v>
      </c>
      <c r="T65" s="144"/>
      <c r="U65" s="144"/>
      <c r="V65" s="144">
        <v>0</v>
      </c>
      <c r="W65" s="144">
        <v>21</v>
      </c>
      <c r="X65" s="144" t="s">
        <v>389</v>
      </c>
      <c r="Y65" s="144">
        <v>14.555316783989644</v>
      </c>
      <c r="Z65" s="146">
        <v>27.425492924403414</v>
      </c>
      <c r="AA65" s="147">
        <v>930.96571592308396</v>
      </c>
      <c r="AB65" s="152">
        <v>7.6553807192562759</v>
      </c>
      <c r="AC65" s="148">
        <v>1297.9194259638264</v>
      </c>
      <c r="AD65" s="149">
        <v>5.7612774102848441</v>
      </c>
      <c r="AE65" s="150">
        <v>2.95</v>
      </c>
      <c r="AF65" s="151">
        <v>13.460257280509705</v>
      </c>
      <c r="AG65" s="151">
        <v>1.5721712513396553</v>
      </c>
      <c r="AH65" s="151">
        <v>5.5</v>
      </c>
      <c r="AI65" s="151">
        <v>12.2</v>
      </c>
      <c r="AJ65" s="151">
        <v>60</v>
      </c>
      <c r="AK65" s="151">
        <v>0.91202408075332642</v>
      </c>
      <c r="AL65" s="151">
        <v>0.45573297142982483</v>
      </c>
      <c r="AM65" s="151">
        <v>0</v>
      </c>
      <c r="AN65" s="151">
        <v>0</v>
      </c>
      <c r="AO65" s="138">
        <f t="shared" si="2"/>
        <v>5.5294982075788894</v>
      </c>
      <c r="AP65" s="138">
        <f t="shared" si="18"/>
        <v>4.4979065539315153</v>
      </c>
      <c r="AQ65" s="138">
        <f t="shared" si="19"/>
        <v>-2.6774514328360066</v>
      </c>
      <c r="AR65" s="138">
        <f t="shared" si="20"/>
        <v>-3.7090430864833812</v>
      </c>
      <c r="AS65" s="138">
        <f t="shared" si="21"/>
        <v>1.3546717168148272</v>
      </c>
      <c r="AT65" s="138">
        <f t="shared" si="22"/>
        <v>1.4105066492390348</v>
      </c>
      <c r="AU65" s="138">
        <f t="shared" si="23"/>
        <v>1.0805858637785128</v>
      </c>
      <c r="AV65" s="138">
        <f t="shared" si="24"/>
        <v>0.33708009885484796</v>
      </c>
      <c r="AW65" s="138" t="e">
        <f t="shared" si="25"/>
        <v>#NUM!</v>
      </c>
      <c r="AX65" s="138" t="e">
        <f t="shared" si="26"/>
        <v>#NUM!</v>
      </c>
      <c r="AY65" s="138" t="e">
        <f t="shared" si="27"/>
        <v>#NUM!</v>
      </c>
      <c r="AZ65" s="138" t="e">
        <f t="shared" si="28"/>
        <v>#NUM!</v>
      </c>
      <c r="BA65" s="138" t="e">
        <f t="shared" si="29"/>
        <v>#NUM!</v>
      </c>
      <c r="BB65" s="138">
        <f t="shared" si="30"/>
        <v>1.3222192947339193</v>
      </c>
      <c r="BC65" s="138" t="e">
        <f t="shared" si="31"/>
        <v>#VALUE!</v>
      </c>
      <c r="BD65" s="138">
        <f t="shared" si="32"/>
        <v>1.1630216619247107</v>
      </c>
      <c r="BE65" s="138">
        <f t="shared" si="3"/>
        <v>1.4381544419869341</v>
      </c>
      <c r="BF65" s="138">
        <f t="shared" si="4"/>
        <v>2.9689336877916763</v>
      </c>
      <c r="BG65" s="138">
        <f t="shared" si="5"/>
        <v>0.88396679401019307</v>
      </c>
      <c r="BH65" s="138">
        <f t="shared" si="6"/>
        <v>3.1132477325680177</v>
      </c>
      <c r="BI65" s="138">
        <f t="shared" si="7"/>
        <v>0.76051878736944156</v>
      </c>
      <c r="BJ65" s="138">
        <f t="shared" si="8"/>
        <v>0.46982201597816303</v>
      </c>
      <c r="BK65" s="138">
        <f t="shared" si="9"/>
        <v>1.1290533611091913</v>
      </c>
      <c r="BL65" s="138">
        <f t="shared" si="10"/>
        <v>0.19649985052085422</v>
      </c>
      <c r="BM65" s="138">
        <f t="shared" si="11"/>
        <v>0.74036268949424389</v>
      </c>
      <c r="BN65" s="138">
        <f t="shared" si="12"/>
        <v>1.0863598306747482</v>
      </c>
      <c r="BO65" s="138">
        <f t="shared" si="13"/>
        <v>1.7781512503836436</v>
      </c>
      <c r="BP65" s="138">
        <f t="shared" si="14"/>
        <v>-3.9993694566077161E-2</v>
      </c>
      <c r="BQ65" s="138">
        <f t="shared" si="15"/>
        <v>-0.34128954988576887</v>
      </c>
      <c r="BR65" s="138" t="e">
        <f t="shared" si="16"/>
        <v>#NUM!</v>
      </c>
      <c r="BS65" s="138" t="e">
        <f t="shared" si="17"/>
        <v>#NUM!</v>
      </c>
      <c r="BT65" s="155">
        <v>5.5294982075788894</v>
      </c>
      <c r="BU65" s="155">
        <v>4.4979065539315153</v>
      </c>
      <c r="BV65" s="155">
        <v>-2.6774514328360066</v>
      </c>
      <c r="BW65" s="155">
        <v>-3.7090430864833812</v>
      </c>
      <c r="BX65" s="155">
        <v>1.3546717168148272</v>
      </c>
      <c r="BY65" s="155">
        <v>1.4105066492390348</v>
      </c>
      <c r="BZ65" s="155">
        <v>1.0805858637785128</v>
      </c>
      <c r="CA65" s="155">
        <v>0.33708009885484796</v>
      </c>
      <c r="CB65" s="155"/>
      <c r="CC65" s="155"/>
      <c r="CD65" s="155"/>
      <c r="CE65" s="155"/>
      <c r="CF65" s="155"/>
      <c r="CG65" s="155">
        <v>1.3222192947339193</v>
      </c>
      <c r="CH65" s="155"/>
      <c r="CI65" s="155">
        <v>1.1630216619247107</v>
      </c>
      <c r="CJ65" s="155">
        <v>1.4381544419869341</v>
      </c>
      <c r="CK65" s="155">
        <v>2.9689336877916763</v>
      </c>
      <c r="CL65" s="155">
        <v>0.88396679401019307</v>
      </c>
      <c r="CM65" s="155">
        <v>3.1132477325680177</v>
      </c>
      <c r="CN65" s="155">
        <v>0.76051878736944156</v>
      </c>
      <c r="CO65" s="155">
        <v>0.46982201597816303</v>
      </c>
      <c r="CP65" s="155">
        <v>1.1290533611091913</v>
      </c>
      <c r="CQ65" s="155">
        <v>0.19649985052085422</v>
      </c>
      <c r="CR65" s="155">
        <v>0.74036268949424389</v>
      </c>
      <c r="CS65" s="155">
        <v>1.0863598306747482</v>
      </c>
      <c r="CT65" s="155">
        <v>1.7781512503836436</v>
      </c>
      <c r="CU65" s="155">
        <v>-3.9993694566077161E-2</v>
      </c>
      <c r="CV65" s="155">
        <v>-0.34128954988576887</v>
      </c>
      <c r="CW65" s="155"/>
      <c r="CX65" s="155"/>
    </row>
    <row r="66" spans="1:102" x14ac:dyDescent="0.25">
      <c r="BF66" s="334"/>
      <c r="BS66" s="334" t="s">
        <v>381</v>
      </c>
      <c r="BT66" s="92">
        <f>MAX(BT2:BT65)</f>
        <v>5.5294982075788894</v>
      </c>
      <c r="BU66" s="92">
        <f t="shared" ref="BU66:CX66" si="33">MAX(BU2:BU65)</f>
        <v>4.4979065539315153</v>
      </c>
      <c r="BV66" s="92">
        <f t="shared" si="33"/>
        <v>-2.6774514328360066</v>
      </c>
      <c r="BW66" s="92">
        <f t="shared" si="33"/>
        <v>-3.7090430864833812</v>
      </c>
      <c r="BX66" s="92">
        <f>MAX(BX2:BX65)</f>
        <v>1.6742588277211607</v>
      </c>
      <c r="BY66" s="92">
        <f t="shared" si="33"/>
        <v>1.6535190696248276</v>
      </c>
      <c r="BZ66" s="92">
        <f t="shared" si="33"/>
        <v>1.4916993608386555</v>
      </c>
      <c r="CA66" s="92">
        <f t="shared" si="33"/>
        <v>0.97088964904262953</v>
      </c>
      <c r="CB66" s="92">
        <f t="shared" si="33"/>
        <v>1.8608335180950331</v>
      </c>
      <c r="CC66" s="92">
        <f t="shared" si="33"/>
        <v>1.2208173242846221</v>
      </c>
      <c r="CD66" s="92">
        <f t="shared" si="33"/>
        <v>4.7253329585337367</v>
      </c>
      <c r="CE66" s="92">
        <f t="shared" si="33"/>
        <v>4.9301322453054679</v>
      </c>
      <c r="CF66" s="92">
        <f t="shared" si="33"/>
        <v>1.5122064713798296</v>
      </c>
      <c r="CG66" s="92">
        <f t="shared" si="33"/>
        <v>1.6989700043360187</v>
      </c>
      <c r="CH66" s="92">
        <f t="shared" si="33"/>
        <v>2.8135809885681922</v>
      </c>
      <c r="CI66" s="92">
        <f t="shared" si="33"/>
        <v>1.9452682231796605</v>
      </c>
      <c r="CJ66" s="92">
        <f t="shared" si="33"/>
        <v>1.9517468596392555</v>
      </c>
      <c r="CK66" s="92">
        <f t="shared" si="33"/>
        <v>3.7769994434432408</v>
      </c>
      <c r="CL66" s="92">
        <f t="shared" si="33"/>
        <v>2.368657976953334</v>
      </c>
      <c r="CM66" s="92">
        <f t="shared" si="33"/>
        <v>4.0510474530934601</v>
      </c>
      <c r="CN66" s="92">
        <f t="shared" si="33"/>
        <v>0.76051878736944156</v>
      </c>
      <c r="CO66" s="92">
        <f t="shared" si="33"/>
        <v>0.71683772329952444</v>
      </c>
      <c r="CP66" s="92">
        <f t="shared" si="33"/>
        <v>1.6541176219794806</v>
      </c>
      <c r="CQ66" s="92">
        <f t="shared" si="33"/>
        <v>0.84059151675442767</v>
      </c>
      <c r="CR66" s="92">
        <f t="shared" si="33"/>
        <v>1.5740312677277188</v>
      </c>
      <c r="CS66" s="92">
        <f t="shared" si="33"/>
        <v>1.1583624920952496</v>
      </c>
      <c r="CT66" s="92">
        <f t="shared" si="33"/>
        <v>1.7781512503836436</v>
      </c>
      <c r="CU66" s="92">
        <f t="shared" si="33"/>
        <v>-3.9993694566077161E-2</v>
      </c>
      <c r="CV66" s="92">
        <f t="shared" si="33"/>
        <v>-0.34128954988576887</v>
      </c>
      <c r="CW66" s="92">
        <f t="shared" si="33"/>
        <v>0</v>
      </c>
      <c r="CX66" s="92">
        <f t="shared" si="33"/>
        <v>0</v>
      </c>
    </row>
    <row r="67" spans="1:102" x14ac:dyDescent="0.25">
      <c r="BF67" s="334"/>
      <c r="BG67" s="334"/>
      <c r="BH67" s="334"/>
      <c r="BI67" s="334"/>
      <c r="BJ67" s="334"/>
      <c r="BK67" s="334"/>
      <c r="BL67" s="334"/>
      <c r="BM67" s="334"/>
      <c r="BN67" s="334"/>
      <c r="BO67" s="334"/>
      <c r="BP67" s="334"/>
      <c r="BQ67" s="334"/>
      <c r="BR67" s="334"/>
      <c r="BS67" s="334" t="s">
        <v>382</v>
      </c>
      <c r="BT67" s="92">
        <f>MIN(BT2:BT65)</f>
        <v>5.5294982075788894</v>
      </c>
      <c r="BU67" s="92">
        <f t="shared" ref="BU67:CV67" si="34">MIN(BU2:BU65)</f>
        <v>4.4979065539315153</v>
      </c>
      <c r="BV67" s="92">
        <f>MIN(BV2:BV65)</f>
        <v>-2.6774514328360066</v>
      </c>
      <c r="BW67" s="92">
        <f t="shared" si="34"/>
        <v>-3.7090430864833812</v>
      </c>
      <c r="BX67" s="92">
        <f t="shared" si="34"/>
        <v>-2.1360544677725142</v>
      </c>
      <c r="BY67" s="92">
        <f t="shared" si="34"/>
        <v>-1.6620109353568704</v>
      </c>
      <c r="BZ67" s="92">
        <f t="shared" si="34"/>
        <v>-2.5010332599773637</v>
      </c>
      <c r="CA67" s="92">
        <f t="shared" si="34"/>
        <v>-2.091870089090011</v>
      </c>
      <c r="CB67" s="92">
        <f t="shared" si="34"/>
        <v>-1.8107313733702732</v>
      </c>
      <c r="CC67" s="92">
        <f t="shared" si="34"/>
        <v>-2.6620109353568702</v>
      </c>
      <c r="CD67" s="92">
        <f t="shared" si="34"/>
        <v>2.1675631481809687</v>
      </c>
      <c r="CE67" s="92">
        <f t="shared" si="34"/>
        <v>2.4314715339439443</v>
      </c>
      <c r="CF67" s="92">
        <f t="shared" si="34"/>
        <v>-2.234514704872169</v>
      </c>
      <c r="CG67" s="92">
        <f t="shared" si="34"/>
        <v>0</v>
      </c>
      <c r="CH67" s="92">
        <f t="shared" si="34"/>
        <v>0.69897000433601886</v>
      </c>
      <c r="CI67" s="92">
        <f t="shared" si="34"/>
        <v>0.50114596529078437</v>
      </c>
      <c r="CJ67" s="92">
        <f t="shared" si="34"/>
        <v>0.90438522970333535</v>
      </c>
      <c r="CK67" s="92">
        <f t="shared" si="34"/>
        <v>2.3215326799698102</v>
      </c>
      <c r="CL67" s="92">
        <f t="shared" si="34"/>
        <v>-0.10077457709192114</v>
      </c>
      <c r="CM67" s="92">
        <f t="shared" si="34"/>
        <v>2.0413583764128131</v>
      </c>
      <c r="CN67" s="92">
        <f t="shared" si="34"/>
        <v>0.57602392302247951</v>
      </c>
      <c r="CO67" s="92">
        <f t="shared" si="34"/>
        <v>-1.6989700043360187</v>
      </c>
      <c r="CP67" s="92">
        <f t="shared" si="34"/>
        <v>0.67317361791970332</v>
      </c>
      <c r="CQ67" s="92">
        <f t="shared" si="34"/>
        <v>-2.2789720716934769</v>
      </c>
      <c r="CR67" s="92">
        <f t="shared" si="34"/>
        <v>-0.3979400086720376</v>
      </c>
      <c r="CS67" s="92">
        <f t="shared" si="34"/>
        <v>0.91907809237607396</v>
      </c>
      <c r="CT67" s="92">
        <f t="shared" si="34"/>
        <v>1.7781512503836436</v>
      </c>
      <c r="CU67" s="92">
        <f t="shared" si="34"/>
        <v>-3.9993694566077161E-2</v>
      </c>
      <c r="CV67" s="92">
        <f t="shared" si="34"/>
        <v>-0.34128954988576887</v>
      </c>
      <c r="CW67" s="92">
        <f t="shared" ref="CW67" si="35">MAX(CW3:CW66)</f>
        <v>0</v>
      </c>
      <c r="CX67" s="92">
        <f t="shared" ref="CX67" si="36">MAX(CX3:CX66)</f>
        <v>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2B99E-8EFC-4B4B-8270-E8A46F027665}">
  <dimension ref="A1:CV67"/>
  <sheetViews>
    <sheetView topLeftCell="BZ1" zoomScale="130" zoomScaleNormal="130" workbookViewId="0">
      <pane ySplit="1" topLeftCell="A65" activePane="bottomLeft" state="frozen"/>
      <selection pane="bottomLeft" activeCell="CN66" sqref="CN66:CO67"/>
    </sheetView>
  </sheetViews>
  <sheetFormatPr defaultColWidth="8.85546875" defaultRowHeight="15" x14ac:dyDescent="0.25"/>
  <cols>
    <col min="1" max="16384" width="8.85546875" style="92"/>
  </cols>
  <sheetData>
    <row r="1" spans="1:100" ht="148.5" x14ac:dyDescent="0.25">
      <c r="A1" s="80" t="s">
        <v>1064</v>
      </c>
      <c r="B1" s="80" t="s">
        <v>1065</v>
      </c>
      <c r="C1" s="80" t="s">
        <v>1066</v>
      </c>
      <c r="D1" s="81" t="s">
        <v>156</v>
      </c>
      <c r="E1" s="126" t="s">
        <v>191</v>
      </c>
      <c r="F1" s="126" t="s">
        <v>192</v>
      </c>
      <c r="G1" s="126" t="s">
        <v>193</v>
      </c>
      <c r="H1" s="126" t="s">
        <v>1067</v>
      </c>
      <c r="I1" s="126" t="s">
        <v>1068</v>
      </c>
      <c r="J1" s="126" t="s">
        <v>1069</v>
      </c>
      <c r="K1" s="126" t="s">
        <v>1070</v>
      </c>
      <c r="L1" s="126" t="s">
        <v>1071</v>
      </c>
      <c r="M1" s="126" t="s">
        <v>199</v>
      </c>
      <c r="N1" s="126" t="s">
        <v>1072</v>
      </c>
      <c r="O1" s="126" t="s">
        <v>1073</v>
      </c>
      <c r="P1" s="126" t="s">
        <v>859</v>
      </c>
      <c r="Q1" s="126" t="s">
        <v>1074</v>
      </c>
      <c r="R1" s="126" t="s">
        <v>204</v>
      </c>
      <c r="S1" s="126" t="s">
        <v>1075</v>
      </c>
      <c r="T1" s="126" t="s">
        <v>1076</v>
      </c>
      <c r="U1" s="126" t="s">
        <v>1077</v>
      </c>
      <c r="V1" s="126" t="s">
        <v>1078</v>
      </c>
      <c r="W1" s="126" t="s">
        <v>1079</v>
      </c>
      <c r="X1" s="126" t="s">
        <v>1080</v>
      </c>
      <c r="Y1" s="126" t="s">
        <v>1081</v>
      </c>
      <c r="Z1" s="126" t="s">
        <v>1082</v>
      </c>
      <c r="AA1" s="126" t="s">
        <v>1083</v>
      </c>
      <c r="AB1" s="126" t="s">
        <v>1084</v>
      </c>
      <c r="AC1" s="126" t="s">
        <v>1085</v>
      </c>
      <c r="AD1" s="126" t="s">
        <v>1086</v>
      </c>
      <c r="AE1" s="126" t="s">
        <v>1087</v>
      </c>
      <c r="AF1" s="126" t="s">
        <v>1088</v>
      </c>
      <c r="AG1" s="126" t="s">
        <v>219</v>
      </c>
      <c r="AH1" s="126" t="s">
        <v>220</v>
      </c>
      <c r="AI1" s="126" t="s">
        <v>221</v>
      </c>
      <c r="AJ1" s="126" t="s">
        <v>1089</v>
      </c>
      <c r="AK1" s="116" t="s">
        <v>191</v>
      </c>
      <c r="AL1" s="116" t="s">
        <v>192</v>
      </c>
      <c r="AM1" s="116" t="s">
        <v>193</v>
      </c>
      <c r="AN1" s="116" t="s">
        <v>1067</v>
      </c>
      <c r="AO1" s="116" t="s">
        <v>1068</v>
      </c>
      <c r="AP1" s="116" t="s">
        <v>1069</v>
      </c>
      <c r="AQ1" s="116" t="s">
        <v>1070</v>
      </c>
      <c r="AR1" s="116" t="s">
        <v>1071</v>
      </c>
      <c r="AS1" s="116" t="s">
        <v>199</v>
      </c>
      <c r="AT1" s="116" t="s">
        <v>1072</v>
      </c>
      <c r="AU1" s="116" t="s">
        <v>1073</v>
      </c>
      <c r="AV1" s="116" t="s">
        <v>859</v>
      </c>
      <c r="AW1" s="116" t="s">
        <v>1074</v>
      </c>
      <c r="AX1" s="116" t="s">
        <v>204</v>
      </c>
      <c r="AY1" s="116" t="s">
        <v>1075</v>
      </c>
      <c r="AZ1" s="116" t="s">
        <v>1076</v>
      </c>
      <c r="BA1" s="116" t="s">
        <v>1077</v>
      </c>
      <c r="BB1" s="116" t="s">
        <v>1078</v>
      </c>
      <c r="BC1" s="116" t="s">
        <v>1079</v>
      </c>
      <c r="BD1" s="116" t="s">
        <v>1080</v>
      </c>
      <c r="BE1" s="116" t="s">
        <v>1081</v>
      </c>
      <c r="BF1" s="116" t="s">
        <v>1082</v>
      </c>
      <c r="BG1" s="116" t="s">
        <v>1083</v>
      </c>
      <c r="BH1" s="116" t="s">
        <v>1084</v>
      </c>
      <c r="BI1" s="116" t="s">
        <v>1085</v>
      </c>
      <c r="BJ1" s="116" t="s">
        <v>1086</v>
      </c>
      <c r="BK1" s="116" t="s">
        <v>1087</v>
      </c>
      <c r="BL1" s="116" t="s">
        <v>1088</v>
      </c>
      <c r="BM1" s="116" t="s">
        <v>219</v>
      </c>
      <c r="BN1" s="116" t="s">
        <v>220</v>
      </c>
      <c r="BO1" s="116" t="s">
        <v>221</v>
      </c>
      <c r="BP1" s="116" t="s">
        <v>1089</v>
      </c>
      <c r="BQ1" s="161" t="s">
        <v>191</v>
      </c>
      <c r="BR1" s="161" t="s">
        <v>192</v>
      </c>
      <c r="BS1" s="161" t="s">
        <v>193</v>
      </c>
      <c r="BT1" s="161" t="s">
        <v>1067</v>
      </c>
      <c r="BU1" s="161" t="s">
        <v>1068</v>
      </c>
      <c r="BV1" s="161" t="s">
        <v>1069</v>
      </c>
      <c r="BW1" s="161" t="s">
        <v>1070</v>
      </c>
      <c r="BX1" s="161" t="s">
        <v>1071</v>
      </c>
      <c r="BY1" s="161" t="s">
        <v>199</v>
      </c>
      <c r="BZ1" s="161" t="s">
        <v>1072</v>
      </c>
      <c r="CA1" s="161" t="s">
        <v>1073</v>
      </c>
      <c r="CB1" s="161" t="s">
        <v>859</v>
      </c>
      <c r="CC1" s="161" t="s">
        <v>1074</v>
      </c>
      <c r="CD1" s="161" t="s">
        <v>204</v>
      </c>
      <c r="CE1" s="161" t="s">
        <v>1075</v>
      </c>
      <c r="CF1" s="161" t="s">
        <v>1076</v>
      </c>
      <c r="CG1" s="161" t="s">
        <v>1077</v>
      </c>
      <c r="CH1" s="161" t="s">
        <v>1078</v>
      </c>
      <c r="CI1" s="161" t="s">
        <v>1079</v>
      </c>
      <c r="CJ1" s="161" t="s">
        <v>1080</v>
      </c>
      <c r="CK1" s="161" t="s">
        <v>1081</v>
      </c>
      <c r="CL1" s="161" t="s">
        <v>1082</v>
      </c>
      <c r="CM1" s="161" t="s">
        <v>1083</v>
      </c>
      <c r="CN1" s="161" t="s">
        <v>1084</v>
      </c>
      <c r="CO1" s="161" t="s">
        <v>1085</v>
      </c>
      <c r="CP1" s="161" t="s">
        <v>1086</v>
      </c>
      <c r="CQ1" s="161" t="s">
        <v>1087</v>
      </c>
      <c r="CR1" s="161" t="s">
        <v>1088</v>
      </c>
      <c r="CS1" s="161" t="s">
        <v>219</v>
      </c>
      <c r="CT1" s="161" t="s">
        <v>220</v>
      </c>
      <c r="CU1" s="161" t="s">
        <v>221</v>
      </c>
      <c r="CV1" s="161" t="s">
        <v>1089</v>
      </c>
    </row>
    <row r="2" spans="1:100" x14ac:dyDescent="0.25">
      <c r="A2" s="85" t="s">
        <v>1090</v>
      </c>
      <c r="B2" s="83" t="s">
        <v>47</v>
      </c>
      <c r="C2" s="87" t="s">
        <v>49</v>
      </c>
      <c r="D2" s="88">
        <v>1004</v>
      </c>
      <c r="E2" s="99">
        <v>0.60599999999999998</v>
      </c>
      <c r="F2" s="82">
        <v>12.07</v>
      </c>
      <c r="G2" s="82">
        <v>25.7</v>
      </c>
      <c r="H2" s="82">
        <v>31.947717509030582</v>
      </c>
      <c r="I2" s="86">
        <v>0.379</v>
      </c>
      <c r="J2" s="82">
        <v>1.1599999999999999</v>
      </c>
      <c r="K2" s="82">
        <v>1.36</v>
      </c>
      <c r="L2" s="103">
        <v>1.07</v>
      </c>
      <c r="M2" s="82">
        <v>1.978691</v>
      </c>
      <c r="N2" s="82">
        <v>6.0879320822193232</v>
      </c>
      <c r="O2" s="82">
        <v>40</v>
      </c>
      <c r="P2" s="82">
        <v>1.4145194292068481</v>
      </c>
      <c r="Q2" s="91">
        <v>6.7324662208557129</v>
      </c>
      <c r="R2" s="104">
        <v>0.11</v>
      </c>
      <c r="S2" s="105">
        <v>14105.739418878211</v>
      </c>
      <c r="T2" s="106"/>
      <c r="U2" s="86">
        <v>18.100000000000001</v>
      </c>
      <c r="V2" s="82">
        <v>6.1</v>
      </c>
      <c r="W2" s="110">
        <v>6.4</v>
      </c>
      <c r="X2" s="97">
        <v>38.1</v>
      </c>
      <c r="Y2" s="97">
        <v>533.28891641296627</v>
      </c>
      <c r="Z2" s="91">
        <v>32.088035663340435</v>
      </c>
      <c r="AA2" s="98">
        <v>814.37221545581235</v>
      </c>
      <c r="AB2" s="97">
        <v>27.67</v>
      </c>
      <c r="AC2" s="98">
        <v>10.000032264413321</v>
      </c>
      <c r="AD2" s="97">
        <v>15</v>
      </c>
      <c r="AE2" s="97">
        <v>41.4</v>
      </c>
      <c r="AF2" s="97">
        <v>8.5</v>
      </c>
      <c r="AG2" s="111">
        <v>2.11</v>
      </c>
      <c r="AH2" s="111">
        <v>6</v>
      </c>
      <c r="AI2" s="97">
        <v>0.13</v>
      </c>
      <c r="AJ2" s="105">
        <v>93.199999999999989</v>
      </c>
      <c r="AK2" s="92">
        <f>LOG(E2)</f>
        <v>-0.21752737583371382</v>
      </c>
      <c r="AL2" s="92">
        <f t="shared" ref="AL2:BP2" si="0">LOG(F2)</f>
        <v>1.0817072700973491</v>
      </c>
      <c r="AM2" s="92">
        <f t="shared" si="0"/>
        <v>1.4099331233312946</v>
      </c>
      <c r="AN2" s="92">
        <f t="shared" si="0"/>
        <v>1.5044398356198425</v>
      </c>
      <c r="AO2" s="92">
        <f t="shared" si="0"/>
        <v>-0.42136079003192767</v>
      </c>
      <c r="AP2" s="92">
        <f t="shared" si="0"/>
        <v>6.445798922691845E-2</v>
      </c>
      <c r="AQ2" s="92">
        <f t="shared" si="0"/>
        <v>0.13353890837021754</v>
      </c>
      <c r="AR2" s="92">
        <f t="shared" si="0"/>
        <v>2.9383777685209667E-2</v>
      </c>
      <c r="AS2" s="92">
        <f t="shared" si="0"/>
        <v>0.29637797840411118</v>
      </c>
      <c r="AT2" s="92">
        <f t="shared" si="0"/>
        <v>0.7844697987424929</v>
      </c>
      <c r="AU2" s="92">
        <f t="shared" si="0"/>
        <v>1.6020599913279623</v>
      </c>
      <c r="AV2" s="92">
        <f t="shared" si="0"/>
        <v>0.1506089171089314</v>
      </c>
      <c r="AW2" s="92">
        <f t="shared" si="0"/>
        <v>0.82817418308127999</v>
      </c>
      <c r="AX2" s="92">
        <f t="shared" si="0"/>
        <v>-0.95860731484177497</v>
      </c>
      <c r="AY2" s="92">
        <f t="shared" si="0"/>
        <v>4.1493958566822267</v>
      </c>
      <c r="AZ2" s="92" t="e">
        <f t="shared" si="0"/>
        <v>#NUM!</v>
      </c>
      <c r="BA2" s="92">
        <f t="shared" si="0"/>
        <v>1.2576785748691846</v>
      </c>
      <c r="BB2" s="92">
        <f t="shared" si="0"/>
        <v>0.78532983501076703</v>
      </c>
      <c r="BC2" s="92">
        <f t="shared" si="0"/>
        <v>0.80617997398388719</v>
      </c>
      <c r="BD2" s="92">
        <f t="shared" si="0"/>
        <v>1.5809249756756194</v>
      </c>
      <c r="BE2" s="92">
        <f t="shared" si="0"/>
        <v>2.7269625576361691</v>
      </c>
      <c r="BF2" s="92">
        <f t="shared" si="0"/>
        <v>1.5063431316581875</v>
      </c>
      <c r="BG2" s="92">
        <f t="shared" si="0"/>
        <v>2.91082294809673</v>
      </c>
      <c r="BH2" s="92">
        <f t="shared" si="0"/>
        <v>1.4420091591409521</v>
      </c>
      <c r="BI2" s="92">
        <f t="shared" si="0"/>
        <v>1.0000014012234062</v>
      </c>
      <c r="BJ2" s="92">
        <f t="shared" si="0"/>
        <v>1.1760912590556813</v>
      </c>
      <c r="BK2" s="92">
        <f t="shared" si="0"/>
        <v>1.6170003411208989</v>
      </c>
      <c r="BL2" s="92">
        <f t="shared" si="0"/>
        <v>0.92941892571429274</v>
      </c>
      <c r="BM2" s="92">
        <f t="shared" si="0"/>
        <v>0.32428245529769262</v>
      </c>
      <c r="BN2" s="92">
        <f t="shared" si="0"/>
        <v>0.77815125038364363</v>
      </c>
      <c r="BO2" s="92">
        <f t="shared" si="0"/>
        <v>-0.88605664769316317</v>
      </c>
      <c r="BP2" s="92">
        <f t="shared" si="0"/>
        <v>1.9694159123539814</v>
      </c>
      <c r="BQ2" s="92">
        <v>-0.21752737583371382</v>
      </c>
      <c r="BR2" s="92">
        <v>1.0817072700973491</v>
      </c>
      <c r="BS2" s="92">
        <v>1.4099331233312946</v>
      </c>
      <c r="BT2" s="92">
        <v>1.5044398356198425</v>
      </c>
      <c r="BU2" s="92">
        <v>-0.42136079003192767</v>
      </c>
      <c r="BV2" s="92">
        <v>6.445798922691845E-2</v>
      </c>
      <c r="BW2" s="92">
        <v>0.13353890837021754</v>
      </c>
      <c r="BX2" s="92">
        <v>2.9383777685209667E-2</v>
      </c>
      <c r="BY2" s="92">
        <v>0.29637797840411118</v>
      </c>
      <c r="BZ2" s="92">
        <v>0.7844697987424929</v>
      </c>
      <c r="CA2" s="92">
        <v>1.6020599913279623</v>
      </c>
      <c r="CB2" s="92">
        <v>0.1506089171089314</v>
      </c>
      <c r="CC2" s="92">
        <v>0.82817418308127999</v>
      </c>
      <c r="CD2" s="92">
        <v>-0.95860731484177497</v>
      </c>
      <c r="CE2" s="92">
        <v>4.1493958566822267</v>
      </c>
      <c r="CG2" s="92">
        <v>1.2576785748691846</v>
      </c>
      <c r="CH2" s="92">
        <v>0.78532983501076703</v>
      </c>
      <c r="CI2" s="92">
        <v>0.80617997398388719</v>
      </c>
      <c r="CJ2" s="92">
        <v>1.5809249756756194</v>
      </c>
      <c r="CK2" s="92">
        <v>2.7269625576361691</v>
      </c>
      <c r="CL2" s="92">
        <v>1.5063431316581875</v>
      </c>
      <c r="CM2" s="92">
        <v>2.91082294809673</v>
      </c>
      <c r="CN2" s="92">
        <v>1.4420091591409521</v>
      </c>
      <c r="CO2" s="92">
        <v>1.0000014012234062</v>
      </c>
      <c r="CP2" s="92">
        <v>1.1760912590556813</v>
      </c>
      <c r="CQ2" s="92">
        <v>1.6170003411208989</v>
      </c>
      <c r="CR2" s="92">
        <v>0.92941892571429274</v>
      </c>
      <c r="CS2" s="92">
        <v>0.32428245529769262</v>
      </c>
      <c r="CT2" s="92">
        <v>0.77815125038364363</v>
      </c>
      <c r="CU2" s="92">
        <v>-0.88605664769316317</v>
      </c>
      <c r="CV2" s="92">
        <v>1.9694159123539814</v>
      </c>
    </row>
    <row r="3" spans="1:100" x14ac:dyDescent="0.25">
      <c r="A3" s="86" t="s">
        <v>1090</v>
      </c>
      <c r="B3" s="83" t="s">
        <v>47</v>
      </c>
      <c r="C3" s="86" t="s">
        <v>48</v>
      </c>
      <c r="D3" s="88">
        <v>1006</v>
      </c>
      <c r="E3" s="99">
        <v>0.63700000000000001</v>
      </c>
      <c r="F3" s="82">
        <v>13.57</v>
      </c>
      <c r="G3" s="82">
        <v>27.37</v>
      </c>
      <c r="H3" s="82">
        <v>32.157250777550324</v>
      </c>
      <c r="I3" s="86">
        <v>0.45700000000000002</v>
      </c>
      <c r="J3" s="82">
        <v>1.05</v>
      </c>
      <c r="K3" s="82">
        <v>1.29</v>
      </c>
      <c r="L3" s="103">
        <v>1.1599999999999999</v>
      </c>
      <c r="M3" s="82">
        <v>2.182429</v>
      </c>
      <c r="N3" s="82">
        <v>8.3576629578794073</v>
      </c>
      <c r="O3" s="82">
        <v>40</v>
      </c>
      <c r="P3" s="82">
        <v>1.4145194292068481</v>
      </c>
      <c r="Q3" s="91">
        <v>6.7324662208557129</v>
      </c>
      <c r="R3" s="104">
        <v>0.14000000000000001</v>
      </c>
      <c r="S3" s="105">
        <v>3297.0344625117082</v>
      </c>
      <c r="T3" s="106"/>
      <c r="U3" s="86">
        <v>27.8</v>
      </c>
      <c r="V3" s="82">
        <v>9.6999999999999993</v>
      </c>
      <c r="W3" s="110">
        <v>17.2</v>
      </c>
      <c r="X3" s="97">
        <v>26.700000000000003</v>
      </c>
      <c r="Y3" s="97">
        <v>56.482878731476028</v>
      </c>
      <c r="Z3" s="91">
        <v>0</v>
      </c>
      <c r="AA3" s="98">
        <v>380.91910532959184</v>
      </c>
      <c r="AB3" s="97">
        <v>17.510000000000002</v>
      </c>
      <c r="AC3" s="98">
        <v>5.0000195712504416</v>
      </c>
      <c r="AD3" s="97">
        <v>4</v>
      </c>
      <c r="AE3" s="97">
        <v>29</v>
      </c>
      <c r="AF3" s="97">
        <v>11.3</v>
      </c>
      <c r="AG3" s="111">
        <v>1.36</v>
      </c>
      <c r="AH3" s="111">
        <v>5.8000000000000007</v>
      </c>
      <c r="AI3" s="97">
        <v>0</v>
      </c>
      <c r="AJ3" s="105">
        <v>81.8</v>
      </c>
      <c r="AK3" s="92">
        <f t="shared" ref="AK3:AK65" si="1">LOG(E3)</f>
        <v>-0.19586056766464957</v>
      </c>
      <c r="AL3" s="92">
        <f t="shared" ref="AL3:AL65" si="2">LOG(F3)</f>
        <v>1.1325798476597371</v>
      </c>
      <c r="AM3" s="92">
        <f t="shared" ref="AM3:AM65" si="3">LOG(G3)</f>
        <v>1.4372747974101237</v>
      </c>
      <c r="AN3" s="92">
        <f t="shared" ref="AN3:AN65" si="4">LOG(H3)</f>
        <v>1.5072789124900907</v>
      </c>
      <c r="AO3" s="92">
        <f t="shared" ref="AO3:AO65" si="5">LOG(I3)</f>
        <v>-0.34008379993014975</v>
      </c>
      <c r="AP3" s="92">
        <f t="shared" ref="AP3:AP65" si="6">LOG(J3)</f>
        <v>2.1189299069938092E-2</v>
      </c>
      <c r="AQ3" s="92">
        <f t="shared" ref="AQ3:AQ65" si="7">LOG(K3)</f>
        <v>0.11058971029924898</v>
      </c>
      <c r="AR3" s="92">
        <f t="shared" ref="AR3:AR65" si="8">LOG(L3)</f>
        <v>6.445798922691845E-2</v>
      </c>
      <c r="AS3" s="92">
        <f t="shared" ref="AS3:AS65" si="9">LOG(M3)</f>
        <v>0.33894012389660899</v>
      </c>
      <c r="AT3" s="92">
        <f t="shared" ref="AT3:AT65" si="10">LOG(N3)</f>
        <v>0.92208485322964961</v>
      </c>
      <c r="AU3" s="92">
        <f t="shared" ref="AU3:AU65" si="11">LOG(O3)</f>
        <v>1.6020599913279623</v>
      </c>
      <c r="AV3" s="92">
        <f t="shared" ref="AV3:AV65" si="12">LOG(P3)</f>
        <v>0.1506089171089314</v>
      </c>
      <c r="AW3" s="92">
        <f t="shared" ref="AW3:AW65" si="13">LOG(Q3)</f>
        <v>0.82817418308127999</v>
      </c>
      <c r="AX3" s="92">
        <f t="shared" ref="AX3:AX65" si="14">LOG(R3)</f>
        <v>-0.85387196432176193</v>
      </c>
      <c r="AY3" s="92">
        <f t="shared" ref="AY3:AY65" si="15">LOG(S3)</f>
        <v>3.5181234866640647</v>
      </c>
      <c r="AZ3" s="92" t="e">
        <f t="shared" ref="AZ3:AZ65" si="16">LOG(T3)</f>
        <v>#NUM!</v>
      </c>
      <c r="BA3" s="92">
        <f t="shared" ref="BA3:BA65" si="17">LOG(U3)</f>
        <v>1.4440447959180762</v>
      </c>
      <c r="BB3" s="92">
        <f t="shared" ref="BB3:BB65" si="18">LOG(V3)</f>
        <v>0.98677173426624487</v>
      </c>
      <c r="BC3" s="92">
        <f t="shared" ref="BC3:BC65" si="19">LOG(W3)</f>
        <v>1.2355284469075489</v>
      </c>
      <c r="BD3" s="92">
        <f t="shared" ref="BD3:BD65" si="20">LOG(X3)</f>
        <v>1.4265112613645752</v>
      </c>
      <c r="BE3" s="92">
        <f t="shared" ref="BE3:BE65" si="21">LOG(Y3)</f>
        <v>1.7519168230532165</v>
      </c>
      <c r="BF3" s="92" t="e">
        <f t="shared" ref="BF3:BF65" si="22">LOG(Z3)</f>
        <v>#NUM!</v>
      </c>
      <c r="BG3" s="92">
        <f t="shared" ref="BG3:BG65" si="23">LOG(AA3)</f>
        <v>2.5808327556253281</v>
      </c>
      <c r="BH3" s="92">
        <f t="shared" ref="BH3:BH65" si="24">LOG(AB3)</f>
        <v>1.2432861460834461</v>
      </c>
      <c r="BI3" s="92">
        <f t="shared" ref="BI3:BI65" si="25">LOG(AC3)</f>
        <v>0.69897170426990596</v>
      </c>
      <c r="BJ3" s="92">
        <f t="shared" ref="BJ3:BJ65" si="26">LOG(AD3)</f>
        <v>0.6020599913279624</v>
      </c>
      <c r="BK3" s="92">
        <f t="shared" ref="BK3:BK65" si="27">LOG(AE3)</f>
        <v>1.4623979978989561</v>
      </c>
      <c r="BL3" s="92">
        <f t="shared" ref="BL3:BL65" si="28">LOG(AF3)</f>
        <v>1.0530784434834197</v>
      </c>
      <c r="BM3" s="92">
        <f t="shared" ref="BM3:BM65" si="29">LOG(AG3)</f>
        <v>0.13353890837021754</v>
      </c>
      <c r="BN3" s="92">
        <f t="shared" ref="BN3:BN65" si="30">LOG(AH3)</f>
        <v>0.76342799356293733</v>
      </c>
      <c r="BO3" s="92" t="e">
        <f t="shared" ref="BO3:BO65" si="31">LOG(AI3)</f>
        <v>#NUM!</v>
      </c>
      <c r="BP3" s="92">
        <f t="shared" ref="BP3:BP65" si="32">LOG(AJ3)</f>
        <v>1.9127533036713229</v>
      </c>
      <c r="BQ3" s="92">
        <v>-0.19586056766464957</v>
      </c>
      <c r="BR3" s="92">
        <v>1.1325798476597371</v>
      </c>
      <c r="BS3" s="92">
        <v>1.4372747974101237</v>
      </c>
      <c r="BT3" s="92">
        <v>1.5072789124900907</v>
      </c>
      <c r="BU3" s="92">
        <v>-0.34008379993014975</v>
      </c>
      <c r="BV3" s="92">
        <v>2.1189299069938092E-2</v>
      </c>
      <c r="BW3" s="92">
        <v>0.11058971029924898</v>
      </c>
      <c r="BX3" s="92">
        <v>6.445798922691845E-2</v>
      </c>
      <c r="BY3" s="92">
        <v>0.33894012389660899</v>
      </c>
      <c r="BZ3" s="92">
        <v>0.92208485322964961</v>
      </c>
      <c r="CA3" s="92">
        <v>1.6020599913279623</v>
      </c>
      <c r="CB3" s="92">
        <v>0.1506089171089314</v>
      </c>
      <c r="CC3" s="92">
        <v>0.82817418308127999</v>
      </c>
      <c r="CD3" s="92">
        <v>-0.85387196432176193</v>
      </c>
      <c r="CE3" s="92">
        <v>3.5181234866640647</v>
      </c>
      <c r="CG3" s="92">
        <v>1.4440447959180762</v>
      </c>
      <c r="CH3" s="92">
        <v>0.98677173426624487</v>
      </c>
      <c r="CI3" s="92">
        <v>1.2355284469075489</v>
      </c>
      <c r="CJ3" s="92">
        <v>1.4265112613645752</v>
      </c>
      <c r="CK3" s="92">
        <v>1.7519168230532165</v>
      </c>
      <c r="CM3" s="92">
        <v>2.5808327556253281</v>
      </c>
      <c r="CN3" s="92">
        <v>1.2432861460834461</v>
      </c>
      <c r="CO3" s="92">
        <v>0.69897170426990596</v>
      </c>
      <c r="CP3" s="92">
        <v>0.6020599913279624</v>
      </c>
      <c r="CQ3" s="92">
        <v>1.4623979978989561</v>
      </c>
      <c r="CR3" s="92">
        <v>1.0530784434834197</v>
      </c>
      <c r="CS3" s="92">
        <v>0.13353890837021754</v>
      </c>
      <c r="CT3" s="92">
        <v>0.76342799356293733</v>
      </c>
      <c r="CV3" s="92">
        <v>1.9127533036713229</v>
      </c>
    </row>
    <row r="4" spans="1:100" x14ac:dyDescent="0.25">
      <c r="A4" s="86" t="s">
        <v>1090</v>
      </c>
      <c r="B4" s="83" t="s">
        <v>47</v>
      </c>
      <c r="C4" s="86" t="s">
        <v>56</v>
      </c>
      <c r="D4" s="88">
        <v>1009</v>
      </c>
      <c r="E4" s="99">
        <v>0.60599999999999998</v>
      </c>
      <c r="F4" s="82">
        <v>8.5</v>
      </c>
      <c r="G4" s="82">
        <v>15.48</v>
      </c>
      <c r="H4" s="82">
        <v>30.597269722037208</v>
      </c>
      <c r="I4" s="86">
        <v>0.46</v>
      </c>
      <c r="J4" s="82">
        <v>1.05</v>
      </c>
      <c r="K4" s="82">
        <v>1.26</v>
      </c>
      <c r="L4" s="103">
        <v>1.1399999999999999</v>
      </c>
      <c r="M4" s="82">
        <v>4.129264</v>
      </c>
      <c r="N4" s="82">
        <v>6.1326279780345567</v>
      </c>
      <c r="O4" s="82">
        <v>40</v>
      </c>
      <c r="P4" s="82">
        <v>1.4145194292068481</v>
      </c>
      <c r="Q4" s="91">
        <v>6.7324662208557129</v>
      </c>
      <c r="R4" s="104">
        <v>0.06</v>
      </c>
      <c r="S4" s="105">
        <v>10249.296955806769</v>
      </c>
      <c r="T4" s="106"/>
      <c r="U4" s="86">
        <v>39.6</v>
      </c>
      <c r="V4" s="82">
        <v>8.4</v>
      </c>
      <c r="W4" s="110">
        <v>16</v>
      </c>
      <c r="X4" s="97">
        <v>29.299999999999997</v>
      </c>
      <c r="Y4" s="97">
        <v>466.16605139009454</v>
      </c>
      <c r="Z4" s="91">
        <v>129.36335711781081</v>
      </c>
      <c r="AA4" s="98">
        <v>180.47337583135595</v>
      </c>
      <c r="AB4" s="97">
        <v>6.27</v>
      </c>
      <c r="AC4" s="98">
        <v>4.9999836781416587</v>
      </c>
      <c r="AD4" s="97">
        <v>9.4</v>
      </c>
      <c r="AE4" s="97">
        <v>31.3</v>
      </c>
      <c r="AF4" s="97">
        <v>6.1</v>
      </c>
      <c r="AG4" s="111">
        <v>1.46</v>
      </c>
      <c r="AH4" s="111">
        <v>4.8</v>
      </c>
      <c r="AI4" s="97">
        <v>0</v>
      </c>
      <c r="AJ4" s="105">
        <v>90.8</v>
      </c>
      <c r="AK4" s="92">
        <f t="shared" si="1"/>
        <v>-0.21752737583371382</v>
      </c>
      <c r="AL4" s="92">
        <f t="shared" si="2"/>
        <v>0.92941892571429274</v>
      </c>
      <c r="AM4" s="92">
        <f t="shared" si="3"/>
        <v>1.1897709563468739</v>
      </c>
      <c r="AN4" s="92">
        <f t="shared" si="4"/>
        <v>1.4856826749274836</v>
      </c>
      <c r="AO4" s="92">
        <f t="shared" si="5"/>
        <v>-0.33724216831842591</v>
      </c>
      <c r="AP4" s="92">
        <f t="shared" si="6"/>
        <v>2.1189299069938092E-2</v>
      </c>
      <c r="AQ4" s="92">
        <f t="shared" si="7"/>
        <v>0.10037054511756291</v>
      </c>
      <c r="AR4" s="92">
        <f t="shared" si="8"/>
        <v>5.6904851336472557E-2</v>
      </c>
      <c r="AS4" s="92">
        <f t="shared" si="9"/>
        <v>0.61587264990740087</v>
      </c>
      <c r="AT4" s="92">
        <f t="shared" si="10"/>
        <v>0.7876466199969353</v>
      </c>
      <c r="AU4" s="92">
        <f t="shared" si="11"/>
        <v>1.6020599913279623</v>
      </c>
      <c r="AV4" s="92">
        <f t="shared" si="12"/>
        <v>0.1506089171089314</v>
      </c>
      <c r="AW4" s="92">
        <f t="shared" si="13"/>
        <v>0.82817418308127999</v>
      </c>
      <c r="AX4" s="92">
        <f t="shared" si="14"/>
        <v>-1.2218487496163564</v>
      </c>
      <c r="AY4" s="92">
        <f t="shared" si="15"/>
        <v>4.0106940762517427</v>
      </c>
      <c r="AZ4" s="92" t="e">
        <f t="shared" si="16"/>
        <v>#NUM!</v>
      </c>
      <c r="BA4" s="92">
        <f t="shared" si="17"/>
        <v>1.5976951859255124</v>
      </c>
      <c r="BB4" s="92">
        <f t="shared" si="18"/>
        <v>0.9242792860618817</v>
      </c>
      <c r="BC4" s="92">
        <f t="shared" si="19"/>
        <v>1.2041199826559248</v>
      </c>
      <c r="BD4" s="92">
        <f t="shared" si="20"/>
        <v>1.4668676203541093</v>
      </c>
      <c r="BE4" s="92">
        <f t="shared" si="21"/>
        <v>2.6685406427778804</v>
      </c>
      <c r="BF4" s="92">
        <f t="shared" si="22"/>
        <v>2.1118112774520097</v>
      </c>
      <c r="BG4" s="92">
        <f t="shared" si="23"/>
        <v>2.2564131420733888</v>
      </c>
      <c r="BH4" s="92">
        <f t="shared" si="24"/>
        <v>0.79726754083071638</v>
      </c>
      <c r="BI4" s="92">
        <f t="shared" si="25"/>
        <v>0.69896858663510242</v>
      </c>
      <c r="BJ4" s="92">
        <f t="shared" si="26"/>
        <v>0.97312785359969867</v>
      </c>
      <c r="BK4" s="92">
        <f t="shared" si="27"/>
        <v>1.4955443375464486</v>
      </c>
      <c r="BL4" s="92">
        <f t="shared" si="28"/>
        <v>0.78532983501076703</v>
      </c>
      <c r="BM4" s="92">
        <f t="shared" si="29"/>
        <v>0.16435285578443709</v>
      </c>
      <c r="BN4" s="92">
        <f t="shared" si="30"/>
        <v>0.68124123737558717</v>
      </c>
      <c r="BO4" s="92" t="e">
        <f t="shared" si="31"/>
        <v>#NUM!</v>
      </c>
      <c r="BP4" s="92">
        <f t="shared" si="32"/>
        <v>1.958085848521085</v>
      </c>
      <c r="BQ4" s="92">
        <v>-0.21752737583371382</v>
      </c>
      <c r="BR4" s="92">
        <v>0.92941892571429274</v>
      </c>
      <c r="BS4" s="92">
        <v>1.1897709563468739</v>
      </c>
      <c r="BT4" s="92">
        <v>1.4856826749274836</v>
      </c>
      <c r="BU4" s="92">
        <v>-0.33724216831842591</v>
      </c>
      <c r="BV4" s="92">
        <v>2.1189299069938092E-2</v>
      </c>
      <c r="BW4" s="92">
        <v>0.10037054511756291</v>
      </c>
      <c r="BX4" s="92">
        <v>5.6904851336472557E-2</v>
      </c>
      <c r="BY4" s="92">
        <v>0.61587264990740087</v>
      </c>
      <c r="BZ4" s="92">
        <v>0.7876466199969353</v>
      </c>
      <c r="CA4" s="92">
        <v>1.6020599913279623</v>
      </c>
      <c r="CB4" s="92">
        <v>0.1506089171089314</v>
      </c>
      <c r="CC4" s="92">
        <v>0.82817418308127999</v>
      </c>
      <c r="CD4" s="92">
        <v>-1.2218487496163564</v>
      </c>
      <c r="CE4" s="92">
        <v>4.0106940762517427</v>
      </c>
      <c r="CG4" s="92">
        <v>1.5976951859255124</v>
      </c>
      <c r="CH4" s="92">
        <v>0.9242792860618817</v>
      </c>
      <c r="CI4" s="92">
        <v>1.2041199826559248</v>
      </c>
      <c r="CJ4" s="92">
        <v>1.4668676203541093</v>
      </c>
      <c r="CK4" s="92">
        <v>2.6685406427778804</v>
      </c>
      <c r="CL4" s="92">
        <v>2.1118112774520097</v>
      </c>
      <c r="CM4" s="92">
        <v>2.2564131420733888</v>
      </c>
      <c r="CN4" s="92">
        <v>0.79726754083071638</v>
      </c>
      <c r="CO4" s="92">
        <v>0.69896858663510242</v>
      </c>
      <c r="CP4" s="92">
        <v>0.97312785359969867</v>
      </c>
      <c r="CQ4" s="92">
        <v>1.4955443375464486</v>
      </c>
      <c r="CR4" s="92">
        <v>0.78532983501076703</v>
      </c>
      <c r="CS4" s="92">
        <v>0.16435285578443709</v>
      </c>
      <c r="CT4" s="92">
        <v>0.68124123737558717</v>
      </c>
      <c r="CV4" s="92">
        <v>1.958085848521085</v>
      </c>
    </row>
    <row r="5" spans="1:100" x14ac:dyDescent="0.25">
      <c r="A5" s="86" t="s">
        <v>1090</v>
      </c>
      <c r="B5" s="83" t="s">
        <v>47</v>
      </c>
      <c r="C5" s="86" t="s">
        <v>57</v>
      </c>
      <c r="D5" s="88">
        <v>1042</v>
      </c>
      <c r="E5" s="99">
        <v>0.63700000000000001</v>
      </c>
      <c r="F5" s="82">
        <v>9.82</v>
      </c>
      <c r="G5" s="82">
        <v>21.55</v>
      </c>
      <c r="H5" s="82">
        <v>27.687061407271418</v>
      </c>
      <c r="I5" s="86">
        <v>0.42899999999999999</v>
      </c>
      <c r="J5" s="82">
        <v>1.05</v>
      </c>
      <c r="K5" s="82">
        <v>1.35</v>
      </c>
      <c r="L5" s="103">
        <v>1.1200000000000001</v>
      </c>
      <c r="M5" s="82">
        <v>2.4163570000000001</v>
      </c>
      <c r="N5" s="82">
        <v>6.7449587523390457</v>
      </c>
      <c r="O5" s="82">
        <v>40</v>
      </c>
      <c r="P5" s="82">
        <v>1.4145194292068481</v>
      </c>
      <c r="Q5" s="91">
        <v>6.7324662208557129</v>
      </c>
      <c r="R5" s="104">
        <v>0.03</v>
      </c>
      <c r="S5" s="105">
        <v>867.90289518649843</v>
      </c>
      <c r="T5" s="106"/>
      <c r="U5" s="86">
        <v>23.4</v>
      </c>
      <c r="V5" s="82">
        <v>2.7</v>
      </c>
      <c r="W5" s="110">
        <v>2.5</v>
      </c>
      <c r="X5" s="97">
        <v>22.599999999999994</v>
      </c>
      <c r="Y5" s="97">
        <v>0.22307222393018181</v>
      </c>
      <c r="Z5" s="91">
        <v>0</v>
      </c>
      <c r="AA5" s="98">
        <v>1.3481702100903039</v>
      </c>
      <c r="AB5" s="97">
        <v>9.14</v>
      </c>
      <c r="AC5" s="98">
        <v>5.0000148465314052</v>
      </c>
      <c r="AD5" s="97">
        <v>3.5</v>
      </c>
      <c r="AE5" s="97">
        <v>10.3</v>
      </c>
      <c r="AF5" s="97">
        <v>13.9</v>
      </c>
      <c r="AG5" s="111">
        <v>1.94</v>
      </c>
      <c r="AH5" s="111">
        <v>6.6000000000000005</v>
      </c>
      <c r="AI5" s="97">
        <v>0</v>
      </c>
      <c r="AJ5" s="105">
        <v>82</v>
      </c>
      <c r="AK5" s="92">
        <f t="shared" si="1"/>
        <v>-0.19586056766464957</v>
      </c>
      <c r="AL5" s="92">
        <f t="shared" si="2"/>
        <v>0.99211148778694969</v>
      </c>
      <c r="AM5" s="92">
        <f t="shared" si="3"/>
        <v>1.3334472744967505</v>
      </c>
      <c r="AN5" s="92">
        <f t="shared" si="4"/>
        <v>1.4422768639315509</v>
      </c>
      <c r="AO5" s="92">
        <f t="shared" si="5"/>
        <v>-0.36754270781527576</v>
      </c>
      <c r="AP5" s="92">
        <f t="shared" si="6"/>
        <v>2.1189299069938092E-2</v>
      </c>
      <c r="AQ5" s="92">
        <f t="shared" si="7"/>
        <v>0.13033376849500614</v>
      </c>
      <c r="AR5" s="92">
        <f t="shared" si="8"/>
        <v>4.9218022670181653E-2</v>
      </c>
      <c r="AS5" s="92">
        <f t="shared" si="9"/>
        <v>0.38316109868924381</v>
      </c>
      <c r="AT5" s="92">
        <f t="shared" si="10"/>
        <v>0.82897929816117466</v>
      </c>
      <c r="AU5" s="92">
        <f t="shared" si="11"/>
        <v>1.6020599913279623</v>
      </c>
      <c r="AV5" s="92">
        <f t="shared" si="12"/>
        <v>0.1506089171089314</v>
      </c>
      <c r="AW5" s="92">
        <f t="shared" si="13"/>
        <v>0.82817418308127999</v>
      </c>
      <c r="AX5" s="92">
        <f t="shared" si="14"/>
        <v>-1.5228787452803376</v>
      </c>
      <c r="AY5" s="92">
        <f t="shared" si="15"/>
        <v>2.9384711371076189</v>
      </c>
      <c r="AZ5" s="92" t="e">
        <f t="shared" si="16"/>
        <v>#NUM!</v>
      </c>
      <c r="BA5" s="92">
        <f t="shared" si="17"/>
        <v>1.3692158574101427</v>
      </c>
      <c r="BB5" s="92">
        <f t="shared" si="18"/>
        <v>0.43136376415898736</v>
      </c>
      <c r="BC5" s="92">
        <f t="shared" si="19"/>
        <v>0.3979400086720376</v>
      </c>
      <c r="BD5" s="92">
        <f t="shared" si="20"/>
        <v>1.3541084391474008</v>
      </c>
      <c r="BE5" s="92">
        <f t="shared" si="21"/>
        <v>-0.65155450297854656</v>
      </c>
      <c r="BF5" s="92" t="e">
        <f t="shared" si="22"/>
        <v>#NUM!</v>
      </c>
      <c r="BG5" s="92">
        <f t="shared" si="23"/>
        <v>0.12974472649930538</v>
      </c>
      <c r="BH5" s="92">
        <f t="shared" si="24"/>
        <v>0.96094619573383144</v>
      </c>
      <c r="BI5" s="92">
        <f t="shared" si="25"/>
        <v>0.69897129388743717</v>
      </c>
      <c r="BJ5" s="92">
        <f t="shared" si="26"/>
        <v>0.54406804435027567</v>
      </c>
      <c r="BK5" s="92">
        <f t="shared" si="27"/>
        <v>1.0128372247051722</v>
      </c>
      <c r="BL5" s="92">
        <f t="shared" si="28"/>
        <v>1.1430148002540952</v>
      </c>
      <c r="BM5" s="92">
        <f t="shared" si="29"/>
        <v>0.28780172993022601</v>
      </c>
      <c r="BN5" s="92">
        <f t="shared" si="30"/>
        <v>0.81954393554186866</v>
      </c>
      <c r="BO5" s="92" t="e">
        <f t="shared" si="31"/>
        <v>#NUM!</v>
      </c>
      <c r="BP5" s="92">
        <f t="shared" si="32"/>
        <v>1.9138138523837167</v>
      </c>
      <c r="BQ5" s="92">
        <v>-0.19586056766464957</v>
      </c>
      <c r="BR5" s="92">
        <v>0.99211148778694969</v>
      </c>
      <c r="BS5" s="92">
        <v>1.3334472744967505</v>
      </c>
      <c r="BT5" s="92">
        <v>1.4422768639315509</v>
      </c>
      <c r="BU5" s="92">
        <v>-0.36754270781527576</v>
      </c>
      <c r="BV5" s="92">
        <v>2.1189299069938092E-2</v>
      </c>
      <c r="BW5" s="92">
        <v>0.13033376849500614</v>
      </c>
      <c r="BX5" s="92">
        <v>4.9218022670181653E-2</v>
      </c>
      <c r="BY5" s="92">
        <v>0.38316109868924381</v>
      </c>
      <c r="BZ5" s="92">
        <v>0.82897929816117466</v>
      </c>
      <c r="CA5" s="92">
        <v>1.6020599913279623</v>
      </c>
      <c r="CB5" s="92">
        <v>0.1506089171089314</v>
      </c>
      <c r="CC5" s="92">
        <v>0.82817418308127999</v>
      </c>
      <c r="CD5" s="92">
        <v>-1.5228787452803376</v>
      </c>
      <c r="CE5" s="92">
        <v>2.9384711371076189</v>
      </c>
      <c r="CG5" s="92">
        <v>1.3692158574101427</v>
      </c>
      <c r="CH5" s="92">
        <v>0.43136376415898736</v>
      </c>
      <c r="CI5" s="92">
        <v>0.3979400086720376</v>
      </c>
      <c r="CJ5" s="92">
        <v>1.3541084391474008</v>
      </c>
      <c r="CK5" s="92">
        <v>-0.65155450297854656</v>
      </c>
      <c r="CM5" s="92">
        <v>0.12974472649930538</v>
      </c>
      <c r="CN5" s="92">
        <v>0.96094619573383144</v>
      </c>
      <c r="CO5" s="92">
        <v>0.69897129388743717</v>
      </c>
      <c r="CP5" s="92">
        <v>0.54406804435027567</v>
      </c>
      <c r="CQ5" s="92">
        <v>1.0128372247051722</v>
      </c>
      <c r="CR5" s="92">
        <v>1.1430148002540952</v>
      </c>
      <c r="CS5" s="92">
        <v>0.28780172993022601</v>
      </c>
      <c r="CT5" s="92">
        <v>0.81954393554186866</v>
      </c>
      <c r="CV5" s="92">
        <v>1.9138138523837167</v>
      </c>
    </row>
    <row r="6" spans="1:100" ht="30" x14ac:dyDescent="0.25">
      <c r="A6" s="86" t="s">
        <v>1090</v>
      </c>
      <c r="B6" s="83" t="s">
        <v>47</v>
      </c>
      <c r="C6" s="86" t="s">
        <v>58</v>
      </c>
      <c r="D6" s="88">
        <v>1078</v>
      </c>
      <c r="E6" s="99">
        <v>0.60599999999999998</v>
      </c>
      <c r="F6" s="82">
        <v>24.37</v>
      </c>
      <c r="G6" s="82">
        <v>37.229999999999997</v>
      </c>
      <c r="H6" s="82">
        <v>30.485512895468219</v>
      </c>
      <c r="I6" s="86">
        <v>0.47</v>
      </c>
      <c r="J6" s="82">
        <v>1.04</v>
      </c>
      <c r="K6" s="82">
        <v>1.3</v>
      </c>
      <c r="L6" s="103">
        <v>1.22</v>
      </c>
      <c r="M6" s="82">
        <v>2.0095689999999999</v>
      </c>
      <c r="N6" s="82">
        <v>6.6207586877860978</v>
      </c>
      <c r="O6" s="82">
        <v>40</v>
      </c>
      <c r="P6" s="82">
        <v>1.4145194292068481</v>
      </c>
      <c r="Q6" s="91">
        <v>6.7324662208557129</v>
      </c>
      <c r="R6" s="104">
        <v>0.23</v>
      </c>
      <c r="S6" s="105">
        <v>13734.156072998543</v>
      </c>
      <c r="T6" s="106"/>
      <c r="U6" s="86">
        <v>16.8</v>
      </c>
      <c r="V6" s="82">
        <v>2.7</v>
      </c>
      <c r="W6" s="110">
        <v>7.6</v>
      </c>
      <c r="X6" s="97">
        <v>39.5</v>
      </c>
      <c r="Y6" s="97">
        <v>525.45067637629336</v>
      </c>
      <c r="Z6" s="91">
        <v>0.19313194246947302</v>
      </c>
      <c r="AA6" s="98">
        <v>102.13920728885559</v>
      </c>
      <c r="AB6" s="97">
        <v>13.3</v>
      </c>
      <c r="AC6" s="98">
        <v>10</v>
      </c>
      <c r="AD6" s="97">
        <v>9.4</v>
      </c>
      <c r="AE6" s="97">
        <v>25.2</v>
      </c>
      <c r="AF6" s="97">
        <v>6.2</v>
      </c>
      <c r="AG6" s="111">
        <v>1.62</v>
      </c>
      <c r="AH6" s="111">
        <v>5.6</v>
      </c>
      <c r="AI6" s="97">
        <v>0.09</v>
      </c>
      <c r="AJ6" s="105">
        <v>91.6</v>
      </c>
      <c r="AK6" s="92">
        <f t="shared" si="1"/>
        <v>-0.21752737583371382</v>
      </c>
      <c r="AL6" s="92">
        <f t="shared" si="2"/>
        <v>1.3868555291847244</v>
      </c>
      <c r="AM6" s="92">
        <f t="shared" si="3"/>
        <v>1.5708930362183922</v>
      </c>
      <c r="AN6" s="92">
        <f t="shared" si="4"/>
        <v>1.4840935060923279</v>
      </c>
      <c r="AO6" s="92">
        <f t="shared" si="5"/>
        <v>-0.32790214206428259</v>
      </c>
      <c r="AP6" s="92">
        <f t="shared" si="6"/>
        <v>1.703333929878037E-2</v>
      </c>
      <c r="AQ6" s="92">
        <f t="shared" si="7"/>
        <v>0.11394335230683679</v>
      </c>
      <c r="AR6" s="92">
        <f t="shared" si="8"/>
        <v>8.6359830674748214E-2</v>
      </c>
      <c r="AS6" s="92">
        <f t="shared" si="9"/>
        <v>0.30310292259811478</v>
      </c>
      <c r="AT6" s="92">
        <f t="shared" si="10"/>
        <v>0.82090775908313496</v>
      </c>
      <c r="AU6" s="92">
        <f t="shared" si="11"/>
        <v>1.6020599913279623</v>
      </c>
      <c r="AV6" s="92">
        <f t="shared" si="12"/>
        <v>0.1506089171089314</v>
      </c>
      <c r="AW6" s="92">
        <f t="shared" si="13"/>
        <v>0.82817418308127999</v>
      </c>
      <c r="AX6" s="92">
        <f t="shared" si="14"/>
        <v>-0.63827216398240705</v>
      </c>
      <c r="AY6" s="92">
        <f t="shared" si="15"/>
        <v>4.1378019783470252</v>
      </c>
      <c r="AZ6" s="92" t="e">
        <f t="shared" si="16"/>
        <v>#NUM!</v>
      </c>
      <c r="BA6" s="92">
        <f t="shared" si="17"/>
        <v>1.2253092817258628</v>
      </c>
      <c r="BB6" s="92">
        <f t="shared" si="18"/>
        <v>0.43136376415898736</v>
      </c>
      <c r="BC6" s="92">
        <f t="shared" si="19"/>
        <v>0.88081359228079137</v>
      </c>
      <c r="BD6" s="92">
        <f t="shared" si="20"/>
        <v>1.5965970956264601</v>
      </c>
      <c r="BE6" s="92">
        <f t="shared" si="21"/>
        <v>2.7205319554109657</v>
      </c>
      <c r="BF6" s="92">
        <f t="shared" si="22"/>
        <v>-0.71414589146673468</v>
      </c>
      <c r="BG6" s="92">
        <f t="shared" si="23"/>
        <v>2.0091924829358936</v>
      </c>
      <c r="BH6" s="92">
        <f t="shared" si="24"/>
        <v>1.1238516409670858</v>
      </c>
      <c r="BI6" s="92">
        <f t="shared" si="25"/>
        <v>1</v>
      </c>
      <c r="BJ6" s="92">
        <f t="shared" si="26"/>
        <v>0.97312785359969867</v>
      </c>
      <c r="BK6" s="92">
        <f t="shared" si="27"/>
        <v>1.4014005407815442</v>
      </c>
      <c r="BL6" s="92">
        <f t="shared" si="28"/>
        <v>0.79239168949825389</v>
      </c>
      <c r="BM6" s="92">
        <f t="shared" si="29"/>
        <v>0.20951501454263097</v>
      </c>
      <c r="BN6" s="92">
        <f t="shared" si="30"/>
        <v>0.74818802700620035</v>
      </c>
      <c r="BO6" s="92">
        <f t="shared" si="31"/>
        <v>-1.0457574905606752</v>
      </c>
      <c r="BP6" s="92">
        <f t="shared" si="32"/>
        <v>1.9618954736678504</v>
      </c>
      <c r="BQ6" s="92">
        <v>-0.21752737583371382</v>
      </c>
      <c r="BR6" s="92">
        <v>1.3868555291847244</v>
      </c>
      <c r="BS6" s="92">
        <v>1.5708930362183922</v>
      </c>
      <c r="BT6" s="92">
        <v>1.4840935060923279</v>
      </c>
      <c r="BU6" s="92">
        <v>-0.32790214206428259</v>
      </c>
      <c r="BV6" s="92">
        <v>1.703333929878037E-2</v>
      </c>
      <c r="BW6" s="92">
        <v>0.11394335230683679</v>
      </c>
      <c r="BX6" s="92">
        <v>8.6359830674748214E-2</v>
      </c>
      <c r="BY6" s="92">
        <v>0.30310292259811478</v>
      </c>
      <c r="BZ6" s="92">
        <v>0.82090775908313496</v>
      </c>
      <c r="CA6" s="92">
        <v>1.6020599913279623</v>
      </c>
      <c r="CB6" s="92">
        <v>0.1506089171089314</v>
      </c>
      <c r="CC6" s="92">
        <v>0.82817418308127999</v>
      </c>
      <c r="CD6" s="92">
        <v>-0.63827216398240705</v>
      </c>
      <c r="CE6" s="92">
        <v>4.1378019783470252</v>
      </c>
      <c r="CG6" s="92">
        <v>1.2253092817258628</v>
      </c>
      <c r="CH6" s="92">
        <v>0.43136376415898736</v>
      </c>
      <c r="CI6" s="92">
        <v>0.88081359228079137</v>
      </c>
      <c r="CJ6" s="92">
        <v>1.5965970956264601</v>
      </c>
      <c r="CK6" s="92">
        <v>2.7205319554109657</v>
      </c>
      <c r="CL6" s="92">
        <v>-0.71414589146673468</v>
      </c>
      <c r="CM6" s="92">
        <v>2.0091924829358936</v>
      </c>
      <c r="CN6" s="92">
        <v>1.1238516409670858</v>
      </c>
      <c r="CO6" s="92">
        <v>1</v>
      </c>
      <c r="CP6" s="92">
        <v>0.97312785359969867</v>
      </c>
      <c r="CQ6" s="92">
        <v>1.4014005407815442</v>
      </c>
      <c r="CR6" s="92">
        <v>0.79239168949825389</v>
      </c>
      <c r="CS6" s="92">
        <v>0.20951501454263097</v>
      </c>
      <c r="CT6" s="92">
        <v>0.74818802700620035</v>
      </c>
      <c r="CU6" s="92">
        <v>-1.0457574905606752</v>
      </c>
      <c r="CV6" s="92">
        <v>1.9618954736678504</v>
      </c>
    </row>
    <row r="7" spans="1:100" x14ac:dyDescent="0.25">
      <c r="A7" s="86" t="s">
        <v>1090</v>
      </c>
      <c r="B7" s="83" t="s">
        <v>47</v>
      </c>
      <c r="C7" s="86" t="s">
        <v>59</v>
      </c>
      <c r="D7" s="88">
        <v>1079</v>
      </c>
      <c r="E7" s="99">
        <v>0.63700000000000001</v>
      </c>
      <c r="F7" s="82">
        <v>17.61</v>
      </c>
      <c r="G7" s="82">
        <v>32.21</v>
      </c>
      <c r="H7" s="82">
        <v>36.685426475752763</v>
      </c>
      <c r="I7" s="86">
        <v>0.72299999999999998</v>
      </c>
      <c r="J7" s="82">
        <v>1.0900000000000001</v>
      </c>
      <c r="K7" s="82">
        <v>1.25</v>
      </c>
      <c r="L7" s="103">
        <v>1.17</v>
      </c>
      <c r="M7" s="82">
        <v>2.427184</v>
      </c>
      <c r="N7" s="82">
        <v>5.5646211944963646</v>
      </c>
      <c r="O7" s="82">
        <v>40</v>
      </c>
      <c r="P7" s="82">
        <v>1.4145194292068481</v>
      </c>
      <c r="Q7" s="91">
        <v>6.7324662208557129</v>
      </c>
      <c r="R7" s="104">
        <v>0.06</v>
      </c>
      <c r="S7" s="105">
        <v>6872.1598242975006</v>
      </c>
      <c r="T7" s="106"/>
      <c r="U7" s="86">
        <v>42.6</v>
      </c>
      <c r="V7" s="82">
        <v>5.3</v>
      </c>
      <c r="W7" s="110">
        <v>3.6</v>
      </c>
      <c r="X7" s="97">
        <v>38.5</v>
      </c>
      <c r="Y7" s="97">
        <v>106.58481764538492</v>
      </c>
      <c r="Z7" s="91">
        <v>0</v>
      </c>
      <c r="AA7" s="98">
        <v>154.80245559711906</v>
      </c>
      <c r="AB7" s="97">
        <v>23.14</v>
      </c>
      <c r="AC7" s="98">
        <v>10.000031294105129</v>
      </c>
      <c r="AD7" s="97">
        <v>4</v>
      </c>
      <c r="AE7" s="97">
        <v>1.8</v>
      </c>
      <c r="AF7" s="97">
        <v>9.6</v>
      </c>
      <c r="AG7" s="111">
        <v>2.11</v>
      </c>
      <c r="AH7" s="111">
        <v>6.5</v>
      </c>
      <c r="AI7" s="97">
        <v>0</v>
      </c>
      <c r="AJ7" s="105">
        <v>88</v>
      </c>
      <c r="AK7" s="92">
        <f t="shared" si="1"/>
        <v>-0.19586056766464957</v>
      </c>
      <c r="AL7" s="92">
        <f t="shared" si="2"/>
        <v>1.2457593559672768</v>
      </c>
      <c r="AM7" s="92">
        <f t="shared" si="3"/>
        <v>1.5079907248196913</v>
      </c>
      <c r="AN7" s="92">
        <f t="shared" si="4"/>
        <v>1.5644935722042914</v>
      </c>
      <c r="AO7" s="92">
        <f t="shared" si="5"/>
        <v>-0.14086170270546919</v>
      </c>
      <c r="AP7" s="92">
        <f t="shared" si="6"/>
        <v>3.7426497940623665E-2</v>
      </c>
      <c r="AQ7" s="92">
        <f t="shared" si="7"/>
        <v>9.691001300805642E-2</v>
      </c>
      <c r="AR7" s="92">
        <f t="shared" si="8"/>
        <v>6.8185861746161619E-2</v>
      </c>
      <c r="AS7" s="92">
        <f t="shared" si="9"/>
        <v>0.38510270058231688</v>
      </c>
      <c r="AT7" s="92">
        <f t="shared" si="10"/>
        <v>0.74543560555494226</v>
      </c>
      <c r="AU7" s="92">
        <f t="shared" si="11"/>
        <v>1.6020599913279623</v>
      </c>
      <c r="AV7" s="92">
        <f t="shared" si="12"/>
        <v>0.1506089171089314</v>
      </c>
      <c r="AW7" s="92">
        <f t="shared" si="13"/>
        <v>0.82817418308127999</v>
      </c>
      <c r="AX7" s="92">
        <f t="shared" si="14"/>
        <v>-1.2218487496163564</v>
      </c>
      <c r="AY7" s="92">
        <f t="shared" si="15"/>
        <v>3.837093251231122</v>
      </c>
      <c r="AZ7" s="92" t="e">
        <f t="shared" si="16"/>
        <v>#NUM!</v>
      </c>
      <c r="BA7" s="92">
        <f t="shared" si="17"/>
        <v>1.6294095991027189</v>
      </c>
      <c r="BB7" s="92">
        <f t="shared" si="18"/>
        <v>0.72427586960078905</v>
      </c>
      <c r="BC7" s="92">
        <f t="shared" si="19"/>
        <v>0.55630250076728727</v>
      </c>
      <c r="BD7" s="92">
        <f t="shared" si="20"/>
        <v>1.5854607295085006</v>
      </c>
      <c r="BE7" s="92">
        <f t="shared" si="21"/>
        <v>2.0276953465065084</v>
      </c>
      <c r="BF7" s="92" t="e">
        <f t="shared" si="22"/>
        <v>#NUM!</v>
      </c>
      <c r="BG7" s="92">
        <f t="shared" si="23"/>
        <v>2.1897778455188384</v>
      </c>
      <c r="BH7" s="92">
        <f t="shared" si="24"/>
        <v>1.3643633546157308</v>
      </c>
      <c r="BI7" s="92">
        <f t="shared" si="25"/>
        <v>1.0000013590835908</v>
      </c>
      <c r="BJ7" s="92">
        <f t="shared" si="26"/>
        <v>0.6020599913279624</v>
      </c>
      <c r="BK7" s="92">
        <f t="shared" si="27"/>
        <v>0.25527250510330607</v>
      </c>
      <c r="BL7" s="92">
        <f t="shared" si="28"/>
        <v>0.98227123303956843</v>
      </c>
      <c r="BM7" s="92">
        <f t="shared" si="29"/>
        <v>0.32428245529769262</v>
      </c>
      <c r="BN7" s="92">
        <f t="shared" si="30"/>
        <v>0.81291335664285558</v>
      </c>
      <c r="BO7" s="92" t="e">
        <f t="shared" si="31"/>
        <v>#NUM!</v>
      </c>
      <c r="BP7" s="92">
        <f t="shared" si="32"/>
        <v>1.9444826721501687</v>
      </c>
      <c r="BQ7" s="92">
        <v>-0.19586056766464957</v>
      </c>
      <c r="BR7" s="92">
        <v>1.2457593559672768</v>
      </c>
      <c r="BS7" s="92">
        <v>1.5079907248196913</v>
      </c>
      <c r="BT7" s="92">
        <v>1.5644935722042914</v>
      </c>
      <c r="BU7" s="92">
        <v>-0.14086170270546919</v>
      </c>
      <c r="BV7" s="92">
        <v>3.7426497940623665E-2</v>
      </c>
      <c r="BW7" s="92">
        <v>9.691001300805642E-2</v>
      </c>
      <c r="BX7" s="92">
        <v>6.8185861746161619E-2</v>
      </c>
      <c r="BY7" s="92">
        <v>0.38510270058231688</v>
      </c>
      <c r="BZ7" s="92">
        <v>0.74543560555494226</v>
      </c>
      <c r="CA7" s="92">
        <v>1.6020599913279623</v>
      </c>
      <c r="CB7" s="92">
        <v>0.1506089171089314</v>
      </c>
      <c r="CC7" s="92">
        <v>0.82817418308127999</v>
      </c>
      <c r="CD7" s="92">
        <v>-1.2218487496163564</v>
      </c>
      <c r="CE7" s="92">
        <v>3.837093251231122</v>
      </c>
      <c r="CG7" s="92">
        <v>1.6294095991027189</v>
      </c>
      <c r="CH7" s="92">
        <v>0.72427586960078905</v>
      </c>
      <c r="CI7" s="92">
        <v>0.55630250076728727</v>
      </c>
      <c r="CJ7" s="92">
        <v>1.5854607295085006</v>
      </c>
      <c r="CK7" s="92">
        <v>2.0276953465065084</v>
      </c>
      <c r="CM7" s="92">
        <v>2.1897778455188384</v>
      </c>
      <c r="CN7" s="92">
        <v>1.3643633546157308</v>
      </c>
      <c r="CO7" s="92">
        <v>1.0000013590835908</v>
      </c>
      <c r="CP7" s="92">
        <v>0.6020599913279624</v>
      </c>
      <c r="CQ7" s="92">
        <v>0.25527250510330607</v>
      </c>
      <c r="CR7" s="92">
        <v>0.98227123303956843</v>
      </c>
      <c r="CS7" s="92">
        <v>0.32428245529769262</v>
      </c>
      <c r="CT7" s="92">
        <v>0.81291335664285558</v>
      </c>
      <c r="CV7" s="92">
        <v>1.9444826721501687</v>
      </c>
    </row>
    <row r="8" spans="1:100" ht="30" x14ac:dyDescent="0.25">
      <c r="A8" s="86" t="s">
        <v>61</v>
      </c>
      <c r="B8" s="83" t="s">
        <v>60</v>
      </c>
      <c r="C8" s="86" t="s">
        <v>62</v>
      </c>
      <c r="D8" s="88">
        <v>2003</v>
      </c>
      <c r="E8" s="99">
        <v>0.57399999999999995</v>
      </c>
      <c r="F8" s="82">
        <v>50.28</v>
      </c>
      <c r="G8" s="82">
        <v>63.2</v>
      </c>
      <c r="H8" s="82">
        <v>27.487147009811615</v>
      </c>
      <c r="I8" s="86">
        <v>0.45900000000000002</v>
      </c>
      <c r="J8" s="82">
        <v>1.03</v>
      </c>
      <c r="K8" s="82">
        <v>1.0900000000000001</v>
      </c>
      <c r="L8" s="103">
        <v>1.37</v>
      </c>
      <c r="M8" s="82">
        <v>2.9268290000000001</v>
      </c>
      <c r="N8" s="82">
        <v>3.3119625504507941</v>
      </c>
      <c r="O8" s="82">
        <v>40</v>
      </c>
      <c r="P8" s="82">
        <v>1.4145194292068499</v>
      </c>
      <c r="Q8" s="91">
        <v>6.7324662208557102</v>
      </c>
      <c r="R8" s="104">
        <v>0.31</v>
      </c>
      <c r="S8" s="105">
        <v>11312.197329910636</v>
      </c>
      <c r="T8" s="106"/>
      <c r="U8" s="86">
        <v>59.3</v>
      </c>
      <c r="V8" s="82">
        <v>3.3</v>
      </c>
      <c r="W8" s="110">
        <v>5.8</v>
      </c>
      <c r="X8" s="97">
        <v>29.700000000000003</v>
      </c>
      <c r="Y8" s="97">
        <v>815.96107060972884</v>
      </c>
      <c r="Z8" s="91">
        <v>894.52371627185539</v>
      </c>
      <c r="AA8" s="98">
        <v>1156.1752544600581</v>
      </c>
      <c r="AB8" s="97">
        <v>31.37</v>
      </c>
      <c r="AC8" s="98">
        <v>15.000062526313156</v>
      </c>
      <c r="AD8" s="97">
        <v>8.3000000000000007</v>
      </c>
      <c r="AE8" s="97">
        <v>24.6</v>
      </c>
      <c r="AF8" s="97">
        <v>6.8</v>
      </c>
      <c r="AG8" s="111">
        <v>1.48</v>
      </c>
      <c r="AH8" s="111">
        <v>3.1</v>
      </c>
      <c r="AI8" s="97">
        <v>44.39</v>
      </c>
      <c r="AJ8" s="105">
        <v>91.100000000000009</v>
      </c>
      <c r="AK8" s="92">
        <f t="shared" si="1"/>
        <v>-0.24108810760202651</v>
      </c>
      <c r="AL8" s="92">
        <f t="shared" si="2"/>
        <v>1.7013952690139202</v>
      </c>
      <c r="AM8" s="92">
        <f t="shared" si="3"/>
        <v>1.8007170782823851</v>
      </c>
      <c r="AN8" s="92">
        <f t="shared" si="4"/>
        <v>1.4391296651910268</v>
      </c>
      <c r="AO8" s="92">
        <f t="shared" si="5"/>
        <v>-0.33818731446273875</v>
      </c>
      <c r="AP8" s="92">
        <f t="shared" si="6"/>
        <v>1.2837224705172217E-2</v>
      </c>
      <c r="AQ8" s="92">
        <f t="shared" si="7"/>
        <v>3.7426497940623665E-2</v>
      </c>
      <c r="AR8" s="92">
        <f t="shared" si="8"/>
        <v>0.13672056715640679</v>
      </c>
      <c r="AS8" s="92">
        <f t="shared" si="9"/>
        <v>0.46639734951756001</v>
      </c>
      <c r="AT8" s="92">
        <f t="shared" si="10"/>
        <v>0.52008541741703285</v>
      </c>
      <c r="AU8" s="92">
        <f t="shared" si="11"/>
        <v>1.6020599913279623</v>
      </c>
      <c r="AV8" s="92">
        <f t="shared" si="12"/>
        <v>0.15060891710893196</v>
      </c>
      <c r="AW8" s="92">
        <f t="shared" si="13"/>
        <v>0.82817418308127977</v>
      </c>
      <c r="AX8" s="92">
        <f t="shared" si="14"/>
        <v>-0.50863830616572736</v>
      </c>
      <c r="AY8" s="92">
        <f t="shared" si="15"/>
        <v>4.0535469723495563</v>
      </c>
      <c r="AZ8" s="92" t="e">
        <f t="shared" si="16"/>
        <v>#NUM!</v>
      </c>
      <c r="BA8" s="92">
        <f t="shared" si="17"/>
        <v>1.7730546933642626</v>
      </c>
      <c r="BB8" s="92">
        <f t="shared" si="18"/>
        <v>0.51851393987788741</v>
      </c>
      <c r="BC8" s="92">
        <f t="shared" si="19"/>
        <v>0.76342799356293722</v>
      </c>
      <c r="BD8" s="92">
        <f t="shared" si="20"/>
        <v>1.4727564493172125</v>
      </c>
      <c r="BE8" s="92">
        <f t="shared" si="21"/>
        <v>2.9116694391182198</v>
      </c>
      <c r="BF8" s="92">
        <f t="shared" si="22"/>
        <v>2.9515918593913275</v>
      </c>
      <c r="BG8" s="92">
        <f t="shared" si="23"/>
        <v>3.063023669963457</v>
      </c>
      <c r="BH8" s="92">
        <f t="shared" si="24"/>
        <v>1.4965145186977451</v>
      </c>
      <c r="BI8" s="92">
        <f t="shared" si="25"/>
        <v>1.1760930693740934</v>
      </c>
      <c r="BJ8" s="92">
        <f t="shared" si="26"/>
        <v>0.91907809237607396</v>
      </c>
      <c r="BK8" s="92">
        <f t="shared" si="27"/>
        <v>1.3909351071033791</v>
      </c>
      <c r="BL8" s="92">
        <f t="shared" si="28"/>
        <v>0.83250891270623628</v>
      </c>
      <c r="BM8" s="92">
        <f t="shared" si="29"/>
        <v>0.17026171539495738</v>
      </c>
      <c r="BN8" s="92">
        <f t="shared" si="30"/>
        <v>0.49136169383427269</v>
      </c>
      <c r="BO8" s="92">
        <f t="shared" si="31"/>
        <v>1.6472851450253667</v>
      </c>
      <c r="BP8" s="92">
        <f t="shared" si="32"/>
        <v>1.9595183769729982</v>
      </c>
      <c r="BQ8" s="92">
        <v>-0.24108810760202651</v>
      </c>
      <c r="BR8" s="92">
        <v>1.7013952690139202</v>
      </c>
      <c r="BS8" s="92">
        <v>1.8007170782823851</v>
      </c>
      <c r="BT8" s="92">
        <v>1.4391296651910268</v>
      </c>
      <c r="BU8" s="92">
        <v>-0.33818731446273875</v>
      </c>
      <c r="BV8" s="92">
        <v>1.2837224705172217E-2</v>
      </c>
      <c r="BW8" s="92">
        <v>3.7426497940623665E-2</v>
      </c>
      <c r="BX8" s="92">
        <v>0.13672056715640679</v>
      </c>
      <c r="BY8" s="92">
        <v>0.46639734951756001</v>
      </c>
      <c r="BZ8" s="92">
        <v>0.52008541741703285</v>
      </c>
      <c r="CA8" s="92">
        <v>1.6020599913279623</v>
      </c>
      <c r="CB8" s="92">
        <v>0.15060891710893196</v>
      </c>
      <c r="CC8" s="92">
        <v>0.82817418308127977</v>
      </c>
      <c r="CD8" s="92">
        <v>-0.50863830616572736</v>
      </c>
      <c r="CE8" s="92">
        <v>4.0535469723495563</v>
      </c>
      <c r="CG8" s="92">
        <v>1.7730546933642626</v>
      </c>
      <c r="CH8" s="92">
        <v>0.51851393987788741</v>
      </c>
      <c r="CI8" s="92">
        <v>0.76342799356293722</v>
      </c>
      <c r="CJ8" s="92">
        <v>1.4727564493172125</v>
      </c>
      <c r="CK8" s="92">
        <v>2.9116694391182198</v>
      </c>
      <c r="CL8" s="92">
        <v>2.9515918593913275</v>
      </c>
      <c r="CM8" s="92">
        <v>3.063023669963457</v>
      </c>
      <c r="CN8" s="92">
        <v>1.4965145186977451</v>
      </c>
      <c r="CO8" s="92">
        <v>1.1760930693740934</v>
      </c>
      <c r="CP8" s="92">
        <v>0.91907809237607396</v>
      </c>
      <c r="CQ8" s="92">
        <v>1.3909351071033791</v>
      </c>
      <c r="CR8" s="92">
        <v>0.83250891270623628</v>
      </c>
      <c r="CS8" s="92">
        <v>0.17026171539495738</v>
      </c>
      <c r="CT8" s="92">
        <v>0.49136169383427269</v>
      </c>
      <c r="CU8" s="92">
        <v>1.6472851450253667</v>
      </c>
      <c r="CV8" s="92">
        <v>1.9595183769729982</v>
      </c>
    </row>
    <row r="9" spans="1:100" ht="30" x14ac:dyDescent="0.25">
      <c r="A9" s="86" t="s">
        <v>61</v>
      </c>
      <c r="B9" s="83" t="s">
        <v>60</v>
      </c>
      <c r="C9" s="86" t="s">
        <v>63</v>
      </c>
      <c r="D9" s="88">
        <v>2012</v>
      </c>
      <c r="E9" s="99">
        <v>0.63900000000000001</v>
      </c>
      <c r="F9" s="82">
        <v>4.57</v>
      </c>
      <c r="G9" s="82">
        <v>10.31</v>
      </c>
      <c r="H9" s="82">
        <v>30.340426763066251</v>
      </c>
      <c r="I9" s="86">
        <v>0.54300000000000004</v>
      </c>
      <c r="J9" s="82">
        <v>1.1000000000000001</v>
      </c>
      <c r="K9" s="82">
        <v>1.25</v>
      </c>
      <c r="L9" s="103">
        <v>2.16</v>
      </c>
      <c r="M9" s="82">
        <v>2.9619179999999998</v>
      </c>
      <c r="N9" s="82">
        <v>8.5662056614254034</v>
      </c>
      <c r="O9" s="82">
        <v>40</v>
      </c>
      <c r="P9" s="82">
        <v>1.4145194292068499</v>
      </c>
      <c r="Q9" s="91">
        <v>6.7324662208557102</v>
      </c>
      <c r="R9" s="104">
        <v>0.05</v>
      </c>
      <c r="S9" s="105">
        <v>563.59826366526295</v>
      </c>
      <c r="T9" s="106"/>
      <c r="U9" s="86">
        <v>33.4</v>
      </c>
      <c r="V9" s="82">
        <v>5.4</v>
      </c>
      <c r="W9" s="110">
        <v>7.9</v>
      </c>
      <c r="X9" s="97">
        <v>15.400000000000006</v>
      </c>
      <c r="Y9" s="97">
        <v>11.371989393983529</v>
      </c>
      <c r="Z9" s="91">
        <v>17.43130679258363</v>
      </c>
      <c r="AA9" s="98">
        <v>117.70115473200664</v>
      </c>
      <c r="AB9" s="97">
        <v>3.42</v>
      </c>
      <c r="AC9" s="98">
        <v>4.9999923131913322</v>
      </c>
      <c r="AD9" s="97">
        <v>9.3000000000000007</v>
      </c>
      <c r="AE9" s="97">
        <v>20.8</v>
      </c>
      <c r="AF9" s="97">
        <v>21.6</v>
      </c>
      <c r="AG9" s="111">
        <v>1.18</v>
      </c>
      <c r="AH9" s="111">
        <v>4.9000000000000004</v>
      </c>
      <c r="AI9" s="97">
        <v>0</v>
      </c>
      <c r="AJ9" s="105">
        <v>78.099999999999994</v>
      </c>
      <c r="AK9" s="92">
        <f t="shared" si="1"/>
        <v>-0.19449914184159983</v>
      </c>
      <c r="AL9" s="92">
        <f t="shared" si="2"/>
        <v>0.6599162000698503</v>
      </c>
      <c r="AM9" s="92">
        <f t="shared" si="3"/>
        <v>1.0132586652835165</v>
      </c>
      <c r="AN9" s="92">
        <f t="shared" si="4"/>
        <v>1.4820216852028956</v>
      </c>
      <c r="AO9" s="92">
        <f t="shared" si="5"/>
        <v>-0.26520017041115301</v>
      </c>
      <c r="AP9" s="92">
        <f t="shared" si="6"/>
        <v>4.1392685158225077E-2</v>
      </c>
      <c r="AQ9" s="92">
        <f t="shared" si="7"/>
        <v>9.691001300805642E-2</v>
      </c>
      <c r="AR9" s="92">
        <f t="shared" si="8"/>
        <v>0.3344537511509309</v>
      </c>
      <c r="AS9" s="92">
        <f t="shared" si="9"/>
        <v>0.47157303101150011</v>
      </c>
      <c r="AT9" s="92">
        <f t="shared" si="10"/>
        <v>0.9327884969283996</v>
      </c>
      <c r="AU9" s="92">
        <f t="shared" si="11"/>
        <v>1.6020599913279623</v>
      </c>
      <c r="AV9" s="92">
        <f t="shared" si="12"/>
        <v>0.15060891710893196</v>
      </c>
      <c r="AW9" s="92">
        <f t="shared" si="13"/>
        <v>0.82817418308127977</v>
      </c>
      <c r="AX9" s="92">
        <f t="shared" si="14"/>
        <v>-1.3010299956639813</v>
      </c>
      <c r="AY9" s="92">
        <f t="shared" si="15"/>
        <v>2.7509696464640103</v>
      </c>
      <c r="AZ9" s="92" t="e">
        <f t="shared" si="16"/>
        <v>#NUM!</v>
      </c>
      <c r="BA9" s="92">
        <f t="shared" si="17"/>
        <v>1.5237464668115646</v>
      </c>
      <c r="BB9" s="92">
        <f t="shared" si="18"/>
        <v>0.7323937598229685</v>
      </c>
      <c r="BC9" s="92">
        <f t="shared" si="19"/>
        <v>0.89762709129044149</v>
      </c>
      <c r="BD9" s="92">
        <f t="shared" si="20"/>
        <v>1.1875207208364633</v>
      </c>
      <c r="BE9" s="92">
        <f t="shared" si="21"/>
        <v>1.0558364459764966</v>
      </c>
      <c r="BF9" s="92">
        <f t="shared" si="22"/>
        <v>1.2413299465783862</v>
      </c>
      <c r="BG9" s="92">
        <f t="shared" si="23"/>
        <v>2.0707807236019611</v>
      </c>
      <c r="BH9" s="92">
        <f t="shared" si="24"/>
        <v>0.53402610605613499</v>
      </c>
      <c r="BI9" s="92">
        <f t="shared" si="25"/>
        <v>0.69896933666778804</v>
      </c>
      <c r="BJ9" s="92">
        <f t="shared" si="26"/>
        <v>0.96848294855393513</v>
      </c>
      <c r="BK9" s="92">
        <f t="shared" si="27"/>
        <v>1.3180633349627615</v>
      </c>
      <c r="BL9" s="92">
        <f t="shared" si="28"/>
        <v>1.3344537511509309</v>
      </c>
      <c r="BM9" s="92">
        <f t="shared" si="29"/>
        <v>7.1882007306125359E-2</v>
      </c>
      <c r="BN9" s="92">
        <f t="shared" si="30"/>
        <v>0.69019608002851374</v>
      </c>
      <c r="BO9" s="92" t="e">
        <f t="shared" si="31"/>
        <v>#NUM!</v>
      </c>
      <c r="BP9" s="92">
        <f t="shared" si="32"/>
        <v>1.8926510338773004</v>
      </c>
      <c r="BQ9" s="92">
        <v>-0.19449914184159983</v>
      </c>
      <c r="BR9" s="92">
        <v>0.6599162000698503</v>
      </c>
      <c r="BS9" s="92">
        <v>1.0132586652835165</v>
      </c>
      <c r="BT9" s="92">
        <v>1.4820216852028956</v>
      </c>
      <c r="BU9" s="92">
        <v>-0.26520017041115301</v>
      </c>
      <c r="BV9" s="92">
        <v>4.1392685158225077E-2</v>
      </c>
      <c r="BW9" s="92">
        <v>9.691001300805642E-2</v>
      </c>
      <c r="BX9" s="92">
        <v>0.3344537511509309</v>
      </c>
      <c r="BY9" s="92">
        <v>0.47157303101150011</v>
      </c>
      <c r="BZ9" s="92">
        <v>0.9327884969283996</v>
      </c>
      <c r="CA9" s="92">
        <v>1.6020599913279623</v>
      </c>
      <c r="CB9" s="92">
        <v>0.15060891710893196</v>
      </c>
      <c r="CC9" s="92">
        <v>0.82817418308127977</v>
      </c>
      <c r="CD9" s="92">
        <v>-1.3010299956639813</v>
      </c>
      <c r="CE9" s="92">
        <v>2.7509696464640103</v>
      </c>
      <c r="CG9" s="92">
        <v>1.5237464668115646</v>
      </c>
      <c r="CH9" s="92">
        <v>0.7323937598229685</v>
      </c>
      <c r="CI9" s="92">
        <v>0.89762709129044149</v>
      </c>
      <c r="CJ9" s="92">
        <v>1.1875207208364633</v>
      </c>
      <c r="CK9" s="92">
        <v>1.0558364459764966</v>
      </c>
      <c r="CL9" s="92">
        <v>1.2413299465783862</v>
      </c>
      <c r="CM9" s="92">
        <v>2.0707807236019611</v>
      </c>
      <c r="CN9" s="92">
        <v>0.53402610605613499</v>
      </c>
      <c r="CO9" s="92">
        <v>0.69896933666778804</v>
      </c>
      <c r="CP9" s="92">
        <v>0.96848294855393513</v>
      </c>
      <c r="CQ9" s="92">
        <v>1.3180633349627615</v>
      </c>
      <c r="CR9" s="92">
        <v>1.3344537511509309</v>
      </c>
      <c r="CS9" s="92">
        <v>7.1882007306125359E-2</v>
      </c>
      <c r="CT9" s="92">
        <v>0.69019608002851374</v>
      </c>
      <c r="CV9" s="92">
        <v>1.8926510338773004</v>
      </c>
    </row>
    <row r="10" spans="1:100" ht="30" x14ac:dyDescent="0.25">
      <c r="A10" s="86" t="s">
        <v>61</v>
      </c>
      <c r="B10" s="83" t="s">
        <v>60</v>
      </c>
      <c r="C10" s="86" t="s">
        <v>64</v>
      </c>
      <c r="D10" s="88">
        <v>2013</v>
      </c>
      <c r="E10" s="99">
        <v>0.63900000000000001</v>
      </c>
      <c r="F10" s="82">
        <v>15.28</v>
      </c>
      <c r="G10" s="82">
        <v>29.31</v>
      </c>
      <c r="H10" s="82">
        <v>27.725339621349349</v>
      </c>
      <c r="I10" s="86">
        <v>0.47299999999999998</v>
      </c>
      <c r="J10" s="82">
        <v>1.0900000000000001</v>
      </c>
      <c r="K10" s="82">
        <v>1.36</v>
      </c>
      <c r="L10" s="103">
        <v>1.35</v>
      </c>
      <c r="M10" s="82">
        <v>3.6842109999999999</v>
      </c>
      <c r="N10" s="82">
        <v>4.3171789148314073</v>
      </c>
      <c r="O10" s="82">
        <v>40</v>
      </c>
      <c r="P10" s="82">
        <v>1.4145194292068499</v>
      </c>
      <c r="Q10" s="91">
        <v>6.7324662208557102</v>
      </c>
      <c r="R10" s="104">
        <v>0.06</v>
      </c>
      <c r="S10" s="105">
        <v>351.3122677045115</v>
      </c>
      <c r="T10" s="106"/>
      <c r="U10" s="86">
        <v>47.3</v>
      </c>
      <c r="V10" s="82">
        <v>2.6</v>
      </c>
      <c r="W10" s="110">
        <v>6.1</v>
      </c>
      <c r="X10" s="97">
        <v>29.400000000000006</v>
      </c>
      <c r="Y10" s="97">
        <v>65.281278581376725</v>
      </c>
      <c r="Z10" s="91">
        <v>9.6546773951811549</v>
      </c>
      <c r="AA10" s="98">
        <v>46.256549144804097</v>
      </c>
      <c r="AB10" s="97">
        <v>9.7200000000000006</v>
      </c>
      <c r="AC10" s="98">
        <v>4.9999862121508771</v>
      </c>
      <c r="AD10" s="97">
        <v>4.4000000000000004</v>
      </c>
      <c r="AE10" s="97">
        <v>13.3</v>
      </c>
      <c r="AF10" s="97">
        <v>21.2</v>
      </c>
      <c r="AG10" s="111">
        <v>1.91</v>
      </c>
      <c r="AH10" s="111">
        <v>5.9</v>
      </c>
      <c r="AI10" s="97">
        <v>0.05</v>
      </c>
      <c r="AJ10" s="105">
        <v>83.899999999999991</v>
      </c>
      <c r="AK10" s="92">
        <f t="shared" si="1"/>
        <v>-0.19449914184159983</v>
      </c>
      <c r="AL10" s="92">
        <f t="shared" si="2"/>
        <v>1.1841233542396712</v>
      </c>
      <c r="AM10" s="92">
        <f t="shared" si="3"/>
        <v>1.4670158184384354</v>
      </c>
      <c r="AN10" s="92">
        <f t="shared" si="4"/>
        <v>1.4428768747409302</v>
      </c>
      <c r="AO10" s="92">
        <f t="shared" si="5"/>
        <v>-0.32513885926218844</v>
      </c>
      <c r="AP10" s="92">
        <f t="shared" si="6"/>
        <v>3.7426497940623665E-2</v>
      </c>
      <c r="AQ10" s="92">
        <f t="shared" si="7"/>
        <v>0.13353890837021754</v>
      </c>
      <c r="AR10" s="92">
        <f t="shared" si="8"/>
        <v>0.13033376849500614</v>
      </c>
      <c r="AS10" s="92">
        <f t="shared" si="9"/>
        <v>0.56634449489928618</v>
      </c>
      <c r="AT10" s="92">
        <f t="shared" si="10"/>
        <v>0.6352000472928</v>
      </c>
      <c r="AU10" s="92">
        <f t="shared" si="11"/>
        <v>1.6020599913279623</v>
      </c>
      <c r="AV10" s="92">
        <f t="shared" si="12"/>
        <v>0.15060891710893196</v>
      </c>
      <c r="AW10" s="92">
        <f t="shared" si="13"/>
        <v>0.82817418308127977</v>
      </c>
      <c r="AX10" s="92">
        <f t="shared" si="14"/>
        <v>-1.2218487496163564</v>
      </c>
      <c r="AY10" s="92">
        <f t="shared" si="15"/>
        <v>2.545693315471933</v>
      </c>
      <c r="AZ10" s="92" t="e">
        <f t="shared" si="16"/>
        <v>#NUM!</v>
      </c>
      <c r="BA10" s="92">
        <f t="shared" si="17"/>
        <v>1.6748611407378116</v>
      </c>
      <c r="BB10" s="92">
        <f t="shared" si="18"/>
        <v>0.41497334797081797</v>
      </c>
      <c r="BC10" s="92">
        <f t="shared" si="19"/>
        <v>0.78532983501076703</v>
      </c>
      <c r="BD10" s="92">
        <f t="shared" si="20"/>
        <v>1.4683473304121575</v>
      </c>
      <c r="BE10" s="92">
        <f t="shared" si="21"/>
        <v>1.8147886518027709</v>
      </c>
      <c r="BF10" s="92">
        <f t="shared" si="22"/>
        <v>0.98473776668782143</v>
      </c>
      <c r="BG10" s="92">
        <f t="shared" si="23"/>
        <v>1.665173230179716</v>
      </c>
      <c r="BH10" s="92">
        <f t="shared" si="24"/>
        <v>0.98766626492627463</v>
      </c>
      <c r="BI10" s="92">
        <f t="shared" si="25"/>
        <v>0.69896880673700934</v>
      </c>
      <c r="BJ10" s="92">
        <f t="shared" si="26"/>
        <v>0.64345267648618742</v>
      </c>
      <c r="BK10" s="92">
        <f t="shared" si="27"/>
        <v>1.1238516409670858</v>
      </c>
      <c r="BL10" s="92">
        <f t="shared" si="28"/>
        <v>1.3263358609287514</v>
      </c>
      <c r="BM10" s="92">
        <f t="shared" si="29"/>
        <v>0.28103336724772754</v>
      </c>
      <c r="BN10" s="92">
        <f t="shared" si="30"/>
        <v>0.77085201164214423</v>
      </c>
      <c r="BO10" s="92">
        <f t="shared" si="31"/>
        <v>-1.3010299956639813</v>
      </c>
      <c r="BP10" s="92">
        <f t="shared" si="32"/>
        <v>1.9237619608287002</v>
      </c>
      <c r="BQ10" s="92">
        <v>-0.19449914184159983</v>
      </c>
      <c r="BR10" s="92">
        <v>1.1841233542396712</v>
      </c>
      <c r="BS10" s="92">
        <v>1.4670158184384354</v>
      </c>
      <c r="BT10" s="92">
        <v>1.4428768747409302</v>
      </c>
      <c r="BU10" s="92">
        <v>-0.32513885926218844</v>
      </c>
      <c r="BV10" s="92">
        <v>3.7426497940623665E-2</v>
      </c>
      <c r="BW10" s="92">
        <v>0.13353890837021754</v>
      </c>
      <c r="BX10" s="92">
        <v>0.13033376849500614</v>
      </c>
      <c r="BY10" s="92">
        <v>0.56634449489928618</v>
      </c>
      <c r="BZ10" s="92">
        <v>0.6352000472928</v>
      </c>
      <c r="CA10" s="92">
        <v>1.6020599913279623</v>
      </c>
      <c r="CB10" s="92">
        <v>0.15060891710893196</v>
      </c>
      <c r="CC10" s="92">
        <v>0.82817418308127977</v>
      </c>
      <c r="CD10" s="92">
        <v>-1.2218487496163564</v>
      </c>
      <c r="CE10" s="92">
        <v>2.545693315471933</v>
      </c>
      <c r="CG10" s="92">
        <v>1.6748611407378116</v>
      </c>
      <c r="CH10" s="92">
        <v>0.41497334797081797</v>
      </c>
      <c r="CI10" s="92">
        <v>0.78532983501076703</v>
      </c>
      <c r="CJ10" s="92">
        <v>1.4683473304121575</v>
      </c>
      <c r="CK10" s="92">
        <v>1.8147886518027709</v>
      </c>
      <c r="CL10" s="92">
        <v>0.98473776668782143</v>
      </c>
      <c r="CM10" s="92">
        <v>1.665173230179716</v>
      </c>
      <c r="CN10" s="92">
        <v>0.98766626492627463</v>
      </c>
      <c r="CO10" s="92">
        <v>0.69896880673700934</v>
      </c>
      <c r="CP10" s="92">
        <v>0.64345267648618742</v>
      </c>
      <c r="CQ10" s="92">
        <v>1.1238516409670858</v>
      </c>
      <c r="CR10" s="92">
        <v>1.3263358609287514</v>
      </c>
      <c r="CS10" s="92">
        <v>0.28103336724772754</v>
      </c>
      <c r="CT10" s="92">
        <v>0.77085201164214423</v>
      </c>
      <c r="CU10" s="92">
        <v>-1.3010299956639813</v>
      </c>
      <c r="CV10" s="92">
        <v>1.9237619608287002</v>
      </c>
    </row>
    <row r="11" spans="1:100" ht="30" x14ac:dyDescent="0.25">
      <c r="A11" s="86" t="s">
        <v>61</v>
      </c>
      <c r="B11" s="83" t="s">
        <v>60</v>
      </c>
      <c r="C11" s="86" t="s">
        <v>61</v>
      </c>
      <c r="D11" s="88">
        <v>2015</v>
      </c>
      <c r="E11" s="99">
        <v>0.65400000000000003</v>
      </c>
      <c r="F11" s="82">
        <v>3.52</v>
      </c>
      <c r="G11" s="82">
        <v>13.69</v>
      </c>
      <c r="H11" s="82">
        <v>20.773585131031023</v>
      </c>
      <c r="I11" s="86">
        <v>0.42899999999999999</v>
      </c>
      <c r="J11" s="82">
        <v>1.08</v>
      </c>
      <c r="K11" s="82">
        <v>1.22</v>
      </c>
      <c r="L11" s="103">
        <v>1.1399999999999999</v>
      </c>
      <c r="M11" s="82">
        <v>2.8716900000000001</v>
      </c>
      <c r="N11" s="82">
        <v>2.6823798630420859</v>
      </c>
      <c r="O11" s="82">
        <v>40</v>
      </c>
      <c r="P11" s="82">
        <v>1.4145194292068499</v>
      </c>
      <c r="Q11" s="91">
        <v>6.7324662208557102</v>
      </c>
      <c r="R11" s="104">
        <v>7.0000000000000007E-2</v>
      </c>
      <c r="S11" s="105">
        <v>847.55808611466409</v>
      </c>
      <c r="T11" s="106"/>
      <c r="U11" s="86">
        <v>28.8</v>
      </c>
      <c r="V11" s="82">
        <v>5.7</v>
      </c>
      <c r="W11" s="110">
        <v>6.9</v>
      </c>
      <c r="X11" s="97">
        <v>21</v>
      </c>
      <c r="Y11" s="97">
        <v>447.41634949554333</v>
      </c>
      <c r="Z11" s="91">
        <v>311.97844536746601</v>
      </c>
      <c r="AA11" s="98">
        <v>362.86900828924075</v>
      </c>
      <c r="AB11" s="97">
        <v>3.21</v>
      </c>
      <c r="AC11" s="98">
        <v>4.9999958960971531</v>
      </c>
      <c r="AD11" s="97">
        <v>6.1</v>
      </c>
      <c r="AE11" s="97">
        <v>7</v>
      </c>
      <c r="AF11" s="97">
        <v>18.5</v>
      </c>
      <c r="AG11" s="111">
        <v>1.23</v>
      </c>
      <c r="AH11" s="111">
        <v>3.8</v>
      </c>
      <c r="AI11" s="97">
        <v>0.42</v>
      </c>
      <c r="AJ11" s="105">
        <v>50.2</v>
      </c>
      <c r="AK11" s="92">
        <f t="shared" si="1"/>
        <v>-0.18442225167573273</v>
      </c>
      <c r="AL11" s="92">
        <f t="shared" si="2"/>
        <v>0.54654266347813107</v>
      </c>
      <c r="AM11" s="92">
        <f t="shared" si="3"/>
        <v>1.13640344813399</v>
      </c>
      <c r="AN11" s="92">
        <f t="shared" si="4"/>
        <v>1.3175114540825823</v>
      </c>
      <c r="AO11" s="92">
        <f t="shared" si="5"/>
        <v>-0.36754270781527576</v>
      </c>
      <c r="AP11" s="92">
        <f t="shared" si="6"/>
        <v>3.342375548694973E-2</v>
      </c>
      <c r="AQ11" s="92">
        <f t="shared" si="7"/>
        <v>8.6359830674748214E-2</v>
      </c>
      <c r="AR11" s="92">
        <f t="shared" si="8"/>
        <v>5.6904851336472557E-2</v>
      </c>
      <c r="AS11" s="92">
        <f t="shared" si="9"/>
        <v>0.45813755585024973</v>
      </c>
      <c r="AT11" s="92">
        <f t="shared" si="10"/>
        <v>0.42852028013052706</v>
      </c>
      <c r="AU11" s="92">
        <f t="shared" si="11"/>
        <v>1.6020599913279623</v>
      </c>
      <c r="AV11" s="92">
        <f t="shared" si="12"/>
        <v>0.15060891710893196</v>
      </c>
      <c r="AW11" s="92">
        <f t="shared" si="13"/>
        <v>0.82817418308127977</v>
      </c>
      <c r="AX11" s="92">
        <f t="shared" si="14"/>
        <v>-1.1549019599857431</v>
      </c>
      <c r="AY11" s="92">
        <f t="shared" si="15"/>
        <v>2.92816947161214</v>
      </c>
      <c r="AZ11" s="92" t="e">
        <f t="shared" si="16"/>
        <v>#NUM!</v>
      </c>
      <c r="BA11" s="92">
        <f t="shared" si="17"/>
        <v>1.4593924877592308</v>
      </c>
      <c r="BB11" s="92">
        <f t="shared" si="18"/>
        <v>0.75587485567249146</v>
      </c>
      <c r="BC11" s="92">
        <f t="shared" si="19"/>
        <v>0.83884909073725533</v>
      </c>
      <c r="BD11" s="92">
        <f t="shared" si="20"/>
        <v>1.3222192947339193</v>
      </c>
      <c r="BE11" s="92">
        <f t="shared" si="21"/>
        <v>2.6507118500466222</v>
      </c>
      <c r="BF11" s="92">
        <f t="shared" si="22"/>
        <v>2.4941245895910713</v>
      </c>
      <c r="BG11" s="92">
        <f t="shared" si="23"/>
        <v>2.5597498778072718</v>
      </c>
      <c r="BH11" s="92">
        <f t="shared" si="24"/>
        <v>0.5065050324048721</v>
      </c>
      <c r="BI11" s="92">
        <f t="shared" si="25"/>
        <v>0.69896964787540039</v>
      </c>
      <c r="BJ11" s="92">
        <f t="shared" si="26"/>
        <v>0.78532983501076703</v>
      </c>
      <c r="BK11" s="92">
        <f t="shared" si="27"/>
        <v>0.84509804001425681</v>
      </c>
      <c r="BL11" s="92">
        <f t="shared" si="28"/>
        <v>1.2671717284030137</v>
      </c>
      <c r="BM11" s="92">
        <f t="shared" si="29"/>
        <v>8.9905111439397931E-2</v>
      </c>
      <c r="BN11" s="92">
        <f t="shared" si="30"/>
        <v>0.57978359661681012</v>
      </c>
      <c r="BO11" s="92">
        <f t="shared" si="31"/>
        <v>-0.37675070960209955</v>
      </c>
      <c r="BP11" s="92">
        <f t="shared" si="32"/>
        <v>1.7007037171450194</v>
      </c>
      <c r="BQ11" s="92">
        <v>-0.18442225167573273</v>
      </c>
      <c r="BR11" s="92">
        <v>0.54654266347813107</v>
      </c>
      <c r="BS11" s="92">
        <v>1.13640344813399</v>
      </c>
      <c r="BT11" s="92">
        <v>1.3175114540825823</v>
      </c>
      <c r="BU11" s="92">
        <v>-0.36754270781527576</v>
      </c>
      <c r="BV11" s="92">
        <v>3.342375548694973E-2</v>
      </c>
      <c r="BW11" s="92">
        <v>8.6359830674748214E-2</v>
      </c>
      <c r="BX11" s="92">
        <v>5.6904851336472557E-2</v>
      </c>
      <c r="BY11" s="92">
        <v>0.45813755585024973</v>
      </c>
      <c r="BZ11" s="92">
        <v>0.42852028013052706</v>
      </c>
      <c r="CA11" s="92">
        <v>1.6020599913279623</v>
      </c>
      <c r="CB11" s="92">
        <v>0.15060891710893196</v>
      </c>
      <c r="CC11" s="92">
        <v>0.82817418308127977</v>
      </c>
      <c r="CD11" s="92">
        <v>-1.1549019599857431</v>
      </c>
      <c r="CE11" s="92">
        <v>2.92816947161214</v>
      </c>
      <c r="CG11" s="92">
        <v>1.4593924877592308</v>
      </c>
      <c r="CH11" s="92">
        <v>0.75587485567249146</v>
      </c>
      <c r="CI11" s="92">
        <v>0.83884909073725533</v>
      </c>
      <c r="CJ11" s="92">
        <v>1.3222192947339193</v>
      </c>
      <c r="CK11" s="92">
        <v>2.6507118500466222</v>
      </c>
      <c r="CL11" s="92">
        <v>2.4941245895910713</v>
      </c>
      <c r="CM11" s="92">
        <v>2.5597498778072718</v>
      </c>
      <c r="CN11" s="92">
        <v>0.5065050324048721</v>
      </c>
      <c r="CO11" s="92">
        <v>0.69896964787540039</v>
      </c>
      <c r="CP11" s="92">
        <v>0.78532983501076703</v>
      </c>
      <c r="CQ11" s="92">
        <v>0.84509804001425681</v>
      </c>
      <c r="CR11" s="92">
        <v>1.2671717284030137</v>
      </c>
      <c r="CS11" s="92">
        <v>8.9905111439397931E-2</v>
      </c>
      <c r="CT11" s="92">
        <v>0.57978359661681012</v>
      </c>
      <c r="CU11" s="92">
        <v>-0.37675070960209955</v>
      </c>
      <c r="CV11" s="92">
        <v>1.7007037171450194</v>
      </c>
    </row>
    <row r="12" spans="1:100" ht="30" x14ac:dyDescent="0.25">
      <c r="A12" s="86" t="s">
        <v>61</v>
      </c>
      <c r="B12" s="83" t="s">
        <v>65</v>
      </c>
      <c r="C12" s="86" t="s">
        <v>66</v>
      </c>
      <c r="D12" s="88">
        <v>2019</v>
      </c>
      <c r="E12" s="99">
        <v>0.63900000000000001</v>
      </c>
      <c r="F12" s="82">
        <v>5.4</v>
      </c>
      <c r="G12" s="82">
        <v>13.52</v>
      </c>
      <c r="H12" s="82">
        <v>23.992562660524456</v>
      </c>
      <c r="I12" s="86">
        <v>0.377</v>
      </c>
      <c r="J12" s="82">
        <v>1.05</v>
      </c>
      <c r="K12" s="82">
        <v>1.3</v>
      </c>
      <c r="L12" s="103">
        <v>1.39</v>
      </c>
      <c r="M12" s="82">
        <v>2.639202</v>
      </c>
      <c r="N12" s="82">
        <v>6.5326401281362241</v>
      </c>
      <c r="O12" s="82">
        <v>40</v>
      </c>
      <c r="P12" s="82">
        <v>1.4145194292068499</v>
      </c>
      <c r="Q12" s="91">
        <v>6.7324662208557102</v>
      </c>
      <c r="R12" s="104">
        <v>0.05</v>
      </c>
      <c r="S12" s="105">
        <v>1.6873710630518242</v>
      </c>
      <c r="T12" s="106"/>
      <c r="U12" s="86">
        <v>20.399999999999999</v>
      </c>
      <c r="V12" s="82">
        <v>4.3</v>
      </c>
      <c r="W12" s="110">
        <v>7</v>
      </c>
      <c r="X12" s="97">
        <v>7.7999999999999972</v>
      </c>
      <c r="Y12" s="97">
        <v>0</v>
      </c>
      <c r="Z12" s="91">
        <v>0.1151688422021519</v>
      </c>
      <c r="AA12" s="98">
        <v>2.5501672201905063</v>
      </c>
      <c r="AB12" s="97">
        <v>1.95</v>
      </c>
      <c r="AC12" s="98">
        <v>4.9999942789957252</v>
      </c>
      <c r="AD12" s="97">
        <v>4</v>
      </c>
      <c r="AE12" s="97">
        <v>20.8</v>
      </c>
      <c r="AF12" s="97">
        <v>22.2</v>
      </c>
      <c r="AG12" s="111">
        <v>1.34</v>
      </c>
      <c r="AH12" s="111">
        <v>5.2</v>
      </c>
      <c r="AI12" s="97">
        <v>0.06</v>
      </c>
      <c r="AJ12" s="105">
        <v>82.2</v>
      </c>
      <c r="AK12" s="92">
        <f t="shared" si="1"/>
        <v>-0.19449914184159983</v>
      </c>
      <c r="AL12" s="92">
        <f t="shared" si="2"/>
        <v>0.7323937598229685</v>
      </c>
      <c r="AM12" s="92">
        <f t="shared" si="3"/>
        <v>1.1309766916056172</v>
      </c>
      <c r="AN12" s="92">
        <f t="shared" si="4"/>
        <v>1.3800766377087745</v>
      </c>
      <c r="AO12" s="92">
        <f t="shared" si="5"/>
        <v>-0.42365864979420714</v>
      </c>
      <c r="AP12" s="92">
        <f t="shared" si="6"/>
        <v>2.1189299069938092E-2</v>
      </c>
      <c r="AQ12" s="92">
        <f t="shared" si="7"/>
        <v>0.11394335230683679</v>
      </c>
      <c r="AR12" s="92">
        <f t="shared" si="8"/>
        <v>0.14301480025409505</v>
      </c>
      <c r="AS12" s="92">
        <f t="shared" si="9"/>
        <v>0.42147263164786442</v>
      </c>
      <c r="AT12" s="92">
        <f t="shared" si="10"/>
        <v>0.81508873431572193</v>
      </c>
      <c r="AU12" s="92">
        <f t="shared" si="11"/>
        <v>1.6020599913279623</v>
      </c>
      <c r="AV12" s="92">
        <f t="shared" si="12"/>
        <v>0.15060891710893196</v>
      </c>
      <c r="AW12" s="92">
        <f t="shared" si="13"/>
        <v>0.82817418308127977</v>
      </c>
      <c r="AX12" s="92">
        <f t="shared" si="14"/>
        <v>-1.3010299956639813</v>
      </c>
      <c r="AY12" s="92">
        <f t="shared" si="15"/>
        <v>0.22721059706188698</v>
      </c>
      <c r="AZ12" s="92" t="e">
        <f t="shared" si="16"/>
        <v>#NUM!</v>
      </c>
      <c r="BA12" s="92">
        <f t="shared" si="17"/>
        <v>1.3096301674258988</v>
      </c>
      <c r="BB12" s="92">
        <f t="shared" si="18"/>
        <v>0.63346845557958653</v>
      </c>
      <c r="BC12" s="92">
        <f t="shared" si="19"/>
        <v>0.84509804001425681</v>
      </c>
      <c r="BD12" s="92">
        <f t="shared" si="20"/>
        <v>0.89209460269048024</v>
      </c>
      <c r="BE12" s="92" t="e">
        <f t="shared" si="21"/>
        <v>#NUM!</v>
      </c>
      <c r="BF12" s="92">
        <f t="shared" si="22"/>
        <v>-0.93866499912406876</v>
      </c>
      <c r="BG12" s="92">
        <f t="shared" si="23"/>
        <v>0.40656865903196593</v>
      </c>
      <c r="BH12" s="92">
        <f t="shared" si="24"/>
        <v>0.29003461136251801</v>
      </c>
      <c r="BI12" s="92">
        <f t="shared" si="25"/>
        <v>0.69896950741561703</v>
      </c>
      <c r="BJ12" s="92">
        <f t="shared" si="26"/>
        <v>0.6020599913279624</v>
      </c>
      <c r="BK12" s="92">
        <f t="shared" si="27"/>
        <v>1.3180633349627615</v>
      </c>
      <c r="BL12" s="92">
        <f t="shared" si="28"/>
        <v>1.3463529744506386</v>
      </c>
      <c r="BM12" s="92">
        <f t="shared" si="29"/>
        <v>0.12710479836480765</v>
      </c>
      <c r="BN12" s="92">
        <f t="shared" si="30"/>
        <v>0.71600334363479923</v>
      </c>
      <c r="BO12" s="92">
        <f t="shared" si="31"/>
        <v>-1.2218487496163564</v>
      </c>
      <c r="BP12" s="92">
        <f t="shared" si="32"/>
        <v>1.9148718175400503</v>
      </c>
      <c r="BQ12" s="92">
        <v>-0.19449914184159983</v>
      </c>
      <c r="BR12" s="92">
        <v>0.7323937598229685</v>
      </c>
      <c r="BS12" s="92">
        <v>1.1309766916056172</v>
      </c>
      <c r="BT12" s="92">
        <v>1.3800766377087745</v>
      </c>
      <c r="BU12" s="92">
        <v>-0.42365864979420714</v>
      </c>
      <c r="BV12" s="92">
        <v>2.1189299069938092E-2</v>
      </c>
      <c r="BW12" s="92">
        <v>0.11394335230683679</v>
      </c>
      <c r="BX12" s="92">
        <v>0.14301480025409505</v>
      </c>
      <c r="BY12" s="92">
        <v>0.42147263164786442</v>
      </c>
      <c r="BZ12" s="92">
        <v>0.81508873431572193</v>
      </c>
      <c r="CA12" s="92">
        <v>1.6020599913279623</v>
      </c>
      <c r="CB12" s="92">
        <v>0.15060891710893196</v>
      </c>
      <c r="CC12" s="92">
        <v>0.82817418308127977</v>
      </c>
      <c r="CD12" s="92">
        <v>-1.3010299956639813</v>
      </c>
      <c r="CE12" s="92">
        <v>0.22721059706188698</v>
      </c>
      <c r="CG12" s="92">
        <v>1.3096301674258988</v>
      </c>
      <c r="CH12" s="92">
        <v>0.63346845557958653</v>
      </c>
      <c r="CI12" s="92">
        <v>0.84509804001425681</v>
      </c>
      <c r="CJ12" s="92">
        <v>0.89209460269048024</v>
      </c>
      <c r="CL12" s="92">
        <v>-0.93866499912406876</v>
      </c>
      <c r="CM12" s="92">
        <v>0.40656865903196593</v>
      </c>
      <c r="CN12" s="92">
        <v>0.29003461136251801</v>
      </c>
      <c r="CO12" s="92">
        <v>0.69896950741561703</v>
      </c>
      <c r="CP12" s="92">
        <v>0.6020599913279624</v>
      </c>
      <c r="CQ12" s="92">
        <v>1.3180633349627615</v>
      </c>
      <c r="CR12" s="92">
        <v>1.3463529744506386</v>
      </c>
      <c r="CS12" s="92">
        <v>0.12710479836480765</v>
      </c>
      <c r="CT12" s="92">
        <v>0.71600334363479923</v>
      </c>
      <c r="CU12" s="92">
        <v>-1.2218487496163564</v>
      </c>
      <c r="CV12" s="92">
        <v>1.9148718175400503</v>
      </c>
    </row>
    <row r="13" spans="1:100" ht="30" x14ac:dyDescent="0.25">
      <c r="A13" s="86" t="s">
        <v>61</v>
      </c>
      <c r="B13" s="83" t="s">
        <v>60</v>
      </c>
      <c r="C13" s="86" t="s">
        <v>67</v>
      </c>
      <c r="D13" s="88">
        <v>2022</v>
      </c>
      <c r="E13" s="99">
        <v>0.57399999999999995</v>
      </c>
      <c r="F13" s="82">
        <v>7.73</v>
      </c>
      <c r="G13" s="82">
        <v>16.579999999999998</v>
      </c>
      <c r="H13" s="82">
        <v>34.581682500904989</v>
      </c>
      <c r="I13" s="86">
        <v>0.41699999999999998</v>
      </c>
      <c r="J13" s="82">
        <v>1.0900000000000001</v>
      </c>
      <c r="K13" s="82">
        <v>1.08</v>
      </c>
      <c r="L13" s="103">
        <v>1.81</v>
      </c>
      <c r="M13" s="82">
        <v>2.7972030000000001</v>
      </c>
      <c r="N13" s="82">
        <v>7.2410560776550339</v>
      </c>
      <c r="O13" s="82">
        <v>40</v>
      </c>
      <c r="P13" s="82">
        <v>1.4145194292068499</v>
      </c>
      <c r="Q13" s="91">
        <v>6.7324662208557102</v>
      </c>
      <c r="R13" s="104">
        <v>0.65</v>
      </c>
      <c r="S13" s="105">
        <v>4126.2108366553757</v>
      </c>
      <c r="T13" s="106">
        <v>910703</v>
      </c>
      <c r="U13" s="86">
        <v>41.8</v>
      </c>
      <c r="V13" s="82">
        <v>6.1</v>
      </c>
      <c r="W13" s="110">
        <v>11.1</v>
      </c>
      <c r="X13" s="97">
        <v>32.700000000000003</v>
      </c>
      <c r="Y13" s="97">
        <v>1801.5440376255774</v>
      </c>
      <c r="Z13" s="91">
        <v>1761.2470242635618</v>
      </c>
      <c r="AA13" s="98">
        <v>5208.6267266103396</v>
      </c>
      <c r="AB13" s="97">
        <v>1.53</v>
      </c>
      <c r="AC13" s="98">
        <v>10.000010678904216</v>
      </c>
      <c r="AD13" s="97">
        <v>6.9</v>
      </c>
      <c r="AE13" s="97">
        <v>52.9</v>
      </c>
      <c r="AF13" s="97">
        <v>14.3</v>
      </c>
      <c r="AG13" s="111">
        <v>1.46</v>
      </c>
      <c r="AH13" s="111">
        <v>3.1</v>
      </c>
      <c r="AI13" s="97">
        <v>0.64</v>
      </c>
      <c r="AJ13" s="105">
        <v>17.8</v>
      </c>
      <c r="AK13" s="92">
        <f t="shared" si="1"/>
        <v>-0.24108810760202651</v>
      </c>
      <c r="AL13" s="92">
        <f t="shared" si="2"/>
        <v>0.88817949391832496</v>
      </c>
      <c r="AM13" s="92">
        <f t="shared" si="3"/>
        <v>1.2195845262142546</v>
      </c>
      <c r="AN13" s="92">
        <f t="shared" si="4"/>
        <v>1.5388461191600891</v>
      </c>
      <c r="AO13" s="92">
        <f t="shared" si="5"/>
        <v>-0.37986394502624249</v>
      </c>
      <c r="AP13" s="92">
        <f t="shared" si="6"/>
        <v>3.7426497940623665E-2</v>
      </c>
      <c r="AQ13" s="92">
        <f t="shared" si="7"/>
        <v>3.342375548694973E-2</v>
      </c>
      <c r="AR13" s="92">
        <f t="shared" si="8"/>
        <v>0.2576785748691845</v>
      </c>
      <c r="AS13" s="92">
        <f t="shared" si="9"/>
        <v>0.4467239853492494</v>
      </c>
      <c r="AT13" s="92">
        <f t="shared" si="10"/>
        <v>0.85980191084499524</v>
      </c>
      <c r="AU13" s="92">
        <f t="shared" si="11"/>
        <v>1.6020599913279623</v>
      </c>
      <c r="AV13" s="92">
        <f t="shared" si="12"/>
        <v>0.15060891710893196</v>
      </c>
      <c r="AW13" s="92">
        <f t="shared" si="13"/>
        <v>0.82817418308127977</v>
      </c>
      <c r="AX13" s="92">
        <f t="shared" si="14"/>
        <v>-0.18708664335714442</v>
      </c>
      <c r="AY13" s="92">
        <f t="shared" si="15"/>
        <v>3.6155514153134836</v>
      </c>
      <c r="AZ13" s="92">
        <f t="shared" si="16"/>
        <v>5.9593767672130449</v>
      </c>
      <c r="BA13" s="92">
        <f t="shared" si="17"/>
        <v>1.6211762817750353</v>
      </c>
      <c r="BB13" s="92">
        <f t="shared" si="18"/>
        <v>0.78532983501076703</v>
      </c>
      <c r="BC13" s="92">
        <f t="shared" si="19"/>
        <v>1.0453229787866574</v>
      </c>
      <c r="BD13" s="92">
        <f t="shared" si="20"/>
        <v>1.5145477526602862</v>
      </c>
      <c r="BE13" s="92">
        <f t="shared" si="21"/>
        <v>3.2556448826473354</v>
      </c>
      <c r="BF13" s="92">
        <f t="shared" si="22"/>
        <v>3.2458202723504823</v>
      </c>
      <c r="BG13" s="92">
        <f t="shared" si="23"/>
        <v>3.7167232350710124</v>
      </c>
      <c r="BH13" s="92">
        <f t="shared" si="24"/>
        <v>0.18469143081759881</v>
      </c>
      <c r="BI13" s="92">
        <f t="shared" si="25"/>
        <v>1.0000004637786697</v>
      </c>
      <c r="BJ13" s="92">
        <f t="shared" si="26"/>
        <v>0.83884909073725533</v>
      </c>
      <c r="BK13" s="92">
        <f t="shared" si="27"/>
        <v>1.7234556720351857</v>
      </c>
      <c r="BL13" s="92">
        <f t="shared" si="28"/>
        <v>1.1553360374650619</v>
      </c>
      <c r="BM13" s="92">
        <f t="shared" si="29"/>
        <v>0.16435285578443709</v>
      </c>
      <c r="BN13" s="92">
        <f t="shared" si="30"/>
        <v>0.49136169383427269</v>
      </c>
      <c r="BO13" s="92">
        <f t="shared" si="31"/>
        <v>-0.19382002601611281</v>
      </c>
      <c r="BP13" s="92">
        <f t="shared" si="32"/>
        <v>1.2504200023088941</v>
      </c>
      <c r="BQ13" s="92">
        <v>-0.24108810760202651</v>
      </c>
      <c r="BR13" s="92">
        <v>0.88817949391832496</v>
      </c>
      <c r="BS13" s="92">
        <v>1.2195845262142546</v>
      </c>
      <c r="BT13" s="92">
        <v>1.5388461191600891</v>
      </c>
      <c r="BU13" s="92">
        <v>-0.37986394502624249</v>
      </c>
      <c r="BV13" s="92">
        <v>3.7426497940623665E-2</v>
      </c>
      <c r="BW13" s="92">
        <v>3.342375548694973E-2</v>
      </c>
      <c r="BX13" s="92">
        <v>0.2576785748691845</v>
      </c>
      <c r="BY13" s="92">
        <v>0.4467239853492494</v>
      </c>
      <c r="BZ13" s="92">
        <v>0.85980191084499524</v>
      </c>
      <c r="CA13" s="92">
        <v>1.6020599913279623</v>
      </c>
      <c r="CB13" s="92">
        <v>0.15060891710893196</v>
      </c>
      <c r="CC13" s="92">
        <v>0.82817418308127977</v>
      </c>
      <c r="CD13" s="92">
        <v>-0.18708664335714442</v>
      </c>
      <c r="CE13" s="92">
        <v>3.6155514153134836</v>
      </c>
      <c r="CF13" s="92">
        <v>5.9593767672130449</v>
      </c>
      <c r="CG13" s="92">
        <v>1.6211762817750353</v>
      </c>
      <c r="CH13" s="92">
        <v>0.78532983501076703</v>
      </c>
      <c r="CI13" s="92">
        <v>1.0453229787866574</v>
      </c>
      <c r="CJ13" s="92">
        <v>1.5145477526602862</v>
      </c>
      <c r="CK13" s="92">
        <v>3.2556448826473354</v>
      </c>
      <c r="CL13" s="92">
        <v>3.2458202723504823</v>
      </c>
      <c r="CM13" s="92">
        <v>3.7167232350710124</v>
      </c>
      <c r="CN13" s="92">
        <v>0.18469143081759881</v>
      </c>
      <c r="CO13" s="92">
        <v>1.0000004637786697</v>
      </c>
      <c r="CP13" s="92">
        <v>0.83884909073725533</v>
      </c>
      <c r="CQ13" s="92">
        <v>1.7234556720351857</v>
      </c>
      <c r="CR13" s="92">
        <v>1.1553360374650619</v>
      </c>
      <c r="CS13" s="92">
        <v>0.16435285578443709</v>
      </c>
      <c r="CT13" s="92">
        <v>0.49136169383427269</v>
      </c>
      <c r="CU13" s="92">
        <v>-0.19382002601611281</v>
      </c>
      <c r="CV13" s="92">
        <v>1.2504200023088941</v>
      </c>
    </row>
    <row r="14" spans="1:100" ht="30" x14ac:dyDescent="0.25">
      <c r="A14" s="86" t="s">
        <v>61</v>
      </c>
      <c r="B14" s="83" t="s">
        <v>65</v>
      </c>
      <c r="C14" s="86" t="s">
        <v>68</v>
      </c>
      <c r="D14" s="88">
        <v>2030</v>
      </c>
      <c r="E14" s="99">
        <v>0.629</v>
      </c>
      <c r="F14" s="82">
        <v>3.37</v>
      </c>
      <c r="G14" s="82">
        <v>8.1</v>
      </c>
      <c r="H14" s="82">
        <v>20.736749460003114</v>
      </c>
      <c r="I14" s="86">
        <v>0.38200000000000001</v>
      </c>
      <c r="J14" s="82">
        <v>1.04</v>
      </c>
      <c r="K14" s="82">
        <v>1.22</v>
      </c>
      <c r="L14" s="103">
        <v>1.26</v>
      </c>
      <c r="M14" s="82">
        <v>3.3226149999999999</v>
      </c>
      <c r="N14" s="82">
        <v>7.5536151343812179</v>
      </c>
      <c r="O14" s="82">
        <v>40</v>
      </c>
      <c r="P14" s="82">
        <v>1.4145194292068499</v>
      </c>
      <c r="Q14" s="91">
        <v>6.7324662208557102</v>
      </c>
      <c r="R14" s="104">
        <v>0.06</v>
      </c>
      <c r="S14" s="105">
        <v>290.55366284659607</v>
      </c>
      <c r="T14" s="106"/>
      <c r="U14" s="86">
        <v>24.6</v>
      </c>
      <c r="V14" s="82">
        <v>4.2</v>
      </c>
      <c r="W14" s="110">
        <v>8.6999999999999993</v>
      </c>
      <c r="X14" s="97">
        <v>41.2</v>
      </c>
      <c r="Y14" s="97">
        <v>341.97679927960399</v>
      </c>
      <c r="Z14" s="91">
        <v>62.733884027480848</v>
      </c>
      <c r="AA14" s="98">
        <v>68.600401085857641</v>
      </c>
      <c r="AB14" s="97">
        <v>2.44</v>
      </c>
      <c r="AC14" s="98">
        <v>5.0000092749637197</v>
      </c>
      <c r="AD14" s="97">
        <v>2.5</v>
      </c>
      <c r="AE14" s="97">
        <v>28</v>
      </c>
      <c r="AF14" s="97">
        <v>27.1</v>
      </c>
      <c r="AG14" s="111">
        <v>1.34</v>
      </c>
      <c r="AH14" s="111">
        <v>5.4</v>
      </c>
      <c r="AI14" s="97">
        <v>0.04</v>
      </c>
      <c r="AJ14" s="105">
        <v>85.199999999999989</v>
      </c>
      <c r="AK14" s="92">
        <f t="shared" si="1"/>
        <v>-0.20134935455473107</v>
      </c>
      <c r="AL14" s="92">
        <f t="shared" si="2"/>
        <v>0.52762990087133865</v>
      </c>
      <c r="AM14" s="92">
        <f t="shared" si="3"/>
        <v>0.90848501887864974</v>
      </c>
      <c r="AN14" s="92">
        <f t="shared" si="4"/>
        <v>1.3167406805862307</v>
      </c>
      <c r="AO14" s="92">
        <f t="shared" si="5"/>
        <v>-0.41793663708829126</v>
      </c>
      <c r="AP14" s="92">
        <f t="shared" si="6"/>
        <v>1.703333929878037E-2</v>
      </c>
      <c r="AQ14" s="92">
        <f t="shared" si="7"/>
        <v>8.6359830674748214E-2</v>
      </c>
      <c r="AR14" s="92">
        <f t="shared" si="8"/>
        <v>0.10037054511756291</v>
      </c>
      <c r="AS14" s="92">
        <f t="shared" si="9"/>
        <v>0.52148002136829796</v>
      </c>
      <c r="AT14" s="92">
        <f t="shared" si="10"/>
        <v>0.87815485323805675</v>
      </c>
      <c r="AU14" s="92">
        <f t="shared" si="11"/>
        <v>1.6020599913279623</v>
      </c>
      <c r="AV14" s="92">
        <f t="shared" si="12"/>
        <v>0.15060891710893196</v>
      </c>
      <c r="AW14" s="92">
        <f t="shared" si="13"/>
        <v>0.82817418308127977</v>
      </c>
      <c r="AX14" s="92">
        <f t="shared" si="14"/>
        <v>-1.2218487496163564</v>
      </c>
      <c r="AY14" s="92">
        <f t="shared" si="15"/>
        <v>2.4632263547155522</v>
      </c>
      <c r="AZ14" s="92" t="e">
        <f t="shared" si="16"/>
        <v>#NUM!</v>
      </c>
      <c r="BA14" s="92">
        <f t="shared" si="17"/>
        <v>1.3909351071033791</v>
      </c>
      <c r="BB14" s="92">
        <f t="shared" si="18"/>
        <v>0.62324929039790045</v>
      </c>
      <c r="BC14" s="92">
        <f t="shared" si="19"/>
        <v>0.93951925261861846</v>
      </c>
      <c r="BD14" s="92">
        <f t="shared" si="20"/>
        <v>1.6148972160331345</v>
      </c>
      <c r="BE14" s="92">
        <f t="shared" si="21"/>
        <v>2.5339966432297389</v>
      </c>
      <c r="BF14" s="92">
        <f t="shared" si="22"/>
        <v>1.7975021767368216</v>
      </c>
      <c r="BG14" s="92">
        <f t="shared" si="23"/>
        <v>1.8363266549030421</v>
      </c>
      <c r="BH14" s="92">
        <f t="shared" si="24"/>
        <v>0.38738982633872943</v>
      </c>
      <c r="BI14" s="92">
        <f t="shared" si="25"/>
        <v>0.69897080994838423</v>
      </c>
      <c r="BJ14" s="92">
        <f t="shared" si="26"/>
        <v>0.3979400086720376</v>
      </c>
      <c r="BK14" s="92">
        <f t="shared" si="27"/>
        <v>1.4471580313422192</v>
      </c>
      <c r="BL14" s="92">
        <f t="shared" si="28"/>
        <v>1.4329692908744058</v>
      </c>
      <c r="BM14" s="92">
        <f t="shared" si="29"/>
        <v>0.12710479836480765</v>
      </c>
      <c r="BN14" s="92">
        <f t="shared" si="30"/>
        <v>0.7323937598229685</v>
      </c>
      <c r="BO14" s="92">
        <f t="shared" si="31"/>
        <v>-1.3979400086720375</v>
      </c>
      <c r="BP14" s="92">
        <f t="shared" si="32"/>
        <v>1.9304395947667001</v>
      </c>
      <c r="BQ14" s="92">
        <v>-0.20134935455473107</v>
      </c>
      <c r="BR14" s="92">
        <v>0.52762990087133865</v>
      </c>
      <c r="BS14" s="92">
        <v>0.90848501887864974</v>
      </c>
      <c r="BT14" s="92">
        <v>1.3167406805862307</v>
      </c>
      <c r="BU14" s="92">
        <v>-0.41793663708829126</v>
      </c>
      <c r="BV14" s="92">
        <v>1.703333929878037E-2</v>
      </c>
      <c r="BW14" s="92">
        <v>8.6359830674748214E-2</v>
      </c>
      <c r="BX14" s="92">
        <v>0.10037054511756291</v>
      </c>
      <c r="BY14" s="92">
        <v>0.52148002136829796</v>
      </c>
      <c r="BZ14" s="92">
        <v>0.87815485323805675</v>
      </c>
      <c r="CA14" s="92">
        <v>1.6020599913279623</v>
      </c>
      <c r="CB14" s="92">
        <v>0.15060891710893196</v>
      </c>
      <c r="CC14" s="92">
        <v>0.82817418308127977</v>
      </c>
      <c r="CD14" s="92">
        <v>-1.2218487496163564</v>
      </c>
      <c r="CE14" s="92">
        <v>2.4632263547155522</v>
      </c>
      <c r="CG14" s="92">
        <v>1.3909351071033791</v>
      </c>
      <c r="CH14" s="92">
        <v>0.62324929039790045</v>
      </c>
      <c r="CI14" s="92">
        <v>0.93951925261861846</v>
      </c>
      <c r="CJ14" s="92">
        <v>1.6148972160331345</v>
      </c>
      <c r="CK14" s="92">
        <v>2.5339966432297389</v>
      </c>
      <c r="CL14" s="92">
        <v>1.7975021767368216</v>
      </c>
      <c r="CM14" s="92">
        <v>1.8363266549030421</v>
      </c>
      <c r="CN14" s="92">
        <v>0.38738982633872943</v>
      </c>
      <c r="CO14" s="92">
        <v>0.69897080994838423</v>
      </c>
      <c r="CP14" s="92">
        <v>0.3979400086720376</v>
      </c>
      <c r="CQ14" s="92">
        <v>1.4471580313422192</v>
      </c>
      <c r="CR14" s="92">
        <v>1.4329692908744058</v>
      </c>
      <c r="CS14" s="92">
        <v>0.12710479836480765</v>
      </c>
      <c r="CT14" s="92">
        <v>0.7323937598229685</v>
      </c>
      <c r="CU14" s="92">
        <v>-1.3979400086720375</v>
      </c>
      <c r="CV14" s="92">
        <v>1.9304395947667001</v>
      </c>
    </row>
    <row r="15" spans="1:100" ht="30" x14ac:dyDescent="0.25">
      <c r="A15" s="86" t="s">
        <v>61</v>
      </c>
      <c r="B15" s="83" t="s">
        <v>60</v>
      </c>
      <c r="C15" s="86" t="s">
        <v>69</v>
      </c>
      <c r="D15" s="88">
        <v>2046</v>
      </c>
      <c r="E15" s="99">
        <v>0.59299999999999997</v>
      </c>
      <c r="F15" s="82">
        <v>32.79</v>
      </c>
      <c r="G15" s="82">
        <v>52.65</v>
      </c>
      <c r="H15" s="82">
        <v>31.662788282336379</v>
      </c>
      <c r="I15" s="86">
        <v>0.50800000000000001</v>
      </c>
      <c r="J15" s="82">
        <v>0.97</v>
      </c>
      <c r="K15" s="82">
        <v>1.22</v>
      </c>
      <c r="L15" s="103">
        <v>1.1100000000000001</v>
      </c>
      <c r="M15" s="82">
        <v>3.9867110000000001</v>
      </c>
      <c r="N15" s="82">
        <v>1.8292611779327621</v>
      </c>
      <c r="O15" s="82">
        <v>40</v>
      </c>
      <c r="P15" s="82">
        <v>1.4145194292068499</v>
      </c>
      <c r="Q15" s="91">
        <v>6.7324662208557102</v>
      </c>
      <c r="R15" s="104">
        <v>0.1</v>
      </c>
      <c r="S15" s="105">
        <v>132.37754899594859</v>
      </c>
      <c r="T15" s="106"/>
      <c r="U15" s="86">
        <v>27.4</v>
      </c>
      <c r="V15" s="82">
        <v>2.8</v>
      </c>
      <c r="W15" s="110">
        <v>9.1999999999999993</v>
      </c>
      <c r="X15" s="97">
        <v>30.299999999999997</v>
      </c>
      <c r="Y15" s="97">
        <v>100.88130562107108</v>
      </c>
      <c r="Z15" s="91">
        <v>35.440444294546118</v>
      </c>
      <c r="AA15" s="98">
        <v>0</v>
      </c>
      <c r="AB15" s="97">
        <v>19.86</v>
      </c>
      <c r="AC15" s="98">
        <v>9.9999424521705595</v>
      </c>
      <c r="AD15" s="97">
        <v>9.1999999999999993</v>
      </c>
      <c r="AE15" s="97">
        <v>31.7</v>
      </c>
      <c r="AF15" s="97">
        <v>8.9</v>
      </c>
      <c r="AG15" s="111">
        <v>1.7</v>
      </c>
      <c r="AH15" s="111">
        <v>4.4000000000000004</v>
      </c>
      <c r="AI15" s="97">
        <v>51.63</v>
      </c>
      <c r="AJ15" s="105">
        <v>58.6</v>
      </c>
      <c r="AK15" s="92">
        <f t="shared" si="1"/>
        <v>-0.22694530663573742</v>
      </c>
      <c r="AL15" s="92">
        <f t="shared" si="2"/>
        <v>1.5157414166693652</v>
      </c>
      <c r="AM15" s="92">
        <f t="shared" si="3"/>
        <v>1.7213983755215052</v>
      </c>
      <c r="AN15" s="92">
        <f t="shared" si="4"/>
        <v>1.5005491569670359</v>
      </c>
      <c r="AO15" s="92">
        <f t="shared" si="5"/>
        <v>-0.29413628771608075</v>
      </c>
      <c r="AP15" s="92">
        <f t="shared" si="6"/>
        <v>-1.322826573375516E-2</v>
      </c>
      <c r="AQ15" s="92">
        <f t="shared" si="7"/>
        <v>8.6359830674748214E-2</v>
      </c>
      <c r="AR15" s="92">
        <f t="shared" si="8"/>
        <v>4.5322978786657475E-2</v>
      </c>
      <c r="AS15" s="92">
        <f t="shared" si="9"/>
        <v>0.60061475443481427</v>
      </c>
      <c r="AT15" s="92">
        <f t="shared" si="10"/>
        <v>0.26227571752513029</v>
      </c>
      <c r="AU15" s="92">
        <f t="shared" si="11"/>
        <v>1.6020599913279623</v>
      </c>
      <c r="AV15" s="92">
        <f t="shared" si="12"/>
        <v>0.15060891710893196</v>
      </c>
      <c r="AW15" s="92">
        <f t="shared" si="13"/>
        <v>0.82817418308127977</v>
      </c>
      <c r="AX15" s="92">
        <f t="shared" si="14"/>
        <v>-1</v>
      </c>
      <c r="AY15" s="92">
        <f t="shared" si="15"/>
        <v>2.1218143357536281</v>
      </c>
      <c r="AZ15" s="92" t="e">
        <f t="shared" si="16"/>
        <v>#NUM!</v>
      </c>
      <c r="BA15" s="92">
        <f t="shared" si="17"/>
        <v>1.4377505628203879</v>
      </c>
      <c r="BB15" s="92">
        <f t="shared" si="18"/>
        <v>0.44715803134221921</v>
      </c>
      <c r="BC15" s="92">
        <f t="shared" si="19"/>
        <v>0.96378782734555524</v>
      </c>
      <c r="BD15" s="92">
        <f t="shared" si="20"/>
        <v>1.481442628502305</v>
      </c>
      <c r="BE15" s="92">
        <f t="shared" si="21"/>
        <v>2.0038106943060776</v>
      </c>
      <c r="BF15" s="92">
        <f t="shared" si="22"/>
        <v>1.5494991577257422</v>
      </c>
      <c r="BG15" s="92" t="e">
        <f t="shared" si="23"/>
        <v>#NUM!</v>
      </c>
      <c r="BH15" s="92">
        <f t="shared" si="24"/>
        <v>1.2979792441593623</v>
      </c>
      <c r="BI15" s="92">
        <f t="shared" si="25"/>
        <v>0.9999975007223314</v>
      </c>
      <c r="BJ15" s="92">
        <f t="shared" si="26"/>
        <v>0.96378782734555524</v>
      </c>
      <c r="BK15" s="92">
        <f t="shared" si="27"/>
        <v>1.5010592622177514</v>
      </c>
      <c r="BL15" s="92">
        <f t="shared" si="28"/>
        <v>0.9493900066449128</v>
      </c>
      <c r="BM15" s="92">
        <f t="shared" si="29"/>
        <v>0.23044892137827391</v>
      </c>
      <c r="BN15" s="92">
        <f t="shared" si="30"/>
        <v>0.64345267648618742</v>
      </c>
      <c r="BO15" s="92">
        <f t="shared" si="31"/>
        <v>1.7129021250472227</v>
      </c>
      <c r="BP15" s="92">
        <f t="shared" si="32"/>
        <v>1.7678976160180906</v>
      </c>
      <c r="BQ15" s="92">
        <v>-0.22694530663573742</v>
      </c>
      <c r="BR15" s="92">
        <v>1.5157414166693652</v>
      </c>
      <c r="BS15" s="92">
        <v>1.7213983755215052</v>
      </c>
      <c r="BT15" s="92">
        <v>1.5005491569670359</v>
      </c>
      <c r="BU15" s="92">
        <v>-0.29413628771608075</v>
      </c>
      <c r="BV15" s="92">
        <v>-1.322826573375516E-2</v>
      </c>
      <c r="BW15" s="92">
        <v>8.6359830674748214E-2</v>
      </c>
      <c r="BX15" s="92">
        <v>4.5322978786657475E-2</v>
      </c>
      <c r="BY15" s="92">
        <v>0.60061475443481427</v>
      </c>
      <c r="BZ15" s="92">
        <v>0.26227571752513029</v>
      </c>
      <c r="CA15" s="92">
        <v>1.6020599913279623</v>
      </c>
      <c r="CB15" s="92">
        <v>0.15060891710893196</v>
      </c>
      <c r="CC15" s="92">
        <v>0.82817418308127977</v>
      </c>
      <c r="CD15" s="92">
        <v>-1</v>
      </c>
      <c r="CE15" s="92">
        <v>2.1218143357536281</v>
      </c>
      <c r="CG15" s="92">
        <v>1.4377505628203879</v>
      </c>
      <c r="CH15" s="92">
        <v>0.44715803134221921</v>
      </c>
      <c r="CI15" s="92">
        <v>0.96378782734555524</v>
      </c>
      <c r="CJ15" s="92">
        <v>1.481442628502305</v>
      </c>
      <c r="CK15" s="92">
        <v>2.0038106943060776</v>
      </c>
      <c r="CL15" s="92">
        <v>1.5494991577257422</v>
      </c>
      <c r="CN15" s="92">
        <v>1.2979792441593623</v>
      </c>
      <c r="CO15" s="92">
        <v>0.9999975007223314</v>
      </c>
      <c r="CP15" s="92">
        <v>0.96378782734555524</v>
      </c>
      <c r="CQ15" s="92">
        <v>1.5010592622177514</v>
      </c>
      <c r="CR15" s="92">
        <v>0.9493900066449128</v>
      </c>
      <c r="CS15" s="92">
        <v>0.23044892137827391</v>
      </c>
      <c r="CT15" s="92">
        <v>0.64345267648618742</v>
      </c>
      <c r="CU15" s="92">
        <v>1.7129021250472227</v>
      </c>
      <c r="CV15" s="92">
        <v>1.7678976160180906</v>
      </c>
    </row>
    <row r="16" spans="1:100" ht="30" x14ac:dyDescent="0.25">
      <c r="A16" s="86" t="s">
        <v>61</v>
      </c>
      <c r="B16" s="83" t="s">
        <v>47</v>
      </c>
      <c r="C16" s="86" t="s">
        <v>70</v>
      </c>
      <c r="D16" s="88">
        <v>2051</v>
      </c>
      <c r="E16" s="99">
        <v>0.629</v>
      </c>
      <c r="F16" s="82">
        <v>20.46</v>
      </c>
      <c r="G16" s="82">
        <v>32.520000000000003</v>
      </c>
      <c r="H16" s="82">
        <v>35.593531688967914</v>
      </c>
      <c r="I16" s="86">
        <v>0.49</v>
      </c>
      <c r="J16" s="82">
        <v>1.05</v>
      </c>
      <c r="K16" s="82">
        <v>1.52</v>
      </c>
      <c r="L16" s="103">
        <v>1.02</v>
      </c>
      <c r="M16" s="82">
        <v>4.1493779999999996</v>
      </c>
      <c r="N16" s="82">
        <v>2.7127645444385968</v>
      </c>
      <c r="O16" s="82">
        <v>40</v>
      </c>
      <c r="P16" s="82">
        <v>1.4145194292068499</v>
      </c>
      <c r="Q16" s="91">
        <v>6.7324662208557102</v>
      </c>
      <c r="R16" s="104">
        <v>7.0000000000000007E-2</v>
      </c>
      <c r="S16" s="105">
        <v>1606.3028906357588</v>
      </c>
      <c r="T16" s="106"/>
      <c r="U16" s="86">
        <v>23.3</v>
      </c>
      <c r="V16" s="82">
        <v>6.7</v>
      </c>
      <c r="W16" s="110">
        <v>9.8000000000000007</v>
      </c>
      <c r="X16" s="97">
        <v>11.5</v>
      </c>
      <c r="Y16" s="97">
        <v>2.6282478463918326</v>
      </c>
      <c r="Z16" s="91">
        <v>3.3513182361430358</v>
      </c>
      <c r="AA16" s="98">
        <v>14.171288541404838</v>
      </c>
      <c r="AB16" s="97">
        <v>8.4499999999999993</v>
      </c>
      <c r="AC16" s="98">
        <v>10.000025667285248</v>
      </c>
      <c r="AD16" s="97">
        <v>5.3</v>
      </c>
      <c r="AE16" s="97">
        <v>16</v>
      </c>
      <c r="AF16" s="97">
        <v>20.399999999999999</v>
      </c>
      <c r="AG16" s="111">
        <v>1.23</v>
      </c>
      <c r="AH16" s="111">
        <v>5.2</v>
      </c>
      <c r="AI16" s="97">
        <v>0.01</v>
      </c>
      <c r="AJ16" s="105">
        <v>89.800000000000011</v>
      </c>
      <c r="AK16" s="92">
        <f t="shared" si="1"/>
        <v>-0.20134935455473107</v>
      </c>
      <c r="AL16" s="92">
        <f t="shared" si="2"/>
        <v>1.3109056293761414</v>
      </c>
      <c r="AM16" s="92">
        <f t="shared" si="3"/>
        <v>1.5121505369220305</v>
      </c>
      <c r="AN16" s="92">
        <f t="shared" si="4"/>
        <v>1.5513710820452746</v>
      </c>
      <c r="AO16" s="92">
        <f t="shared" si="5"/>
        <v>-0.30980391997148632</v>
      </c>
      <c r="AP16" s="92">
        <f t="shared" si="6"/>
        <v>2.1189299069938092E-2</v>
      </c>
      <c r="AQ16" s="92">
        <f t="shared" si="7"/>
        <v>0.18184358794477254</v>
      </c>
      <c r="AR16" s="92">
        <f t="shared" si="8"/>
        <v>8.6001717619175692E-3</v>
      </c>
      <c r="AS16" s="92">
        <f t="shared" si="9"/>
        <v>0.61798299998598871</v>
      </c>
      <c r="AT16" s="92">
        <f t="shared" si="10"/>
        <v>0.43341210062166069</v>
      </c>
      <c r="AU16" s="92">
        <f t="shared" si="11"/>
        <v>1.6020599913279623</v>
      </c>
      <c r="AV16" s="92">
        <f t="shared" si="12"/>
        <v>0.15060891710893196</v>
      </c>
      <c r="AW16" s="92">
        <f t="shared" si="13"/>
        <v>0.82817418308127977</v>
      </c>
      <c r="AX16" s="92">
        <f t="shared" si="14"/>
        <v>-1.1549019599857431</v>
      </c>
      <c r="AY16" s="92">
        <f t="shared" si="15"/>
        <v>3.2058274408983003</v>
      </c>
      <c r="AZ16" s="92" t="e">
        <f t="shared" si="16"/>
        <v>#NUM!</v>
      </c>
      <c r="BA16" s="92">
        <f t="shared" si="17"/>
        <v>1.3673559210260189</v>
      </c>
      <c r="BB16" s="92">
        <f t="shared" si="18"/>
        <v>0.82607480270082645</v>
      </c>
      <c r="BC16" s="92">
        <f t="shared" si="19"/>
        <v>0.99122607569249488</v>
      </c>
      <c r="BD16" s="92">
        <f t="shared" si="20"/>
        <v>1.0606978403536116</v>
      </c>
      <c r="BE16" s="92">
        <f t="shared" si="21"/>
        <v>0.41966631722144659</v>
      </c>
      <c r="BF16" s="92">
        <f t="shared" si="22"/>
        <v>0.52521566974474132</v>
      </c>
      <c r="BG16" s="92">
        <f t="shared" si="23"/>
        <v>1.151409340789423</v>
      </c>
      <c r="BH16" s="92">
        <f t="shared" si="24"/>
        <v>0.9268567089496923</v>
      </c>
      <c r="BI16" s="92">
        <f t="shared" si="25"/>
        <v>1.0000011147146044</v>
      </c>
      <c r="BJ16" s="92">
        <f t="shared" si="26"/>
        <v>0.72427586960078905</v>
      </c>
      <c r="BK16" s="92">
        <f t="shared" si="27"/>
        <v>1.2041199826559248</v>
      </c>
      <c r="BL16" s="92">
        <f t="shared" si="28"/>
        <v>1.3096301674258988</v>
      </c>
      <c r="BM16" s="92">
        <f t="shared" si="29"/>
        <v>8.9905111439397931E-2</v>
      </c>
      <c r="BN16" s="92">
        <f t="shared" si="30"/>
        <v>0.71600334363479923</v>
      </c>
      <c r="BO16" s="92">
        <f t="shared" si="31"/>
        <v>-2</v>
      </c>
      <c r="BP16" s="92">
        <f t="shared" si="32"/>
        <v>1.9532763366673045</v>
      </c>
      <c r="BQ16" s="92">
        <v>-0.20134935455473107</v>
      </c>
      <c r="BR16" s="92">
        <v>1.3109056293761414</v>
      </c>
      <c r="BS16" s="92">
        <v>1.5121505369220305</v>
      </c>
      <c r="BT16" s="92">
        <v>1.5513710820452746</v>
      </c>
      <c r="BU16" s="92">
        <v>-0.30980391997148632</v>
      </c>
      <c r="BV16" s="92">
        <v>2.1189299069938092E-2</v>
      </c>
      <c r="BW16" s="92">
        <v>0.18184358794477254</v>
      </c>
      <c r="BX16" s="92">
        <v>8.6001717619175692E-3</v>
      </c>
      <c r="BY16" s="92">
        <v>0.61798299998598871</v>
      </c>
      <c r="BZ16" s="92">
        <v>0.43341210062166069</v>
      </c>
      <c r="CA16" s="92">
        <v>1.6020599913279623</v>
      </c>
      <c r="CB16" s="92">
        <v>0.15060891710893196</v>
      </c>
      <c r="CC16" s="92">
        <v>0.82817418308127977</v>
      </c>
      <c r="CD16" s="92">
        <v>-1.1549019599857431</v>
      </c>
      <c r="CE16" s="92">
        <v>3.2058274408983003</v>
      </c>
      <c r="CG16" s="92">
        <v>1.3673559210260189</v>
      </c>
      <c r="CH16" s="92">
        <v>0.82607480270082645</v>
      </c>
      <c r="CI16" s="92">
        <v>0.99122607569249488</v>
      </c>
      <c r="CJ16" s="92">
        <v>1.0606978403536116</v>
      </c>
      <c r="CK16" s="92">
        <v>0.41966631722144659</v>
      </c>
      <c r="CL16" s="92">
        <v>0.52521566974474132</v>
      </c>
      <c r="CM16" s="92">
        <v>1.151409340789423</v>
      </c>
      <c r="CN16" s="92">
        <v>0.9268567089496923</v>
      </c>
      <c r="CO16" s="92">
        <v>1.0000011147146044</v>
      </c>
      <c r="CP16" s="92">
        <v>0.72427586960078905</v>
      </c>
      <c r="CQ16" s="92">
        <v>1.2041199826559248</v>
      </c>
      <c r="CR16" s="92">
        <v>1.3096301674258988</v>
      </c>
      <c r="CS16" s="92">
        <v>8.9905111439397931E-2</v>
      </c>
      <c r="CT16" s="92">
        <v>0.71600334363479923</v>
      </c>
      <c r="CU16" s="92">
        <v>-2</v>
      </c>
      <c r="CV16" s="92">
        <v>1.9532763366673045</v>
      </c>
    </row>
    <row r="17" spans="1:100" ht="30" x14ac:dyDescent="0.25">
      <c r="A17" s="86" t="s">
        <v>61</v>
      </c>
      <c r="B17" s="83" t="s">
        <v>47</v>
      </c>
      <c r="C17" s="86" t="s">
        <v>71</v>
      </c>
      <c r="D17" s="88">
        <v>2075</v>
      </c>
      <c r="E17" s="99">
        <v>0.629</v>
      </c>
      <c r="F17" s="82">
        <v>13.36</v>
      </c>
      <c r="G17" s="82">
        <v>23.26</v>
      </c>
      <c r="H17" s="82">
        <v>35.580902491555257</v>
      </c>
      <c r="I17" s="86">
        <v>0.48099999999999998</v>
      </c>
      <c r="J17" s="82">
        <v>1.0900000000000001</v>
      </c>
      <c r="K17" s="82">
        <v>1.57</v>
      </c>
      <c r="L17" s="103">
        <v>1</v>
      </c>
      <c r="M17" s="82">
        <v>3.9250150000000001</v>
      </c>
      <c r="N17" s="82">
        <v>3.0798132832792513</v>
      </c>
      <c r="O17" s="82">
        <v>40</v>
      </c>
      <c r="P17" s="82">
        <v>1.4145194292068499</v>
      </c>
      <c r="Q17" s="91">
        <v>6.7324662208557102</v>
      </c>
      <c r="R17" s="104">
        <v>0.04</v>
      </c>
      <c r="S17" s="105">
        <v>1184.2033853342593</v>
      </c>
      <c r="T17" s="106"/>
      <c r="U17" s="86">
        <v>36.1</v>
      </c>
      <c r="V17" s="82">
        <v>9</v>
      </c>
      <c r="W17" s="110">
        <v>15.4</v>
      </c>
      <c r="X17" s="97">
        <v>38.5</v>
      </c>
      <c r="Y17" s="97">
        <v>245.97321988131299</v>
      </c>
      <c r="Z17" s="91">
        <v>55.337528372200566</v>
      </c>
      <c r="AA17" s="98">
        <v>157.43455693962562</v>
      </c>
      <c r="AB17" s="97">
        <v>6.72</v>
      </c>
      <c r="AC17" s="98">
        <v>5.0000028595465098</v>
      </c>
      <c r="AD17" s="97">
        <v>3.9</v>
      </c>
      <c r="AE17" s="97">
        <v>42.7</v>
      </c>
      <c r="AF17" s="97">
        <v>21.5</v>
      </c>
      <c r="AG17" s="111">
        <v>1.33</v>
      </c>
      <c r="AH17" s="111">
        <v>4.9000000000000004</v>
      </c>
      <c r="AI17" s="97">
        <v>0.01</v>
      </c>
      <c r="AJ17" s="105">
        <v>84.8</v>
      </c>
      <c r="AK17" s="92">
        <f t="shared" si="1"/>
        <v>-0.20134935455473107</v>
      </c>
      <c r="AL17" s="92">
        <f t="shared" si="2"/>
        <v>1.1258064581395268</v>
      </c>
      <c r="AM17" s="92">
        <f t="shared" si="3"/>
        <v>1.3666097103924297</v>
      </c>
      <c r="AN17" s="92">
        <f t="shared" si="4"/>
        <v>1.5512169595469956</v>
      </c>
      <c r="AO17" s="92">
        <f t="shared" si="5"/>
        <v>-0.31785492362616824</v>
      </c>
      <c r="AP17" s="92">
        <f t="shared" si="6"/>
        <v>3.7426497940623665E-2</v>
      </c>
      <c r="AQ17" s="92">
        <f t="shared" si="7"/>
        <v>0.19589965240923377</v>
      </c>
      <c r="AR17" s="92">
        <f t="shared" si="8"/>
        <v>0</v>
      </c>
      <c r="AS17" s="92">
        <f t="shared" si="9"/>
        <v>0.59384132080223462</v>
      </c>
      <c r="AT17" s="92">
        <f t="shared" si="10"/>
        <v>0.48852438776682983</v>
      </c>
      <c r="AU17" s="92">
        <f t="shared" si="11"/>
        <v>1.6020599913279623</v>
      </c>
      <c r="AV17" s="92">
        <f t="shared" si="12"/>
        <v>0.15060891710893196</v>
      </c>
      <c r="AW17" s="92">
        <f t="shared" si="13"/>
        <v>0.82817418308127977</v>
      </c>
      <c r="AX17" s="92">
        <f t="shared" si="14"/>
        <v>-1.3979400086720375</v>
      </c>
      <c r="AY17" s="92">
        <f t="shared" si="15"/>
        <v>3.0734262982844771</v>
      </c>
      <c r="AZ17" s="92" t="e">
        <f t="shared" si="16"/>
        <v>#NUM!</v>
      </c>
      <c r="BA17" s="92">
        <f t="shared" si="17"/>
        <v>1.5575072019056579</v>
      </c>
      <c r="BB17" s="92">
        <f t="shared" si="18"/>
        <v>0.95424250943932487</v>
      </c>
      <c r="BC17" s="92">
        <f t="shared" si="19"/>
        <v>1.1875207208364631</v>
      </c>
      <c r="BD17" s="92">
        <f t="shared" si="20"/>
        <v>1.5854607295085006</v>
      </c>
      <c r="BE17" s="92">
        <f t="shared" si="21"/>
        <v>2.3908878262461619</v>
      </c>
      <c r="BF17" s="92">
        <f t="shared" si="22"/>
        <v>1.7430197576548419</v>
      </c>
      <c r="BG17" s="92">
        <f t="shared" si="23"/>
        <v>2.1971000662755999</v>
      </c>
      <c r="BH17" s="92">
        <f t="shared" si="24"/>
        <v>0.82736927305382524</v>
      </c>
      <c r="BI17" s="92">
        <f t="shared" si="25"/>
        <v>0.69897025271300173</v>
      </c>
      <c r="BJ17" s="92">
        <f t="shared" si="26"/>
        <v>0.59106460702649921</v>
      </c>
      <c r="BK17" s="92">
        <f t="shared" si="27"/>
        <v>1.6304278750250238</v>
      </c>
      <c r="BL17" s="92">
        <f t="shared" si="28"/>
        <v>1.3324384599156054</v>
      </c>
      <c r="BM17" s="92">
        <f t="shared" si="29"/>
        <v>0.12385164096708581</v>
      </c>
      <c r="BN17" s="92">
        <f t="shared" si="30"/>
        <v>0.69019608002851374</v>
      </c>
      <c r="BO17" s="92">
        <f t="shared" si="31"/>
        <v>-2</v>
      </c>
      <c r="BP17" s="92">
        <f t="shared" si="32"/>
        <v>1.9283958522567137</v>
      </c>
      <c r="BQ17" s="92">
        <v>-0.20134935455473107</v>
      </c>
      <c r="BR17" s="92">
        <v>1.1258064581395268</v>
      </c>
      <c r="BS17" s="92">
        <v>1.3666097103924297</v>
      </c>
      <c r="BT17" s="92">
        <v>1.5512169595469956</v>
      </c>
      <c r="BU17" s="92">
        <v>-0.31785492362616824</v>
      </c>
      <c r="BV17" s="92">
        <v>3.7426497940623665E-2</v>
      </c>
      <c r="BW17" s="92">
        <v>0.19589965240923377</v>
      </c>
      <c r="BX17" s="92">
        <v>0</v>
      </c>
      <c r="BY17" s="92">
        <v>0.59384132080223462</v>
      </c>
      <c r="BZ17" s="92">
        <v>0.48852438776682983</v>
      </c>
      <c r="CA17" s="92">
        <v>1.6020599913279623</v>
      </c>
      <c r="CB17" s="92">
        <v>0.15060891710893196</v>
      </c>
      <c r="CC17" s="92">
        <v>0.82817418308127977</v>
      </c>
      <c r="CD17" s="92">
        <v>-1.3979400086720375</v>
      </c>
      <c r="CE17" s="92">
        <v>3.0734262982844771</v>
      </c>
      <c r="CG17" s="92">
        <v>1.5575072019056579</v>
      </c>
      <c r="CH17" s="92">
        <v>0.95424250943932487</v>
      </c>
      <c r="CI17" s="92">
        <v>1.1875207208364631</v>
      </c>
      <c r="CJ17" s="92">
        <v>1.5854607295085006</v>
      </c>
      <c r="CK17" s="92">
        <v>2.3908878262461619</v>
      </c>
      <c r="CL17" s="92">
        <v>1.7430197576548419</v>
      </c>
      <c r="CM17" s="92">
        <v>2.1971000662755999</v>
      </c>
      <c r="CN17" s="92">
        <v>0.82736927305382524</v>
      </c>
      <c r="CO17" s="92">
        <v>0.69897025271300173</v>
      </c>
      <c r="CP17" s="92">
        <v>0.59106460702649921</v>
      </c>
      <c r="CQ17" s="92">
        <v>1.6304278750250238</v>
      </c>
      <c r="CR17" s="92">
        <v>1.3324384599156054</v>
      </c>
      <c r="CS17" s="92">
        <v>0.12385164096708581</v>
      </c>
      <c r="CT17" s="92">
        <v>0.69019608002851374</v>
      </c>
      <c r="CU17" s="92">
        <v>-2</v>
      </c>
      <c r="CV17" s="92">
        <v>1.9283958522567137</v>
      </c>
    </row>
    <row r="18" spans="1:100" ht="30" x14ac:dyDescent="0.25">
      <c r="A18" s="86" t="s">
        <v>61</v>
      </c>
      <c r="B18" s="83" t="s">
        <v>60</v>
      </c>
      <c r="C18" s="86" t="s">
        <v>72</v>
      </c>
      <c r="D18" s="88">
        <v>2084</v>
      </c>
      <c r="E18" s="99">
        <v>0.59299999999999997</v>
      </c>
      <c r="F18" s="82">
        <v>10.72</v>
      </c>
      <c r="G18" s="82">
        <v>28.53</v>
      </c>
      <c r="H18" s="82">
        <v>40.624681777526291</v>
      </c>
      <c r="I18" s="86">
        <v>0.432</v>
      </c>
      <c r="J18" s="82">
        <v>1</v>
      </c>
      <c r="K18" s="82">
        <v>0.94</v>
      </c>
      <c r="L18" s="103">
        <v>1.22</v>
      </c>
      <c r="M18" s="82">
        <v>5.9602649999999997</v>
      </c>
      <c r="N18" s="82">
        <v>3.5596340408109035</v>
      </c>
      <c r="O18" s="82">
        <v>40</v>
      </c>
      <c r="P18" s="82">
        <v>1.4145194292068499</v>
      </c>
      <c r="Q18" s="91">
        <v>6.7324662208557102</v>
      </c>
      <c r="R18" s="104">
        <v>0.23</v>
      </c>
      <c r="S18" s="105">
        <v>203.83370103628499</v>
      </c>
      <c r="T18" s="106"/>
      <c r="U18" s="86">
        <v>63.8</v>
      </c>
      <c r="V18" s="82">
        <v>5</v>
      </c>
      <c r="W18" s="110">
        <v>12.7</v>
      </c>
      <c r="X18" s="97">
        <v>37.799999999999997</v>
      </c>
      <c r="Y18" s="97">
        <v>132.90567046132028</v>
      </c>
      <c r="Z18" s="91">
        <v>751.03600356179697</v>
      </c>
      <c r="AA18" s="98">
        <v>198.02673943170271</v>
      </c>
      <c r="AB18" s="97">
        <v>3.63</v>
      </c>
      <c r="AC18" s="98">
        <v>4.9999574848008166</v>
      </c>
      <c r="AD18" s="97">
        <v>4.5999999999999996</v>
      </c>
      <c r="AE18" s="97">
        <v>22.8</v>
      </c>
      <c r="AF18" s="97">
        <v>6</v>
      </c>
      <c r="AG18" s="111">
        <v>1.72</v>
      </c>
      <c r="AH18" s="111">
        <v>3.9</v>
      </c>
      <c r="AI18" s="97">
        <v>59.76</v>
      </c>
      <c r="AJ18" s="105">
        <v>87</v>
      </c>
      <c r="AK18" s="92">
        <f t="shared" si="1"/>
        <v>-0.22694530663573742</v>
      </c>
      <c r="AL18" s="92">
        <f t="shared" si="2"/>
        <v>1.0301947853567512</v>
      </c>
      <c r="AM18" s="92">
        <f t="shared" si="3"/>
        <v>1.4553017716570764</v>
      </c>
      <c r="AN18" s="92">
        <f t="shared" si="4"/>
        <v>1.6087899720717151</v>
      </c>
      <c r="AO18" s="92">
        <f t="shared" si="5"/>
        <v>-0.3645162531850879</v>
      </c>
      <c r="AP18" s="92">
        <f t="shared" si="6"/>
        <v>0</v>
      </c>
      <c r="AQ18" s="92">
        <f t="shared" si="7"/>
        <v>-2.6872146400301365E-2</v>
      </c>
      <c r="AR18" s="92">
        <f t="shared" si="8"/>
        <v>8.6359830674748214E-2</v>
      </c>
      <c r="AS18" s="92">
        <f t="shared" si="9"/>
        <v>0.77526556938439672</v>
      </c>
      <c r="AT18" s="92">
        <f t="shared" si="10"/>
        <v>0.55140535128017854</v>
      </c>
      <c r="AU18" s="92">
        <f t="shared" si="11"/>
        <v>1.6020599913279623</v>
      </c>
      <c r="AV18" s="92">
        <f t="shared" si="12"/>
        <v>0.15060891710893196</v>
      </c>
      <c r="AW18" s="92">
        <f t="shared" si="13"/>
        <v>0.82817418308127977</v>
      </c>
      <c r="AX18" s="92">
        <f t="shared" si="14"/>
        <v>-0.63827216398240705</v>
      </c>
      <c r="AY18" s="92">
        <f t="shared" si="15"/>
        <v>2.3092759900927997</v>
      </c>
      <c r="AZ18" s="92" t="e">
        <f t="shared" si="16"/>
        <v>#NUM!</v>
      </c>
      <c r="BA18" s="92">
        <f t="shared" si="17"/>
        <v>1.8048206787211623</v>
      </c>
      <c r="BB18" s="92">
        <f t="shared" si="18"/>
        <v>0.69897000433601886</v>
      </c>
      <c r="BC18" s="92">
        <f t="shared" si="19"/>
        <v>1.1038037209559568</v>
      </c>
      <c r="BD18" s="92">
        <f t="shared" si="20"/>
        <v>1.5774917998372253</v>
      </c>
      <c r="BE18" s="92">
        <f t="shared" si="21"/>
        <v>2.123543510645709</v>
      </c>
      <c r="BF18" s="92">
        <f t="shared" si="22"/>
        <v>2.8756607569421502</v>
      </c>
      <c r="BG18" s="92">
        <f t="shared" si="23"/>
        <v>2.2967238367442007</v>
      </c>
      <c r="BH18" s="92">
        <f t="shared" si="24"/>
        <v>0.55990662503611255</v>
      </c>
      <c r="BI18" s="92">
        <f t="shared" si="25"/>
        <v>0.69896631149703814</v>
      </c>
      <c r="BJ18" s="92">
        <f t="shared" si="26"/>
        <v>0.66275783168157409</v>
      </c>
      <c r="BK18" s="92">
        <f t="shared" si="27"/>
        <v>1.3579348470004537</v>
      </c>
      <c r="BL18" s="92">
        <f t="shared" si="28"/>
        <v>0.77815125038364363</v>
      </c>
      <c r="BM18" s="92">
        <f t="shared" si="29"/>
        <v>0.2355284469075489</v>
      </c>
      <c r="BN18" s="92">
        <f t="shared" si="30"/>
        <v>0.59106460702649921</v>
      </c>
      <c r="BO18" s="92">
        <f t="shared" si="31"/>
        <v>1.7764105888073423</v>
      </c>
      <c r="BP18" s="92">
        <f t="shared" si="32"/>
        <v>1.9395192526186185</v>
      </c>
      <c r="BQ18" s="92">
        <v>-0.22694530663573742</v>
      </c>
      <c r="BR18" s="92">
        <v>1.0301947853567512</v>
      </c>
      <c r="BS18" s="92">
        <v>1.4553017716570764</v>
      </c>
      <c r="BT18" s="92">
        <v>1.6087899720717151</v>
      </c>
      <c r="BU18" s="92">
        <v>-0.3645162531850879</v>
      </c>
      <c r="BV18" s="92">
        <v>0</v>
      </c>
      <c r="BW18" s="92">
        <v>-2.6872146400301365E-2</v>
      </c>
      <c r="BX18" s="92">
        <v>8.6359830674748214E-2</v>
      </c>
      <c r="BY18" s="92">
        <v>0.77526556938439672</v>
      </c>
      <c r="BZ18" s="92">
        <v>0.55140535128017854</v>
      </c>
      <c r="CA18" s="92">
        <v>1.6020599913279623</v>
      </c>
      <c r="CB18" s="92">
        <v>0.15060891710893196</v>
      </c>
      <c r="CC18" s="92">
        <v>0.82817418308127977</v>
      </c>
      <c r="CD18" s="92">
        <v>-0.63827216398240705</v>
      </c>
      <c r="CE18" s="92">
        <v>2.3092759900927997</v>
      </c>
      <c r="CG18" s="92">
        <v>1.8048206787211623</v>
      </c>
      <c r="CH18" s="92">
        <v>0.69897000433601886</v>
      </c>
      <c r="CI18" s="92">
        <v>1.1038037209559568</v>
      </c>
      <c r="CJ18" s="92">
        <v>1.5774917998372253</v>
      </c>
      <c r="CK18" s="92">
        <v>2.123543510645709</v>
      </c>
      <c r="CL18" s="92">
        <v>2.8756607569421502</v>
      </c>
      <c r="CM18" s="92">
        <v>2.2967238367442007</v>
      </c>
      <c r="CN18" s="92">
        <v>0.55990662503611255</v>
      </c>
      <c r="CO18" s="92">
        <v>0.69896631149703814</v>
      </c>
      <c r="CP18" s="92">
        <v>0.66275783168157409</v>
      </c>
      <c r="CQ18" s="92">
        <v>1.3579348470004537</v>
      </c>
      <c r="CR18" s="92">
        <v>0.77815125038364363</v>
      </c>
      <c r="CS18" s="92">
        <v>0.2355284469075489</v>
      </c>
      <c r="CT18" s="92">
        <v>0.59106460702649921</v>
      </c>
      <c r="CU18" s="92">
        <v>1.7764105888073423</v>
      </c>
      <c r="CV18" s="92">
        <v>1.9395192526186185</v>
      </c>
    </row>
    <row r="19" spans="1:100" x14ac:dyDescent="0.25">
      <c r="A19" s="86" t="s">
        <v>73</v>
      </c>
      <c r="B19" s="83" t="s">
        <v>65</v>
      </c>
      <c r="C19" s="86" t="s">
        <v>73</v>
      </c>
      <c r="D19" s="88">
        <v>3026</v>
      </c>
      <c r="E19" s="99">
        <v>0.71099999999999997</v>
      </c>
      <c r="F19" s="82">
        <v>1.66</v>
      </c>
      <c r="G19" s="82">
        <v>10.02</v>
      </c>
      <c r="H19" s="82">
        <v>20.516483196569173</v>
      </c>
      <c r="I19" s="86">
        <v>0.38</v>
      </c>
      <c r="J19" s="82">
        <v>1.05</v>
      </c>
      <c r="K19" s="82">
        <v>1.1399999999999999</v>
      </c>
      <c r="L19" s="103">
        <v>1.25</v>
      </c>
      <c r="M19" s="82">
        <v>4.76</v>
      </c>
      <c r="N19" s="82">
        <v>1.1266220618335669</v>
      </c>
      <c r="O19" s="82">
        <v>40</v>
      </c>
      <c r="P19" s="82">
        <v>1.4145194292068499</v>
      </c>
      <c r="Q19" s="91">
        <v>6.7324662208557102</v>
      </c>
      <c r="R19" s="104">
        <v>0.39</v>
      </c>
      <c r="S19" s="105">
        <v>3180.0027318697489</v>
      </c>
      <c r="T19" s="106"/>
      <c r="U19" s="86">
        <v>22.9</v>
      </c>
      <c r="V19" s="82">
        <v>6.6</v>
      </c>
      <c r="W19" s="110">
        <v>18</v>
      </c>
      <c r="X19" s="97">
        <v>13.299999999999997</v>
      </c>
      <c r="Y19" s="97">
        <v>27.135510513742673</v>
      </c>
      <c r="Z19" s="91">
        <v>4.8397569767321391</v>
      </c>
      <c r="AA19" s="98">
        <v>263.23235992817666</v>
      </c>
      <c r="AB19" s="97">
        <v>3.06</v>
      </c>
      <c r="AC19" s="98">
        <v>5.0000015723453384</v>
      </c>
      <c r="AD19" s="97">
        <v>5.6</v>
      </c>
      <c r="AE19" s="97">
        <v>20.3</v>
      </c>
      <c r="AF19" s="97">
        <v>11.6</v>
      </c>
      <c r="AG19" s="111">
        <v>0.82</v>
      </c>
      <c r="AH19" s="111">
        <v>2.7</v>
      </c>
      <c r="AI19" s="97">
        <v>0.17</v>
      </c>
      <c r="AJ19" s="105">
        <v>71.099999999999994</v>
      </c>
      <c r="AK19" s="92">
        <f t="shared" si="1"/>
        <v>-0.14813039927023372</v>
      </c>
      <c r="AL19" s="92">
        <f t="shared" si="2"/>
        <v>0.22010808804005508</v>
      </c>
      <c r="AM19" s="92">
        <f t="shared" si="3"/>
        <v>1.0008677215312269</v>
      </c>
      <c r="AN19" s="92">
        <f t="shared" si="4"/>
        <v>1.3121029188560136</v>
      </c>
      <c r="AO19" s="92">
        <f t="shared" si="5"/>
        <v>-0.42021640338318983</v>
      </c>
      <c r="AP19" s="92">
        <f t="shared" si="6"/>
        <v>2.1189299069938092E-2</v>
      </c>
      <c r="AQ19" s="92">
        <f t="shared" si="7"/>
        <v>5.6904851336472557E-2</v>
      </c>
      <c r="AR19" s="92">
        <f t="shared" si="8"/>
        <v>9.691001300805642E-2</v>
      </c>
      <c r="AS19" s="92">
        <f t="shared" si="9"/>
        <v>0.67760695272049309</v>
      </c>
      <c r="AT19" s="92">
        <f t="shared" si="10"/>
        <v>5.1778251460636783E-2</v>
      </c>
      <c r="AU19" s="92">
        <f t="shared" si="11"/>
        <v>1.6020599913279623</v>
      </c>
      <c r="AV19" s="92">
        <f t="shared" si="12"/>
        <v>0.15060891710893196</v>
      </c>
      <c r="AW19" s="92">
        <f t="shared" si="13"/>
        <v>0.82817418308127977</v>
      </c>
      <c r="AX19" s="92">
        <f t="shared" si="14"/>
        <v>-0.40893539297350079</v>
      </c>
      <c r="AY19" s="92">
        <f t="shared" si="15"/>
        <v>3.5024274930773407</v>
      </c>
      <c r="AZ19" s="92" t="e">
        <f t="shared" si="16"/>
        <v>#NUM!</v>
      </c>
      <c r="BA19" s="92">
        <f t="shared" si="17"/>
        <v>1.3598354823398879</v>
      </c>
      <c r="BB19" s="92">
        <f t="shared" si="18"/>
        <v>0.81954393554186866</v>
      </c>
      <c r="BC19" s="92">
        <f t="shared" si="19"/>
        <v>1.255272505103306</v>
      </c>
      <c r="BD19" s="92">
        <f t="shared" si="20"/>
        <v>1.1238516409670858</v>
      </c>
      <c r="BE19" s="92">
        <f t="shared" si="21"/>
        <v>1.433537996588639</v>
      </c>
      <c r="BF19" s="92">
        <f t="shared" si="22"/>
        <v>0.68482355455473409</v>
      </c>
      <c r="BG19" s="92">
        <f t="shared" si="23"/>
        <v>2.4203392773217538</v>
      </c>
      <c r="BH19" s="92">
        <f t="shared" si="24"/>
        <v>0.48572142648158001</v>
      </c>
      <c r="BI19" s="92">
        <f t="shared" si="25"/>
        <v>0.69897014090817811</v>
      </c>
      <c r="BJ19" s="92">
        <f t="shared" si="26"/>
        <v>0.74818802700620035</v>
      </c>
      <c r="BK19" s="92">
        <f t="shared" si="27"/>
        <v>1.307496037913213</v>
      </c>
      <c r="BL19" s="92">
        <f t="shared" si="28"/>
        <v>1.0644579892269184</v>
      </c>
      <c r="BM19" s="92">
        <f t="shared" si="29"/>
        <v>-8.6186147616283335E-2</v>
      </c>
      <c r="BN19" s="92">
        <f t="shared" si="30"/>
        <v>0.43136376415898736</v>
      </c>
      <c r="BO19" s="92">
        <f t="shared" si="31"/>
        <v>-0.769551078621726</v>
      </c>
      <c r="BP19" s="92">
        <f t="shared" si="32"/>
        <v>1.8518696007297664</v>
      </c>
      <c r="BQ19" s="92">
        <v>-0.14813039927023372</v>
      </c>
      <c r="BR19" s="92">
        <v>0.22010808804005508</v>
      </c>
      <c r="BS19" s="92">
        <v>1.0008677215312269</v>
      </c>
      <c r="BT19" s="92">
        <v>1.3121029188560136</v>
      </c>
      <c r="BU19" s="92">
        <v>-0.42021640338318983</v>
      </c>
      <c r="BV19" s="92">
        <v>2.1189299069938092E-2</v>
      </c>
      <c r="BW19" s="92">
        <v>5.6904851336472557E-2</v>
      </c>
      <c r="BX19" s="92">
        <v>9.691001300805642E-2</v>
      </c>
      <c r="BY19" s="92">
        <v>0.67760695272049309</v>
      </c>
      <c r="BZ19" s="92">
        <v>5.1778251460636783E-2</v>
      </c>
      <c r="CA19" s="92">
        <v>1.6020599913279623</v>
      </c>
      <c r="CB19" s="92">
        <v>0.15060891710893196</v>
      </c>
      <c r="CC19" s="92">
        <v>0.82817418308127977</v>
      </c>
      <c r="CD19" s="92">
        <v>-0.40893539297350079</v>
      </c>
      <c r="CE19" s="92">
        <v>3.5024274930773407</v>
      </c>
      <c r="CG19" s="92">
        <v>1.3598354823398879</v>
      </c>
      <c r="CH19" s="92">
        <v>0.81954393554186866</v>
      </c>
      <c r="CI19" s="92">
        <v>1.255272505103306</v>
      </c>
      <c r="CJ19" s="92">
        <v>1.1238516409670858</v>
      </c>
      <c r="CK19" s="92">
        <v>1.433537996588639</v>
      </c>
      <c r="CL19" s="92">
        <v>0.68482355455473409</v>
      </c>
      <c r="CM19" s="92">
        <v>2.4203392773217538</v>
      </c>
      <c r="CN19" s="92">
        <v>0.48572142648158001</v>
      </c>
      <c r="CO19" s="92">
        <v>0.69897014090817811</v>
      </c>
      <c r="CP19" s="92">
        <v>0.74818802700620035</v>
      </c>
      <c r="CQ19" s="92">
        <v>1.307496037913213</v>
      </c>
      <c r="CR19" s="92">
        <v>1.0644579892269184</v>
      </c>
      <c r="CS19" s="92">
        <v>-8.6186147616283335E-2</v>
      </c>
      <c r="CT19" s="92">
        <v>0.43136376415898736</v>
      </c>
      <c r="CU19" s="92">
        <v>-0.769551078621726</v>
      </c>
      <c r="CV19" s="92">
        <v>1.8518696007297664</v>
      </c>
    </row>
    <row r="20" spans="1:100" x14ac:dyDescent="0.25">
      <c r="A20" s="86" t="s">
        <v>73</v>
      </c>
      <c r="B20" s="83" t="s">
        <v>65</v>
      </c>
      <c r="C20" s="86" t="s">
        <v>74</v>
      </c>
      <c r="D20" s="88">
        <v>3029</v>
      </c>
      <c r="E20" s="99">
        <v>0.627</v>
      </c>
      <c r="F20" s="82">
        <v>3.18</v>
      </c>
      <c r="G20" s="82">
        <v>7.73</v>
      </c>
      <c r="H20" s="82">
        <v>33.888207520988615</v>
      </c>
      <c r="I20" s="86">
        <v>0.42</v>
      </c>
      <c r="J20" s="82">
        <v>1.03</v>
      </c>
      <c r="K20" s="82">
        <v>1.29</v>
      </c>
      <c r="L20" s="103">
        <v>1.27</v>
      </c>
      <c r="M20" s="82">
        <v>1.093356</v>
      </c>
      <c r="N20" s="82">
        <v>16.272017717605479</v>
      </c>
      <c r="O20" s="82">
        <v>40</v>
      </c>
      <c r="P20" s="82">
        <v>1.4145194292068499</v>
      </c>
      <c r="Q20" s="91">
        <v>6.7324662208557102</v>
      </c>
      <c r="R20" s="104">
        <v>0.1</v>
      </c>
      <c r="S20" s="105">
        <v>129.99853325900798</v>
      </c>
      <c r="T20" s="106"/>
      <c r="U20" s="86">
        <v>19.3</v>
      </c>
      <c r="V20" s="82">
        <v>1.9</v>
      </c>
      <c r="W20" s="110">
        <v>6.1</v>
      </c>
      <c r="X20" s="97">
        <v>17.900000000000006</v>
      </c>
      <c r="Y20" s="97">
        <v>290.72473654084934</v>
      </c>
      <c r="Z20" s="91">
        <v>13.995360555971764</v>
      </c>
      <c r="AA20" s="98">
        <v>1724.4488198745557</v>
      </c>
      <c r="AB20" s="97">
        <v>6.32</v>
      </c>
      <c r="AC20" s="98">
        <v>5.0000244122744917</v>
      </c>
      <c r="AD20" s="97">
        <v>7</v>
      </c>
      <c r="AE20" s="97">
        <v>39.9</v>
      </c>
      <c r="AF20" s="97">
        <v>10.9</v>
      </c>
      <c r="AG20" s="111">
        <v>1.63</v>
      </c>
      <c r="AH20" s="111">
        <v>5.3</v>
      </c>
      <c r="AI20" s="97">
        <v>0.17</v>
      </c>
      <c r="AJ20" s="105">
        <v>65.599999999999994</v>
      </c>
      <c r="AK20" s="92">
        <f t="shared" si="1"/>
        <v>-0.20273245916928356</v>
      </c>
      <c r="AL20" s="92">
        <f t="shared" si="2"/>
        <v>0.50242711998443268</v>
      </c>
      <c r="AM20" s="92">
        <f t="shared" si="3"/>
        <v>0.88817949391832496</v>
      </c>
      <c r="AN20" s="92">
        <f t="shared" si="4"/>
        <v>1.5300485979217338</v>
      </c>
      <c r="AO20" s="92">
        <f t="shared" si="5"/>
        <v>-0.37675070960209955</v>
      </c>
      <c r="AP20" s="92">
        <f t="shared" si="6"/>
        <v>1.2837224705172217E-2</v>
      </c>
      <c r="AQ20" s="92">
        <f t="shared" si="7"/>
        <v>0.11058971029924898</v>
      </c>
      <c r="AR20" s="92">
        <f t="shared" si="8"/>
        <v>0.10380372095595687</v>
      </c>
      <c r="AS20" s="92">
        <f t="shared" si="9"/>
        <v>3.8761592564775481E-2</v>
      </c>
      <c r="AT20" s="92">
        <f t="shared" si="10"/>
        <v>1.2114414084556422</v>
      </c>
      <c r="AU20" s="92">
        <f t="shared" si="11"/>
        <v>1.6020599913279623</v>
      </c>
      <c r="AV20" s="92">
        <f t="shared" si="12"/>
        <v>0.15060891710893196</v>
      </c>
      <c r="AW20" s="92">
        <f t="shared" si="13"/>
        <v>0.82817418308127977</v>
      </c>
      <c r="AX20" s="92">
        <f t="shared" si="14"/>
        <v>-1</v>
      </c>
      <c r="AY20" s="92">
        <f t="shared" si="15"/>
        <v>2.1139384522982771</v>
      </c>
      <c r="AZ20" s="92" t="e">
        <f t="shared" si="16"/>
        <v>#NUM!</v>
      </c>
      <c r="BA20" s="92">
        <f t="shared" si="17"/>
        <v>1.2855573090077739</v>
      </c>
      <c r="BB20" s="92">
        <f t="shared" si="18"/>
        <v>0.27875360095282892</v>
      </c>
      <c r="BC20" s="92">
        <f t="shared" si="19"/>
        <v>0.78532983501076703</v>
      </c>
      <c r="BD20" s="92">
        <f t="shared" si="20"/>
        <v>1.2528530309798933</v>
      </c>
      <c r="BE20" s="92">
        <f t="shared" si="21"/>
        <v>2.4634819856271304</v>
      </c>
      <c r="BF20" s="92">
        <f t="shared" si="22"/>
        <v>1.1459840914732704</v>
      </c>
      <c r="BG20" s="92">
        <f t="shared" si="23"/>
        <v>3.2366503094161363</v>
      </c>
      <c r="BH20" s="92">
        <f t="shared" si="24"/>
        <v>0.80071707828238503</v>
      </c>
      <c r="BI20" s="92">
        <f t="shared" si="25"/>
        <v>0.6989721247540629</v>
      </c>
      <c r="BJ20" s="92">
        <f t="shared" si="26"/>
        <v>0.84509804001425681</v>
      </c>
      <c r="BK20" s="92">
        <f t="shared" si="27"/>
        <v>1.6009728956867482</v>
      </c>
      <c r="BL20" s="92">
        <f t="shared" si="28"/>
        <v>1.0374264979406236</v>
      </c>
      <c r="BM20" s="92">
        <f t="shared" si="29"/>
        <v>0.21218760440395779</v>
      </c>
      <c r="BN20" s="92">
        <f t="shared" si="30"/>
        <v>0.72427586960078905</v>
      </c>
      <c r="BO20" s="92">
        <f t="shared" si="31"/>
        <v>-0.769551078621726</v>
      </c>
      <c r="BP20" s="92">
        <f t="shared" si="32"/>
        <v>1.8169038393756602</v>
      </c>
      <c r="BQ20" s="92">
        <v>-0.20273245916928356</v>
      </c>
      <c r="BR20" s="92">
        <v>0.50242711998443268</v>
      </c>
      <c r="BS20" s="92">
        <v>0.88817949391832496</v>
      </c>
      <c r="BT20" s="92">
        <v>1.5300485979217338</v>
      </c>
      <c r="BU20" s="92">
        <v>-0.37675070960209955</v>
      </c>
      <c r="BV20" s="92">
        <v>1.2837224705172217E-2</v>
      </c>
      <c r="BW20" s="92">
        <v>0.11058971029924898</v>
      </c>
      <c r="BX20" s="92">
        <v>0.10380372095595687</v>
      </c>
      <c r="BY20" s="92">
        <v>3.8761592564775481E-2</v>
      </c>
      <c r="BZ20" s="92">
        <v>1.2114414084556422</v>
      </c>
      <c r="CA20" s="92">
        <v>1.6020599913279623</v>
      </c>
      <c r="CB20" s="92">
        <v>0.15060891710893196</v>
      </c>
      <c r="CC20" s="92">
        <v>0.82817418308127977</v>
      </c>
      <c r="CD20" s="92">
        <v>-1</v>
      </c>
      <c r="CE20" s="92">
        <v>2.1139384522982771</v>
      </c>
      <c r="CG20" s="92">
        <v>1.2855573090077739</v>
      </c>
      <c r="CH20" s="92">
        <v>0.27875360095282892</v>
      </c>
      <c r="CI20" s="92">
        <v>0.78532983501076703</v>
      </c>
      <c r="CJ20" s="92">
        <v>1.2528530309798933</v>
      </c>
      <c r="CK20" s="92">
        <v>2.4634819856271304</v>
      </c>
      <c r="CL20" s="92">
        <v>1.1459840914732704</v>
      </c>
      <c r="CM20" s="92">
        <v>3.2366503094161363</v>
      </c>
      <c r="CN20" s="92">
        <v>0.80071707828238503</v>
      </c>
      <c r="CO20" s="92">
        <v>0.6989721247540629</v>
      </c>
      <c r="CP20" s="92">
        <v>0.84509804001425681</v>
      </c>
      <c r="CQ20" s="92">
        <v>1.6009728956867482</v>
      </c>
      <c r="CR20" s="92">
        <v>1.0374264979406236</v>
      </c>
      <c r="CS20" s="92">
        <v>0.21218760440395779</v>
      </c>
      <c r="CT20" s="92">
        <v>0.72427586960078905</v>
      </c>
      <c r="CU20" s="92">
        <v>-0.769551078621726</v>
      </c>
      <c r="CV20" s="92">
        <v>1.8169038393756602</v>
      </c>
    </row>
    <row r="21" spans="1:100" x14ac:dyDescent="0.25">
      <c r="A21" s="86" t="s">
        <v>73</v>
      </c>
      <c r="B21" s="83" t="s">
        <v>65</v>
      </c>
      <c r="C21" s="86" t="s">
        <v>75</v>
      </c>
      <c r="D21" s="88">
        <v>3033</v>
      </c>
      <c r="E21" s="99">
        <v>0.63800000000000001</v>
      </c>
      <c r="F21" s="82">
        <v>1.93</v>
      </c>
      <c r="G21" s="82">
        <v>6.93</v>
      </c>
      <c r="H21" s="82">
        <v>18.36681912229119</v>
      </c>
      <c r="I21" s="86">
        <v>0.34899999999999998</v>
      </c>
      <c r="J21" s="82">
        <v>1.1499999999999999</v>
      </c>
      <c r="K21" s="82">
        <v>0.95</v>
      </c>
      <c r="L21" s="103">
        <v>1.1100000000000001</v>
      </c>
      <c r="M21" s="82">
        <v>5.2229299999999999</v>
      </c>
      <c r="N21" s="82">
        <v>5.1110745615472153</v>
      </c>
      <c r="O21" s="82">
        <v>40</v>
      </c>
      <c r="P21" s="82">
        <v>1.4145194292068499</v>
      </c>
      <c r="Q21" s="91">
        <v>6.7324662208557102</v>
      </c>
      <c r="R21" s="104">
        <v>0.16</v>
      </c>
      <c r="S21" s="105">
        <v>17.676195141787336</v>
      </c>
      <c r="T21" s="106"/>
      <c r="U21" s="86">
        <v>28.3</v>
      </c>
      <c r="V21" s="82">
        <v>3</v>
      </c>
      <c r="W21" s="110">
        <v>6.4</v>
      </c>
      <c r="X21" s="97">
        <v>16.200000000000003</v>
      </c>
      <c r="Y21" s="97">
        <v>22.19473736739538</v>
      </c>
      <c r="Z21" s="91">
        <v>0</v>
      </c>
      <c r="AA21" s="98">
        <v>142.65783606476802</v>
      </c>
      <c r="AB21" s="97">
        <v>21.62</v>
      </c>
      <c r="AC21" s="98">
        <v>4.9999941671530612</v>
      </c>
      <c r="AD21" s="97">
        <v>9.6</v>
      </c>
      <c r="AE21" s="97">
        <v>24.3</v>
      </c>
      <c r="AF21" s="97">
        <v>9.3000000000000007</v>
      </c>
      <c r="AG21" s="111">
        <v>0.92</v>
      </c>
      <c r="AH21" s="111">
        <v>3.3000000000000003</v>
      </c>
      <c r="AI21" s="97">
        <v>0.45</v>
      </c>
      <c r="AJ21" s="105">
        <v>83.7</v>
      </c>
      <c r="AK21" s="92">
        <f t="shared" si="1"/>
        <v>-0.19517932127883766</v>
      </c>
      <c r="AL21" s="92">
        <f t="shared" si="2"/>
        <v>0.28555730900777376</v>
      </c>
      <c r="AM21" s="92">
        <f t="shared" si="3"/>
        <v>0.84073323461180671</v>
      </c>
      <c r="AN21" s="92">
        <f t="shared" si="4"/>
        <v>1.2640339490519958</v>
      </c>
      <c r="AO21" s="92">
        <f t="shared" si="5"/>
        <v>-0.45717457304082015</v>
      </c>
      <c r="AP21" s="92">
        <f t="shared" si="6"/>
        <v>6.069784035361165E-2</v>
      </c>
      <c r="AQ21" s="92">
        <f t="shared" si="7"/>
        <v>-2.2276394711152253E-2</v>
      </c>
      <c r="AR21" s="92">
        <f t="shared" si="8"/>
        <v>4.5322978786657475E-2</v>
      </c>
      <c r="AS21" s="92">
        <f t="shared" si="9"/>
        <v>0.71791420527075711</v>
      </c>
      <c r="AT21" s="92">
        <f t="shared" si="10"/>
        <v>0.70851221659059616</v>
      </c>
      <c r="AU21" s="92">
        <f t="shared" si="11"/>
        <v>1.6020599913279623</v>
      </c>
      <c r="AV21" s="92">
        <f t="shared" si="12"/>
        <v>0.15060891710893196</v>
      </c>
      <c r="AW21" s="92">
        <f t="shared" si="13"/>
        <v>0.82817418308127977</v>
      </c>
      <c r="AX21" s="92">
        <f t="shared" si="14"/>
        <v>-0.79588001734407521</v>
      </c>
      <c r="AY21" s="92">
        <f t="shared" si="15"/>
        <v>1.2473887874440925</v>
      </c>
      <c r="AZ21" s="92" t="e">
        <f t="shared" si="16"/>
        <v>#NUM!</v>
      </c>
      <c r="BA21" s="92">
        <f t="shared" si="17"/>
        <v>1.4517864355242902</v>
      </c>
      <c r="BB21" s="92">
        <f t="shared" si="18"/>
        <v>0.47712125471966244</v>
      </c>
      <c r="BC21" s="92">
        <f t="shared" si="19"/>
        <v>0.80617997398388719</v>
      </c>
      <c r="BD21" s="92">
        <f t="shared" si="20"/>
        <v>1.209515014542631</v>
      </c>
      <c r="BE21" s="92">
        <f t="shared" si="21"/>
        <v>1.3462500103406243</v>
      </c>
      <c r="BF21" s="92" t="e">
        <f t="shared" si="22"/>
        <v>#NUM!</v>
      </c>
      <c r="BG21" s="92">
        <f t="shared" si="23"/>
        <v>2.1542956320479192</v>
      </c>
      <c r="BH21" s="92">
        <f t="shared" si="24"/>
        <v>1.3348556896172916</v>
      </c>
      <c r="BI21" s="92">
        <f t="shared" si="25"/>
        <v>0.69896949770107542</v>
      </c>
      <c r="BJ21" s="92">
        <f t="shared" si="26"/>
        <v>0.98227123303956843</v>
      </c>
      <c r="BK21" s="92">
        <f t="shared" si="27"/>
        <v>1.3856062735983121</v>
      </c>
      <c r="BL21" s="92">
        <f t="shared" si="28"/>
        <v>0.96848294855393513</v>
      </c>
      <c r="BM21" s="92">
        <f t="shared" si="29"/>
        <v>-3.6212172654444715E-2</v>
      </c>
      <c r="BN21" s="92">
        <f t="shared" si="30"/>
        <v>0.51851393987788752</v>
      </c>
      <c r="BO21" s="92">
        <f t="shared" si="31"/>
        <v>-0.34678748622465633</v>
      </c>
      <c r="BP21" s="92">
        <f t="shared" si="32"/>
        <v>1.92272545799326</v>
      </c>
      <c r="BQ21" s="92">
        <v>-0.19517932127883766</v>
      </c>
      <c r="BR21" s="92">
        <v>0.28555730900777376</v>
      </c>
      <c r="BS21" s="92">
        <v>0.84073323461180671</v>
      </c>
      <c r="BT21" s="92">
        <v>1.2640339490519958</v>
      </c>
      <c r="BU21" s="92">
        <v>-0.45717457304082015</v>
      </c>
      <c r="BV21" s="92">
        <v>6.069784035361165E-2</v>
      </c>
      <c r="BW21" s="92">
        <v>-2.2276394711152253E-2</v>
      </c>
      <c r="BX21" s="92">
        <v>4.5322978786657475E-2</v>
      </c>
      <c r="BY21" s="92">
        <v>0.71791420527075711</v>
      </c>
      <c r="BZ21" s="92">
        <v>0.70851221659059616</v>
      </c>
      <c r="CA21" s="92">
        <v>1.6020599913279623</v>
      </c>
      <c r="CB21" s="92">
        <v>0.15060891710893196</v>
      </c>
      <c r="CC21" s="92">
        <v>0.82817418308127977</v>
      </c>
      <c r="CD21" s="92">
        <v>-0.79588001734407521</v>
      </c>
      <c r="CE21" s="92">
        <v>1.2473887874440925</v>
      </c>
      <c r="CG21" s="92">
        <v>1.4517864355242902</v>
      </c>
      <c r="CH21" s="92">
        <v>0.47712125471966244</v>
      </c>
      <c r="CI21" s="92">
        <v>0.80617997398388719</v>
      </c>
      <c r="CJ21" s="92">
        <v>1.209515014542631</v>
      </c>
      <c r="CK21" s="92">
        <v>1.3462500103406243</v>
      </c>
      <c r="CM21" s="92">
        <v>2.1542956320479192</v>
      </c>
      <c r="CN21" s="92">
        <v>1.3348556896172916</v>
      </c>
      <c r="CO21" s="92">
        <v>0.69896949770107542</v>
      </c>
      <c r="CP21" s="92">
        <v>0.98227123303956843</v>
      </c>
      <c r="CQ21" s="92">
        <v>1.3856062735983121</v>
      </c>
      <c r="CR21" s="92">
        <v>0.96848294855393513</v>
      </c>
      <c r="CS21" s="92">
        <v>-3.6212172654444715E-2</v>
      </c>
      <c r="CT21" s="92">
        <v>0.51851393987788752</v>
      </c>
      <c r="CU21" s="92">
        <v>-0.34678748622465633</v>
      </c>
      <c r="CV21" s="92">
        <v>1.92272545799326</v>
      </c>
    </row>
    <row r="22" spans="1:100" ht="30" x14ac:dyDescent="0.25">
      <c r="A22" s="86" t="s">
        <v>73</v>
      </c>
      <c r="B22" s="83" t="s">
        <v>47</v>
      </c>
      <c r="C22" s="86" t="s">
        <v>76</v>
      </c>
      <c r="D22" s="88">
        <v>3035</v>
      </c>
      <c r="E22" s="99">
        <v>0.63100000000000001</v>
      </c>
      <c r="F22" s="82">
        <v>15.48</v>
      </c>
      <c r="G22" s="82">
        <v>29.51</v>
      </c>
      <c r="H22" s="82">
        <v>23.444196846912927</v>
      </c>
      <c r="I22" s="86">
        <v>0.47399999999999998</v>
      </c>
      <c r="J22" s="82">
        <v>1.05</v>
      </c>
      <c r="K22" s="82">
        <v>1.27</v>
      </c>
      <c r="L22" s="103">
        <v>1.0900000000000001</v>
      </c>
      <c r="M22" s="82">
        <v>6.5710870000000003</v>
      </c>
      <c r="N22" s="82">
        <v>7.1060317476532466</v>
      </c>
      <c r="O22" s="82">
        <v>40</v>
      </c>
      <c r="P22" s="82">
        <v>1.4145194292068499</v>
      </c>
      <c r="Q22" s="91">
        <v>6.7324662208557102</v>
      </c>
      <c r="R22" s="104">
        <v>0.03</v>
      </c>
      <c r="S22" s="105">
        <v>373.92034864093444</v>
      </c>
      <c r="T22" s="106"/>
      <c r="U22" s="86">
        <v>35.299999999999997</v>
      </c>
      <c r="V22" s="82">
        <v>3.4</v>
      </c>
      <c r="W22" s="110">
        <v>5.4</v>
      </c>
      <c r="X22" s="97">
        <v>20.400000000000006</v>
      </c>
      <c r="Y22" s="97">
        <v>16.965251961752948</v>
      </c>
      <c r="Z22" s="91">
        <v>0</v>
      </c>
      <c r="AA22" s="98">
        <v>754.98535631001505</v>
      </c>
      <c r="AB22" s="97">
        <v>6.67</v>
      </c>
      <c r="AC22" s="98">
        <v>10</v>
      </c>
      <c r="AD22" s="97">
        <v>1.2</v>
      </c>
      <c r="AE22" s="97">
        <v>8.3000000000000007</v>
      </c>
      <c r="AF22" s="97">
        <v>9.8000000000000007</v>
      </c>
      <c r="AG22" s="111">
        <v>1.34</v>
      </c>
      <c r="AH22" s="111">
        <v>5.5</v>
      </c>
      <c r="AI22" s="97">
        <v>0.18</v>
      </c>
      <c r="AJ22" s="105">
        <v>76.3</v>
      </c>
      <c r="AK22" s="92">
        <f t="shared" si="1"/>
        <v>-0.19997064075586568</v>
      </c>
      <c r="AL22" s="92">
        <f t="shared" si="2"/>
        <v>1.1897709563468739</v>
      </c>
      <c r="AM22" s="92">
        <f t="shared" si="3"/>
        <v>1.4699692094999595</v>
      </c>
      <c r="AN22" s="92">
        <f t="shared" si="4"/>
        <v>1.370035359236162</v>
      </c>
      <c r="AO22" s="92">
        <f t="shared" si="5"/>
        <v>-0.32422165832591499</v>
      </c>
      <c r="AP22" s="92">
        <f t="shared" si="6"/>
        <v>2.1189299069938092E-2</v>
      </c>
      <c r="AQ22" s="92">
        <f t="shared" si="7"/>
        <v>0.10380372095595687</v>
      </c>
      <c r="AR22" s="92">
        <f t="shared" si="8"/>
        <v>3.7426497940623665E-2</v>
      </c>
      <c r="AS22" s="92">
        <f t="shared" si="9"/>
        <v>0.81763721720874705</v>
      </c>
      <c r="AT22" s="92">
        <f t="shared" si="10"/>
        <v>0.85162714345725199</v>
      </c>
      <c r="AU22" s="92">
        <f t="shared" si="11"/>
        <v>1.6020599913279623</v>
      </c>
      <c r="AV22" s="92">
        <f t="shared" si="12"/>
        <v>0.15060891710893196</v>
      </c>
      <c r="AW22" s="92">
        <f t="shared" si="13"/>
        <v>0.82817418308127977</v>
      </c>
      <c r="AX22" s="92">
        <f t="shared" si="14"/>
        <v>-1.5228787452803376</v>
      </c>
      <c r="AY22" s="92">
        <f t="shared" si="15"/>
        <v>2.5727790999817293</v>
      </c>
      <c r="AZ22" s="92" t="e">
        <f t="shared" si="16"/>
        <v>#NUM!</v>
      </c>
      <c r="BA22" s="92">
        <f t="shared" si="17"/>
        <v>1.5477747053878226</v>
      </c>
      <c r="BB22" s="92">
        <f t="shared" si="18"/>
        <v>0.53147891704225514</v>
      </c>
      <c r="BC22" s="92">
        <f t="shared" si="19"/>
        <v>0.7323937598229685</v>
      </c>
      <c r="BD22" s="92">
        <f t="shared" si="20"/>
        <v>1.3096301674258988</v>
      </c>
      <c r="BE22" s="92">
        <f t="shared" si="21"/>
        <v>1.2295603140127533</v>
      </c>
      <c r="BF22" s="92" t="e">
        <f t="shared" si="22"/>
        <v>#NUM!</v>
      </c>
      <c r="BG22" s="92">
        <f t="shared" si="23"/>
        <v>2.8779385281385514</v>
      </c>
      <c r="BH22" s="92">
        <f t="shared" si="24"/>
        <v>0.82412583391654892</v>
      </c>
      <c r="BI22" s="92">
        <f t="shared" si="25"/>
        <v>1</v>
      </c>
      <c r="BJ22" s="92">
        <f t="shared" si="26"/>
        <v>7.9181246047624818E-2</v>
      </c>
      <c r="BK22" s="92">
        <f t="shared" si="27"/>
        <v>0.91907809237607396</v>
      </c>
      <c r="BL22" s="92">
        <f t="shared" si="28"/>
        <v>0.99122607569249488</v>
      </c>
      <c r="BM22" s="92">
        <f t="shared" si="29"/>
        <v>0.12710479836480765</v>
      </c>
      <c r="BN22" s="92">
        <f t="shared" si="30"/>
        <v>0.74036268949424389</v>
      </c>
      <c r="BO22" s="92">
        <f t="shared" si="31"/>
        <v>-0.74472749489669399</v>
      </c>
      <c r="BP22" s="92">
        <f t="shared" si="32"/>
        <v>1.8825245379548805</v>
      </c>
      <c r="BQ22" s="92">
        <v>-0.19997064075586568</v>
      </c>
      <c r="BR22" s="92">
        <v>1.1897709563468739</v>
      </c>
      <c r="BS22" s="92">
        <v>1.4699692094999595</v>
      </c>
      <c r="BT22" s="92">
        <v>1.370035359236162</v>
      </c>
      <c r="BU22" s="92">
        <v>-0.32422165832591499</v>
      </c>
      <c r="BV22" s="92">
        <v>2.1189299069938092E-2</v>
      </c>
      <c r="BW22" s="92">
        <v>0.10380372095595687</v>
      </c>
      <c r="BX22" s="92">
        <v>3.7426497940623665E-2</v>
      </c>
      <c r="BY22" s="92">
        <v>0.81763721720874705</v>
      </c>
      <c r="BZ22" s="92">
        <v>0.85162714345725199</v>
      </c>
      <c r="CA22" s="92">
        <v>1.6020599913279623</v>
      </c>
      <c r="CB22" s="92">
        <v>0.15060891710893196</v>
      </c>
      <c r="CC22" s="92">
        <v>0.82817418308127977</v>
      </c>
      <c r="CD22" s="92">
        <v>-1.5228787452803376</v>
      </c>
      <c r="CE22" s="92">
        <v>2.5727790999817293</v>
      </c>
      <c r="CG22" s="92">
        <v>1.5477747053878226</v>
      </c>
      <c r="CH22" s="92">
        <v>0.53147891704225514</v>
      </c>
      <c r="CI22" s="92">
        <v>0.7323937598229685</v>
      </c>
      <c r="CJ22" s="92">
        <v>1.3096301674258988</v>
      </c>
      <c r="CK22" s="92">
        <v>1.2295603140127533</v>
      </c>
      <c r="CM22" s="92">
        <v>2.8779385281385514</v>
      </c>
      <c r="CN22" s="92">
        <v>0.82412583391654892</v>
      </c>
      <c r="CO22" s="92">
        <v>1</v>
      </c>
      <c r="CP22" s="92">
        <v>7.9181246047624818E-2</v>
      </c>
      <c r="CQ22" s="92">
        <v>0.91907809237607396</v>
      </c>
      <c r="CR22" s="92">
        <v>0.99122607569249488</v>
      </c>
      <c r="CS22" s="92">
        <v>0.12710479836480765</v>
      </c>
      <c r="CT22" s="92">
        <v>0.74036268949424389</v>
      </c>
      <c r="CU22" s="92">
        <v>-0.74472749489669399</v>
      </c>
      <c r="CV22" s="92">
        <v>1.8825245379548805</v>
      </c>
    </row>
    <row r="23" spans="1:100" ht="30" x14ac:dyDescent="0.25">
      <c r="A23" s="86" t="s">
        <v>73</v>
      </c>
      <c r="B23" s="83" t="s">
        <v>77</v>
      </c>
      <c r="C23" s="86" t="s">
        <v>78</v>
      </c>
      <c r="D23" s="88">
        <v>3048</v>
      </c>
      <c r="E23" s="99">
        <v>0.59399999999999997</v>
      </c>
      <c r="F23" s="82">
        <v>34.08</v>
      </c>
      <c r="G23" s="82">
        <v>53.54</v>
      </c>
      <c r="H23" s="82">
        <v>34.434185849495123</v>
      </c>
      <c r="I23" s="86">
        <v>0.42599999999999999</v>
      </c>
      <c r="J23" s="82">
        <v>1.04</v>
      </c>
      <c r="K23" s="82">
        <v>1.57</v>
      </c>
      <c r="L23" s="103">
        <v>1.8</v>
      </c>
      <c r="M23" s="82">
        <v>2.4647890000000001</v>
      </c>
      <c r="N23" s="82">
        <v>1.6542599082869889</v>
      </c>
      <c r="O23" s="82">
        <v>40</v>
      </c>
      <c r="P23" s="82">
        <v>1.4145194292068499</v>
      </c>
      <c r="Q23" s="91">
        <v>6.7324662208557102</v>
      </c>
      <c r="R23" s="104">
        <v>0.05</v>
      </c>
      <c r="S23" s="105">
        <v>79.862302469353622</v>
      </c>
      <c r="T23" s="106"/>
      <c r="U23" s="86">
        <v>20.6</v>
      </c>
      <c r="V23" s="82">
        <v>5.4</v>
      </c>
      <c r="W23" s="110">
        <v>7.1</v>
      </c>
      <c r="X23" s="97">
        <v>25.099999999999994</v>
      </c>
      <c r="Y23" s="97">
        <v>339.24080695268606</v>
      </c>
      <c r="Z23" s="91">
        <v>13.005138898373858</v>
      </c>
      <c r="AA23" s="98">
        <v>165.35926331888174</v>
      </c>
      <c r="AB23" s="97">
        <v>15.72</v>
      </c>
      <c r="AC23" s="98">
        <v>9.9999874730827862</v>
      </c>
      <c r="AD23" s="97">
        <v>5.4</v>
      </c>
      <c r="AE23" s="97">
        <v>24.2</v>
      </c>
      <c r="AF23" s="97">
        <v>13.3</v>
      </c>
      <c r="AG23" s="111">
        <v>1.55</v>
      </c>
      <c r="AH23" s="111">
        <v>5.2</v>
      </c>
      <c r="AI23" s="97">
        <v>0.01</v>
      </c>
      <c r="AJ23" s="105">
        <v>91.7</v>
      </c>
      <c r="AK23" s="92">
        <f t="shared" si="1"/>
        <v>-0.22621355501880647</v>
      </c>
      <c r="AL23" s="92">
        <f t="shared" si="2"/>
        <v>1.5324995860946624</v>
      </c>
      <c r="AM23" s="92">
        <f t="shared" si="3"/>
        <v>1.7286783668509138</v>
      </c>
      <c r="AN23" s="92">
        <f t="shared" si="4"/>
        <v>1.5369898191275928</v>
      </c>
      <c r="AO23" s="92">
        <f t="shared" si="5"/>
        <v>-0.37059040089728107</v>
      </c>
      <c r="AP23" s="92">
        <f t="shared" si="6"/>
        <v>1.703333929878037E-2</v>
      </c>
      <c r="AQ23" s="92">
        <f t="shared" si="7"/>
        <v>0.19589965240923377</v>
      </c>
      <c r="AR23" s="92">
        <f t="shared" si="8"/>
        <v>0.25527250510330607</v>
      </c>
      <c r="AS23" s="92">
        <f t="shared" si="9"/>
        <v>0.39177974711918895</v>
      </c>
      <c r="AT23" s="92">
        <f t="shared" si="10"/>
        <v>0.21860374455575854</v>
      </c>
      <c r="AU23" s="92">
        <f t="shared" si="11"/>
        <v>1.6020599913279623</v>
      </c>
      <c r="AV23" s="92">
        <f t="shared" si="12"/>
        <v>0.15060891710893196</v>
      </c>
      <c r="AW23" s="92">
        <f t="shared" si="13"/>
        <v>0.82817418308127977</v>
      </c>
      <c r="AX23" s="92">
        <f t="shared" si="14"/>
        <v>-1.3010299956639813</v>
      </c>
      <c r="AY23" s="92">
        <f t="shared" si="15"/>
        <v>1.9023418269617545</v>
      </c>
      <c r="AZ23" s="92" t="e">
        <f t="shared" si="16"/>
        <v>#NUM!</v>
      </c>
      <c r="BA23" s="92">
        <f t="shared" si="17"/>
        <v>1.3138672203691535</v>
      </c>
      <c r="BB23" s="92">
        <f t="shared" si="18"/>
        <v>0.7323937598229685</v>
      </c>
      <c r="BC23" s="92">
        <f t="shared" si="19"/>
        <v>0.85125834871907524</v>
      </c>
      <c r="BD23" s="92">
        <f t="shared" si="20"/>
        <v>1.399673721481038</v>
      </c>
      <c r="BE23" s="92">
        <f t="shared" si="21"/>
        <v>2.5305080875953978</v>
      </c>
      <c r="BF23" s="92">
        <f t="shared" si="22"/>
        <v>1.1141149949382874</v>
      </c>
      <c r="BG23" s="92">
        <f t="shared" si="23"/>
        <v>2.2184285288269168</v>
      </c>
      <c r="BH23" s="92">
        <f t="shared" si="24"/>
        <v>1.1964525417033891</v>
      </c>
      <c r="BI23" s="92">
        <f t="shared" si="25"/>
        <v>0.99999945596255713</v>
      </c>
      <c r="BJ23" s="92">
        <f t="shared" si="26"/>
        <v>0.7323937598229685</v>
      </c>
      <c r="BK23" s="92">
        <f t="shared" si="27"/>
        <v>1.3838153659804313</v>
      </c>
      <c r="BL23" s="92">
        <f t="shared" si="28"/>
        <v>1.1238516409670858</v>
      </c>
      <c r="BM23" s="92">
        <f t="shared" si="29"/>
        <v>0.1903316981702915</v>
      </c>
      <c r="BN23" s="92">
        <f t="shared" si="30"/>
        <v>0.71600334363479923</v>
      </c>
      <c r="BO23" s="92">
        <f t="shared" si="31"/>
        <v>-2</v>
      </c>
      <c r="BP23" s="92">
        <f t="shared" si="32"/>
        <v>1.9623693356700211</v>
      </c>
      <c r="BQ23" s="92">
        <v>-0.22621355501880647</v>
      </c>
      <c r="BR23" s="92">
        <v>1.5324995860946624</v>
      </c>
      <c r="BS23" s="92">
        <v>1.7286783668509138</v>
      </c>
      <c r="BT23" s="92">
        <v>1.5369898191275928</v>
      </c>
      <c r="BU23" s="92">
        <v>-0.37059040089728107</v>
      </c>
      <c r="BV23" s="92">
        <v>1.703333929878037E-2</v>
      </c>
      <c r="BW23" s="92">
        <v>0.19589965240923377</v>
      </c>
      <c r="BX23" s="92">
        <v>0.25527250510330607</v>
      </c>
      <c r="BY23" s="92">
        <v>0.39177974711918895</v>
      </c>
      <c r="BZ23" s="92">
        <v>0.21860374455575854</v>
      </c>
      <c r="CA23" s="92">
        <v>1.6020599913279623</v>
      </c>
      <c r="CB23" s="92">
        <v>0.15060891710893196</v>
      </c>
      <c r="CC23" s="92">
        <v>0.82817418308127977</v>
      </c>
      <c r="CD23" s="92">
        <v>-1.3010299956639813</v>
      </c>
      <c r="CE23" s="92">
        <v>1.9023418269617545</v>
      </c>
      <c r="CG23" s="92">
        <v>1.3138672203691535</v>
      </c>
      <c r="CH23" s="92">
        <v>0.7323937598229685</v>
      </c>
      <c r="CI23" s="92">
        <v>0.85125834871907524</v>
      </c>
      <c r="CJ23" s="92">
        <v>1.399673721481038</v>
      </c>
      <c r="CK23" s="92">
        <v>2.5305080875953978</v>
      </c>
      <c r="CL23" s="92">
        <v>1.1141149949382874</v>
      </c>
      <c r="CM23" s="92">
        <v>2.2184285288269168</v>
      </c>
      <c r="CN23" s="92">
        <v>1.1964525417033891</v>
      </c>
      <c r="CO23" s="92">
        <v>0.99999945596255713</v>
      </c>
      <c r="CP23" s="92">
        <v>0.7323937598229685</v>
      </c>
      <c r="CQ23" s="92">
        <v>1.3838153659804313</v>
      </c>
      <c r="CR23" s="92">
        <v>1.1238516409670858</v>
      </c>
      <c r="CS23" s="92">
        <v>0.1903316981702915</v>
      </c>
      <c r="CT23" s="92">
        <v>0.71600334363479923</v>
      </c>
      <c r="CU23" s="92">
        <v>-2</v>
      </c>
      <c r="CV23" s="92">
        <v>1.9623693356700211</v>
      </c>
    </row>
    <row r="24" spans="1:100" ht="30" x14ac:dyDescent="0.25">
      <c r="A24" s="86" t="s">
        <v>73</v>
      </c>
      <c r="B24" s="83" t="s">
        <v>65</v>
      </c>
      <c r="C24" s="86" t="s">
        <v>79</v>
      </c>
      <c r="D24" s="88">
        <v>3054</v>
      </c>
      <c r="E24" s="99">
        <v>0.63100000000000001</v>
      </c>
      <c r="F24" s="82">
        <v>0.93</v>
      </c>
      <c r="G24" s="82">
        <v>3.66</v>
      </c>
      <c r="H24" s="82">
        <v>16.748374089136419</v>
      </c>
      <c r="I24" s="86">
        <v>0.43</v>
      </c>
      <c r="J24" s="82">
        <v>1.1399999999999999</v>
      </c>
      <c r="K24" s="82">
        <v>1.22</v>
      </c>
      <c r="L24" s="103">
        <v>1.72</v>
      </c>
      <c r="M24" s="82">
        <v>4.5184300000000004</v>
      </c>
      <c r="N24" s="82">
        <v>23.182525599480847</v>
      </c>
      <c r="O24" s="82">
        <v>40</v>
      </c>
      <c r="P24" s="82">
        <v>1.4145194292068499</v>
      </c>
      <c r="Q24" s="91">
        <v>6.7324662208557102</v>
      </c>
      <c r="R24" s="104">
        <v>0.05</v>
      </c>
      <c r="S24" s="105">
        <v>4916.4836879358927</v>
      </c>
      <c r="T24" s="106"/>
      <c r="U24" s="86">
        <v>14</v>
      </c>
      <c r="V24" s="82">
        <v>2.5</v>
      </c>
      <c r="W24" s="110">
        <v>7</v>
      </c>
      <c r="X24" s="97">
        <v>24.799999999999997</v>
      </c>
      <c r="Y24" s="97">
        <v>366.5711416182495</v>
      </c>
      <c r="Z24" s="91">
        <v>300.04722654438808</v>
      </c>
      <c r="AA24" s="98">
        <v>2129.1557424352618</v>
      </c>
      <c r="AB24" s="97">
        <v>4.32</v>
      </c>
      <c r="AC24" s="98">
        <v>5</v>
      </c>
      <c r="AD24" s="97">
        <v>1.4</v>
      </c>
      <c r="AE24" s="97">
        <v>26.5</v>
      </c>
      <c r="AF24" s="97">
        <v>9.9</v>
      </c>
      <c r="AG24" s="111">
        <v>1.24</v>
      </c>
      <c r="AH24" s="111">
        <v>5.4</v>
      </c>
      <c r="AI24" s="97">
        <v>0.01</v>
      </c>
      <c r="AJ24" s="105">
        <v>68.400000000000006</v>
      </c>
      <c r="AK24" s="92">
        <f t="shared" si="1"/>
        <v>-0.19997064075586568</v>
      </c>
      <c r="AL24" s="92">
        <f t="shared" si="2"/>
        <v>-3.1517051446064863E-2</v>
      </c>
      <c r="AM24" s="92">
        <f t="shared" si="3"/>
        <v>0.56348108539441066</v>
      </c>
      <c r="AN24" s="92">
        <f t="shared" si="4"/>
        <v>1.2239726526630237</v>
      </c>
      <c r="AO24" s="92">
        <f t="shared" si="5"/>
        <v>-0.36653154442041347</v>
      </c>
      <c r="AP24" s="92">
        <f t="shared" si="6"/>
        <v>5.6904851336472557E-2</v>
      </c>
      <c r="AQ24" s="92">
        <f t="shared" si="7"/>
        <v>8.6359830674748214E-2</v>
      </c>
      <c r="AR24" s="92">
        <f t="shared" si="8"/>
        <v>0.2355284469075489</v>
      </c>
      <c r="AS24" s="92">
        <f t="shared" si="9"/>
        <v>0.65498755853232804</v>
      </c>
      <c r="AT24" s="92">
        <f t="shared" si="10"/>
        <v>1.3651607480282664</v>
      </c>
      <c r="AU24" s="92">
        <f t="shared" si="11"/>
        <v>1.6020599913279623</v>
      </c>
      <c r="AV24" s="92">
        <f t="shared" si="12"/>
        <v>0.15060891710893196</v>
      </c>
      <c r="AW24" s="92">
        <f t="shared" si="13"/>
        <v>0.82817418308127977</v>
      </c>
      <c r="AX24" s="92">
        <f t="shared" si="14"/>
        <v>-1.3010299956639813</v>
      </c>
      <c r="AY24" s="92">
        <f t="shared" si="15"/>
        <v>3.6916546025846548</v>
      </c>
      <c r="AZ24" s="92" t="e">
        <f t="shared" si="16"/>
        <v>#NUM!</v>
      </c>
      <c r="BA24" s="92">
        <f t="shared" si="17"/>
        <v>1.146128035678238</v>
      </c>
      <c r="BB24" s="92">
        <f t="shared" si="18"/>
        <v>0.3979400086720376</v>
      </c>
      <c r="BC24" s="92">
        <f t="shared" si="19"/>
        <v>0.84509804001425681</v>
      </c>
      <c r="BD24" s="92">
        <f t="shared" si="20"/>
        <v>1.3944516808262162</v>
      </c>
      <c r="BE24" s="92">
        <f t="shared" si="21"/>
        <v>2.5641582720575378</v>
      </c>
      <c r="BF24" s="92">
        <f t="shared" si="22"/>
        <v>2.4771896167643885</v>
      </c>
      <c r="BG24" s="92">
        <f t="shared" si="23"/>
        <v>3.3282074301590336</v>
      </c>
      <c r="BH24" s="92">
        <f t="shared" si="24"/>
        <v>0.63548374681491215</v>
      </c>
      <c r="BI24" s="92">
        <f t="shared" si="25"/>
        <v>0.69897000433601886</v>
      </c>
      <c r="BJ24" s="92">
        <f t="shared" si="26"/>
        <v>0.14612803567823801</v>
      </c>
      <c r="BK24" s="92">
        <f t="shared" si="27"/>
        <v>1.4232458739368079</v>
      </c>
      <c r="BL24" s="92">
        <f t="shared" si="28"/>
        <v>0.9956351945975499</v>
      </c>
      <c r="BM24" s="92">
        <f t="shared" si="29"/>
        <v>9.3421685162235063E-2</v>
      </c>
      <c r="BN24" s="92">
        <f t="shared" si="30"/>
        <v>0.7323937598229685</v>
      </c>
      <c r="BO24" s="92">
        <f t="shared" si="31"/>
        <v>-2</v>
      </c>
      <c r="BP24" s="92">
        <f t="shared" si="32"/>
        <v>1.8350561017201164</v>
      </c>
      <c r="BQ24" s="92">
        <v>-0.19997064075586568</v>
      </c>
      <c r="BR24" s="92">
        <v>-3.1517051446064863E-2</v>
      </c>
      <c r="BS24" s="92">
        <v>0.56348108539441066</v>
      </c>
      <c r="BT24" s="92">
        <v>1.2239726526630237</v>
      </c>
      <c r="BU24" s="92">
        <v>-0.36653154442041347</v>
      </c>
      <c r="BV24" s="92">
        <v>5.6904851336472557E-2</v>
      </c>
      <c r="BW24" s="92">
        <v>8.6359830674748214E-2</v>
      </c>
      <c r="BX24" s="92">
        <v>0.2355284469075489</v>
      </c>
      <c r="BY24" s="92">
        <v>0.65498755853232804</v>
      </c>
      <c r="BZ24" s="92">
        <v>1.3651607480282664</v>
      </c>
      <c r="CA24" s="92">
        <v>1.6020599913279623</v>
      </c>
      <c r="CB24" s="92">
        <v>0.15060891710893196</v>
      </c>
      <c r="CC24" s="92">
        <v>0.82817418308127977</v>
      </c>
      <c r="CD24" s="92">
        <v>-1.3010299956639813</v>
      </c>
      <c r="CE24" s="92">
        <v>3.6916546025846548</v>
      </c>
      <c r="CG24" s="92">
        <v>1.146128035678238</v>
      </c>
      <c r="CH24" s="92">
        <v>0.3979400086720376</v>
      </c>
      <c r="CI24" s="92">
        <v>0.84509804001425681</v>
      </c>
      <c r="CJ24" s="92">
        <v>1.3944516808262162</v>
      </c>
      <c r="CK24" s="92">
        <v>2.5641582720575378</v>
      </c>
      <c r="CL24" s="92">
        <v>2.4771896167643885</v>
      </c>
      <c r="CM24" s="92">
        <v>3.3282074301590336</v>
      </c>
      <c r="CN24" s="92">
        <v>0.63548374681491215</v>
      </c>
      <c r="CO24" s="92">
        <v>0.69897000433601886</v>
      </c>
      <c r="CP24" s="92">
        <v>0.14612803567823801</v>
      </c>
      <c r="CQ24" s="92">
        <v>1.4232458739368079</v>
      </c>
      <c r="CR24" s="92">
        <v>0.9956351945975499</v>
      </c>
      <c r="CS24" s="92">
        <v>9.3421685162235063E-2</v>
      </c>
      <c r="CT24" s="92">
        <v>0.7323937598229685</v>
      </c>
      <c r="CU24" s="92">
        <v>-2</v>
      </c>
      <c r="CV24" s="92">
        <v>1.8350561017201164</v>
      </c>
    </row>
    <row r="25" spans="1:100" ht="30" x14ac:dyDescent="0.25">
      <c r="A25" s="86" t="s">
        <v>73</v>
      </c>
      <c r="B25" s="83" t="s">
        <v>65</v>
      </c>
      <c r="C25" s="86" t="s">
        <v>80</v>
      </c>
      <c r="D25" s="88">
        <v>3056</v>
      </c>
      <c r="E25" s="99">
        <v>0.627</v>
      </c>
      <c r="F25" s="82">
        <v>16.329999999999998</v>
      </c>
      <c r="G25" s="82">
        <v>30.68</v>
      </c>
      <c r="H25" s="82">
        <v>30.457852901408302</v>
      </c>
      <c r="I25" s="86">
        <v>0.379</v>
      </c>
      <c r="J25" s="82">
        <v>1.26</v>
      </c>
      <c r="K25" s="82">
        <v>1.06</v>
      </c>
      <c r="L25" s="103">
        <v>1.19</v>
      </c>
      <c r="M25" s="82">
        <v>3.3179720000000001</v>
      </c>
      <c r="N25" s="82">
        <v>3.2311930438937897</v>
      </c>
      <c r="O25" s="82">
        <v>40</v>
      </c>
      <c r="P25" s="82">
        <v>1.4145194292068499</v>
      </c>
      <c r="Q25" s="91">
        <v>6.7324662208557102</v>
      </c>
      <c r="R25" s="104">
        <v>7.0000000000000007E-2</v>
      </c>
      <c r="S25" s="105">
        <v>143.94954892313547</v>
      </c>
      <c r="T25" s="106"/>
      <c r="U25" s="86">
        <v>12.8</v>
      </c>
      <c r="V25" s="82">
        <v>2.5</v>
      </c>
      <c r="W25" s="110">
        <v>4.5</v>
      </c>
      <c r="X25" s="97">
        <v>33.200000000000003</v>
      </c>
      <c r="Y25" s="97">
        <v>946.01147767932014</v>
      </c>
      <c r="Z25" s="91">
        <v>315.82506364096287</v>
      </c>
      <c r="AA25" s="98">
        <v>3708.9471455110302</v>
      </c>
      <c r="AB25" s="97">
        <v>19.86</v>
      </c>
      <c r="AC25" s="98">
        <v>4.9999757090696084</v>
      </c>
      <c r="AD25" s="97">
        <v>5.6</v>
      </c>
      <c r="AE25" s="97">
        <v>35</v>
      </c>
      <c r="AF25" s="97">
        <v>13.8</v>
      </c>
      <c r="AG25" s="111">
        <v>1.52</v>
      </c>
      <c r="AH25" s="111">
        <v>6.3</v>
      </c>
      <c r="AI25" s="97">
        <v>0.04</v>
      </c>
      <c r="AJ25" s="105">
        <v>46.5</v>
      </c>
      <c r="AK25" s="92">
        <f t="shared" si="1"/>
        <v>-0.20273245916928356</v>
      </c>
      <c r="AL25" s="92">
        <f t="shared" si="2"/>
        <v>1.2129861847366681</v>
      </c>
      <c r="AM25" s="92">
        <f t="shared" si="3"/>
        <v>1.4868553552769432</v>
      </c>
      <c r="AN25" s="92">
        <f t="shared" si="4"/>
        <v>1.4836992848852297</v>
      </c>
      <c r="AO25" s="92">
        <f t="shared" si="5"/>
        <v>-0.42136079003192767</v>
      </c>
      <c r="AP25" s="92">
        <f t="shared" si="6"/>
        <v>0.10037054511756291</v>
      </c>
      <c r="AQ25" s="92">
        <f t="shared" si="7"/>
        <v>2.5305865264770262E-2</v>
      </c>
      <c r="AR25" s="92">
        <f t="shared" si="8"/>
        <v>7.554696139253074E-2</v>
      </c>
      <c r="AS25" s="92">
        <f t="shared" si="9"/>
        <v>0.52087271674054125</v>
      </c>
      <c r="AT25" s="92">
        <f t="shared" si="10"/>
        <v>0.50936290521460748</v>
      </c>
      <c r="AU25" s="92">
        <f t="shared" si="11"/>
        <v>1.6020599913279623</v>
      </c>
      <c r="AV25" s="92">
        <f t="shared" si="12"/>
        <v>0.15060891710893196</v>
      </c>
      <c r="AW25" s="92">
        <f t="shared" si="13"/>
        <v>0.82817418308127977</v>
      </c>
      <c r="AX25" s="92">
        <f t="shared" si="14"/>
        <v>-1.1549019599857431</v>
      </c>
      <c r="AY25" s="92">
        <f t="shared" si="15"/>
        <v>2.1582103083214288</v>
      </c>
      <c r="AZ25" s="92" t="e">
        <f t="shared" si="16"/>
        <v>#NUM!</v>
      </c>
      <c r="BA25" s="92">
        <f t="shared" si="17"/>
        <v>1.1072099696478683</v>
      </c>
      <c r="BB25" s="92">
        <f t="shared" si="18"/>
        <v>0.3979400086720376</v>
      </c>
      <c r="BC25" s="92">
        <f t="shared" si="19"/>
        <v>0.65321251377534373</v>
      </c>
      <c r="BD25" s="92">
        <f t="shared" si="20"/>
        <v>1.5211380837040362</v>
      </c>
      <c r="BE25" s="92">
        <f t="shared" si="21"/>
        <v>2.9758964056011106</v>
      </c>
      <c r="BF25" s="92">
        <f t="shared" si="22"/>
        <v>2.4994465923253544</v>
      </c>
      <c r="BG25" s="92">
        <f t="shared" si="23"/>
        <v>3.5692506444430725</v>
      </c>
      <c r="BH25" s="92">
        <f t="shared" si="24"/>
        <v>1.2979792441593623</v>
      </c>
      <c r="BI25" s="92">
        <f t="shared" si="25"/>
        <v>0.69896789444748786</v>
      </c>
      <c r="BJ25" s="92">
        <f t="shared" si="26"/>
        <v>0.74818802700620035</v>
      </c>
      <c r="BK25" s="92">
        <f t="shared" si="27"/>
        <v>1.5440680443502757</v>
      </c>
      <c r="BL25" s="92">
        <f t="shared" si="28"/>
        <v>1.1398790864012365</v>
      </c>
      <c r="BM25" s="92">
        <f t="shared" si="29"/>
        <v>0.18184358794477254</v>
      </c>
      <c r="BN25" s="92">
        <f t="shared" si="30"/>
        <v>0.79934054945358168</v>
      </c>
      <c r="BO25" s="92">
        <f t="shared" si="31"/>
        <v>-1.3979400086720375</v>
      </c>
      <c r="BP25" s="92">
        <f t="shared" si="32"/>
        <v>1.667452952889954</v>
      </c>
      <c r="BQ25" s="92">
        <v>-0.20273245916928356</v>
      </c>
      <c r="BR25" s="92">
        <v>1.2129861847366681</v>
      </c>
      <c r="BS25" s="92">
        <v>1.4868553552769432</v>
      </c>
      <c r="BT25" s="92">
        <v>1.4836992848852297</v>
      </c>
      <c r="BU25" s="92">
        <v>-0.42136079003192767</v>
      </c>
      <c r="BV25" s="92">
        <v>0.10037054511756291</v>
      </c>
      <c r="BW25" s="92">
        <v>2.5305865264770262E-2</v>
      </c>
      <c r="BX25" s="92">
        <v>7.554696139253074E-2</v>
      </c>
      <c r="BY25" s="92">
        <v>0.52087271674054125</v>
      </c>
      <c r="BZ25" s="92">
        <v>0.50936290521460748</v>
      </c>
      <c r="CA25" s="92">
        <v>1.6020599913279623</v>
      </c>
      <c r="CB25" s="92">
        <v>0.15060891710893196</v>
      </c>
      <c r="CC25" s="92">
        <v>0.82817418308127977</v>
      </c>
      <c r="CD25" s="92">
        <v>-1.1549019599857431</v>
      </c>
      <c r="CE25" s="92">
        <v>2.1582103083214288</v>
      </c>
      <c r="CG25" s="92">
        <v>1.1072099696478683</v>
      </c>
      <c r="CH25" s="92">
        <v>0.3979400086720376</v>
      </c>
      <c r="CI25" s="92">
        <v>0.65321251377534373</v>
      </c>
      <c r="CJ25" s="92">
        <v>1.5211380837040362</v>
      </c>
      <c r="CK25" s="92">
        <v>2.9758964056011106</v>
      </c>
      <c r="CL25" s="92">
        <v>2.4994465923253544</v>
      </c>
      <c r="CM25" s="92">
        <v>3.5692506444430725</v>
      </c>
      <c r="CN25" s="92">
        <v>1.2979792441593623</v>
      </c>
      <c r="CO25" s="92">
        <v>0.69896789444748786</v>
      </c>
      <c r="CP25" s="92">
        <v>0.74818802700620035</v>
      </c>
      <c r="CQ25" s="92">
        <v>1.5440680443502757</v>
      </c>
      <c r="CR25" s="92">
        <v>1.1398790864012365</v>
      </c>
      <c r="CS25" s="92">
        <v>0.18184358794477254</v>
      </c>
      <c r="CT25" s="92">
        <v>0.79934054945358168</v>
      </c>
      <c r="CU25" s="92">
        <v>-1.3979400086720375</v>
      </c>
      <c r="CV25" s="92">
        <v>1.667452952889954</v>
      </c>
    </row>
    <row r="26" spans="1:100" ht="30" x14ac:dyDescent="0.25">
      <c r="A26" s="86" t="s">
        <v>73</v>
      </c>
      <c r="B26" s="83" t="s">
        <v>65</v>
      </c>
      <c r="C26" s="86" t="s">
        <v>81</v>
      </c>
      <c r="D26" s="88">
        <v>3059</v>
      </c>
      <c r="E26" s="99">
        <v>0.63100000000000001</v>
      </c>
      <c r="F26" s="82">
        <v>1.22</v>
      </c>
      <c r="G26" s="82">
        <v>3.05</v>
      </c>
      <c r="H26" s="82">
        <v>17.534189976256663</v>
      </c>
      <c r="I26" s="86">
        <v>0.432</v>
      </c>
      <c r="J26" s="82">
        <v>1.02</v>
      </c>
      <c r="K26" s="82">
        <v>1.22</v>
      </c>
      <c r="L26" s="103">
        <v>1.4</v>
      </c>
      <c r="M26" s="82">
        <v>3.6827200000000002</v>
      </c>
      <c r="N26" s="82">
        <v>29.87987019401087</v>
      </c>
      <c r="O26" s="82">
        <v>40</v>
      </c>
      <c r="P26" s="82">
        <v>1.4145194292068499</v>
      </c>
      <c r="Q26" s="91">
        <v>6.7324662208557102</v>
      </c>
      <c r="R26" s="104">
        <v>0.39</v>
      </c>
      <c r="S26" s="105">
        <v>69.446246299459602</v>
      </c>
      <c r="T26" s="106"/>
      <c r="U26" s="86">
        <v>35.700000000000003</v>
      </c>
      <c r="V26" s="82">
        <v>5.7</v>
      </c>
      <c r="W26" s="110">
        <v>9.9</v>
      </c>
      <c r="X26" s="97">
        <v>10.799999999999997</v>
      </c>
      <c r="Y26" s="97">
        <v>238.47575908019036</v>
      </c>
      <c r="Z26" s="91">
        <v>77.458212687881229</v>
      </c>
      <c r="AA26" s="98">
        <v>1512.6164585132494</v>
      </c>
      <c r="AB26" s="97">
        <v>3.78</v>
      </c>
      <c r="AC26" s="98">
        <v>4.9999703738621095</v>
      </c>
      <c r="AD26" s="97">
        <v>3.3</v>
      </c>
      <c r="AE26" s="97">
        <v>17</v>
      </c>
      <c r="AF26" s="97">
        <v>20.6</v>
      </c>
      <c r="AG26" s="111">
        <v>1.44</v>
      </c>
      <c r="AH26" s="111">
        <v>5.4</v>
      </c>
      <c r="AI26" s="97">
        <v>0.01</v>
      </c>
      <c r="AJ26" s="105">
        <v>84</v>
      </c>
      <c r="AK26" s="92">
        <f t="shared" si="1"/>
        <v>-0.19997064075586568</v>
      </c>
      <c r="AL26" s="92">
        <f t="shared" si="2"/>
        <v>8.6359830674748214E-2</v>
      </c>
      <c r="AM26" s="92">
        <f t="shared" si="3"/>
        <v>0.48429983934678583</v>
      </c>
      <c r="AN26" s="92">
        <f t="shared" si="4"/>
        <v>1.2438857076587773</v>
      </c>
      <c r="AO26" s="92">
        <f t="shared" si="5"/>
        <v>-0.3645162531850879</v>
      </c>
      <c r="AP26" s="92">
        <f t="shared" si="6"/>
        <v>8.6001717619175692E-3</v>
      </c>
      <c r="AQ26" s="92">
        <f t="shared" si="7"/>
        <v>8.6359830674748214E-2</v>
      </c>
      <c r="AR26" s="92">
        <f t="shared" si="8"/>
        <v>0.14612803567823801</v>
      </c>
      <c r="AS26" s="92">
        <f t="shared" si="9"/>
        <v>0.56616870037063949</v>
      </c>
      <c r="AT26" s="92">
        <f t="shared" si="10"/>
        <v>1.4753787064583797</v>
      </c>
      <c r="AU26" s="92">
        <f t="shared" si="11"/>
        <v>1.6020599913279623</v>
      </c>
      <c r="AV26" s="92">
        <f t="shared" si="12"/>
        <v>0.15060891710893196</v>
      </c>
      <c r="AW26" s="92">
        <f t="shared" si="13"/>
        <v>0.82817418308127977</v>
      </c>
      <c r="AX26" s="92">
        <f t="shared" si="14"/>
        <v>-0.40893539297350079</v>
      </c>
      <c r="AY26" s="92">
        <f t="shared" si="15"/>
        <v>1.8416487762725025</v>
      </c>
      <c r="AZ26" s="92" t="e">
        <f t="shared" si="16"/>
        <v>#NUM!</v>
      </c>
      <c r="BA26" s="92">
        <f t="shared" si="17"/>
        <v>1.5526682161121932</v>
      </c>
      <c r="BB26" s="92">
        <f t="shared" si="18"/>
        <v>0.75587485567249146</v>
      </c>
      <c r="BC26" s="92">
        <f t="shared" si="19"/>
        <v>0.9956351945975499</v>
      </c>
      <c r="BD26" s="92">
        <f t="shared" si="20"/>
        <v>1.0334237554869496</v>
      </c>
      <c r="BE26" s="92">
        <f t="shared" si="21"/>
        <v>2.3774442398425539</v>
      </c>
      <c r="BF26" s="92">
        <f t="shared" si="22"/>
        <v>1.8890674716231339</v>
      </c>
      <c r="BG26" s="92">
        <f t="shared" si="23"/>
        <v>3.1797288215675583</v>
      </c>
      <c r="BH26" s="92">
        <f t="shared" si="24"/>
        <v>0.57749179983722532</v>
      </c>
      <c r="BI26" s="92">
        <f t="shared" si="25"/>
        <v>0.69896743103475389</v>
      </c>
      <c r="BJ26" s="92">
        <f t="shared" si="26"/>
        <v>0.51851393987788741</v>
      </c>
      <c r="BK26" s="92">
        <f t="shared" si="27"/>
        <v>1.2304489213782739</v>
      </c>
      <c r="BL26" s="92">
        <f t="shared" si="28"/>
        <v>1.3138672203691535</v>
      </c>
      <c r="BM26" s="92">
        <f t="shared" si="29"/>
        <v>0.15836249209524964</v>
      </c>
      <c r="BN26" s="92">
        <f t="shared" si="30"/>
        <v>0.7323937598229685</v>
      </c>
      <c r="BO26" s="92">
        <f t="shared" si="31"/>
        <v>-2</v>
      </c>
      <c r="BP26" s="92">
        <f t="shared" si="32"/>
        <v>1.9242792860618816</v>
      </c>
      <c r="BQ26" s="92">
        <v>-0.19997064075586568</v>
      </c>
      <c r="BR26" s="92">
        <v>8.6359830674748214E-2</v>
      </c>
      <c r="BS26" s="92">
        <v>0.48429983934678583</v>
      </c>
      <c r="BT26" s="92">
        <v>1.2438857076587773</v>
      </c>
      <c r="BU26" s="92">
        <v>-0.3645162531850879</v>
      </c>
      <c r="BV26" s="92">
        <v>8.6001717619175692E-3</v>
      </c>
      <c r="BW26" s="92">
        <v>8.6359830674748214E-2</v>
      </c>
      <c r="BX26" s="92">
        <v>0.14612803567823801</v>
      </c>
      <c r="BY26" s="92">
        <v>0.56616870037063949</v>
      </c>
      <c r="BZ26" s="92">
        <v>1.4753787064583797</v>
      </c>
      <c r="CA26" s="92">
        <v>1.6020599913279623</v>
      </c>
      <c r="CB26" s="92">
        <v>0.15060891710893196</v>
      </c>
      <c r="CC26" s="92">
        <v>0.82817418308127977</v>
      </c>
      <c r="CD26" s="92">
        <v>-0.40893539297350079</v>
      </c>
      <c r="CE26" s="92">
        <v>1.8416487762725025</v>
      </c>
      <c r="CG26" s="92">
        <v>1.5526682161121932</v>
      </c>
      <c r="CH26" s="92">
        <v>0.75587485567249146</v>
      </c>
      <c r="CI26" s="92">
        <v>0.9956351945975499</v>
      </c>
      <c r="CJ26" s="92">
        <v>1.0334237554869496</v>
      </c>
      <c r="CK26" s="92">
        <v>2.3774442398425539</v>
      </c>
      <c r="CL26" s="92">
        <v>1.8890674716231339</v>
      </c>
      <c r="CM26" s="92">
        <v>3.1797288215675583</v>
      </c>
      <c r="CN26" s="92">
        <v>0.57749179983722532</v>
      </c>
      <c r="CO26" s="92">
        <v>0.69896743103475389</v>
      </c>
      <c r="CP26" s="92">
        <v>0.51851393987788741</v>
      </c>
      <c r="CQ26" s="92">
        <v>1.2304489213782739</v>
      </c>
      <c r="CR26" s="92">
        <v>1.3138672203691535</v>
      </c>
      <c r="CS26" s="92">
        <v>0.15836249209524964</v>
      </c>
      <c r="CT26" s="92">
        <v>0.7323937598229685</v>
      </c>
      <c r="CU26" s="92">
        <v>-2</v>
      </c>
      <c r="CV26" s="92">
        <v>1.9242792860618816</v>
      </c>
    </row>
    <row r="27" spans="1:100" ht="30" x14ac:dyDescent="0.25">
      <c r="A27" s="86" t="s">
        <v>73</v>
      </c>
      <c r="B27" s="83" t="s">
        <v>65</v>
      </c>
      <c r="C27" s="86" t="s">
        <v>82</v>
      </c>
      <c r="D27" s="88">
        <v>3067</v>
      </c>
      <c r="E27" s="99">
        <v>0.63800000000000001</v>
      </c>
      <c r="F27" s="82">
        <v>0.03</v>
      </c>
      <c r="G27" s="82">
        <v>2.58</v>
      </c>
      <c r="H27" s="82">
        <v>36.132445807066233</v>
      </c>
      <c r="I27" s="86">
        <v>0.39600000000000002</v>
      </c>
      <c r="J27" s="82">
        <v>1.03</v>
      </c>
      <c r="K27" s="82">
        <v>1.41</v>
      </c>
      <c r="L27" s="103">
        <v>1.45</v>
      </c>
      <c r="M27" s="82">
        <v>2.5494279999999998</v>
      </c>
      <c r="N27" s="82">
        <v>20.983509711660425</v>
      </c>
      <c r="O27" s="82">
        <v>40</v>
      </c>
      <c r="P27" s="82">
        <v>1.4145194292068499</v>
      </c>
      <c r="Q27" s="91">
        <v>6.7324662208557102</v>
      </c>
      <c r="R27" s="104">
        <v>0.06</v>
      </c>
      <c r="S27" s="105">
        <v>0</v>
      </c>
      <c r="T27" s="106"/>
      <c r="U27" s="86">
        <v>24.2</v>
      </c>
      <c r="V27" s="82">
        <v>2.5</v>
      </c>
      <c r="W27" s="110">
        <v>8.3000000000000007</v>
      </c>
      <c r="X27" s="97">
        <v>16.299999999999997</v>
      </c>
      <c r="Y27" s="97">
        <v>0</v>
      </c>
      <c r="Z27" s="91">
        <v>0</v>
      </c>
      <c r="AA27" s="98">
        <v>0</v>
      </c>
      <c r="AB27" s="97">
        <v>2.95</v>
      </c>
      <c r="AC27" s="98">
        <v>5.0000044802907526</v>
      </c>
      <c r="AD27" s="97">
        <v>5.8</v>
      </c>
      <c r="AE27" s="97">
        <v>28.6</v>
      </c>
      <c r="AF27" s="97">
        <v>12.1</v>
      </c>
      <c r="AG27" s="111">
        <v>0.86</v>
      </c>
      <c r="AH27" s="111">
        <v>3.2999999999999994</v>
      </c>
      <c r="AI27" s="97">
        <v>0.03</v>
      </c>
      <c r="AJ27" s="105">
        <v>70.400000000000006</v>
      </c>
      <c r="AK27" s="92">
        <f t="shared" si="1"/>
        <v>-0.19517932127883766</v>
      </c>
      <c r="AL27" s="92">
        <f t="shared" si="2"/>
        <v>-1.5228787452803376</v>
      </c>
      <c r="AM27" s="92">
        <f t="shared" si="3"/>
        <v>0.41161970596323016</v>
      </c>
      <c r="AN27" s="92">
        <f t="shared" si="4"/>
        <v>1.5578973599782533</v>
      </c>
      <c r="AO27" s="92">
        <f t="shared" si="5"/>
        <v>-0.40230481407448765</v>
      </c>
      <c r="AP27" s="92">
        <f t="shared" si="6"/>
        <v>1.2837224705172217E-2</v>
      </c>
      <c r="AQ27" s="92">
        <f t="shared" si="7"/>
        <v>0.14921911265537988</v>
      </c>
      <c r="AR27" s="92">
        <f t="shared" si="8"/>
        <v>0.16136800223497488</v>
      </c>
      <c r="AS27" s="92">
        <f t="shared" si="9"/>
        <v>0.40644275129300422</v>
      </c>
      <c r="AT27" s="92">
        <f t="shared" si="10"/>
        <v>1.3218781302315541</v>
      </c>
      <c r="AU27" s="92">
        <f t="shared" si="11"/>
        <v>1.6020599913279623</v>
      </c>
      <c r="AV27" s="92">
        <f t="shared" si="12"/>
        <v>0.15060891710893196</v>
      </c>
      <c r="AW27" s="92">
        <f t="shared" si="13"/>
        <v>0.82817418308127977</v>
      </c>
      <c r="AX27" s="92">
        <f t="shared" si="14"/>
        <v>-1.2218487496163564</v>
      </c>
      <c r="AY27" s="92" t="e">
        <f t="shared" si="15"/>
        <v>#NUM!</v>
      </c>
      <c r="AZ27" s="92" t="e">
        <f t="shared" si="16"/>
        <v>#NUM!</v>
      </c>
      <c r="BA27" s="92">
        <f t="shared" si="17"/>
        <v>1.3838153659804313</v>
      </c>
      <c r="BB27" s="92">
        <f t="shared" si="18"/>
        <v>0.3979400086720376</v>
      </c>
      <c r="BC27" s="92">
        <f t="shared" si="19"/>
        <v>0.91907809237607396</v>
      </c>
      <c r="BD27" s="92">
        <f t="shared" si="20"/>
        <v>1.2121876044039577</v>
      </c>
      <c r="BE27" s="92" t="e">
        <f t="shared" si="21"/>
        <v>#NUM!</v>
      </c>
      <c r="BF27" s="92" t="e">
        <f t="shared" si="22"/>
        <v>#NUM!</v>
      </c>
      <c r="BG27" s="92" t="e">
        <f t="shared" si="23"/>
        <v>#NUM!</v>
      </c>
      <c r="BH27" s="92">
        <f t="shared" si="24"/>
        <v>0.46982201597816303</v>
      </c>
      <c r="BI27" s="92">
        <f t="shared" si="25"/>
        <v>0.69897039348895473</v>
      </c>
      <c r="BJ27" s="92">
        <f t="shared" si="26"/>
        <v>0.76342799356293722</v>
      </c>
      <c r="BK27" s="92">
        <f t="shared" si="27"/>
        <v>1.4563660331290431</v>
      </c>
      <c r="BL27" s="92">
        <f t="shared" si="28"/>
        <v>1.0827853703164501</v>
      </c>
      <c r="BM27" s="92">
        <f t="shared" si="29"/>
        <v>-6.5501548756432285E-2</v>
      </c>
      <c r="BN27" s="92">
        <f t="shared" si="30"/>
        <v>0.51851393987788741</v>
      </c>
      <c r="BO27" s="92">
        <f t="shared" si="31"/>
        <v>-1.5228787452803376</v>
      </c>
      <c r="BP27" s="92">
        <f t="shared" si="32"/>
        <v>1.8475726591421122</v>
      </c>
      <c r="BQ27" s="92">
        <v>-0.19517932127883766</v>
      </c>
      <c r="BR27" s="92">
        <v>-1.5228787452803376</v>
      </c>
      <c r="BS27" s="92">
        <v>0.41161970596323016</v>
      </c>
      <c r="BT27" s="92">
        <v>1.5578973599782533</v>
      </c>
      <c r="BU27" s="92">
        <v>-0.40230481407448765</v>
      </c>
      <c r="BV27" s="92">
        <v>1.2837224705172217E-2</v>
      </c>
      <c r="BW27" s="92">
        <v>0.14921911265537988</v>
      </c>
      <c r="BX27" s="92">
        <v>0.16136800223497488</v>
      </c>
      <c r="BY27" s="92">
        <v>0.40644275129300422</v>
      </c>
      <c r="BZ27" s="92">
        <v>1.3218781302315541</v>
      </c>
      <c r="CA27" s="92">
        <v>1.6020599913279623</v>
      </c>
      <c r="CB27" s="92">
        <v>0.15060891710893196</v>
      </c>
      <c r="CC27" s="92">
        <v>0.82817418308127977</v>
      </c>
      <c r="CD27" s="92">
        <v>-1.2218487496163564</v>
      </c>
      <c r="CG27" s="92">
        <v>1.3838153659804313</v>
      </c>
      <c r="CH27" s="92">
        <v>0.3979400086720376</v>
      </c>
      <c r="CI27" s="92">
        <v>0.91907809237607396</v>
      </c>
      <c r="CJ27" s="92">
        <v>1.2121876044039577</v>
      </c>
      <c r="CN27" s="92">
        <v>0.46982201597816303</v>
      </c>
      <c r="CO27" s="92">
        <v>0.69897039348895473</v>
      </c>
      <c r="CP27" s="92">
        <v>0.76342799356293722</v>
      </c>
      <c r="CQ27" s="92">
        <v>1.4563660331290431</v>
      </c>
      <c r="CR27" s="92">
        <v>1.0827853703164501</v>
      </c>
      <c r="CS27" s="92">
        <v>-6.5501548756432285E-2</v>
      </c>
      <c r="CT27" s="92">
        <v>0.51851393987788741</v>
      </c>
      <c r="CU27" s="92">
        <v>-1.5228787452803376</v>
      </c>
      <c r="CV27" s="92">
        <v>1.8475726591421122</v>
      </c>
    </row>
    <row r="28" spans="1:100" ht="30" x14ac:dyDescent="0.25">
      <c r="A28" s="86" t="s">
        <v>73</v>
      </c>
      <c r="B28" s="83" t="s">
        <v>65</v>
      </c>
      <c r="C28" s="86" t="s">
        <v>83</v>
      </c>
      <c r="D28" s="88">
        <v>3068</v>
      </c>
      <c r="E28" s="99">
        <v>0.63800000000000001</v>
      </c>
      <c r="F28" s="82">
        <v>4.6900000000000004</v>
      </c>
      <c r="G28" s="82">
        <v>10.45</v>
      </c>
      <c r="H28" s="82">
        <v>15.763914723652146</v>
      </c>
      <c r="I28" s="86">
        <v>0.42399999999999999</v>
      </c>
      <c r="J28" s="82">
        <v>1.07</v>
      </c>
      <c r="K28" s="82">
        <v>1.45</v>
      </c>
      <c r="L28" s="103">
        <v>1.35</v>
      </c>
      <c r="M28" s="82">
        <v>4.7457630000000002</v>
      </c>
      <c r="N28" s="82">
        <v>5.9713227159728248</v>
      </c>
      <c r="O28" s="82">
        <v>40</v>
      </c>
      <c r="P28" s="82">
        <v>1.4145194292068499</v>
      </c>
      <c r="Q28" s="91">
        <v>6.7324662208557102</v>
      </c>
      <c r="R28" s="104">
        <v>0.04</v>
      </c>
      <c r="S28" s="105">
        <v>0</v>
      </c>
      <c r="T28" s="106"/>
      <c r="U28" s="86">
        <v>24.1</v>
      </c>
      <c r="V28" s="82">
        <v>5.8</v>
      </c>
      <c r="W28" s="110">
        <v>7.1</v>
      </c>
      <c r="X28" s="97">
        <v>23</v>
      </c>
      <c r="Y28" s="97">
        <v>0</v>
      </c>
      <c r="Z28" s="91">
        <v>0</v>
      </c>
      <c r="AA28" s="98">
        <v>0</v>
      </c>
      <c r="AB28" s="97">
        <v>6.71</v>
      </c>
      <c r="AC28" s="98">
        <v>4.9999981681499159</v>
      </c>
      <c r="AD28" s="97">
        <v>4.4000000000000004</v>
      </c>
      <c r="AE28" s="97">
        <v>24.5</v>
      </c>
      <c r="AF28" s="97">
        <v>15.8</v>
      </c>
      <c r="AG28" s="111">
        <v>1.1499999999999999</v>
      </c>
      <c r="AH28" s="111">
        <v>4.5</v>
      </c>
      <c r="AI28" s="97">
        <v>0.01</v>
      </c>
      <c r="AJ28" s="105">
        <v>67.400000000000006</v>
      </c>
      <c r="AK28" s="92">
        <f t="shared" si="1"/>
        <v>-0.19517932127883766</v>
      </c>
      <c r="AL28" s="92">
        <f t="shared" si="2"/>
        <v>0.67117284271508326</v>
      </c>
      <c r="AM28" s="92">
        <f t="shared" si="3"/>
        <v>1.0191162904470727</v>
      </c>
      <c r="AN28" s="92">
        <f t="shared" si="4"/>
        <v>1.1976640768439408</v>
      </c>
      <c r="AO28" s="92">
        <f t="shared" si="5"/>
        <v>-0.37263414340726736</v>
      </c>
      <c r="AP28" s="92">
        <f t="shared" si="6"/>
        <v>2.9383777685209667E-2</v>
      </c>
      <c r="AQ28" s="92">
        <f t="shared" si="7"/>
        <v>0.16136800223497488</v>
      </c>
      <c r="AR28" s="92">
        <f t="shared" si="8"/>
        <v>0.13033376849500614</v>
      </c>
      <c r="AS28" s="92">
        <f t="shared" si="9"/>
        <v>0.67630604606795353</v>
      </c>
      <c r="AT28" s="92">
        <f t="shared" si="10"/>
        <v>0.77607054295851663</v>
      </c>
      <c r="AU28" s="92">
        <f t="shared" si="11"/>
        <v>1.6020599913279623</v>
      </c>
      <c r="AV28" s="92">
        <f t="shared" si="12"/>
        <v>0.15060891710893196</v>
      </c>
      <c r="AW28" s="92">
        <f t="shared" si="13"/>
        <v>0.82817418308127977</v>
      </c>
      <c r="AX28" s="92">
        <f t="shared" si="14"/>
        <v>-1.3979400086720375</v>
      </c>
      <c r="AY28" s="92" t="e">
        <f t="shared" si="15"/>
        <v>#NUM!</v>
      </c>
      <c r="AZ28" s="92" t="e">
        <f t="shared" si="16"/>
        <v>#NUM!</v>
      </c>
      <c r="BA28" s="92">
        <f t="shared" si="17"/>
        <v>1.3820170425748683</v>
      </c>
      <c r="BB28" s="92">
        <f t="shared" si="18"/>
        <v>0.76342799356293722</v>
      </c>
      <c r="BC28" s="92">
        <f t="shared" si="19"/>
        <v>0.85125834871907524</v>
      </c>
      <c r="BD28" s="92">
        <f t="shared" si="20"/>
        <v>1.3617278360175928</v>
      </c>
      <c r="BE28" s="92" t="e">
        <f t="shared" si="21"/>
        <v>#NUM!</v>
      </c>
      <c r="BF28" s="92" t="e">
        <f t="shared" si="22"/>
        <v>#NUM!</v>
      </c>
      <c r="BG28" s="92" t="e">
        <f t="shared" si="23"/>
        <v>#NUM!</v>
      </c>
      <c r="BH28" s="92">
        <f t="shared" si="24"/>
        <v>0.82672252016899206</v>
      </c>
      <c r="BI28" s="92">
        <f t="shared" si="25"/>
        <v>0.69896984522351302</v>
      </c>
      <c r="BJ28" s="92">
        <f t="shared" si="26"/>
        <v>0.64345267648618742</v>
      </c>
      <c r="BK28" s="92">
        <f t="shared" si="27"/>
        <v>1.3891660843645324</v>
      </c>
      <c r="BL28" s="92">
        <f t="shared" si="28"/>
        <v>1.1986570869544226</v>
      </c>
      <c r="BM28" s="92">
        <f t="shared" si="29"/>
        <v>6.069784035361165E-2</v>
      </c>
      <c r="BN28" s="92">
        <f t="shared" si="30"/>
        <v>0.65321251377534373</v>
      </c>
      <c r="BO28" s="92">
        <f t="shared" si="31"/>
        <v>-2</v>
      </c>
      <c r="BP28" s="92">
        <f t="shared" si="32"/>
        <v>1.8286598965353198</v>
      </c>
      <c r="BQ28" s="92">
        <v>-0.19517932127883766</v>
      </c>
      <c r="BR28" s="92">
        <v>0.67117284271508326</v>
      </c>
      <c r="BS28" s="92">
        <v>1.0191162904470727</v>
      </c>
      <c r="BT28" s="92">
        <v>1.1976640768439408</v>
      </c>
      <c r="BU28" s="92">
        <v>-0.37263414340726736</v>
      </c>
      <c r="BV28" s="92">
        <v>2.9383777685209667E-2</v>
      </c>
      <c r="BW28" s="92">
        <v>0.16136800223497488</v>
      </c>
      <c r="BX28" s="92">
        <v>0.13033376849500614</v>
      </c>
      <c r="BY28" s="92">
        <v>0.67630604606795353</v>
      </c>
      <c r="BZ28" s="92">
        <v>0.77607054295851663</v>
      </c>
      <c r="CA28" s="92">
        <v>1.6020599913279623</v>
      </c>
      <c r="CB28" s="92">
        <v>0.15060891710893196</v>
      </c>
      <c r="CC28" s="92">
        <v>0.82817418308127977</v>
      </c>
      <c r="CD28" s="92">
        <v>-1.3979400086720375</v>
      </c>
      <c r="CG28" s="92">
        <v>1.3820170425748683</v>
      </c>
      <c r="CH28" s="92">
        <v>0.76342799356293722</v>
      </c>
      <c r="CI28" s="92">
        <v>0.85125834871907524</v>
      </c>
      <c r="CJ28" s="92">
        <v>1.3617278360175928</v>
      </c>
      <c r="CN28" s="92">
        <v>0.82672252016899206</v>
      </c>
      <c r="CO28" s="92">
        <v>0.69896984522351302</v>
      </c>
      <c r="CP28" s="92">
        <v>0.64345267648618742</v>
      </c>
      <c r="CQ28" s="92">
        <v>1.3891660843645324</v>
      </c>
      <c r="CR28" s="92">
        <v>1.1986570869544226</v>
      </c>
      <c r="CS28" s="92">
        <v>6.069784035361165E-2</v>
      </c>
      <c r="CT28" s="92">
        <v>0.65321251377534373</v>
      </c>
      <c r="CU28" s="92">
        <v>-2</v>
      </c>
      <c r="CV28" s="92">
        <v>1.8286598965353198</v>
      </c>
    </row>
    <row r="29" spans="1:100" x14ac:dyDescent="0.25">
      <c r="A29" s="86" t="s">
        <v>73</v>
      </c>
      <c r="B29" s="83" t="s">
        <v>65</v>
      </c>
      <c r="C29" s="86" t="s">
        <v>84</v>
      </c>
      <c r="D29" s="88">
        <v>3082</v>
      </c>
      <c r="E29" s="99">
        <v>0.627</v>
      </c>
      <c r="F29" s="82">
        <v>16.03</v>
      </c>
      <c r="G29" s="82">
        <v>33.81</v>
      </c>
      <c r="H29" s="82">
        <v>26.908478796802878</v>
      </c>
      <c r="I29" s="86">
        <v>0.443</v>
      </c>
      <c r="J29" s="82">
        <v>1.0900000000000001</v>
      </c>
      <c r="K29" s="82">
        <v>1.49</v>
      </c>
      <c r="L29" s="103">
        <v>1.21</v>
      </c>
      <c r="M29" s="82">
        <v>2.2123889999999999</v>
      </c>
      <c r="N29" s="82">
        <v>4.4704652991356415</v>
      </c>
      <c r="O29" s="82">
        <v>40</v>
      </c>
      <c r="P29" s="82">
        <v>1.4145194292068499</v>
      </c>
      <c r="Q29" s="91">
        <v>6.7324662208557102</v>
      </c>
      <c r="R29" s="104">
        <v>0.03</v>
      </c>
      <c r="S29" s="105">
        <v>53.149851239404079</v>
      </c>
      <c r="T29" s="106"/>
      <c r="U29" s="86">
        <v>9.4</v>
      </c>
      <c r="V29" s="82">
        <v>2.2999999999999998</v>
      </c>
      <c r="W29" s="110">
        <v>5.9</v>
      </c>
      <c r="X29" s="97">
        <v>15.900000000000006</v>
      </c>
      <c r="Y29" s="97">
        <v>408.07559437607677</v>
      </c>
      <c r="Z29" s="91">
        <v>0.38449515357712488</v>
      </c>
      <c r="AA29" s="98">
        <v>1702.3907419780783</v>
      </c>
      <c r="AB29" s="97">
        <v>16.93</v>
      </c>
      <c r="AC29" s="98">
        <v>4.9999732874114251</v>
      </c>
      <c r="AD29" s="97">
        <v>3.9</v>
      </c>
      <c r="AE29" s="97">
        <v>42.3</v>
      </c>
      <c r="AF29" s="97">
        <v>7.5</v>
      </c>
      <c r="AG29" s="111">
        <v>1.67</v>
      </c>
      <c r="AH29" s="111">
        <v>5.8000000000000007</v>
      </c>
      <c r="AI29" s="97">
        <v>0.12</v>
      </c>
      <c r="AJ29" s="105">
        <v>59.400000000000006</v>
      </c>
      <c r="AK29" s="92">
        <f t="shared" si="1"/>
        <v>-0.20273245916928356</v>
      </c>
      <c r="AL29" s="92">
        <f t="shared" si="2"/>
        <v>1.2049335223541449</v>
      </c>
      <c r="AM29" s="92">
        <f t="shared" si="3"/>
        <v>1.5290451707657691</v>
      </c>
      <c r="AN29" s="92">
        <f t="shared" si="4"/>
        <v>1.4298891467110564</v>
      </c>
      <c r="AO29" s="92">
        <f t="shared" si="5"/>
        <v>-0.35359627377693043</v>
      </c>
      <c r="AP29" s="92">
        <f t="shared" si="6"/>
        <v>3.7426497940623665E-2</v>
      </c>
      <c r="AQ29" s="92">
        <f t="shared" si="7"/>
        <v>0.17318626841227402</v>
      </c>
      <c r="AR29" s="92">
        <f t="shared" si="8"/>
        <v>8.2785370316450071E-2</v>
      </c>
      <c r="AS29" s="92">
        <f t="shared" si="9"/>
        <v>0.34486149048996056</v>
      </c>
      <c r="AT29" s="92">
        <f t="shared" si="10"/>
        <v>0.65035272812753009</v>
      </c>
      <c r="AU29" s="92">
        <f t="shared" si="11"/>
        <v>1.6020599913279623</v>
      </c>
      <c r="AV29" s="92">
        <f t="shared" si="12"/>
        <v>0.15060891710893196</v>
      </c>
      <c r="AW29" s="92">
        <f t="shared" si="13"/>
        <v>0.82817418308127977</v>
      </c>
      <c r="AX29" s="92">
        <f t="shared" si="14"/>
        <v>-1.5228787452803376</v>
      </c>
      <c r="AY29" s="92">
        <f t="shared" si="15"/>
        <v>1.7255020533184624</v>
      </c>
      <c r="AZ29" s="92" t="e">
        <f t="shared" si="16"/>
        <v>#NUM!</v>
      </c>
      <c r="BA29" s="92">
        <f t="shared" si="17"/>
        <v>0.97312785359969867</v>
      </c>
      <c r="BB29" s="92">
        <f t="shared" si="18"/>
        <v>0.36172783601759284</v>
      </c>
      <c r="BC29" s="92">
        <f t="shared" si="19"/>
        <v>0.77085201164214423</v>
      </c>
      <c r="BD29" s="92">
        <f t="shared" si="20"/>
        <v>1.2013971243204515</v>
      </c>
      <c r="BE29" s="92">
        <f t="shared" si="21"/>
        <v>2.6107406218628495</v>
      </c>
      <c r="BF29" s="92">
        <f t="shared" si="22"/>
        <v>-0.41510912995351645</v>
      </c>
      <c r="BG29" s="92">
        <f t="shared" si="23"/>
        <v>3.2310592488205656</v>
      </c>
      <c r="BH29" s="92">
        <f t="shared" si="24"/>
        <v>1.2286569581089353</v>
      </c>
      <c r="BI29" s="92">
        <f t="shared" si="25"/>
        <v>0.69896768410385779</v>
      </c>
      <c r="BJ29" s="92">
        <f t="shared" si="26"/>
        <v>0.59106460702649921</v>
      </c>
      <c r="BK29" s="92">
        <f t="shared" si="27"/>
        <v>1.6263403673750423</v>
      </c>
      <c r="BL29" s="92">
        <f t="shared" si="28"/>
        <v>0.87506126339170009</v>
      </c>
      <c r="BM29" s="92">
        <f t="shared" si="29"/>
        <v>0.22271647114758325</v>
      </c>
      <c r="BN29" s="92">
        <f t="shared" si="30"/>
        <v>0.76342799356293733</v>
      </c>
      <c r="BO29" s="92">
        <f t="shared" si="31"/>
        <v>-0.92081875395237522</v>
      </c>
      <c r="BP29" s="92">
        <f t="shared" si="32"/>
        <v>1.7737864449811935</v>
      </c>
      <c r="BQ29" s="92">
        <v>-0.20273245916928356</v>
      </c>
      <c r="BR29" s="92">
        <v>1.2049335223541449</v>
      </c>
      <c r="BS29" s="92">
        <v>1.5290451707657691</v>
      </c>
      <c r="BT29" s="92">
        <v>1.4298891467110564</v>
      </c>
      <c r="BU29" s="92">
        <v>-0.35359627377693043</v>
      </c>
      <c r="BV29" s="92">
        <v>3.7426497940623665E-2</v>
      </c>
      <c r="BW29" s="92">
        <v>0.17318626841227402</v>
      </c>
      <c r="BX29" s="92">
        <v>8.2785370316450071E-2</v>
      </c>
      <c r="BY29" s="92">
        <v>0.34486149048996056</v>
      </c>
      <c r="BZ29" s="92">
        <v>0.65035272812753009</v>
      </c>
      <c r="CA29" s="92">
        <v>1.6020599913279623</v>
      </c>
      <c r="CB29" s="92">
        <v>0.15060891710893196</v>
      </c>
      <c r="CC29" s="92">
        <v>0.82817418308127977</v>
      </c>
      <c r="CD29" s="92">
        <v>-1.5228787452803376</v>
      </c>
      <c r="CE29" s="92">
        <v>1.7255020533184624</v>
      </c>
      <c r="CG29" s="92">
        <v>0.97312785359969867</v>
      </c>
      <c r="CH29" s="92">
        <v>0.36172783601759284</v>
      </c>
      <c r="CI29" s="92">
        <v>0.77085201164214423</v>
      </c>
      <c r="CJ29" s="92">
        <v>1.2013971243204515</v>
      </c>
      <c r="CK29" s="92">
        <v>2.6107406218628495</v>
      </c>
      <c r="CL29" s="92">
        <v>-0.41510912995351645</v>
      </c>
      <c r="CM29" s="92">
        <v>3.2310592488205656</v>
      </c>
      <c r="CN29" s="92">
        <v>1.2286569581089353</v>
      </c>
      <c r="CO29" s="92">
        <v>0.69896768410385779</v>
      </c>
      <c r="CP29" s="92">
        <v>0.59106460702649921</v>
      </c>
      <c r="CQ29" s="92">
        <v>1.6263403673750423</v>
      </c>
      <c r="CR29" s="92">
        <v>0.87506126339170009</v>
      </c>
      <c r="CS29" s="92">
        <v>0.22271647114758325</v>
      </c>
      <c r="CT29" s="92">
        <v>0.76342799356293733</v>
      </c>
      <c r="CU29" s="92">
        <v>-0.92081875395237522</v>
      </c>
      <c r="CV29" s="92">
        <v>1.7737864449811935</v>
      </c>
    </row>
    <row r="30" spans="1:100" ht="30" x14ac:dyDescent="0.25">
      <c r="A30" s="86" t="s">
        <v>73</v>
      </c>
      <c r="B30" s="83" t="s">
        <v>47</v>
      </c>
      <c r="C30" s="86" t="s">
        <v>85</v>
      </c>
      <c r="D30" s="88">
        <v>3086</v>
      </c>
      <c r="E30" s="99">
        <v>0.63100000000000001</v>
      </c>
      <c r="F30" s="82">
        <v>4.95</v>
      </c>
      <c r="G30" s="82">
        <v>15.71</v>
      </c>
      <c r="H30" s="82">
        <v>26.670540616244999</v>
      </c>
      <c r="I30" s="86">
        <v>0.45300000000000001</v>
      </c>
      <c r="J30" s="82">
        <v>1.23</v>
      </c>
      <c r="K30" s="82">
        <v>2.0299999999999998</v>
      </c>
      <c r="L30" s="103">
        <v>1.87</v>
      </c>
      <c r="M30" s="82">
        <v>2.7883399999999998</v>
      </c>
      <c r="N30" s="82">
        <v>9.5907021303569415</v>
      </c>
      <c r="O30" s="82">
        <v>40</v>
      </c>
      <c r="P30" s="82">
        <v>1.4145194292068499</v>
      </c>
      <c r="Q30" s="91">
        <v>6.7324662208557102</v>
      </c>
      <c r="R30" s="104">
        <v>7.0000000000000007E-2</v>
      </c>
      <c r="S30" s="105">
        <v>1372.3528788768415</v>
      </c>
      <c r="T30" s="106"/>
      <c r="U30" s="86">
        <v>55.6</v>
      </c>
      <c r="V30" s="82">
        <v>4</v>
      </c>
      <c r="W30" s="110">
        <v>6.3</v>
      </c>
      <c r="X30" s="97">
        <v>19.599999999999994</v>
      </c>
      <c r="Y30" s="97">
        <v>595.77252166020355</v>
      </c>
      <c r="Z30" s="91">
        <v>31.978997914601972</v>
      </c>
      <c r="AA30" s="98">
        <v>1068.4635700385265</v>
      </c>
      <c r="AB30" s="97">
        <v>3.94</v>
      </c>
      <c r="AC30" s="98">
        <v>5.000007641649435</v>
      </c>
      <c r="AD30" s="97">
        <v>7.4</v>
      </c>
      <c r="AE30" s="97">
        <v>29.2</v>
      </c>
      <c r="AF30" s="97">
        <v>15.2</v>
      </c>
      <c r="AG30" s="111">
        <v>1.35</v>
      </c>
      <c r="AH30" s="111">
        <v>5.8999999999999995</v>
      </c>
      <c r="AI30" s="97">
        <v>0.01</v>
      </c>
      <c r="AJ30" s="105">
        <v>57.199999999999996</v>
      </c>
      <c r="AK30" s="92">
        <f t="shared" si="1"/>
        <v>-0.19997064075586568</v>
      </c>
      <c r="AL30" s="92">
        <f t="shared" si="2"/>
        <v>0.69460519893356876</v>
      </c>
      <c r="AM30" s="92">
        <f t="shared" si="3"/>
        <v>1.1961761850399732</v>
      </c>
      <c r="AN30" s="92">
        <f t="shared" si="4"/>
        <v>1.4260318189996786</v>
      </c>
      <c r="AO30" s="92">
        <f t="shared" si="5"/>
        <v>-0.34390179798716813</v>
      </c>
      <c r="AP30" s="92">
        <f t="shared" si="6"/>
        <v>8.9905111439397931E-2</v>
      </c>
      <c r="AQ30" s="92">
        <f t="shared" si="7"/>
        <v>0.30749603791321289</v>
      </c>
      <c r="AR30" s="92">
        <f t="shared" si="8"/>
        <v>0.27184160653649897</v>
      </c>
      <c r="AS30" s="92">
        <f t="shared" si="9"/>
        <v>0.44534572893849439</v>
      </c>
      <c r="AT30" s="92">
        <f t="shared" si="10"/>
        <v>0.98185040280959901</v>
      </c>
      <c r="AU30" s="92">
        <f t="shared" si="11"/>
        <v>1.6020599913279623</v>
      </c>
      <c r="AV30" s="92">
        <f t="shared" si="12"/>
        <v>0.15060891710893196</v>
      </c>
      <c r="AW30" s="92">
        <f t="shared" si="13"/>
        <v>0.82817418308127977</v>
      </c>
      <c r="AX30" s="92">
        <f t="shared" si="14"/>
        <v>-1.1549019599857431</v>
      </c>
      <c r="AY30" s="92">
        <f t="shared" si="15"/>
        <v>3.1374657977001528</v>
      </c>
      <c r="AZ30" s="92" t="e">
        <f t="shared" si="16"/>
        <v>#NUM!</v>
      </c>
      <c r="BA30" s="92">
        <f t="shared" si="17"/>
        <v>1.7450747915820575</v>
      </c>
      <c r="BB30" s="92">
        <f t="shared" si="18"/>
        <v>0.6020599913279624</v>
      </c>
      <c r="BC30" s="92">
        <f t="shared" si="19"/>
        <v>0.79934054945358168</v>
      </c>
      <c r="BD30" s="92">
        <f t="shared" si="20"/>
        <v>1.2922560713564759</v>
      </c>
      <c r="BE30" s="92">
        <f t="shared" si="21"/>
        <v>2.7750804687236954</v>
      </c>
      <c r="BF30" s="92">
        <f t="shared" si="22"/>
        <v>1.5048648506867217</v>
      </c>
      <c r="BG30" s="92">
        <f t="shared" si="23"/>
        <v>3.0287597191992366</v>
      </c>
      <c r="BH30" s="92">
        <f t="shared" si="24"/>
        <v>0.59549622182557416</v>
      </c>
      <c r="BI30" s="92">
        <f t="shared" si="25"/>
        <v>0.69897066808074804</v>
      </c>
      <c r="BJ30" s="92">
        <f t="shared" si="26"/>
        <v>0.86923171973097624</v>
      </c>
      <c r="BK30" s="92">
        <f t="shared" si="27"/>
        <v>1.4653828514484182</v>
      </c>
      <c r="BL30" s="92">
        <f t="shared" si="28"/>
        <v>1.1818435879447726</v>
      </c>
      <c r="BM30" s="92">
        <f t="shared" si="29"/>
        <v>0.13033376849500614</v>
      </c>
      <c r="BN30" s="92">
        <f t="shared" si="30"/>
        <v>0.77085201164214412</v>
      </c>
      <c r="BO30" s="92">
        <f t="shared" si="31"/>
        <v>-2</v>
      </c>
      <c r="BP30" s="92">
        <f t="shared" si="32"/>
        <v>1.7573960287930241</v>
      </c>
      <c r="BQ30" s="92">
        <v>-0.19997064075586568</v>
      </c>
      <c r="BR30" s="92">
        <v>0.69460519893356876</v>
      </c>
      <c r="BS30" s="92">
        <v>1.1961761850399732</v>
      </c>
      <c r="BT30" s="92">
        <v>1.4260318189996786</v>
      </c>
      <c r="BU30" s="92">
        <v>-0.34390179798716813</v>
      </c>
      <c r="BV30" s="92">
        <v>8.9905111439397931E-2</v>
      </c>
      <c r="BW30" s="92">
        <v>0.30749603791321289</v>
      </c>
      <c r="BX30" s="92">
        <v>0.27184160653649897</v>
      </c>
      <c r="BY30" s="92">
        <v>0.44534572893849439</v>
      </c>
      <c r="BZ30" s="92">
        <v>0.98185040280959901</v>
      </c>
      <c r="CA30" s="92">
        <v>1.6020599913279623</v>
      </c>
      <c r="CB30" s="92">
        <v>0.15060891710893196</v>
      </c>
      <c r="CC30" s="92">
        <v>0.82817418308127977</v>
      </c>
      <c r="CD30" s="92">
        <v>-1.1549019599857431</v>
      </c>
      <c r="CE30" s="92">
        <v>3.1374657977001528</v>
      </c>
      <c r="CG30" s="92">
        <v>1.7450747915820575</v>
      </c>
      <c r="CH30" s="92">
        <v>0.6020599913279624</v>
      </c>
      <c r="CI30" s="92">
        <v>0.79934054945358168</v>
      </c>
      <c r="CJ30" s="92">
        <v>1.2922560713564759</v>
      </c>
      <c r="CK30" s="92">
        <v>2.7750804687236954</v>
      </c>
      <c r="CL30" s="92">
        <v>1.5048648506867217</v>
      </c>
      <c r="CM30" s="92">
        <v>3.0287597191992366</v>
      </c>
      <c r="CN30" s="92">
        <v>0.59549622182557416</v>
      </c>
      <c r="CO30" s="92">
        <v>0.69897066808074804</v>
      </c>
      <c r="CP30" s="92">
        <v>0.86923171973097624</v>
      </c>
      <c r="CQ30" s="92">
        <v>1.4653828514484182</v>
      </c>
      <c r="CR30" s="92">
        <v>1.1818435879447726</v>
      </c>
      <c r="CS30" s="92">
        <v>0.13033376849500614</v>
      </c>
      <c r="CT30" s="92">
        <v>0.77085201164214412</v>
      </c>
      <c r="CU30" s="92">
        <v>-2</v>
      </c>
      <c r="CV30" s="92">
        <v>1.7573960287930241</v>
      </c>
    </row>
    <row r="31" spans="1:100" x14ac:dyDescent="0.25">
      <c r="A31" s="86" t="s">
        <v>73</v>
      </c>
      <c r="B31" s="83" t="s">
        <v>65</v>
      </c>
      <c r="C31" s="86" t="s">
        <v>86</v>
      </c>
      <c r="D31" s="88">
        <v>3093</v>
      </c>
      <c r="E31" s="99">
        <v>0.61299999999999999</v>
      </c>
      <c r="F31" s="82">
        <v>8.6300000000000008</v>
      </c>
      <c r="G31" s="82">
        <v>18.98</v>
      </c>
      <c r="H31" s="82">
        <v>23.082550739558101</v>
      </c>
      <c r="I31" s="86">
        <v>0.45500000000000002</v>
      </c>
      <c r="J31" s="82">
        <v>1.04</v>
      </c>
      <c r="K31" s="82">
        <v>1.24</v>
      </c>
      <c r="L31" s="103">
        <v>1.08</v>
      </c>
      <c r="M31" s="82">
        <v>2.5641029999999998</v>
      </c>
      <c r="N31" s="82">
        <v>8.1051961286342973</v>
      </c>
      <c r="O31" s="82">
        <v>40</v>
      </c>
      <c r="P31" s="82">
        <v>1.4145194292068499</v>
      </c>
      <c r="Q31" s="91">
        <v>6.7324662208557102</v>
      </c>
      <c r="R31" s="104">
        <v>0.04</v>
      </c>
      <c r="S31" s="105">
        <v>159.33487574077728</v>
      </c>
      <c r="T31" s="106"/>
      <c r="U31" s="86">
        <v>26.8</v>
      </c>
      <c r="V31" s="82">
        <v>5.8</v>
      </c>
      <c r="W31" s="110">
        <v>7.6</v>
      </c>
      <c r="X31" s="97">
        <v>21</v>
      </c>
      <c r="Y31" s="97">
        <v>1080.6273641182231</v>
      </c>
      <c r="Z31" s="91">
        <v>88.812737690286596</v>
      </c>
      <c r="AA31" s="98">
        <v>2847.3327708356505</v>
      </c>
      <c r="AB31" s="97">
        <v>15.07</v>
      </c>
      <c r="AC31" s="98">
        <v>4.9999975377233099</v>
      </c>
      <c r="AD31" s="97">
        <v>3.5</v>
      </c>
      <c r="AE31" s="97">
        <v>27.9</v>
      </c>
      <c r="AF31" s="97">
        <v>12.6</v>
      </c>
      <c r="AG31" s="111">
        <v>1.38</v>
      </c>
      <c r="AH31" s="111">
        <v>6.0000000000000009</v>
      </c>
      <c r="AI31" s="97">
        <v>0.71</v>
      </c>
      <c r="AJ31" s="105">
        <v>90.7</v>
      </c>
      <c r="AK31" s="92">
        <f t="shared" si="1"/>
        <v>-0.21253952548158497</v>
      </c>
      <c r="AL31" s="92">
        <f t="shared" si="2"/>
        <v>0.93601079571520962</v>
      </c>
      <c r="AM31" s="92">
        <f t="shared" si="3"/>
        <v>1.2782962080912739</v>
      </c>
      <c r="AN31" s="92">
        <f t="shared" si="4"/>
        <v>1.3632837988903388</v>
      </c>
      <c r="AO31" s="92">
        <f t="shared" si="5"/>
        <v>-0.34198860334288755</v>
      </c>
      <c r="AP31" s="92">
        <f t="shared" si="6"/>
        <v>1.703333929878037E-2</v>
      </c>
      <c r="AQ31" s="92">
        <f t="shared" si="7"/>
        <v>9.3421685162235063E-2</v>
      </c>
      <c r="AR31" s="92">
        <f t="shared" si="8"/>
        <v>3.342375548694973E-2</v>
      </c>
      <c r="AS31" s="92">
        <f t="shared" si="9"/>
        <v>0.40893546680355641</v>
      </c>
      <c r="AT31" s="92">
        <f t="shared" si="10"/>
        <v>0.90876352832124585</v>
      </c>
      <c r="AU31" s="92">
        <f t="shared" si="11"/>
        <v>1.6020599913279623</v>
      </c>
      <c r="AV31" s="92">
        <f t="shared" si="12"/>
        <v>0.15060891710893196</v>
      </c>
      <c r="AW31" s="92">
        <f t="shared" si="13"/>
        <v>0.82817418308127977</v>
      </c>
      <c r="AX31" s="92">
        <f t="shared" si="14"/>
        <v>-1.3979400086720375</v>
      </c>
      <c r="AY31" s="92">
        <f t="shared" si="15"/>
        <v>2.2023108460083529</v>
      </c>
      <c r="AZ31" s="92" t="e">
        <f t="shared" si="16"/>
        <v>#NUM!</v>
      </c>
      <c r="BA31" s="92">
        <f t="shared" si="17"/>
        <v>1.4281347940287887</v>
      </c>
      <c r="BB31" s="92">
        <f t="shared" si="18"/>
        <v>0.76342799356293722</v>
      </c>
      <c r="BC31" s="92">
        <f t="shared" si="19"/>
        <v>0.88081359228079137</v>
      </c>
      <c r="BD31" s="92">
        <f t="shared" si="20"/>
        <v>1.3222192947339193</v>
      </c>
      <c r="BE31" s="92">
        <f t="shared" si="21"/>
        <v>3.0336759607370269</v>
      </c>
      <c r="BF31" s="92">
        <f t="shared" si="22"/>
        <v>1.9484752575791227</v>
      </c>
      <c r="BG31" s="92">
        <f t="shared" si="23"/>
        <v>3.4544382265751943</v>
      </c>
      <c r="BH31" s="92">
        <f t="shared" si="24"/>
        <v>1.1781132523146318</v>
      </c>
      <c r="BI31" s="92">
        <f t="shared" si="25"/>
        <v>0.69896979046533025</v>
      </c>
      <c r="BJ31" s="92">
        <f t="shared" si="26"/>
        <v>0.54406804435027567</v>
      </c>
      <c r="BK31" s="92">
        <f t="shared" si="27"/>
        <v>1.4456042032735976</v>
      </c>
      <c r="BL31" s="92">
        <f t="shared" si="28"/>
        <v>1.1003705451175629</v>
      </c>
      <c r="BM31" s="92">
        <f t="shared" si="29"/>
        <v>0.13987908640123647</v>
      </c>
      <c r="BN31" s="92">
        <f t="shared" si="30"/>
        <v>0.77815125038364374</v>
      </c>
      <c r="BO31" s="92">
        <f t="shared" si="31"/>
        <v>-0.14874165128092473</v>
      </c>
      <c r="BP31" s="92">
        <f t="shared" si="32"/>
        <v>1.9576072870600953</v>
      </c>
      <c r="BQ31" s="92">
        <v>-0.21253952548158497</v>
      </c>
      <c r="BR31" s="92">
        <v>0.93601079571520962</v>
      </c>
      <c r="BS31" s="92">
        <v>1.2782962080912739</v>
      </c>
      <c r="BT31" s="92">
        <v>1.3632837988903388</v>
      </c>
      <c r="BU31" s="92">
        <v>-0.34198860334288755</v>
      </c>
      <c r="BV31" s="92">
        <v>1.703333929878037E-2</v>
      </c>
      <c r="BW31" s="92">
        <v>9.3421685162235063E-2</v>
      </c>
      <c r="BX31" s="92">
        <v>3.342375548694973E-2</v>
      </c>
      <c r="BY31" s="92">
        <v>0.40893546680355641</v>
      </c>
      <c r="BZ31" s="92">
        <v>0.90876352832124585</v>
      </c>
      <c r="CA31" s="92">
        <v>1.6020599913279623</v>
      </c>
      <c r="CB31" s="92">
        <v>0.15060891710893196</v>
      </c>
      <c r="CC31" s="92">
        <v>0.82817418308127977</v>
      </c>
      <c r="CD31" s="92">
        <v>-1.3979400086720375</v>
      </c>
      <c r="CE31" s="92">
        <v>2.2023108460083529</v>
      </c>
      <c r="CG31" s="92">
        <v>1.4281347940287887</v>
      </c>
      <c r="CH31" s="92">
        <v>0.76342799356293722</v>
      </c>
      <c r="CI31" s="92">
        <v>0.88081359228079137</v>
      </c>
      <c r="CJ31" s="92">
        <v>1.3222192947339193</v>
      </c>
      <c r="CK31" s="92">
        <v>3.0336759607370269</v>
      </c>
      <c r="CL31" s="92">
        <v>1.9484752575791227</v>
      </c>
      <c r="CM31" s="92">
        <v>3.4544382265751943</v>
      </c>
      <c r="CN31" s="92">
        <v>1.1781132523146318</v>
      </c>
      <c r="CO31" s="92">
        <v>0.69896979046533025</v>
      </c>
      <c r="CP31" s="92">
        <v>0.54406804435027567</v>
      </c>
      <c r="CQ31" s="92">
        <v>1.4456042032735976</v>
      </c>
      <c r="CR31" s="92">
        <v>1.1003705451175629</v>
      </c>
      <c r="CS31" s="92">
        <v>0.13987908640123647</v>
      </c>
      <c r="CT31" s="92">
        <v>0.77815125038364374</v>
      </c>
      <c r="CU31" s="92">
        <v>-0.14874165128092473</v>
      </c>
      <c r="CV31" s="92">
        <v>1.9576072870600953</v>
      </c>
    </row>
    <row r="32" spans="1:100" x14ac:dyDescent="0.25">
      <c r="A32" s="86" t="s">
        <v>87</v>
      </c>
      <c r="B32" s="83" t="s">
        <v>47</v>
      </c>
      <c r="C32" s="86" t="s">
        <v>88</v>
      </c>
      <c r="D32" s="88">
        <v>4001</v>
      </c>
      <c r="E32" s="99">
        <v>0.64900000000000002</v>
      </c>
      <c r="F32" s="82">
        <v>14.36</v>
      </c>
      <c r="G32" s="82">
        <v>31.04</v>
      </c>
      <c r="H32" s="82">
        <v>47.942074291306966</v>
      </c>
      <c r="I32" s="86">
        <v>0.371</v>
      </c>
      <c r="J32" s="82">
        <v>1.1100000000000001</v>
      </c>
      <c r="K32" s="82">
        <v>1.44</v>
      </c>
      <c r="L32" s="103">
        <v>1.1000000000000001</v>
      </c>
      <c r="M32" s="82">
        <v>3.5135139999999998</v>
      </c>
      <c r="N32" s="82">
        <v>7.8948831848432572</v>
      </c>
      <c r="O32" s="82">
        <v>40</v>
      </c>
      <c r="P32" s="82">
        <v>1.4145194292068499</v>
      </c>
      <c r="Q32" s="91">
        <v>6.7324662208557102</v>
      </c>
      <c r="R32" s="104">
        <v>0.3</v>
      </c>
      <c r="S32" s="105">
        <v>5093.6948853805361</v>
      </c>
      <c r="T32" s="106"/>
      <c r="U32" s="86">
        <v>14.3</v>
      </c>
      <c r="V32" s="82">
        <v>3.4</v>
      </c>
      <c r="W32" s="110">
        <v>4.0999999999999996</v>
      </c>
      <c r="X32" s="97">
        <v>36.6</v>
      </c>
      <c r="Y32" s="97">
        <v>162.40096560600597</v>
      </c>
      <c r="Z32" s="91">
        <v>10.230697554706879</v>
      </c>
      <c r="AA32" s="98">
        <v>132.64526887212176</v>
      </c>
      <c r="AB32" s="97">
        <v>7.28</v>
      </c>
      <c r="AC32" s="98">
        <v>5.0000070411725526</v>
      </c>
      <c r="AD32" s="97">
        <v>8.1</v>
      </c>
      <c r="AE32" s="97">
        <v>48.5</v>
      </c>
      <c r="AF32" s="97">
        <v>10.199999999999999</v>
      </c>
      <c r="AG32" s="111">
        <v>1.79</v>
      </c>
      <c r="AH32" s="111">
        <v>6.3</v>
      </c>
      <c r="AI32" s="97">
        <v>0.23</v>
      </c>
      <c r="AJ32" s="105">
        <v>83.1</v>
      </c>
      <c r="AK32" s="92">
        <f t="shared" si="1"/>
        <v>-0.18775530319963074</v>
      </c>
      <c r="AL32" s="92">
        <f t="shared" si="2"/>
        <v>1.1571544399062814</v>
      </c>
      <c r="AM32" s="92">
        <f t="shared" si="3"/>
        <v>1.4919217125861508</v>
      </c>
      <c r="AN32" s="92">
        <f t="shared" si="4"/>
        <v>1.6807168205566203</v>
      </c>
      <c r="AO32" s="92">
        <f t="shared" si="5"/>
        <v>-0.43062609038495414</v>
      </c>
      <c r="AP32" s="92">
        <f t="shared" si="6"/>
        <v>4.5322978786657475E-2</v>
      </c>
      <c r="AQ32" s="92">
        <f t="shared" si="7"/>
        <v>0.15836249209524964</v>
      </c>
      <c r="AR32" s="92">
        <f t="shared" si="8"/>
        <v>4.1392685158225077E-2</v>
      </c>
      <c r="AS32" s="92">
        <f t="shared" si="9"/>
        <v>0.5457416883729197</v>
      </c>
      <c r="AT32" s="92">
        <f t="shared" si="10"/>
        <v>0.8973457084350922</v>
      </c>
      <c r="AU32" s="92">
        <f t="shared" si="11"/>
        <v>1.6020599913279623</v>
      </c>
      <c r="AV32" s="92">
        <f t="shared" si="12"/>
        <v>0.15060891710893196</v>
      </c>
      <c r="AW32" s="92">
        <f t="shared" si="13"/>
        <v>0.82817418308127977</v>
      </c>
      <c r="AX32" s="92">
        <f t="shared" si="14"/>
        <v>-0.52287874528033762</v>
      </c>
      <c r="AY32" s="92">
        <f t="shared" si="15"/>
        <v>3.7070329269714923</v>
      </c>
      <c r="AZ32" s="92" t="e">
        <f t="shared" si="16"/>
        <v>#NUM!</v>
      </c>
      <c r="BA32" s="92">
        <f t="shared" si="17"/>
        <v>1.1553360374650619</v>
      </c>
      <c r="BB32" s="92">
        <f t="shared" si="18"/>
        <v>0.53147891704225514</v>
      </c>
      <c r="BC32" s="92">
        <f t="shared" si="19"/>
        <v>0.61278385671973545</v>
      </c>
      <c r="BD32" s="92">
        <f t="shared" si="20"/>
        <v>1.5634810853944108</v>
      </c>
      <c r="BE32" s="92">
        <f t="shared" si="21"/>
        <v>2.2105886071472338</v>
      </c>
      <c r="BF32" s="92">
        <f t="shared" si="22"/>
        <v>1.0099052460124573</v>
      </c>
      <c r="BG32" s="92">
        <f t="shared" si="23"/>
        <v>2.1226917643871506</v>
      </c>
      <c r="BH32" s="92">
        <f t="shared" si="24"/>
        <v>0.86213137931303718</v>
      </c>
      <c r="BI32" s="92">
        <f t="shared" si="25"/>
        <v>0.69897061592406529</v>
      </c>
      <c r="BJ32" s="92">
        <f t="shared" si="26"/>
        <v>0.90848501887864974</v>
      </c>
      <c r="BK32" s="92">
        <f t="shared" si="27"/>
        <v>1.6857417386022637</v>
      </c>
      <c r="BL32" s="92">
        <f t="shared" si="28"/>
        <v>1.0086001717619175</v>
      </c>
      <c r="BM32" s="92">
        <f t="shared" si="29"/>
        <v>0.2528530309798932</v>
      </c>
      <c r="BN32" s="92">
        <f t="shared" si="30"/>
        <v>0.79934054945358168</v>
      </c>
      <c r="BO32" s="92">
        <f t="shared" si="31"/>
        <v>-0.63827216398240705</v>
      </c>
      <c r="BP32" s="92">
        <f t="shared" si="32"/>
        <v>1.919601023784111</v>
      </c>
      <c r="BQ32" s="92">
        <v>-0.18775530319963074</v>
      </c>
      <c r="BR32" s="92">
        <v>1.1571544399062814</v>
      </c>
      <c r="BS32" s="92">
        <v>1.4919217125861508</v>
      </c>
      <c r="BT32" s="92">
        <v>1.6807168205566203</v>
      </c>
      <c r="BU32" s="92">
        <v>-0.43062609038495414</v>
      </c>
      <c r="BV32" s="92">
        <v>4.5322978786657475E-2</v>
      </c>
      <c r="BW32" s="92">
        <v>0.15836249209524964</v>
      </c>
      <c r="BX32" s="92">
        <v>4.1392685158225077E-2</v>
      </c>
      <c r="BY32" s="92">
        <v>0.5457416883729197</v>
      </c>
      <c r="BZ32" s="92">
        <v>0.8973457084350922</v>
      </c>
      <c r="CA32" s="92">
        <v>1.6020599913279623</v>
      </c>
      <c r="CB32" s="92">
        <v>0.15060891710893196</v>
      </c>
      <c r="CC32" s="92">
        <v>0.82817418308127977</v>
      </c>
      <c r="CD32" s="92">
        <v>-0.52287874528033762</v>
      </c>
      <c r="CE32" s="92">
        <v>3.7070329269714923</v>
      </c>
      <c r="CG32" s="92">
        <v>1.1553360374650619</v>
      </c>
      <c r="CH32" s="92">
        <v>0.53147891704225514</v>
      </c>
      <c r="CI32" s="92">
        <v>0.61278385671973545</v>
      </c>
      <c r="CJ32" s="92">
        <v>1.5634810853944108</v>
      </c>
      <c r="CK32" s="92">
        <v>2.2105886071472338</v>
      </c>
      <c r="CL32" s="92">
        <v>1.0099052460124573</v>
      </c>
      <c r="CM32" s="92">
        <v>2.1226917643871506</v>
      </c>
      <c r="CN32" s="92">
        <v>0.86213137931303718</v>
      </c>
      <c r="CO32" s="92">
        <v>0.69897061592406529</v>
      </c>
      <c r="CP32" s="92">
        <v>0.90848501887864974</v>
      </c>
      <c r="CQ32" s="92">
        <v>1.6857417386022637</v>
      </c>
      <c r="CR32" s="92">
        <v>1.0086001717619175</v>
      </c>
      <c r="CS32" s="92">
        <v>0.2528530309798932</v>
      </c>
      <c r="CT32" s="92">
        <v>0.79934054945358168</v>
      </c>
      <c r="CU32" s="92">
        <v>-0.63827216398240705</v>
      </c>
      <c r="CV32" s="92">
        <v>1.919601023784111</v>
      </c>
    </row>
    <row r="33" spans="1:100" ht="30" x14ac:dyDescent="0.25">
      <c r="A33" s="86" t="s">
        <v>87</v>
      </c>
      <c r="B33" s="83" t="s">
        <v>65</v>
      </c>
      <c r="C33" s="86" t="s">
        <v>89</v>
      </c>
      <c r="D33" s="88">
        <v>4018</v>
      </c>
      <c r="E33" s="99">
        <v>0.64400000000000002</v>
      </c>
      <c r="F33" s="82">
        <v>12.08</v>
      </c>
      <c r="G33" s="82">
        <v>31.93</v>
      </c>
      <c r="H33" s="82">
        <v>31.056500802692401</v>
      </c>
      <c r="I33" s="86">
        <v>0.437</v>
      </c>
      <c r="J33" s="82">
        <v>1.04</v>
      </c>
      <c r="K33" s="82">
        <v>1.34</v>
      </c>
      <c r="L33" s="103">
        <v>1.37</v>
      </c>
      <c r="M33" s="82">
        <v>1.5421119999999999</v>
      </c>
      <c r="N33" s="82">
        <v>2.5477319097603459</v>
      </c>
      <c r="O33" s="82">
        <v>40</v>
      </c>
      <c r="P33" s="82">
        <v>1.4145194292068499</v>
      </c>
      <c r="Q33" s="91">
        <v>6.7324662208557102</v>
      </c>
      <c r="R33" s="104">
        <v>0.02</v>
      </c>
      <c r="S33" s="105">
        <v>2563.8551014285454</v>
      </c>
      <c r="T33" s="106"/>
      <c r="U33" s="86">
        <v>28.1</v>
      </c>
      <c r="V33" s="82">
        <v>5.2</v>
      </c>
      <c r="W33" s="110">
        <v>2.8</v>
      </c>
      <c r="X33" s="97">
        <v>33.5</v>
      </c>
      <c r="Y33" s="97">
        <v>0</v>
      </c>
      <c r="Z33" s="91">
        <v>0</v>
      </c>
      <c r="AA33" s="98">
        <v>0</v>
      </c>
      <c r="AB33" s="97">
        <v>15.78</v>
      </c>
      <c r="AC33" s="98">
        <v>4.9999959581621276</v>
      </c>
      <c r="AD33" s="97">
        <v>8.4</v>
      </c>
      <c r="AE33" s="97">
        <v>15.1</v>
      </c>
      <c r="AF33" s="97">
        <v>6</v>
      </c>
      <c r="AG33" s="111">
        <v>1.61</v>
      </c>
      <c r="AH33" s="111">
        <v>5</v>
      </c>
      <c r="AI33" s="97">
        <v>0.11</v>
      </c>
      <c r="AJ33" s="105">
        <v>74.3</v>
      </c>
      <c r="AK33" s="92">
        <f t="shared" si="1"/>
        <v>-0.19111413264018789</v>
      </c>
      <c r="AL33" s="92">
        <f t="shared" si="2"/>
        <v>1.082066934285113</v>
      </c>
      <c r="AM33" s="92">
        <f t="shared" si="3"/>
        <v>1.5041989185394449</v>
      </c>
      <c r="AN33" s="92">
        <f t="shared" si="4"/>
        <v>1.492152521331646</v>
      </c>
      <c r="AO33" s="92">
        <f t="shared" si="5"/>
        <v>-0.35951856302957819</v>
      </c>
      <c r="AP33" s="92">
        <f t="shared" si="6"/>
        <v>1.703333929878037E-2</v>
      </c>
      <c r="AQ33" s="92">
        <f t="shared" si="7"/>
        <v>0.12710479836480765</v>
      </c>
      <c r="AR33" s="92">
        <f t="shared" si="8"/>
        <v>0.13672056715640679</v>
      </c>
      <c r="AS33" s="92">
        <f t="shared" si="9"/>
        <v>0.18811591665630639</v>
      </c>
      <c r="AT33" s="92">
        <f t="shared" si="10"/>
        <v>0.40615372655290627</v>
      </c>
      <c r="AU33" s="92">
        <f t="shared" si="11"/>
        <v>1.6020599913279623</v>
      </c>
      <c r="AV33" s="92">
        <f t="shared" si="12"/>
        <v>0.15060891710893196</v>
      </c>
      <c r="AW33" s="92">
        <f t="shared" si="13"/>
        <v>0.82817418308127977</v>
      </c>
      <c r="AX33" s="92">
        <f t="shared" si="14"/>
        <v>-1.6989700043360187</v>
      </c>
      <c r="AY33" s="92">
        <f t="shared" si="15"/>
        <v>3.4088934769980201</v>
      </c>
      <c r="AZ33" s="92" t="e">
        <f t="shared" si="16"/>
        <v>#NUM!</v>
      </c>
      <c r="BA33" s="92">
        <f t="shared" si="17"/>
        <v>1.4487063199050798</v>
      </c>
      <c r="BB33" s="92">
        <f t="shared" si="18"/>
        <v>0.71600334363479923</v>
      </c>
      <c r="BC33" s="92">
        <f t="shared" si="19"/>
        <v>0.44715803134221921</v>
      </c>
      <c r="BD33" s="92">
        <f t="shared" si="20"/>
        <v>1.5250448070368452</v>
      </c>
      <c r="BE33" s="92" t="e">
        <f t="shared" si="21"/>
        <v>#NUM!</v>
      </c>
      <c r="BF33" s="92" t="e">
        <f t="shared" si="22"/>
        <v>#NUM!</v>
      </c>
      <c r="BG33" s="92" t="e">
        <f t="shared" si="23"/>
        <v>#NUM!</v>
      </c>
      <c r="BH33" s="92">
        <f t="shared" si="24"/>
        <v>1.1981069988734014</v>
      </c>
      <c r="BI33" s="92">
        <f t="shared" si="25"/>
        <v>0.69896965326630001</v>
      </c>
      <c r="BJ33" s="92">
        <f t="shared" si="26"/>
        <v>0.9242792860618817</v>
      </c>
      <c r="BK33" s="92">
        <f t="shared" si="27"/>
        <v>1.1789769472931695</v>
      </c>
      <c r="BL33" s="92">
        <f t="shared" si="28"/>
        <v>0.77815125038364363</v>
      </c>
      <c r="BM33" s="92">
        <f t="shared" si="29"/>
        <v>0.20682587603184974</v>
      </c>
      <c r="BN33" s="92">
        <f t="shared" si="30"/>
        <v>0.69897000433601886</v>
      </c>
      <c r="BO33" s="92">
        <f t="shared" si="31"/>
        <v>-0.95860731484177497</v>
      </c>
      <c r="BP33" s="92">
        <f t="shared" si="32"/>
        <v>1.8709888137605752</v>
      </c>
      <c r="BQ33" s="92">
        <v>-0.19111413264018789</v>
      </c>
      <c r="BR33" s="92">
        <v>1.082066934285113</v>
      </c>
      <c r="BS33" s="92">
        <v>1.5041989185394449</v>
      </c>
      <c r="BT33" s="92">
        <v>1.492152521331646</v>
      </c>
      <c r="BU33" s="92">
        <v>-0.35951856302957819</v>
      </c>
      <c r="BV33" s="92">
        <v>1.703333929878037E-2</v>
      </c>
      <c r="BW33" s="92">
        <v>0.12710479836480765</v>
      </c>
      <c r="BX33" s="92">
        <v>0.13672056715640679</v>
      </c>
      <c r="BY33" s="92">
        <v>0.18811591665630639</v>
      </c>
      <c r="BZ33" s="92">
        <v>0.40615372655290627</v>
      </c>
      <c r="CA33" s="92">
        <v>1.6020599913279623</v>
      </c>
      <c r="CB33" s="92">
        <v>0.15060891710893196</v>
      </c>
      <c r="CC33" s="92">
        <v>0.82817418308127977</v>
      </c>
      <c r="CD33" s="92">
        <v>-1.6989700043360187</v>
      </c>
      <c r="CE33" s="92">
        <v>3.4088934769980201</v>
      </c>
      <c r="CG33" s="92">
        <v>1.4487063199050798</v>
      </c>
      <c r="CH33" s="92">
        <v>0.71600334363479923</v>
      </c>
      <c r="CI33" s="92">
        <v>0.44715803134221921</v>
      </c>
      <c r="CJ33" s="92">
        <v>1.5250448070368452</v>
      </c>
      <c r="CN33" s="92">
        <v>1.1981069988734014</v>
      </c>
      <c r="CO33" s="92">
        <v>0.69896965326630001</v>
      </c>
      <c r="CP33" s="92">
        <v>0.9242792860618817</v>
      </c>
      <c r="CQ33" s="92">
        <v>1.1789769472931695</v>
      </c>
      <c r="CR33" s="92">
        <v>0.77815125038364363</v>
      </c>
      <c r="CS33" s="92">
        <v>0.20682587603184974</v>
      </c>
      <c r="CT33" s="92">
        <v>0.69897000433601886</v>
      </c>
      <c r="CU33" s="92">
        <v>-0.95860731484177497</v>
      </c>
      <c r="CV33" s="92">
        <v>1.8709888137605752</v>
      </c>
    </row>
    <row r="34" spans="1:100" x14ac:dyDescent="0.25">
      <c r="A34" s="86" t="s">
        <v>87</v>
      </c>
      <c r="B34" s="83" t="s">
        <v>47</v>
      </c>
      <c r="C34" s="86" t="s">
        <v>90</v>
      </c>
      <c r="D34" s="88">
        <v>4041</v>
      </c>
      <c r="E34" s="99">
        <v>0.66</v>
      </c>
      <c r="F34" s="82">
        <v>8.9700000000000006</v>
      </c>
      <c r="G34" s="82">
        <v>26.87</v>
      </c>
      <c r="H34" s="82">
        <v>23.818511465432138</v>
      </c>
      <c r="I34" s="86">
        <v>0.435</v>
      </c>
      <c r="J34" s="82">
        <v>1.04</v>
      </c>
      <c r="K34" s="82">
        <v>1.2</v>
      </c>
      <c r="L34" s="103">
        <v>1.3</v>
      </c>
      <c r="M34" s="82">
        <v>1.1046819999999999</v>
      </c>
      <c r="N34" s="82">
        <v>7.3180709385616343</v>
      </c>
      <c r="O34" s="82">
        <v>40</v>
      </c>
      <c r="P34" s="82">
        <v>1.4145194292068499</v>
      </c>
      <c r="Q34" s="91">
        <v>6.7324662208557102</v>
      </c>
      <c r="R34" s="104">
        <v>0.03</v>
      </c>
      <c r="S34" s="105">
        <v>557.97531844650405</v>
      </c>
      <c r="T34" s="106"/>
      <c r="U34" s="86">
        <v>12.1</v>
      </c>
      <c r="V34" s="82">
        <v>3.1</v>
      </c>
      <c r="W34" s="110">
        <v>6.3</v>
      </c>
      <c r="X34" s="97">
        <v>25</v>
      </c>
      <c r="Y34" s="97">
        <v>162.77370527824888</v>
      </c>
      <c r="Z34" s="91">
        <v>0</v>
      </c>
      <c r="AA34" s="98">
        <v>674.19732256467898</v>
      </c>
      <c r="AB34" s="97">
        <v>4.62</v>
      </c>
      <c r="AC34" s="98">
        <v>10.000006614285931</v>
      </c>
      <c r="AD34" s="97">
        <v>5</v>
      </c>
      <c r="AE34" s="97">
        <v>23.9</v>
      </c>
      <c r="AF34" s="97">
        <v>9.9</v>
      </c>
      <c r="AG34" s="111">
        <v>1.34</v>
      </c>
      <c r="AH34" s="111">
        <v>5.3000000000000007</v>
      </c>
      <c r="AI34" s="97">
        <v>0.63</v>
      </c>
      <c r="AJ34" s="105">
        <v>50.1</v>
      </c>
      <c r="AK34" s="92">
        <f t="shared" si="1"/>
        <v>-0.18045606445813131</v>
      </c>
      <c r="AL34" s="92">
        <f t="shared" si="2"/>
        <v>0.95279244304409216</v>
      </c>
      <c r="AM34" s="92">
        <f t="shared" si="3"/>
        <v>1.4292676664331685</v>
      </c>
      <c r="AN34" s="92">
        <f t="shared" si="4"/>
        <v>1.3769146168214517</v>
      </c>
      <c r="AO34" s="92">
        <f t="shared" si="5"/>
        <v>-0.36151074304536268</v>
      </c>
      <c r="AP34" s="92">
        <f t="shared" si="6"/>
        <v>1.703333929878037E-2</v>
      </c>
      <c r="AQ34" s="92">
        <f t="shared" si="7"/>
        <v>7.9181246047624818E-2</v>
      </c>
      <c r="AR34" s="92">
        <f t="shared" si="8"/>
        <v>0.11394335230683679</v>
      </c>
      <c r="AS34" s="92">
        <f t="shared" si="9"/>
        <v>4.3237277549388609E-2</v>
      </c>
      <c r="AT34" s="92">
        <f t="shared" si="10"/>
        <v>0.86439661505446264</v>
      </c>
      <c r="AU34" s="92">
        <f t="shared" si="11"/>
        <v>1.6020599913279623</v>
      </c>
      <c r="AV34" s="92">
        <f t="shared" si="12"/>
        <v>0.15060891710893196</v>
      </c>
      <c r="AW34" s="92">
        <f t="shared" si="13"/>
        <v>0.82817418308127977</v>
      </c>
      <c r="AX34" s="92">
        <f t="shared" si="14"/>
        <v>-1.5228787452803376</v>
      </c>
      <c r="AY34" s="92">
        <f t="shared" si="15"/>
        <v>2.7466149887233158</v>
      </c>
      <c r="AZ34" s="92" t="e">
        <f t="shared" si="16"/>
        <v>#NUM!</v>
      </c>
      <c r="BA34" s="92">
        <f t="shared" si="17"/>
        <v>1.0827853703164501</v>
      </c>
      <c r="BB34" s="92">
        <f t="shared" si="18"/>
        <v>0.49136169383427269</v>
      </c>
      <c r="BC34" s="92">
        <f t="shared" si="19"/>
        <v>0.79934054945358168</v>
      </c>
      <c r="BD34" s="92">
        <f t="shared" si="20"/>
        <v>1.3979400086720377</v>
      </c>
      <c r="BE34" s="92">
        <f t="shared" si="21"/>
        <v>2.2115842496018039</v>
      </c>
      <c r="BF34" s="92" t="e">
        <f t="shared" si="22"/>
        <v>#NUM!</v>
      </c>
      <c r="BG34" s="92">
        <f t="shared" si="23"/>
        <v>2.8287870234776045</v>
      </c>
      <c r="BH34" s="92">
        <f t="shared" si="24"/>
        <v>0.66464197555612547</v>
      </c>
      <c r="BI34" s="92">
        <f t="shared" si="25"/>
        <v>1.0000002872546931</v>
      </c>
      <c r="BJ34" s="92">
        <f t="shared" si="26"/>
        <v>0.69897000433601886</v>
      </c>
      <c r="BK34" s="92">
        <f t="shared" si="27"/>
        <v>1.3783979009481377</v>
      </c>
      <c r="BL34" s="92">
        <f t="shared" si="28"/>
        <v>0.9956351945975499</v>
      </c>
      <c r="BM34" s="92">
        <f t="shared" si="29"/>
        <v>0.12710479836480765</v>
      </c>
      <c r="BN34" s="92">
        <f t="shared" si="30"/>
        <v>0.72427586960078916</v>
      </c>
      <c r="BO34" s="92">
        <f t="shared" si="31"/>
        <v>-0.20065945054641829</v>
      </c>
      <c r="BP34" s="92">
        <f t="shared" si="32"/>
        <v>1.6998377258672457</v>
      </c>
      <c r="BQ34" s="92">
        <v>-0.18045606445813131</v>
      </c>
      <c r="BR34" s="92">
        <v>0.95279244304409216</v>
      </c>
      <c r="BS34" s="92">
        <v>1.4292676664331685</v>
      </c>
      <c r="BT34" s="92">
        <v>1.3769146168214517</v>
      </c>
      <c r="BU34" s="92">
        <v>-0.36151074304536268</v>
      </c>
      <c r="BV34" s="92">
        <v>1.703333929878037E-2</v>
      </c>
      <c r="BW34" s="92">
        <v>7.9181246047624818E-2</v>
      </c>
      <c r="BX34" s="92">
        <v>0.11394335230683679</v>
      </c>
      <c r="BY34" s="92">
        <v>4.3237277549388609E-2</v>
      </c>
      <c r="BZ34" s="92">
        <v>0.86439661505446264</v>
      </c>
      <c r="CA34" s="92">
        <v>1.6020599913279623</v>
      </c>
      <c r="CB34" s="92">
        <v>0.15060891710893196</v>
      </c>
      <c r="CC34" s="92">
        <v>0.82817418308127977</v>
      </c>
      <c r="CD34" s="92">
        <v>-1.5228787452803376</v>
      </c>
      <c r="CE34" s="92">
        <v>2.7466149887233158</v>
      </c>
      <c r="CG34" s="92">
        <v>1.0827853703164501</v>
      </c>
      <c r="CH34" s="92">
        <v>0.49136169383427269</v>
      </c>
      <c r="CI34" s="92">
        <v>0.79934054945358168</v>
      </c>
      <c r="CJ34" s="92">
        <v>1.3979400086720377</v>
      </c>
      <c r="CK34" s="92">
        <v>2.2115842496018039</v>
      </c>
      <c r="CM34" s="92">
        <v>2.8287870234776045</v>
      </c>
      <c r="CN34" s="92">
        <v>0.66464197555612547</v>
      </c>
      <c r="CO34" s="92">
        <v>1.0000002872546931</v>
      </c>
      <c r="CP34" s="92">
        <v>0.69897000433601886</v>
      </c>
      <c r="CQ34" s="92">
        <v>1.3783979009481377</v>
      </c>
      <c r="CR34" s="92">
        <v>0.9956351945975499</v>
      </c>
      <c r="CS34" s="92">
        <v>0.12710479836480765</v>
      </c>
      <c r="CT34" s="92">
        <v>0.72427586960078916</v>
      </c>
      <c r="CU34" s="92">
        <v>-0.20065945054641829</v>
      </c>
      <c r="CV34" s="92">
        <v>1.6998377258672457</v>
      </c>
    </row>
    <row r="35" spans="1:100" ht="30" x14ac:dyDescent="0.25">
      <c r="A35" s="86" t="s">
        <v>87</v>
      </c>
      <c r="B35" s="83" t="s">
        <v>65</v>
      </c>
      <c r="C35" s="86" t="s">
        <v>91</v>
      </c>
      <c r="D35" s="88">
        <v>4044</v>
      </c>
      <c r="E35" s="99">
        <v>0.64400000000000002</v>
      </c>
      <c r="F35" s="82">
        <v>12.7</v>
      </c>
      <c r="G35" s="82">
        <v>26.5</v>
      </c>
      <c r="H35" s="82">
        <v>21.93204967370837</v>
      </c>
      <c r="I35" s="86">
        <v>0.42099999999999999</v>
      </c>
      <c r="J35" s="82">
        <v>1.06</v>
      </c>
      <c r="K35" s="82">
        <v>1.41</v>
      </c>
      <c r="L35" s="103">
        <v>1.2</v>
      </c>
      <c r="M35" s="82">
        <v>3.3361130000000001</v>
      </c>
      <c r="N35" s="82">
        <v>3.7063773109994362</v>
      </c>
      <c r="O35" s="82">
        <v>40</v>
      </c>
      <c r="P35" s="82">
        <v>1.4145194292068499</v>
      </c>
      <c r="Q35" s="91">
        <v>6.7324662208557102</v>
      </c>
      <c r="R35" s="104">
        <v>0.04</v>
      </c>
      <c r="S35" s="105">
        <v>0</v>
      </c>
      <c r="T35" s="106"/>
      <c r="U35" s="86">
        <v>14.2</v>
      </c>
      <c r="V35" s="82">
        <v>2.9</v>
      </c>
      <c r="W35" s="110">
        <v>3.6</v>
      </c>
      <c r="X35" s="97">
        <v>18.200000000000003</v>
      </c>
      <c r="Y35" s="97">
        <v>0</v>
      </c>
      <c r="Z35" s="91">
        <v>0</v>
      </c>
      <c r="AA35" s="98">
        <v>0</v>
      </c>
      <c r="AB35" s="97">
        <v>11.94</v>
      </c>
      <c r="AC35" s="98">
        <v>5.000010301865256</v>
      </c>
      <c r="AD35" s="97">
        <v>10.7</v>
      </c>
      <c r="AE35" s="97">
        <v>14.4</v>
      </c>
      <c r="AF35" s="97">
        <v>7.1</v>
      </c>
      <c r="AG35" s="111">
        <v>1.59</v>
      </c>
      <c r="AH35" s="111">
        <v>5.4</v>
      </c>
      <c r="AI35" s="97">
        <v>0.18</v>
      </c>
      <c r="AJ35" s="105">
        <v>55.7</v>
      </c>
      <c r="AK35" s="92">
        <f t="shared" si="1"/>
        <v>-0.19111413264018789</v>
      </c>
      <c r="AL35" s="92">
        <f t="shared" si="2"/>
        <v>1.1038037209559568</v>
      </c>
      <c r="AM35" s="92">
        <f t="shared" si="3"/>
        <v>1.4232458739368079</v>
      </c>
      <c r="AN35" s="92">
        <f t="shared" si="4"/>
        <v>1.3410792208423483</v>
      </c>
      <c r="AO35" s="92">
        <f t="shared" si="5"/>
        <v>-0.37571790416433171</v>
      </c>
      <c r="AP35" s="92">
        <f t="shared" si="6"/>
        <v>2.5305865264770262E-2</v>
      </c>
      <c r="AQ35" s="92">
        <f t="shared" si="7"/>
        <v>0.14921911265537988</v>
      </c>
      <c r="AR35" s="92">
        <f t="shared" si="8"/>
        <v>7.9181246047624818E-2</v>
      </c>
      <c r="AS35" s="92">
        <f t="shared" si="9"/>
        <v>0.5232407525308429</v>
      </c>
      <c r="AT35" s="92">
        <f t="shared" si="10"/>
        <v>0.56894962862130616</v>
      </c>
      <c r="AU35" s="92">
        <f t="shared" si="11"/>
        <v>1.6020599913279623</v>
      </c>
      <c r="AV35" s="92">
        <f t="shared" si="12"/>
        <v>0.15060891710893196</v>
      </c>
      <c r="AW35" s="92">
        <f t="shared" si="13"/>
        <v>0.82817418308127977</v>
      </c>
      <c r="AX35" s="92">
        <f t="shared" si="14"/>
        <v>-1.3979400086720375</v>
      </c>
      <c r="AY35" s="92" t="e">
        <f t="shared" si="15"/>
        <v>#NUM!</v>
      </c>
      <c r="AZ35" s="92" t="e">
        <f t="shared" si="16"/>
        <v>#NUM!</v>
      </c>
      <c r="BA35" s="92">
        <f t="shared" si="17"/>
        <v>1.1522883443830565</v>
      </c>
      <c r="BB35" s="92">
        <f t="shared" si="18"/>
        <v>0.46239799789895608</v>
      </c>
      <c r="BC35" s="92">
        <f t="shared" si="19"/>
        <v>0.55630250076728727</v>
      </c>
      <c r="BD35" s="92">
        <f t="shared" si="20"/>
        <v>1.2600713879850749</v>
      </c>
      <c r="BE35" s="92" t="e">
        <f t="shared" si="21"/>
        <v>#NUM!</v>
      </c>
      <c r="BF35" s="92" t="e">
        <f t="shared" si="22"/>
        <v>#NUM!</v>
      </c>
      <c r="BG35" s="92" t="e">
        <f t="shared" si="23"/>
        <v>#NUM!</v>
      </c>
      <c r="BH35" s="92">
        <f t="shared" si="24"/>
        <v>1.0770043267933502</v>
      </c>
      <c r="BI35" s="92">
        <f t="shared" si="25"/>
        <v>0.69897089914374377</v>
      </c>
      <c r="BJ35" s="92">
        <f t="shared" si="26"/>
        <v>1.0293837776852097</v>
      </c>
      <c r="BK35" s="92">
        <f t="shared" si="27"/>
        <v>1.1583624920952498</v>
      </c>
      <c r="BL35" s="92">
        <f t="shared" si="28"/>
        <v>0.85125834871907524</v>
      </c>
      <c r="BM35" s="92">
        <f t="shared" si="29"/>
        <v>0.20139712432045151</v>
      </c>
      <c r="BN35" s="92">
        <f t="shared" si="30"/>
        <v>0.7323937598229685</v>
      </c>
      <c r="BO35" s="92">
        <f t="shared" si="31"/>
        <v>-0.74472749489669399</v>
      </c>
      <c r="BP35" s="92">
        <f t="shared" si="32"/>
        <v>1.7458551951737289</v>
      </c>
      <c r="BQ35" s="92">
        <v>-0.19111413264018789</v>
      </c>
      <c r="BR35" s="92">
        <v>1.1038037209559568</v>
      </c>
      <c r="BS35" s="92">
        <v>1.4232458739368079</v>
      </c>
      <c r="BT35" s="92">
        <v>1.3410792208423483</v>
      </c>
      <c r="BU35" s="92">
        <v>-0.37571790416433171</v>
      </c>
      <c r="BV35" s="92">
        <v>2.5305865264770262E-2</v>
      </c>
      <c r="BW35" s="92">
        <v>0.14921911265537988</v>
      </c>
      <c r="BX35" s="92">
        <v>7.9181246047624818E-2</v>
      </c>
      <c r="BY35" s="92">
        <v>0.5232407525308429</v>
      </c>
      <c r="BZ35" s="92">
        <v>0.56894962862130616</v>
      </c>
      <c r="CA35" s="92">
        <v>1.6020599913279623</v>
      </c>
      <c r="CB35" s="92">
        <v>0.15060891710893196</v>
      </c>
      <c r="CC35" s="92">
        <v>0.82817418308127977</v>
      </c>
      <c r="CD35" s="92">
        <v>-1.3979400086720375</v>
      </c>
      <c r="CG35" s="92">
        <v>1.1522883443830565</v>
      </c>
      <c r="CH35" s="92">
        <v>0.46239799789895608</v>
      </c>
      <c r="CI35" s="92">
        <v>0.55630250076728727</v>
      </c>
      <c r="CJ35" s="92">
        <v>1.2600713879850749</v>
      </c>
      <c r="CN35" s="92">
        <v>1.0770043267933502</v>
      </c>
      <c r="CO35" s="92">
        <v>0.69897089914374377</v>
      </c>
      <c r="CP35" s="92">
        <v>1.0293837776852097</v>
      </c>
      <c r="CQ35" s="92">
        <v>1.1583624920952498</v>
      </c>
      <c r="CR35" s="92">
        <v>0.85125834871907524</v>
      </c>
      <c r="CS35" s="92">
        <v>0.20139712432045151</v>
      </c>
      <c r="CT35" s="92">
        <v>0.7323937598229685</v>
      </c>
      <c r="CU35" s="92">
        <v>-0.74472749489669399</v>
      </c>
      <c r="CV35" s="92">
        <v>1.7458551951737289</v>
      </c>
    </row>
    <row r="36" spans="1:100" x14ac:dyDescent="0.25">
      <c r="A36" s="86" t="s">
        <v>87</v>
      </c>
      <c r="B36" s="83" t="s">
        <v>65</v>
      </c>
      <c r="C36" s="86" t="s">
        <v>87</v>
      </c>
      <c r="D36" s="88">
        <v>4047</v>
      </c>
      <c r="E36" s="99">
        <v>0.64900000000000002</v>
      </c>
      <c r="F36" s="82">
        <v>13.83</v>
      </c>
      <c r="G36" s="82">
        <v>30.84</v>
      </c>
      <c r="H36" s="82">
        <v>32.329382241991937</v>
      </c>
      <c r="I36" s="86">
        <v>0.83399999999999996</v>
      </c>
      <c r="J36" s="82">
        <v>1.07</v>
      </c>
      <c r="K36" s="82">
        <v>1.34</v>
      </c>
      <c r="L36" s="103">
        <v>1.17</v>
      </c>
      <c r="M36" s="82">
        <v>3.2132960000000002</v>
      </c>
      <c r="N36" s="82">
        <v>4.6747915308815093</v>
      </c>
      <c r="O36" s="82">
        <v>40</v>
      </c>
      <c r="P36" s="82">
        <v>1.4145194292068499</v>
      </c>
      <c r="Q36" s="91">
        <v>6.7324662208557102</v>
      </c>
      <c r="R36" s="104">
        <v>7.0000000000000007E-2</v>
      </c>
      <c r="S36" s="105">
        <v>4709.2329490971524</v>
      </c>
      <c r="T36" s="106"/>
      <c r="U36" s="86">
        <v>17.7</v>
      </c>
      <c r="V36" s="82">
        <v>1.7</v>
      </c>
      <c r="W36" s="110">
        <v>1.8</v>
      </c>
      <c r="X36" s="97">
        <v>26.5</v>
      </c>
      <c r="Y36" s="97">
        <v>573.62548400005358</v>
      </c>
      <c r="Z36" s="91">
        <v>425.94181362720838</v>
      </c>
      <c r="AA36" s="98">
        <v>1268.3455243096762</v>
      </c>
      <c r="AB36" s="97">
        <v>12.13</v>
      </c>
      <c r="AC36" s="98">
        <v>5.0000022014028218</v>
      </c>
      <c r="AD36" s="97">
        <v>4.0999999999999996</v>
      </c>
      <c r="AE36" s="97">
        <v>32.799999999999997</v>
      </c>
      <c r="AF36" s="97">
        <v>8.1999999999999993</v>
      </c>
      <c r="AG36" s="111">
        <v>1.76</v>
      </c>
      <c r="AH36" s="111">
        <v>5.3</v>
      </c>
      <c r="AI36" s="97">
        <v>0.09</v>
      </c>
      <c r="AJ36" s="105">
        <v>85.6</v>
      </c>
      <c r="AK36" s="92">
        <f t="shared" si="1"/>
        <v>-0.18775530319963074</v>
      </c>
      <c r="AL36" s="92">
        <f t="shared" si="2"/>
        <v>1.1408221801093106</v>
      </c>
      <c r="AM36" s="92">
        <f t="shared" si="3"/>
        <v>1.4891143693789193</v>
      </c>
      <c r="AN36" s="92">
        <f t="shared" si="4"/>
        <v>1.5095974060821005</v>
      </c>
      <c r="AO36" s="92">
        <f t="shared" si="5"/>
        <v>-7.8833949362261305E-2</v>
      </c>
      <c r="AP36" s="92">
        <f t="shared" si="6"/>
        <v>2.9383777685209667E-2</v>
      </c>
      <c r="AQ36" s="92">
        <f t="shared" si="7"/>
        <v>0.12710479836480765</v>
      </c>
      <c r="AR36" s="92">
        <f t="shared" si="8"/>
        <v>6.8185861746161619E-2</v>
      </c>
      <c r="AS36" s="92">
        <f t="shared" si="9"/>
        <v>0.50695073340883878</v>
      </c>
      <c r="AT36" s="92">
        <f t="shared" si="10"/>
        <v>0.6697622485761312</v>
      </c>
      <c r="AU36" s="92">
        <f t="shared" si="11"/>
        <v>1.6020599913279623</v>
      </c>
      <c r="AV36" s="92">
        <f t="shared" si="12"/>
        <v>0.15060891710893196</v>
      </c>
      <c r="AW36" s="92">
        <f t="shared" si="13"/>
        <v>0.82817418308127977</v>
      </c>
      <c r="AX36" s="92">
        <f t="shared" si="14"/>
        <v>-1.1549019599857431</v>
      </c>
      <c r="AY36" s="92">
        <f t="shared" si="15"/>
        <v>3.6729501739859782</v>
      </c>
      <c r="AZ36" s="92" t="e">
        <f t="shared" si="16"/>
        <v>#NUM!</v>
      </c>
      <c r="BA36" s="92">
        <f t="shared" si="17"/>
        <v>1.2479732663618066</v>
      </c>
      <c r="BB36" s="92">
        <f t="shared" si="18"/>
        <v>0.23044892137827391</v>
      </c>
      <c r="BC36" s="92">
        <f t="shared" si="19"/>
        <v>0.25527250510330607</v>
      </c>
      <c r="BD36" s="92">
        <f t="shared" si="20"/>
        <v>1.4232458739368079</v>
      </c>
      <c r="BE36" s="92">
        <f t="shared" si="21"/>
        <v>2.7586284371415282</v>
      </c>
      <c r="BF36" s="92">
        <f t="shared" si="22"/>
        <v>2.6293502757539633</v>
      </c>
      <c r="BG36" s="92">
        <f t="shared" si="23"/>
        <v>3.1032375807219963</v>
      </c>
      <c r="BH36" s="92">
        <f t="shared" si="24"/>
        <v>1.0838608008665731</v>
      </c>
      <c r="BI36" s="92">
        <f t="shared" si="25"/>
        <v>0.69897019554739626</v>
      </c>
      <c r="BJ36" s="92">
        <f t="shared" si="26"/>
        <v>0.61278385671973545</v>
      </c>
      <c r="BK36" s="92">
        <f t="shared" si="27"/>
        <v>1.515873843711679</v>
      </c>
      <c r="BL36" s="92">
        <f t="shared" si="28"/>
        <v>0.91381385238371671</v>
      </c>
      <c r="BM36" s="92">
        <f t="shared" si="29"/>
        <v>0.24551266781414982</v>
      </c>
      <c r="BN36" s="92">
        <f t="shared" si="30"/>
        <v>0.72427586960078905</v>
      </c>
      <c r="BO36" s="92">
        <f t="shared" si="31"/>
        <v>-1.0457574905606752</v>
      </c>
      <c r="BP36" s="92">
        <f t="shared" si="32"/>
        <v>1.9324737646771533</v>
      </c>
      <c r="BQ36" s="92">
        <v>-0.18775530319963074</v>
      </c>
      <c r="BR36" s="92">
        <v>1.1408221801093106</v>
      </c>
      <c r="BS36" s="92">
        <v>1.4891143693789193</v>
      </c>
      <c r="BT36" s="92">
        <v>1.5095974060821005</v>
      </c>
      <c r="BU36" s="92">
        <v>-7.8833949362261305E-2</v>
      </c>
      <c r="BV36" s="92">
        <v>2.9383777685209667E-2</v>
      </c>
      <c r="BW36" s="92">
        <v>0.12710479836480765</v>
      </c>
      <c r="BX36" s="92">
        <v>6.8185861746161619E-2</v>
      </c>
      <c r="BY36" s="92">
        <v>0.50695073340883878</v>
      </c>
      <c r="BZ36" s="92">
        <v>0.6697622485761312</v>
      </c>
      <c r="CA36" s="92">
        <v>1.6020599913279623</v>
      </c>
      <c r="CB36" s="92">
        <v>0.15060891710893196</v>
      </c>
      <c r="CC36" s="92">
        <v>0.82817418308127977</v>
      </c>
      <c r="CD36" s="92">
        <v>-1.1549019599857431</v>
      </c>
      <c r="CE36" s="92">
        <v>3.6729501739859782</v>
      </c>
      <c r="CG36" s="92">
        <v>1.2479732663618066</v>
      </c>
      <c r="CH36" s="92">
        <v>0.23044892137827391</v>
      </c>
      <c r="CI36" s="92">
        <v>0.25527250510330607</v>
      </c>
      <c r="CJ36" s="92">
        <v>1.4232458739368079</v>
      </c>
      <c r="CK36" s="92">
        <v>2.7586284371415282</v>
      </c>
      <c r="CL36" s="92">
        <v>2.6293502757539633</v>
      </c>
      <c r="CM36" s="92">
        <v>3.1032375807219963</v>
      </c>
      <c r="CN36" s="92">
        <v>1.0838608008665731</v>
      </c>
      <c r="CO36" s="92">
        <v>0.69897019554739626</v>
      </c>
      <c r="CP36" s="92">
        <v>0.61278385671973545</v>
      </c>
      <c r="CQ36" s="92">
        <v>1.515873843711679</v>
      </c>
      <c r="CR36" s="92">
        <v>0.91381385238371671</v>
      </c>
      <c r="CS36" s="92">
        <v>0.24551266781414982</v>
      </c>
      <c r="CT36" s="92">
        <v>0.72427586960078905</v>
      </c>
      <c r="CU36" s="92">
        <v>-1.0457574905606752</v>
      </c>
      <c r="CV36" s="92">
        <v>1.9324737646771533</v>
      </c>
    </row>
    <row r="37" spans="1:100" x14ac:dyDescent="0.25">
      <c r="A37" s="86" t="s">
        <v>87</v>
      </c>
      <c r="B37" s="83" t="s">
        <v>47</v>
      </c>
      <c r="C37" s="86" t="s">
        <v>92</v>
      </c>
      <c r="D37" s="88">
        <v>4050</v>
      </c>
      <c r="E37" s="99">
        <v>0.64400000000000002</v>
      </c>
      <c r="F37" s="82">
        <v>7.06</v>
      </c>
      <c r="G37" s="82">
        <v>17.53</v>
      </c>
      <c r="H37" s="82">
        <v>30.451372941436652</v>
      </c>
      <c r="I37" s="86">
        <v>0.61199999999999999</v>
      </c>
      <c r="J37" s="82">
        <v>1.05</v>
      </c>
      <c r="K37" s="82">
        <v>1.29</v>
      </c>
      <c r="L37" s="103">
        <v>1.21</v>
      </c>
      <c r="M37" s="82">
        <v>1.8230930000000001</v>
      </c>
      <c r="N37" s="82">
        <v>1.7809358640301056</v>
      </c>
      <c r="O37" s="82">
        <v>40</v>
      </c>
      <c r="P37" s="82">
        <v>1.4145194292068499</v>
      </c>
      <c r="Q37" s="91">
        <v>6.7324662208557102</v>
      </c>
      <c r="R37" s="104">
        <v>0.02</v>
      </c>
      <c r="S37" s="105">
        <v>240.10160333436542</v>
      </c>
      <c r="T37" s="106"/>
      <c r="U37" s="86">
        <v>22.7</v>
      </c>
      <c r="V37" s="82">
        <v>3.1</v>
      </c>
      <c r="W37" s="110">
        <v>1.6</v>
      </c>
      <c r="X37" s="97">
        <v>9.4000000000000057</v>
      </c>
      <c r="Y37" s="97">
        <v>15.728300386186312</v>
      </c>
      <c r="Z37" s="91">
        <v>0</v>
      </c>
      <c r="AA37" s="98">
        <v>76.985942355031497</v>
      </c>
      <c r="AB37" s="97">
        <v>16.93</v>
      </c>
      <c r="AC37" s="98">
        <v>4.9999906091117907</v>
      </c>
      <c r="AD37" s="97">
        <v>7.9</v>
      </c>
      <c r="AE37" s="97">
        <v>5.4</v>
      </c>
      <c r="AF37" s="97">
        <v>8.1999999999999993</v>
      </c>
      <c r="AG37" s="111">
        <v>1.32</v>
      </c>
      <c r="AH37" s="111">
        <v>5.0999999999999996</v>
      </c>
      <c r="AI37" s="97">
        <v>0.09</v>
      </c>
      <c r="AJ37" s="105">
        <v>85</v>
      </c>
      <c r="AK37" s="92">
        <f t="shared" si="1"/>
        <v>-0.19111413264018789</v>
      </c>
      <c r="AL37" s="92">
        <f t="shared" si="2"/>
        <v>0.84880470105180372</v>
      </c>
      <c r="AM37" s="92">
        <f t="shared" si="3"/>
        <v>1.2437819160937951</v>
      </c>
      <c r="AN37" s="92">
        <f t="shared" si="4"/>
        <v>1.483606878165876</v>
      </c>
      <c r="AO37" s="92">
        <f t="shared" si="5"/>
        <v>-0.21324857785443882</v>
      </c>
      <c r="AP37" s="92">
        <f t="shared" si="6"/>
        <v>2.1189299069938092E-2</v>
      </c>
      <c r="AQ37" s="92">
        <f t="shared" si="7"/>
        <v>0.11058971029924898</v>
      </c>
      <c r="AR37" s="92">
        <f t="shared" si="8"/>
        <v>8.2785370316450071E-2</v>
      </c>
      <c r="AS37" s="92">
        <f t="shared" si="9"/>
        <v>0.2608088235406722</v>
      </c>
      <c r="AT37" s="92">
        <f t="shared" si="10"/>
        <v>0.2506482797106579</v>
      </c>
      <c r="AU37" s="92">
        <f t="shared" si="11"/>
        <v>1.6020599913279623</v>
      </c>
      <c r="AV37" s="92">
        <f t="shared" si="12"/>
        <v>0.15060891710893196</v>
      </c>
      <c r="AW37" s="92">
        <f t="shared" si="13"/>
        <v>0.82817418308127977</v>
      </c>
      <c r="AX37" s="92">
        <f t="shared" si="14"/>
        <v>-1.6989700043360187</v>
      </c>
      <c r="AY37" s="92">
        <f t="shared" si="15"/>
        <v>2.3803950601692416</v>
      </c>
      <c r="AZ37" s="92" t="e">
        <f t="shared" si="16"/>
        <v>#NUM!</v>
      </c>
      <c r="BA37" s="92">
        <f t="shared" si="17"/>
        <v>1.3560258571931227</v>
      </c>
      <c r="BB37" s="92">
        <f t="shared" si="18"/>
        <v>0.49136169383427269</v>
      </c>
      <c r="BC37" s="92">
        <f t="shared" si="19"/>
        <v>0.20411998265592479</v>
      </c>
      <c r="BD37" s="92">
        <f t="shared" si="20"/>
        <v>0.97312785359969889</v>
      </c>
      <c r="BE37" s="92">
        <f t="shared" si="21"/>
        <v>1.1966817949194817</v>
      </c>
      <c r="BF37" s="92" t="e">
        <f t="shared" si="22"/>
        <v>#NUM!</v>
      </c>
      <c r="BG37" s="92">
        <f t="shared" si="23"/>
        <v>1.8864114301724064</v>
      </c>
      <c r="BH37" s="92">
        <f t="shared" si="24"/>
        <v>1.2286569581089353</v>
      </c>
      <c r="BI37" s="92">
        <f t="shared" si="25"/>
        <v>0.6989691886530669</v>
      </c>
      <c r="BJ37" s="92">
        <f t="shared" si="26"/>
        <v>0.89762709129044149</v>
      </c>
      <c r="BK37" s="92">
        <f t="shared" si="27"/>
        <v>0.7323937598229685</v>
      </c>
      <c r="BL37" s="92">
        <f t="shared" si="28"/>
        <v>0.91381385238371671</v>
      </c>
      <c r="BM37" s="92">
        <f t="shared" si="29"/>
        <v>0.12057393120584989</v>
      </c>
      <c r="BN37" s="92">
        <f t="shared" si="30"/>
        <v>0.70757017609793638</v>
      </c>
      <c r="BO37" s="92">
        <f t="shared" si="31"/>
        <v>-1.0457574905606752</v>
      </c>
      <c r="BP37" s="92">
        <f t="shared" si="32"/>
        <v>1.9294189257142926</v>
      </c>
      <c r="BQ37" s="92">
        <v>-0.19111413264018789</v>
      </c>
      <c r="BR37" s="92">
        <v>0.84880470105180372</v>
      </c>
      <c r="BS37" s="92">
        <v>1.2437819160937951</v>
      </c>
      <c r="BT37" s="92">
        <v>1.483606878165876</v>
      </c>
      <c r="BU37" s="92">
        <v>-0.21324857785443882</v>
      </c>
      <c r="BV37" s="92">
        <v>2.1189299069938092E-2</v>
      </c>
      <c r="BW37" s="92">
        <v>0.11058971029924898</v>
      </c>
      <c r="BX37" s="92">
        <v>8.2785370316450071E-2</v>
      </c>
      <c r="BY37" s="92">
        <v>0.2608088235406722</v>
      </c>
      <c r="BZ37" s="92">
        <v>0.2506482797106579</v>
      </c>
      <c r="CA37" s="92">
        <v>1.6020599913279623</v>
      </c>
      <c r="CB37" s="92">
        <v>0.15060891710893196</v>
      </c>
      <c r="CC37" s="92">
        <v>0.82817418308127977</v>
      </c>
      <c r="CD37" s="92">
        <v>-1.6989700043360187</v>
      </c>
      <c r="CE37" s="92">
        <v>2.3803950601692416</v>
      </c>
      <c r="CG37" s="92">
        <v>1.3560258571931227</v>
      </c>
      <c r="CH37" s="92">
        <v>0.49136169383427269</v>
      </c>
      <c r="CI37" s="92">
        <v>0.20411998265592479</v>
      </c>
      <c r="CJ37" s="92">
        <v>0.97312785359969889</v>
      </c>
      <c r="CK37" s="92">
        <v>1.1966817949194817</v>
      </c>
      <c r="CM37" s="92">
        <v>1.8864114301724064</v>
      </c>
      <c r="CN37" s="92">
        <v>1.2286569581089353</v>
      </c>
      <c r="CO37" s="92">
        <v>0.6989691886530669</v>
      </c>
      <c r="CP37" s="92">
        <v>0.89762709129044149</v>
      </c>
      <c r="CQ37" s="92">
        <v>0.7323937598229685</v>
      </c>
      <c r="CR37" s="92">
        <v>0.91381385238371671</v>
      </c>
      <c r="CS37" s="92">
        <v>0.12057393120584989</v>
      </c>
      <c r="CT37" s="92">
        <v>0.70757017609793638</v>
      </c>
      <c r="CU37" s="92">
        <v>-1.0457574905606752</v>
      </c>
      <c r="CV37" s="92">
        <v>1.9294189257142926</v>
      </c>
    </row>
    <row r="38" spans="1:100" x14ac:dyDescent="0.25">
      <c r="A38" s="86" t="s">
        <v>87</v>
      </c>
      <c r="B38" s="83" t="s">
        <v>65</v>
      </c>
      <c r="C38" s="86" t="s">
        <v>93</v>
      </c>
      <c r="D38" s="88">
        <v>4055</v>
      </c>
      <c r="E38" s="99">
        <v>0.66</v>
      </c>
      <c r="F38" s="82">
        <v>37.69</v>
      </c>
      <c r="G38" s="82">
        <v>56.68</v>
      </c>
      <c r="H38" s="82">
        <v>24.764893567620923</v>
      </c>
      <c r="I38" s="86">
        <v>0.44600000000000001</v>
      </c>
      <c r="J38" s="82">
        <v>1.08</v>
      </c>
      <c r="K38" s="82">
        <v>1.1499999999999999</v>
      </c>
      <c r="L38" s="103">
        <v>1.1100000000000001</v>
      </c>
      <c r="M38" s="82">
        <v>0.69444399999999995</v>
      </c>
      <c r="N38" s="82">
        <v>2.9406346529486287</v>
      </c>
      <c r="O38" s="82">
        <v>40</v>
      </c>
      <c r="P38" s="82">
        <v>1.4145194292068499</v>
      </c>
      <c r="Q38" s="91">
        <v>6.7324662208557102</v>
      </c>
      <c r="R38" s="104">
        <v>0.03</v>
      </c>
      <c r="S38" s="105">
        <v>0</v>
      </c>
      <c r="T38" s="106"/>
      <c r="U38" s="86">
        <v>35.299999999999997</v>
      </c>
      <c r="V38" s="82">
        <v>4</v>
      </c>
      <c r="W38" s="110">
        <v>7</v>
      </c>
      <c r="X38" s="97">
        <v>49</v>
      </c>
      <c r="Y38" s="97">
        <v>0</v>
      </c>
      <c r="Z38" s="91">
        <v>0</v>
      </c>
      <c r="AA38" s="98">
        <v>0</v>
      </c>
      <c r="AB38" s="97">
        <v>8.65</v>
      </c>
      <c r="AC38" s="98">
        <v>5.0000385236419591</v>
      </c>
      <c r="AD38" s="97">
        <v>9.1</v>
      </c>
      <c r="AE38" s="97">
        <v>26.4</v>
      </c>
      <c r="AF38" s="97">
        <v>9.6</v>
      </c>
      <c r="AG38" s="111">
        <v>1.1399999999999999</v>
      </c>
      <c r="AH38" s="111">
        <v>5.6000000000000005</v>
      </c>
      <c r="AI38" s="97">
        <v>0.88</v>
      </c>
      <c r="AJ38" s="105">
        <v>87.1</v>
      </c>
      <c r="AK38" s="92">
        <f t="shared" si="1"/>
        <v>-0.18045606445813131</v>
      </c>
      <c r="AL38" s="92">
        <f t="shared" si="2"/>
        <v>1.5762261374496049</v>
      </c>
      <c r="AM38" s="92">
        <f t="shared" si="3"/>
        <v>1.7534298415754228</v>
      </c>
      <c r="AN38" s="92">
        <f t="shared" si="4"/>
        <v>1.3938364658499001</v>
      </c>
      <c r="AO38" s="92">
        <f t="shared" si="5"/>
        <v>-0.35066514128785814</v>
      </c>
      <c r="AP38" s="92">
        <f t="shared" si="6"/>
        <v>3.342375548694973E-2</v>
      </c>
      <c r="AQ38" s="92">
        <f t="shared" si="7"/>
        <v>6.069784035361165E-2</v>
      </c>
      <c r="AR38" s="92">
        <f t="shared" si="8"/>
        <v>4.5322978786657475E-2</v>
      </c>
      <c r="AS38" s="92">
        <f t="shared" si="9"/>
        <v>-0.15836277004380706</v>
      </c>
      <c r="AT38" s="92">
        <f t="shared" si="10"/>
        <v>0.46844107072790536</v>
      </c>
      <c r="AU38" s="92">
        <f t="shared" si="11"/>
        <v>1.6020599913279623</v>
      </c>
      <c r="AV38" s="92">
        <f t="shared" si="12"/>
        <v>0.15060891710893196</v>
      </c>
      <c r="AW38" s="92">
        <f t="shared" si="13"/>
        <v>0.82817418308127977</v>
      </c>
      <c r="AX38" s="92">
        <f t="shared" si="14"/>
        <v>-1.5228787452803376</v>
      </c>
      <c r="AY38" s="92" t="e">
        <f t="shared" si="15"/>
        <v>#NUM!</v>
      </c>
      <c r="AZ38" s="92" t="e">
        <f t="shared" si="16"/>
        <v>#NUM!</v>
      </c>
      <c r="BA38" s="92">
        <f t="shared" si="17"/>
        <v>1.5477747053878226</v>
      </c>
      <c r="BB38" s="92">
        <f t="shared" si="18"/>
        <v>0.6020599913279624</v>
      </c>
      <c r="BC38" s="92">
        <f t="shared" si="19"/>
        <v>0.84509804001425681</v>
      </c>
      <c r="BD38" s="92">
        <f t="shared" si="20"/>
        <v>1.6901960800285136</v>
      </c>
      <c r="BE38" s="92" t="e">
        <f t="shared" si="21"/>
        <v>#NUM!</v>
      </c>
      <c r="BF38" s="92" t="e">
        <f t="shared" si="22"/>
        <v>#NUM!</v>
      </c>
      <c r="BG38" s="92" t="e">
        <f t="shared" si="23"/>
        <v>#NUM!</v>
      </c>
      <c r="BH38" s="92">
        <f t="shared" si="24"/>
        <v>0.93701610746481423</v>
      </c>
      <c r="BI38" s="92">
        <f t="shared" si="25"/>
        <v>0.69897335044415354</v>
      </c>
      <c r="BJ38" s="92">
        <f t="shared" si="26"/>
        <v>0.95904139232109353</v>
      </c>
      <c r="BK38" s="92">
        <f t="shared" si="27"/>
        <v>1.4216039268698311</v>
      </c>
      <c r="BL38" s="92">
        <f t="shared" si="28"/>
        <v>0.98227123303956843</v>
      </c>
      <c r="BM38" s="92">
        <f t="shared" si="29"/>
        <v>5.6904851336472557E-2</v>
      </c>
      <c r="BN38" s="92">
        <f t="shared" si="30"/>
        <v>0.74818802700620046</v>
      </c>
      <c r="BO38" s="92">
        <f t="shared" si="31"/>
        <v>-5.551732784983137E-2</v>
      </c>
      <c r="BP38" s="92">
        <f t="shared" si="32"/>
        <v>1.9400181550076632</v>
      </c>
      <c r="BQ38" s="92">
        <v>-0.18045606445813131</v>
      </c>
      <c r="BR38" s="92">
        <v>1.5762261374496049</v>
      </c>
      <c r="BS38" s="92">
        <v>1.7534298415754228</v>
      </c>
      <c r="BT38" s="92">
        <v>1.3938364658499001</v>
      </c>
      <c r="BU38" s="92">
        <v>-0.35066514128785814</v>
      </c>
      <c r="BV38" s="92">
        <v>3.342375548694973E-2</v>
      </c>
      <c r="BW38" s="92">
        <v>6.069784035361165E-2</v>
      </c>
      <c r="BX38" s="92">
        <v>4.5322978786657475E-2</v>
      </c>
      <c r="BY38" s="92">
        <v>-0.15836277004380706</v>
      </c>
      <c r="BZ38" s="92">
        <v>0.46844107072790536</v>
      </c>
      <c r="CA38" s="92">
        <v>1.6020599913279623</v>
      </c>
      <c r="CB38" s="92">
        <v>0.15060891710893196</v>
      </c>
      <c r="CC38" s="92">
        <v>0.82817418308127977</v>
      </c>
      <c r="CD38" s="92">
        <v>-1.5228787452803376</v>
      </c>
      <c r="CG38" s="92">
        <v>1.5477747053878226</v>
      </c>
      <c r="CH38" s="92">
        <v>0.6020599913279624</v>
      </c>
      <c r="CI38" s="92">
        <v>0.84509804001425681</v>
      </c>
      <c r="CJ38" s="92">
        <v>1.6901960800285136</v>
      </c>
      <c r="CN38" s="92">
        <v>0.93701610746481423</v>
      </c>
      <c r="CO38" s="92">
        <v>0.69897335044415354</v>
      </c>
      <c r="CP38" s="92">
        <v>0.95904139232109353</v>
      </c>
      <c r="CQ38" s="92">
        <v>1.4216039268698311</v>
      </c>
      <c r="CR38" s="92">
        <v>0.98227123303956843</v>
      </c>
      <c r="CS38" s="92">
        <v>5.6904851336472557E-2</v>
      </c>
      <c r="CT38" s="92">
        <v>0.74818802700620046</v>
      </c>
      <c r="CU38" s="92">
        <v>-5.551732784983137E-2</v>
      </c>
      <c r="CV38" s="92">
        <v>1.9400181550076632</v>
      </c>
    </row>
    <row r="39" spans="1:100" ht="30" x14ac:dyDescent="0.25">
      <c r="A39" s="86" t="s">
        <v>87</v>
      </c>
      <c r="B39" s="83" t="s">
        <v>65</v>
      </c>
      <c r="C39" s="86" t="s">
        <v>94</v>
      </c>
      <c r="D39" s="88">
        <v>4057</v>
      </c>
      <c r="E39" s="99">
        <v>0.64400000000000002</v>
      </c>
      <c r="F39" s="82">
        <v>12.35</v>
      </c>
      <c r="G39" s="82">
        <v>31.53</v>
      </c>
      <c r="H39" s="82">
        <v>38.371121337128031</v>
      </c>
      <c r="I39" s="86">
        <v>0.45700000000000002</v>
      </c>
      <c r="J39" s="82">
        <v>1.02</v>
      </c>
      <c r="K39" s="82">
        <v>1.22</v>
      </c>
      <c r="L39" s="103">
        <v>1.1499999999999999</v>
      </c>
      <c r="M39" s="82">
        <v>1.1049720000000001</v>
      </c>
      <c r="N39" s="82">
        <v>1.5614260548529699</v>
      </c>
      <c r="O39" s="82">
        <v>40</v>
      </c>
      <c r="P39" s="82">
        <v>1.4145194292068499</v>
      </c>
      <c r="Q39" s="91">
        <v>6.7324662208557102</v>
      </c>
      <c r="R39" s="104">
        <v>0.03</v>
      </c>
      <c r="S39" s="105">
        <v>43.039190679716029</v>
      </c>
      <c r="T39" s="106"/>
      <c r="U39" s="86">
        <v>21.7</v>
      </c>
      <c r="V39" s="82">
        <v>2.1</v>
      </c>
      <c r="W39" s="110">
        <v>3.2</v>
      </c>
      <c r="X39" s="97">
        <v>36.4</v>
      </c>
      <c r="Y39" s="97">
        <v>0</v>
      </c>
      <c r="Z39" s="91">
        <v>0</v>
      </c>
      <c r="AA39" s="98">
        <v>0</v>
      </c>
      <c r="AB39" s="97">
        <v>52.03</v>
      </c>
      <c r="AC39" s="98">
        <v>5.0000466409830322</v>
      </c>
      <c r="AD39" s="97">
        <v>6.7</v>
      </c>
      <c r="AE39" s="97">
        <v>10.5</v>
      </c>
      <c r="AF39" s="97">
        <v>9.1999999999999993</v>
      </c>
      <c r="AG39" s="111">
        <v>1.85</v>
      </c>
      <c r="AH39" s="111">
        <v>5.3</v>
      </c>
      <c r="AI39" s="97">
        <v>3.31</v>
      </c>
      <c r="AJ39" s="105">
        <v>79.8</v>
      </c>
      <c r="AK39" s="92">
        <f t="shared" si="1"/>
        <v>-0.19111413264018789</v>
      </c>
      <c r="AL39" s="92">
        <f t="shared" si="2"/>
        <v>1.0916669575956846</v>
      </c>
      <c r="AM39" s="92">
        <f t="shared" si="3"/>
        <v>1.4987239707479048</v>
      </c>
      <c r="AN39" s="92">
        <f t="shared" si="4"/>
        <v>1.5840044909734328</v>
      </c>
      <c r="AO39" s="92">
        <f t="shared" si="5"/>
        <v>-0.34008379993014975</v>
      </c>
      <c r="AP39" s="92">
        <f t="shared" si="6"/>
        <v>8.6001717619175692E-3</v>
      </c>
      <c r="AQ39" s="92">
        <f t="shared" si="7"/>
        <v>8.6359830674748214E-2</v>
      </c>
      <c r="AR39" s="92">
        <f t="shared" si="8"/>
        <v>6.069784035361165E-2</v>
      </c>
      <c r="AS39" s="92">
        <f t="shared" si="9"/>
        <v>4.3351273134647761E-2</v>
      </c>
      <c r="AT39" s="92">
        <f t="shared" si="10"/>
        <v>0.1935214219765764</v>
      </c>
      <c r="AU39" s="92">
        <f t="shared" si="11"/>
        <v>1.6020599913279623</v>
      </c>
      <c r="AV39" s="92">
        <f t="shared" si="12"/>
        <v>0.15060891710893196</v>
      </c>
      <c r="AW39" s="92">
        <f t="shared" si="13"/>
        <v>0.82817418308127977</v>
      </c>
      <c r="AX39" s="92">
        <f t="shared" si="14"/>
        <v>-1.5228787452803376</v>
      </c>
      <c r="AY39" s="92">
        <f t="shared" si="15"/>
        <v>1.6338640961472246</v>
      </c>
      <c r="AZ39" s="92" t="e">
        <f t="shared" si="16"/>
        <v>#NUM!</v>
      </c>
      <c r="BA39" s="92">
        <f t="shared" si="17"/>
        <v>1.3364597338485296</v>
      </c>
      <c r="BB39" s="92">
        <f t="shared" si="18"/>
        <v>0.3222192947339193</v>
      </c>
      <c r="BC39" s="92">
        <f t="shared" si="19"/>
        <v>0.50514997831990605</v>
      </c>
      <c r="BD39" s="92">
        <f t="shared" si="20"/>
        <v>1.5611013836490559</v>
      </c>
      <c r="BE39" s="92" t="e">
        <f t="shared" si="21"/>
        <v>#NUM!</v>
      </c>
      <c r="BF39" s="92" t="e">
        <f t="shared" si="22"/>
        <v>#NUM!</v>
      </c>
      <c r="BG39" s="92" t="e">
        <f t="shared" si="23"/>
        <v>#NUM!</v>
      </c>
      <c r="BH39" s="92">
        <f t="shared" si="24"/>
        <v>1.7162538258960367</v>
      </c>
      <c r="BI39" s="92">
        <f t="shared" si="25"/>
        <v>0.6989740555014361</v>
      </c>
      <c r="BJ39" s="92">
        <f t="shared" si="26"/>
        <v>0.82607480270082645</v>
      </c>
      <c r="BK39" s="92">
        <f t="shared" si="27"/>
        <v>1.0211892990699381</v>
      </c>
      <c r="BL39" s="92">
        <f t="shared" si="28"/>
        <v>0.96378782734555524</v>
      </c>
      <c r="BM39" s="92">
        <f t="shared" si="29"/>
        <v>0.26717172840301384</v>
      </c>
      <c r="BN39" s="92">
        <f t="shared" si="30"/>
        <v>0.72427586960078905</v>
      </c>
      <c r="BO39" s="92">
        <f t="shared" si="31"/>
        <v>0.51982799377571876</v>
      </c>
      <c r="BP39" s="92">
        <f t="shared" si="32"/>
        <v>1.9020028913507294</v>
      </c>
      <c r="BQ39" s="92">
        <v>-0.19111413264018789</v>
      </c>
      <c r="BR39" s="92">
        <v>1.0916669575956846</v>
      </c>
      <c r="BS39" s="92">
        <v>1.4987239707479048</v>
      </c>
      <c r="BT39" s="92">
        <v>1.5840044909734328</v>
      </c>
      <c r="BU39" s="92">
        <v>-0.34008379993014975</v>
      </c>
      <c r="BV39" s="92">
        <v>8.6001717619175692E-3</v>
      </c>
      <c r="BW39" s="92">
        <v>8.6359830674748214E-2</v>
      </c>
      <c r="BX39" s="92">
        <v>6.069784035361165E-2</v>
      </c>
      <c r="BY39" s="92">
        <v>4.3351273134647761E-2</v>
      </c>
      <c r="BZ39" s="92">
        <v>0.1935214219765764</v>
      </c>
      <c r="CA39" s="92">
        <v>1.6020599913279623</v>
      </c>
      <c r="CB39" s="92">
        <v>0.15060891710893196</v>
      </c>
      <c r="CC39" s="92">
        <v>0.82817418308127977</v>
      </c>
      <c r="CD39" s="92">
        <v>-1.5228787452803376</v>
      </c>
      <c r="CE39" s="92">
        <v>1.6338640961472246</v>
      </c>
      <c r="CG39" s="92">
        <v>1.3364597338485296</v>
      </c>
      <c r="CH39" s="92">
        <v>0.3222192947339193</v>
      </c>
      <c r="CI39" s="92">
        <v>0.50514997831990605</v>
      </c>
      <c r="CJ39" s="92">
        <v>1.5611013836490559</v>
      </c>
      <c r="CN39" s="92">
        <v>1.7162538258960367</v>
      </c>
      <c r="CO39" s="92">
        <v>0.6989740555014361</v>
      </c>
      <c r="CP39" s="92">
        <v>0.82607480270082645</v>
      </c>
      <c r="CQ39" s="92">
        <v>1.0211892990699381</v>
      </c>
      <c r="CR39" s="92">
        <v>0.96378782734555524</v>
      </c>
      <c r="CS39" s="92">
        <v>0.26717172840301384</v>
      </c>
      <c r="CT39" s="92">
        <v>0.72427586960078905</v>
      </c>
      <c r="CU39" s="92">
        <v>0.51982799377571876</v>
      </c>
      <c r="CV39" s="92">
        <v>1.9020028913507294</v>
      </c>
    </row>
    <row r="40" spans="1:100" x14ac:dyDescent="0.25">
      <c r="A40" s="86" t="s">
        <v>87</v>
      </c>
      <c r="B40" s="83" t="s">
        <v>65</v>
      </c>
      <c r="C40" s="86" t="s">
        <v>95</v>
      </c>
      <c r="D40" s="88">
        <v>4065</v>
      </c>
      <c r="E40" s="99">
        <v>0.66</v>
      </c>
      <c r="F40" s="82">
        <v>5.84</v>
      </c>
      <c r="G40" s="82">
        <v>16.809999999999999</v>
      </c>
      <c r="H40" s="82">
        <v>22.876074791721308</v>
      </c>
      <c r="I40" s="86">
        <v>0.35099999999999998</v>
      </c>
      <c r="J40" s="82">
        <v>1.04</v>
      </c>
      <c r="K40" s="82">
        <v>1.69</v>
      </c>
      <c r="L40" s="103">
        <v>1.28</v>
      </c>
      <c r="M40" s="82">
        <v>2.1097049999999999</v>
      </c>
      <c r="N40" s="82">
        <v>8.6836232167912595</v>
      </c>
      <c r="O40" s="82">
        <v>40</v>
      </c>
      <c r="P40" s="82">
        <v>1.4145194292068499</v>
      </c>
      <c r="Q40" s="91">
        <v>6.7324662208557102</v>
      </c>
      <c r="R40" s="104">
        <v>0.02</v>
      </c>
      <c r="S40" s="105">
        <v>225.55281699049414</v>
      </c>
      <c r="T40" s="106"/>
      <c r="U40" s="86">
        <v>18.5</v>
      </c>
      <c r="V40" s="82">
        <v>4.5</v>
      </c>
      <c r="W40" s="110">
        <v>5.5</v>
      </c>
      <c r="X40" s="97">
        <v>51.3</v>
      </c>
      <c r="Y40" s="97">
        <v>4.0140313121167432</v>
      </c>
      <c r="Z40" s="91">
        <v>2.9857070295433825</v>
      </c>
      <c r="AA40" s="98">
        <v>21.198519909758016</v>
      </c>
      <c r="AB40" s="97">
        <v>5.33</v>
      </c>
      <c r="AC40" s="98">
        <v>5.0000569093661431</v>
      </c>
      <c r="AD40" s="97">
        <v>4.5</v>
      </c>
      <c r="AE40" s="97">
        <v>21.4</v>
      </c>
      <c r="AF40" s="97">
        <v>13.4</v>
      </c>
      <c r="AG40" s="111">
        <v>1.51</v>
      </c>
      <c r="AH40" s="111">
        <v>5.8999999999999995</v>
      </c>
      <c r="AI40" s="97">
        <v>0.13</v>
      </c>
      <c r="AJ40" s="105">
        <v>45.7</v>
      </c>
      <c r="AK40" s="92">
        <f t="shared" si="1"/>
        <v>-0.18045606445813131</v>
      </c>
      <c r="AL40" s="92">
        <f t="shared" si="2"/>
        <v>0.76641284711239943</v>
      </c>
      <c r="AM40" s="92">
        <f t="shared" si="3"/>
        <v>1.2255677134394709</v>
      </c>
      <c r="AN40" s="92">
        <f t="shared" si="4"/>
        <v>1.3593815077722897</v>
      </c>
      <c r="AO40" s="92">
        <f t="shared" si="5"/>
        <v>-0.45469288353417592</v>
      </c>
      <c r="AP40" s="92">
        <f t="shared" si="6"/>
        <v>1.703333929878037E-2</v>
      </c>
      <c r="AQ40" s="92">
        <f t="shared" si="7"/>
        <v>0.22788670461367352</v>
      </c>
      <c r="AR40" s="92">
        <f t="shared" si="8"/>
        <v>0.10720996964786837</v>
      </c>
      <c r="AS40" s="92">
        <f t="shared" si="9"/>
        <v>0.32422173215597055</v>
      </c>
      <c r="AT40" s="92">
        <f t="shared" si="10"/>
        <v>0.9387009711137454</v>
      </c>
      <c r="AU40" s="92">
        <f t="shared" si="11"/>
        <v>1.6020599913279623</v>
      </c>
      <c r="AV40" s="92">
        <f t="shared" si="12"/>
        <v>0.15060891710893196</v>
      </c>
      <c r="AW40" s="92">
        <f t="shared" si="13"/>
        <v>0.82817418308127977</v>
      </c>
      <c r="AX40" s="92">
        <f t="shared" si="14"/>
        <v>-1.6989700043360187</v>
      </c>
      <c r="AY40" s="92">
        <f t="shared" si="15"/>
        <v>2.3532482554895369</v>
      </c>
      <c r="AZ40" s="92" t="e">
        <f t="shared" si="16"/>
        <v>#NUM!</v>
      </c>
      <c r="BA40" s="92">
        <f t="shared" si="17"/>
        <v>1.2671717284030137</v>
      </c>
      <c r="BB40" s="92">
        <f t="shared" si="18"/>
        <v>0.65321251377534373</v>
      </c>
      <c r="BC40" s="92">
        <f t="shared" si="19"/>
        <v>0.74036268949424389</v>
      </c>
      <c r="BD40" s="92">
        <f t="shared" si="20"/>
        <v>1.7101173651118162</v>
      </c>
      <c r="BE40" s="92">
        <f t="shared" si="21"/>
        <v>0.60358075595078886</v>
      </c>
      <c r="BF40" s="92">
        <f t="shared" si="22"/>
        <v>0.47504719063116624</v>
      </c>
      <c r="BG40" s="92">
        <f t="shared" si="23"/>
        <v>1.3263055393502414</v>
      </c>
      <c r="BH40" s="92">
        <f t="shared" si="24"/>
        <v>0.72672720902657229</v>
      </c>
      <c r="BI40" s="92">
        <f t="shared" si="25"/>
        <v>0.69897494739262511</v>
      </c>
      <c r="BJ40" s="92">
        <f t="shared" si="26"/>
        <v>0.65321251377534373</v>
      </c>
      <c r="BK40" s="92">
        <f t="shared" si="27"/>
        <v>1.3304137733491908</v>
      </c>
      <c r="BL40" s="92">
        <f t="shared" si="28"/>
        <v>1.1271047983648077</v>
      </c>
      <c r="BM40" s="92">
        <f t="shared" si="29"/>
        <v>0.17897694729316943</v>
      </c>
      <c r="BN40" s="92">
        <f t="shared" si="30"/>
        <v>0.77085201164214412</v>
      </c>
      <c r="BO40" s="92">
        <f t="shared" si="31"/>
        <v>-0.88605664769316317</v>
      </c>
      <c r="BP40" s="92">
        <f t="shared" si="32"/>
        <v>1.6599162000698502</v>
      </c>
      <c r="BQ40" s="92">
        <v>-0.18045606445813131</v>
      </c>
      <c r="BR40" s="92">
        <v>0.76641284711239943</v>
      </c>
      <c r="BS40" s="92">
        <v>1.2255677134394709</v>
      </c>
      <c r="BT40" s="92">
        <v>1.3593815077722897</v>
      </c>
      <c r="BU40" s="92">
        <v>-0.45469288353417592</v>
      </c>
      <c r="BV40" s="92">
        <v>1.703333929878037E-2</v>
      </c>
      <c r="BW40" s="92">
        <v>0.22788670461367352</v>
      </c>
      <c r="BX40" s="92">
        <v>0.10720996964786837</v>
      </c>
      <c r="BY40" s="92">
        <v>0.32422173215597055</v>
      </c>
      <c r="BZ40" s="92">
        <v>0.9387009711137454</v>
      </c>
      <c r="CA40" s="92">
        <v>1.6020599913279623</v>
      </c>
      <c r="CB40" s="92">
        <v>0.15060891710893196</v>
      </c>
      <c r="CC40" s="92">
        <v>0.82817418308127977</v>
      </c>
      <c r="CD40" s="92">
        <v>-1.6989700043360187</v>
      </c>
      <c r="CE40" s="92">
        <v>2.3532482554895369</v>
      </c>
      <c r="CG40" s="92">
        <v>1.2671717284030137</v>
      </c>
      <c r="CH40" s="92">
        <v>0.65321251377534373</v>
      </c>
      <c r="CI40" s="92">
        <v>0.74036268949424389</v>
      </c>
      <c r="CJ40" s="92">
        <v>1.7101173651118162</v>
      </c>
      <c r="CK40" s="92">
        <v>0.60358075595078886</v>
      </c>
      <c r="CL40" s="92">
        <v>0.47504719063116624</v>
      </c>
      <c r="CM40" s="92">
        <v>1.3263055393502414</v>
      </c>
      <c r="CN40" s="92">
        <v>0.72672720902657229</v>
      </c>
      <c r="CO40" s="92">
        <v>0.69897494739262511</v>
      </c>
      <c r="CP40" s="92">
        <v>0.65321251377534373</v>
      </c>
      <c r="CQ40" s="92">
        <v>1.3304137733491908</v>
      </c>
      <c r="CR40" s="92">
        <v>1.1271047983648077</v>
      </c>
      <c r="CS40" s="92">
        <v>0.17897694729316943</v>
      </c>
      <c r="CT40" s="92">
        <v>0.77085201164214412</v>
      </c>
      <c r="CU40" s="92">
        <v>-0.88605664769316317</v>
      </c>
      <c r="CV40" s="92">
        <v>1.6599162000698502</v>
      </c>
    </row>
    <row r="41" spans="1:100" x14ac:dyDescent="0.25">
      <c r="A41" s="86" t="s">
        <v>87</v>
      </c>
      <c r="B41" s="83" t="s">
        <v>47</v>
      </c>
      <c r="C41" s="86" t="s">
        <v>96</v>
      </c>
      <c r="D41" s="88">
        <v>4087</v>
      </c>
      <c r="E41" s="99">
        <v>0.64900000000000002</v>
      </c>
      <c r="F41" s="82">
        <v>9.3000000000000007</v>
      </c>
      <c r="G41" s="82">
        <v>18.59</v>
      </c>
      <c r="H41" s="82">
        <v>45.088794566104099</v>
      </c>
      <c r="I41" s="86">
        <v>0.434</v>
      </c>
      <c r="J41" s="82">
        <v>1.1499999999999999</v>
      </c>
      <c r="K41" s="82">
        <v>1.25</v>
      </c>
      <c r="L41" s="103">
        <v>1</v>
      </c>
      <c r="M41" s="82">
        <v>1.6199380000000001</v>
      </c>
      <c r="N41" s="82">
        <v>16.786889424789049</v>
      </c>
      <c r="O41" s="82">
        <v>40</v>
      </c>
      <c r="P41" s="82">
        <v>1.4145194292068499</v>
      </c>
      <c r="Q41" s="91">
        <v>6.7324662208557102</v>
      </c>
      <c r="R41" s="104">
        <v>0.02</v>
      </c>
      <c r="S41" s="105">
        <v>5647.9901242869464</v>
      </c>
      <c r="T41" s="106"/>
      <c r="U41" s="86">
        <v>18.2</v>
      </c>
      <c r="V41" s="82">
        <v>4.3</v>
      </c>
      <c r="W41" s="110">
        <v>4.7</v>
      </c>
      <c r="X41" s="97">
        <v>23.400000000000006</v>
      </c>
      <c r="Y41" s="97">
        <v>652.31615238629001</v>
      </c>
      <c r="Z41" s="91">
        <v>488.93791570135045</v>
      </c>
      <c r="AA41" s="98">
        <v>2331.7401944847707</v>
      </c>
      <c r="AB41" s="97">
        <v>17.989999999999998</v>
      </c>
      <c r="AC41" s="98">
        <v>10.000009474865077</v>
      </c>
      <c r="AD41" s="97">
        <v>3.8</v>
      </c>
      <c r="AE41" s="97">
        <v>14.8</v>
      </c>
      <c r="AF41" s="97">
        <v>7.2</v>
      </c>
      <c r="AG41" s="111">
        <v>1.67</v>
      </c>
      <c r="AH41" s="111">
        <v>5.7</v>
      </c>
      <c r="AI41" s="97">
        <v>0.13</v>
      </c>
      <c r="AJ41" s="105">
        <v>88.7</v>
      </c>
      <c r="AK41" s="92">
        <f t="shared" si="1"/>
        <v>-0.18775530319963074</v>
      </c>
      <c r="AL41" s="92">
        <f t="shared" si="2"/>
        <v>0.96848294855393513</v>
      </c>
      <c r="AM41" s="92">
        <f t="shared" si="3"/>
        <v>1.2692793897718986</v>
      </c>
      <c r="AN41" s="92">
        <f t="shared" si="4"/>
        <v>1.6540686247435366</v>
      </c>
      <c r="AO41" s="92">
        <f t="shared" si="5"/>
        <v>-0.36251027048748929</v>
      </c>
      <c r="AP41" s="92">
        <f t="shared" si="6"/>
        <v>6.069784035361165E-2</v>
      </c>
      <c r="AQ41" s="92">
        <f t="shared" si="7"/>
        <v>9.691001300805642E-2</v>
      </c>
      <c r="AR41" s="92">
        <f t="shared" si="8"/>
        <v>0</v>
      </c>
      <c r="AS41" s="92">
        <f t="shared" si="9"/>
        <v>0.20949839307772561</v>
      </c>
      <c r="AT41" s="92">
        <f t="shared" si="10"/>
        <v>1.2249702297412701</v>
      </c>
      <c r="AU41" s="92">
        <f t="shared" si="11"/>
        <v>1.6020599913279623</v>
      </c>
      <c r="AV41" s="92">
        <f t="shared" si="12"/>
        <v>0.15060891710893196</v>
      </c>
      <c r="AW41" s="92">
        <f t="shared" si="13"/>
        <v>0.82817418308127977</v>
      </c>
      <c r="AX41" s="92">
        <f t="shared" si="14"/>
        <v>-1.6989700043360187</v>
      </c>
      <c r="AY41" s="92">
        <f t="shared" si="15"/>
        <v>3.7518939286649524</v>
      </c>
      <c r="AZ41" s="92" t="e">
        <f t="shared" si="16"/>
        <v>#NUM!</v>
      </c>
      <c r="BA41" s="92">
        <f t="shared" si="17"/>
        <v>1.2600713879850747</v>
      </c>
      <c r="BB41" s="92">
        <f t="shared" si="18"/>
        <v>0.63346845557958653</v>
      </c>
      <c r="BC41" s="92">
        <f t="shared" si="19"/>
        <v>0.67209785793571752</v>
      </c>
      <c r="BD41" s="92">
        <f t="shared" si="20"/>
        <v>1.369215857410143</v>
      </c>
      <c r="BE41" s="92">
        <f t="shared" si="21"/>
        <v>2.8144581324783124</v>
      </c>
      <c r="BF41" s="92">
        <f t="shared" si="22"/>
        <v>2.6892537168330524</v>
      </c>
      <c r="BG41" s="92">
        <f t="shared" si="23"/>
        <v>3.3676801591284224</v>
      </c>
      <c r="BH41" s="92">
        <f t="shared" si="24"/>
        <v>1.2550311633455513</v>
      </c>
      <c r="BI41" s="92">
        <f t="shared" si="25"/>
        <v>1.000000411487967</v>
      </c>
      <c r="BJ41" s="92">
        <f t="shared" si="26"/>
        <v>0.57978359661681012</v>
      </c>
      <c r="BK41" s="92">
        <f t="shared" si="27"/>
        <v>1.1702617153949575</v>
      </c>
      <c r="BL41" s="92">
        <f t="shared" si="28"/>
        <v>0.85733249643126852</v>
      </c>
      <c r="BM41" s="92">
        <f t="shared" si="29"/>
        <v>0.22271647114758325</v>
      </c>
      <c r="BN41" s="92">
        <f t="shared" si="30"/>
        <v>0.75587485567249146</v>
      </c>
      <c r="BO41" s="92">
        <f t="shared" si="31"/>
        <v>-0.88605664769316317</v>
      </c>
      <c r="BP41" s="92">
        <f t="shared" si="32"/>
        <v>1.9479236198317265</v>
      </c>
      <c r="BQ41" s="92">
        <v>-0.18775530319963074</v>
      </c>
      <c r="BR41" s="92">
        <v>0.96848294855393513</v>
      </c>
      <c r="BS41" s="92">
        <v>1.2692793897718986</v>
      </c>
      <c r="BT41" s="92">
        <v>1.6540686247435366</v>
      </c>
      <c r="BU41" s="92">
        <v>-0.36251027048748929</v>
      </c>
      <c r="BV41" s="92">
        <v>6.069784035361165E-2</v>
      </c>
      <c r="BW41" s="92">
        <v>9.691001300805642E-2</v>
      </c>
      <c r="BX41" s="92">
        <v>0</v>
      </c>
      <c r="BY41" s="92">
        <v>0.20949839307772561</v>
      </c>
      <c r="BZ41" s="92">
        <v>1.2249702297412701</v>
      </c>
      <c r="CA41" s="92">
        <v>1.6020599913279623</v>
      </c>
      <c r="CB41" s="92">
        <v>0.15060891710893196</v>
      </c>
      <c r="CC41" s="92">
        <v>0.82817418308127977</v>
      </c>
      <c r="CD41" s="92">
        <v>-1.6989700043360187</v>
      </c>
      <c r="CE41" s="92">
        <v>3.7518939286649524</v>
      </c>
      <c r="CG41" s="92">
        <v>1.2600713879850747</v>
      </c>
      <c r="CH41" s="92">
        <v>0.63346845557958653</v>
      </c>
      <c r="CI41" s="92">
        <v>0.67209785793571752</v>
      </c>
      <c r="CJ41" s="92">
        <v>1.369215857410143</v>
      </c>
      <c r="CK41" s="92">
        <v>2.8144581324783124</v>
      </c>
      <c r="CL41" s="92">
        <v>2.6892537168330524</v>
      </c>
      <c r="CM41" s="92">
        <v>3.3676801591284224</v>
      </c>
      <c r="CN41" s="92">
        <v>1.2550311633455513</v>
      </c>
      <c r="CO41" s="92">
        <v>1.000000411487967</v>
      </c>
      <c r="CP41" s="92">
        <v>0.57978359661681012</v>
      </c>
      <c r="CQ41" s="92">
        <v>1.1702617153949575</v>
      </c>
      <c r="CR41" s="92">
        <v>0.85733249643126852</v>
      </c>
      <c r="CS41" s="92">
        <v>0.22271647114758325</v>
      </c>
      <c r="CT41" s="92">
        <v>0.75587485567249146</v>
      </c>
      <c r="CU41" s="92">
        <v>-0.88605664769316317</v>
      </c>
      <c r="CV41" s="92">
        <v>1.9479236198317265</v>
      </c>
    </row>
    <row r="42" spans="1:100" ht="30" x14ac:dyDescent="0.25">
      <c r="A42" s="86" t="s">
        <v>98</v>
      </c>
      <c r="B42" s="83" t="s">
        <v>47</v>
      </c>
      <c r="C42" s="86" t="s">
        <v>99</v>
      </c>
      <c r="D42" s="88">
        <v>4539</v>
      </c>
      <c r="E42" s="99">
        <v>0.57399999999999995</v>
      </c>
      <c r="F42" s="82">
        <v>35.21</v>
      </c>
      <c r="G42" s="82">
        <v>52.52</v>
      </c>
      <c r="H42" s="82">
        <v>21.067566271380485</v>
      </c>
      <c r="I42" s="86">
        <v>0.49299999999999999</v>
      </c>
      <c r="J42" s="82">
        <v>0.99</v>
      </c>
      <c r="K42" s="82">
        <v>0.99</v>
      </c>
      <c r="L42" s="103">
        <v>1.08</v>
      </c>
      <c r="M42" s="82">
        <v>2.1656049999999998</v>
      </c>
      <c r="N42" s="82">
        <v>4.7699651900279614</v>
      </c>
      <c r="O42" s="82">
        <v>40</v>
      </c>
      <c r="P42" s="82">
        <v>1.4145194292068499</v>
      </c>
      <c r="Q42" s="91">
        <v>6.7324662208557102</v>
      </c>
      <c r="R42" s="104">
        <v>0.04</v>
      </c>
      <c r="S42" s="105">
        <v>843.50074165612875</v>
      </c>
      <c r="T42" s="106"/>
      <c r="U42" s="86">
        <v>23.6</v>
      </c>
      <c r="V42" s="82">
        <v>7.9</v>
      </c>
      <c r="W42" s="110">
        <v>11.2</v>
      </c>
      <c r="X42" s="97">
        <v>17.599999999999994</v>
      </c>
      <c r="Y42" s="97">
        <v>3847.7991288074504</v>
      </c>
      <c r="Z42" s="91">
        <v>950.32481500825156</v>
      </c>
      <c r="AA42" s="98">
        <v>8276.0242745214891</v>
      </c>
      <c r="AB42" s="97">
        <v>10.31</v>
      </c>
      <c r="AC42" s="98">
        <v>15.000008154172571</v>
      </c>
      <c r="AD42" s="97">
        <v>2.8</v>
      </c>
      <c r="AE42" s="97">
        <v>26.1</v>
      </c>
      <c r="AF42" s="97">
        <v>12</v>
      </c>
      <c r="AG42" s="111">
        <v>1.42</v>
      </c>
      <c r="AH42" s="111">
        <v>5.0999999999999996</v>
      </c>
      <c r="AI42" s="97">
        <v>7.0000000000000007E-2</v>
      </c>
      <c r="AJ42" s="105">
        <v>90.7</v>
      </c>
      <c r="AK42" s="92">
        <f t="shared" si="1"/>
        <v>-0.24108810760202651</v>
      </c>
      <c r="AL42" s="92">
        <f t="shared" si="2"/>
        <v>1.5466660250701842</v>
      </c>
      <c r="AM42" s="92">
        <f t="shared" si="3"/>
        <v>1.7203247174174419</v>
      </c>
      <c r="AN42" s="92">
        <f t="shared" si="4"/>
        <v>1.3236143687377939</v>
      </c>
      <c r="AO42" s="92">
        <f t="shared" si="5"/>
        <v>-0.30715308072276998</v>
      </c>
      <c r="AP42" s="92">
        <f t="shared" si="6"/>
        <v>-4.3648054024500883E-3</v>
      </c>
      <c r="AQ42" s="92">
        <f t="shared" si="7"/>
        <v>-4.3648054024500883E-3</v>
      </c>
      <c r="AR42" s="92">
        <f t="shared" si="8"/>
        <v>3.342375548694973E-2</v>
      </c>
      <c r="AS42" s="92">
        <f t="shared" si="9"/>
        <v>0.33557924547297024</v>
      </c>
      <c r="AT42" s="92">
        <f t="shared" si="10"/>
        <v>0.67851520968289503</v>
      </c>
      <c r="AU42" s="92">
        <f t="shared" si="11"/>
        <v>1.6020599913279623</v>
      </c>
      <c r="AV42" s="92">
        <f t="shared" si="12"/>
        <v>0.15060891710893196</v>
      </c>
      <c r="AW42" s="92">
        <f t="shared" si="13"/>
        <v>0.82817418308127977</v>
      </c>
      <c r="AX42" s="92">
        <f t="shared" si="14"/>
        <v>-1.3979400086720375</v>
      </c>
      <c r="AY42" s="92">
        <f t="shared" si="15"/>
        <v>2.9260854687829063</v>
      </c>
      <c r="AZ42" s="92" t="e">
        <f t="shared" si="16"/>
        <v>#NUM!</v>
      </c>
      <c r="BA42" s="92">
        <f t="shared" si="17"/>
        <v>1.3729120029701065</v>
      </c>
      <c r="BB42" s="92">
        <f t="shared" si="18"/>
        <v>0.89762709129044149</v>
      </c>
      <c r="BC42" s="92">
        <f t="shared" si="19"/>
        <v>1.0492180226701815</v>
      </c>
      <c r="BD42" s="92">
        <f t="shared" si="20"/>
        <v>1.2455126678141497</v>
      </c>
      <c r="BE42" s="92">
        <f t="shared" si="21"/>
        <v>3.5852123919708863</v>
      </c>
      <c r="BF42" s="92">
        <f t="shared" si="22"/>
        <v>2.9778720697681647</v>
      </c>
      <c r="BG42" s="92">
        <f t="shared" si="23"/>
        <v>3.9178217558307287</v>
      </c>
      <c r="BH42" s="92">
        <f t="shared" si="24"/>
        <v>1.0132586652835165</v>
      </c>
      <c r="BI42" s="92">
        <f t="shared" si="25"/>
        <v>1.1760914951430939</v>
      </c>
      <c r="BJ42" s="92">
        <f t="shared" si="26"/>
        <v>0.44715803134221921</v>
      </c>
      <c r="BK42" s="92">
        <f t="shared" si="27"/>
        <v>1.4166405073382811</v>
      </c>
      <c r="BL42" s="92">
        <f t="shared" si="28"/>
        <v>1.0791812460476249</v>
      </c>
      <c r="BM42" s="92">
        <f t="shared" si="29"/>
        <v>0.15228834438305647</v>
      </c>
      <c r="BN42" s="92">
        <f t="shared" si="30"/>
        <v>0.70757017609793638</v>
      </c>
      <c r="BO42" s="92">
        <f t="shared" si="31"/>
        <v>-1.1549019599857431</v>
      </c>
      <c r="BP42" s="92">
        <f t="shared" si="32"/>
        <v>1.9576072870600953</v>
      </c>
      <c r="BQ42" s="92">
        <v>-0.24108810760202651</v>
      </c>
      <c r="BR42" s="92">
        <v>1.5466660250701842</v>
      </c>
      <c r="BS42" s="92">
        <v>1.7203247174174419</v>
      </c>
      <c r="BT42" s="92">
        <v>1.3236143687377939</v>
      </c>
      <c r="BU42" s="92">
        <v>-0.30715308072276998</v>
      </c>
      <c r="BV42" s="92">
        <v>-4.3648054024500883E-3</v>
      </c>
      <c r="BW42" s="92">
        <v>-4.3648054024500883E-3</v>
      </c>
      <c r="BX42" s="92">
        <v>3.342375548694973E-2</v>
      </c>
      <c r="BY42" s="92">
        <v>0.33557924547297024</v>
      </c>
      <c r="BZ42" s="92">
        <v>0.67851520968289503</v>
      </c>
      <c r="CA42" s="92">
        <v>1.6020599913279623</v>
      </c>
      <c r="CB42" s="92">
        <v>0.15060891710893196</v>
      </c>
      <c r="CC42" s="92">
        <v>0.82817418308127977</v>
      </c>
      <c r="CD42" s="92">
        <v>-1.3979400086720375</v>
      </c>
      <c r="CE42" s="92">
        <v>2.9260854687829063</v>
      </c>
      <c r="CG42" s="92">
        <v>1.3729120029701065</v>
      </c>
      <c r="CH42" s="92">
        <v>0.89762709129044149</v>
      </c>
      <c r="CI42" s="92">
        <v>1.0492180226701815</v>
      </c>
      <c r="CJ42" s="92">
        <v>1.2455126678141497</v>
      </c>
      <c r="CK42" s="92">
        <v>3.5852123919708863</v>
      </c>
      <c r="CL42" s="92">
        <v>2.9778720697681647</v>
      </c>
      <c r="CM42" s="92">
        <v>3.9178217558307287</v>
      </c>
      <c r="CN42" s="92">
        <v>1.0132586652835165</v>
      </c>
      <c r="CO42" s="92">
        <v>1.1760914951430939</v>
      </c>
      <c r="CP42" s="92">
        <v>0.44715803134221921</v>
      </c>
      <c r="CQ42" s="92">
        <v>1.4166405073382811</v>
      </c>
      <c r="CR42" s="92">
        <v>1.0791812460476249</v>
      </c>
      <c r="CS42" s="92">
        <v>0.15228834438305647</v>
      </c>
      <c r="CT42" s="92">
        <v>0.70757017609793638</v>
      </c>
      <c r="CU42" s="92">
        <v>-1.1549019599857431</v>
      </c>
      <c r="CV42" s="92">
        <v>1.9576072870600953</v>
      </c>
    </row>
    <row r="43" spans="1:100" ht="30" x14ac:dyDescent="0.25">
      <c r="A43" s="86" t="s">
        <v>98</v>
      </c>
      <c r="B43" s="83" t="s">
        <v>65</v>
      </c>
      <c r="C43" s="86" t="s">
        <v>98</v>
      </c>
      <c r="D43" s="88">
        <v>4561</v>
      </c>
      <c r="E43" s="99">
        <v>0.59399999999999997</v>
      </c>
      <c r="F43" s="82">
        <v>9.59</v>
      </c>
      <c r="G43" s="82">
        <v>21.98</v>
      </c>
      <c r="H43" s="82">
        <v>22.005246015955443</v>
      </c>
      <c r="I43" s="86">
        <v>0.40400000000000003</v>
      </c>
      <c r="J43" s="82">
        <v>1.1499999999999999</v>
      </c>
      <c r="K43" s="82">
        <v>1.27</v>
      </c>
      <c r="L43" s="103">
        <v>1.59</v>
      </c>
      <c r="M43" s="82">
        <v>1.9303889999999999</v>
      </c>
      <c r="N43" s="82">
        <v>10.368046561308349</v>
      </c>
      <c r="O43" s="82">
        <v>40</v>
      </c>
      <c r="P43" s="82">
        <v>1.4145194292068499</v>
      </c>
      <c r="Q43" s="91">
        <v>6.7324662208557102</v>
      </c>
      <c r="R43" s="104">
        <v>0.04</v>
      </c>
      <c r="S43" s="105">
        <v>2.7158934825017251</v>
      </c>
      <c r="T43" s="106"/>
      <c r="U43" s="86">
        <v>26.5</v>
      </c>
      <c r="V43" s="82">
        <v>3.7</v>
      </c>
      <c r="W43" s="110">
        <v>9</v>
      </c>
      <c r="X43" s="97">
        <v>44.7</v>
      </c>
      <c r="Y43" s="97">
        <v>114.19910870637875</v>
      </c>
      <c r="Z43" s="91">
        <v>27.884374788269316</v>
      </c>
      <c r="AA43" s="98">
        <v>381.13010501347446</v>
      </c>
      <c r="AB43" s="97">
        <v>8.52</v>
      </c>
      <c r="AC43" s="98">
        <v>5.0000034853916775</v>
      </c>
      <c r="AD43" s="97">
        <v>8.4</v>
      </c>
      <c r="AE43" s="97">
        <v>18.8</v>
      </c>
      <c r="AF43" s="97">
        <v>10.7</v>
      </c>
      <c r="AG43" s="111">
        <v>1.36</v>
      </c>
      <c r="AH43" s="111">
        <v>5.5000000000000009</v>
      </c>
      <c r="AI43" s="97">
        <v>0.7</v>
      </c>
      <c r="AJ43" s="105">
        <v>72.8</v>
      </c>
      <c r="AK43" s="92">
        <f t="shared" si="1"/>
        <v>-0.22621355501880647</v>
      </c>
      <c r="AL43" s="92">
        <f t="shared" si="2"/>
        <v>0.9818186071706636</v>
      </c>
      <c r="AM43" s="92">
        <f t="shared" si="3"/>
        <v>1.3420276880874717</v>
      </c>
      <c r="AN43" s="92">
        <f t="shared" si="4"/>
        <v>1.3425262282852242</v>
      </c>
      <c r="AO43" s="92">
        <f t="shared" si="5"/>
        <v>-0.39361863488939502</v>
      </c>
      <c r="AP43" s="92">
        <f t="shared" si="6"/>
        <v>6.069784035361165E-2</v>
      </c>
      <c r="AQ43" s="92">
        <f t="shared" si="7"/>
        <v>0.10380372095595687</v>
      </c>
      <c r="AR43" s="92">
        <f t="shared" si="8"/>
        <v>0.20139712432045151</v>
      </c>
      <c r="AS43" s="92">
        <f t="shared" si="9"/>
        <v>0.28564483415305425</v>
      </c>
      <c r="AT43" s="92">
        <f t="shared" si="10"/>
        <v>1.0156969388808661</v>
      </c>
      <c r="AU43" s="92">
        <f t="shared" si="11"/>
        <v>1.6020599913279623</v>
      </c>
      <c r="AV43" s="92">
        <f t="shared" si="12"/>
        <v>0.15060891710893196</v>
      </c>
      <c r="AW43" s="92">
        <f t="shared" si="13"/>
        <v>0.82817418308127977</v>
      </c>
      <c r="AX43" s="92">
        <f t="shared" si="14"/>
        <v>-1.3979400086720375</v>
      </c>
      <c r="AY43" s="92">
        <f t="shared" si="15"/>
        <v>0.43391273288796545</v>
      </c>
      <c r="AZ43" s="92" t="e">
        <f t="shared" si="16"/>
        <v>#NUM!</v>
      </c>
      <c r="BA43" s="92">
        <f t="shared" si="17"/>
        <v>1.4232458739368079</v>
      </c>
      <c r="BB43" s="92">
        <f t="shared" si="18"/>
        <v>0.56820172406699498</v>
      </c>
      <c r="BC43" s="92">
        <f t="shared" si="19"/>
        <v>0.95424250943932487</v>
      </c>
      <c r="BD43" s="92">
        <f t="shared" si="20"/>
        <v>1.6503075231319364</v>
      </c>
      <c r="BE43" s="92">
        <f t="shared" si="21"/>
        <v>2.0576627143703194</v>
      </c>
      <c r="BF43" s="92">
        <f t="shared" si="22"/>
        <v>1.4453609113684205</v>
      </c>
      <c r="BG43" s="92">
        <f t="shared" si="23"/>
        <v>2.5810732545314132</v>
      </c>
      <c r="BH43" s="92">
        <f t="shared" si="24"/>
        <v>0.93043959476670013</v>
      </c>
      <c r="BI43" s="92">
        <f t="shared" si="25"/>
        <v>0.69897030707318786</v>
      </c>
      <c r="BJ43" s="92">
        <f t="shared" si="26"/>
        <v>0.9242792860618817</v>
      </c>
      <c r="BK43" s="92">
        <f t="shared" si="27"/>
        <v>1.2741578492636798</v>
      </c>
      <c r="BL43" s="92">
        <f t="shared" si="28"/>
        <v>1.0293837776852097</v>
      </c>
      <c r="BM43" s="92">
        <f t="shared" si="29"/>
        <v>0.13353890837021754</v>
      </c>
      <c r="BN43" s="92">
        <f t="shared" si="30"/>
        <v>0.74036268949424389</v>
      </c>
      <c r="BO43" s="92">
        <f t="shared" si="31"/>
        <v>-0.15490195998574319</v>
      </c>
      <c r="BP43" s="92">
        <f t="shared" si="32"/>
        <v>1.8621313793130372</v>
      </c>
      <c r="BQ43" s="92">
        <v>-0.22621355501880647</v>
      </c>
      <c r="BR43" s="92">
        <v>0.9818186071706636</v>
      </c>
      <c r="BS43" s="92">
        <v>1.3420276880874717</v>
      </c>
      <c r="BT43" s="92">
        <v>1.3425262282852242</v>
      </c>
      <c r="BU43" s="92">
        <v>-0.39361863488939502</v>
      </c>
      <c r="BV43" s="92">
        <v>6.069784035361165E-2</v>
      </c>
      <c r="BW43" s="92">
        <v>0.10380372095595687</v>
      </c>
      <c r="BX43" s="92">
        <v>0.20139712432045151</v>
      </c>
      <c r="BY43" s="92">
        <v>0.28564483415305425</v>
      </c>
      <c r="BZ43" s="92">
        <v>1.0156969388808661</v>
      </c>
      <c r="CA43" s="92">
        <v>1.6020599913279623</v>
      </c>
      <c r="CB43" s="92">
        <v>0.15060891710893196</v>
      </c>
      <c r="CC43" s="92">
        <v>0.82817418308127977</v>
      </c>
      <c r="CD43" s="92">
        <v>-1.3979400086720375</v>
      </c>
      <c r="CE43" s="92">
        <v>0.43391273288796545</v>
      </c>
      <c r="CG43" s="92">
        <v>1.4232458739368079</v>
      </c>
      <c r="CH43" s="92">
        <v>0.56820172406699498</v>
      </c>
      <c r="CI43" s="92">
        <v>0.95424250943932487</v>
      </c>
      <c r="CJ43" s="92">
        <v>1.6503075231319364</v>
      </c>
      <c r="CK43" s="92">
        <v>2.0576627143703194</v>
      </c>
      <c r="CL43" s="92">
        <v>1.4453609113684205</v>
      </c>
      <c r="CM43" s="92">
        <v>2.5810732545314132</v>
      </c>
      <c r="CN43" s="92">
        <v>0.93043959476670013</v>
      </c>
      <c r="CO43" s="92">
        <v>0.69897030707318786</v>
      </c>
      <c r="CP43" s="92">
        <v>0.9242792860618817</v>
      </c>
      <c r="CQ43" s="92">
        <v>1.2741578492636798</v>
      </c>
      <c r="CR43" s="92">
        <v>1.0293837776852097</v>
      </c>
      <c r="CS43" s="92">
        <v>0.13353890837021754</v>
      </c>
      <c r="CT43" s="92">
        <v>0.74036268949424389</v>
      </c>
      <c r="CU43" s="92">
        <v>-0.15490195998574319</v>
      </c>
      <c r="CV43" s="92">
        <v>1.8621313793130372</v>
      </c>
    </row>
    <row r="44" spans="1:100" ht="30" x14ac:dyDescent="0.25">
      <c r="A44" s="86" t="s">
        <v>98</v>
      </c>
      <c r="B44" s="83" t="s">
        <v>65</v>
      </c>
      <c r="C44" s="86" t="s">
        <v>100</v>
      </c>
      <c r="D44" s="88">
        <v>4572</v>
      </c>
      <c r="E44" s="99">
        <v>0.59399999999999997</v>
      </c>
      <c r="F44" s="82">
        <v>15.56</v>
      </c>
      <c r="G44" s="82">
        <v>33.97</v>
      </c>
      <c r="H44" s="82">
        <v>28.136706248357815</v>
      </c>
      <c r="I44" s="86">
        <v>0.42499999999999999</v>
      </c>
      <c r="J44" s="82">
        <v>1.1000000000000001</v>
      </c>
      <c r="K44" s="82">
        <v>1.23</v>
      </c>
      <c r="L44" s="103">
        <v>0.95</v>
      </c>
      <c r="M44" s="82">
        <v>2.2533500000000002</v>
      </c>
      <c r="N44" s="82">
        <v>3.2176491156353211</v>
      </c>
      <c r="O44" s="82">
        <v>40</v>
      </c>
      <c r="P44" s="82">
        <v>1.4145194292068499</v>
      </c>
      <c r="Q44" s="91">
        <v>6.7324662208557102</v>
      </c>
      <c r="R44" s="104">
        <v>0.05</v>
      </c>
      <c r="S44" s="105">
        <v>17.815492155226345</v>
      </c>
      <c r="T44" s="106"/>
      <c r="U44" s="86">
        <v>14.9</v>
      </c>
      <c r="V44" s="82">
        <v>7.5</v>
      </c>
      <c r="W44" s="110">
        <v>11.5</v>
      </c>
      <c r="X44" s="97">
        <v>52.5</v>
      </c>
      <c r="Y44" s="97">
        <v>660.46607348651935</v>
      </c>
      <c r="Z44" s="91">
        <v>6.4381091286507077</v>
      </c>
      <c r="AA44" s="98">
        <v>793.33693862200812</v>
      </c>
      <c r="AB44" s="97">
        <v>9.0299999999999994</v>
      </c>
      <c r="AC44" s="98">
        <v>10.000008126454127</v>
      </c>
      <c r="AD44" s="97">
        <v>9.6</v>
      </c>
      <c r="AE44" s="97">
        <v>17.5</v>
      </c>
      <c r="AF44" s="97">
        <v>11</v>
      </c>
      <c r="AG44" s="111">
        <v>1.53</v>
      </c>
      <c r="AH44" s="111">
        <v>5.6000000000000005</v>
      </c>
      <c r="AI44" s="97">
        <v>1.1299999999999999</v>
      </c>
      <c r="AJ44" s="105">
        <v>88.5</v>
      </c>
      <c r="AK44" s="92">
        <f t="shared" si="1"/>
        <v>-0.22621355501880647</v>
      </c>
      <c r="AL44" s="92">
        <f t="shared" si="2"/>
        <v>1.1920095926536702</v>
      </c>
      <c r="AM44" s="92">
        <f t="shared" si="3"/>
        <v>1.531095546870028</v>
      </c>
      <c r="AN44" s="92">
        <f t="shared" si="4"/>
        <v>1.4492732565000717</v>
      </c>
      <c r="AO44" s="92">
        <f t="shared" si="5"/>
        <v>-0.37161106994968846</v>
      </c>
      <c r="AP44" s="92">
        <f t="shared" si="6"/>
        <v>4.1392685158225077E-2</v>
      </c>
      <c r="AQ44" s="92">
        <f t="shared" si="7"/>
        <v>8.9905111439397931E-2</v>
      </c>
      <c r="AR44" s="92">
        <f t="shared" si="8"/>
        <v>-2.2276394711152253E-2</v>
      </c>
      <c r="AS44" s="92">
        <f t="shared" si="9"/>
        <v>0.35282865344738618</v>
      </c>
      <c r="AT44" s="92">
        <f t="shared" si="10"/>
        <v>0.50753868256849033</v>
      </c>
      <c r="AU44" s="92">
        <f t="shared" si="11"/>
        <v>1.6020599913279623</v>
      </c>
      <c r="AV44" s="92">
        <f t="shared" si="12"/>
        <v>0.15060891710893196</v>
      </c>
      <c r="AW44" s="92">
        <f t="shared" si="13"/>
        <v>0.82817418308127977</v>
      </c>
      <c r="AX44" s="92">
        <f t="shared" si="14"/>
        <v>-1.3010299956639813</v>
      </c>
      <c r="AY44" s="92">
        <f t="shared" si="15"/>
        <v>1.2507978242928</v>
      </c>
      <c r="AZ44" s="92" t="e">
        <f t="shared" si="16"/>
        <v>#NUM!</v>
      </c>
      <c r="BA44" s="92">
        <f t="shared" si="17"/>
        <v>1.173186268412274</v>
      </c>
      <c r="BB44" s="92">
        <f t="shared" si="18"/>
        <v>0.87506126339170009</v>
      </c>
      <c r="BC44" s="92">
        <f t="shared" si="19"/>
        <v>1.0606978403536116</v>
      </c>
      <c r="BD44" s="92">
        <f t="shared" si="20"/>
        <v>1.7201593034059568</v>
      </c>
      <c r="BE44" s="92">
        <f t="shared" si="21"/>
        <v>2.8198505138869345</v>
      </c>
      <c r="BF44" s="92">
        <f t="shared" si="22"/>
        <v>0.8087583338856531</v>
      </c>
      <c r="BG44" s="92">
        <f t="shared" si="23"/>
        <v>2.8994576759756132</v>
      </c>
      <c r="BH44" s="92">
        <f t="shared" si="24"/>
        <v>0.95568775031350572</v>
      </c>
      <c r="BI44" s="92">
        <f t="shared" si="25"/>
        <v>1.000000352927275</v>
      </c>
      <c r="BJ44" s="92">
        <f t="shared" si="26"/>
        <v>0.98227123303956843</v>
      </c>
      <c r="BK44" s="92">
        <f t="shared" si="27"/>
        <v>1.2430380486862944</v>
      </c>
      <c r="BL44" s="92">
        <f t="shared" si="28"/>
        <v>1.0413926851582251</v>
      </c>
      <c r="BM44" s="92">
        <f t="shared" si="29"/>
        <v>0.18469143081759881</v>
      </c>
      <c r="BN44" s="92">
        <f t="shared" si="30"/>
        <v>0.74818802700620046</v>
      </c>
      <c r="BO44" s="92">
        <f t="shared" si="31"/>
        <v>5.3078443483419682E-2</v>
      </c>
      <c r="BP44" s="92">
        <f t="shared" si="32"/>
        <v>1.9469432706978254</v>
      </c>
      <c r="BQ44" s="92">
        <v>-0.22621355501880647</v>
      </c>
      <c r="BR44" s="92">
        <v>1.1920095926536702</v>
      </c>
      <c r="BS44" s="92">
        <v>1.531095546870028</v>
      </c>
      <c r="BT44" s="92">
        <v>1.4492732565000717</v>
      </c>
      <c r="BU44" s="92">
        <v>-0.37161106994968846</v>
      </c>
      <c r="BV44" s="92">
        <v>4.1392685158225077E-2</v>
      </c>
      <c r="BW44" s="92">
        <v>8.9905111439397931E-2</v>
      </c>
      <c r="BX44" s="92">
        <v>-2.2276394711152253E-2</v>
      </c>
      <c r="BY44" s="92">
        <v>0.35282865344738618</v>
      </c>
      <c r="BZ44" s="92">
        <v>0.50753868256849033</v>
      </c>
      <c r="CA44" s="92">
        <v>1.6020599913279623</v>
      </c>
      <c r="CB44" s="92">
        <v>0.15060891710893196</v>
      </c>
      <c r="CC44" s="92">
        <v>0.82817418308127977</v>
      </c>
      <c r="CD44" s="92">
        <v>-1.3010299956639813</v>
      </c>
      <c r="CE44" s="92">
        <v>1.2507978242928</v>
      </c>
      <c r="CG44" s="92">
        <v>1.173186268412274</v>
      </c>
      <c r="CH44" s="92">
        <v>0.87506126339170009</v>
      </c>
      <c r="CI44" s="92">
        <v>1.0606978403536116</v>
      </c>
      <c r="CJ44" s="92">
        <v>1.7201593034059568</v>
      </c>
      <c r="CK44" s="92">
        <v>2.8198505138869345</v>
      </c>
      <c r="CL44" s="92">
        <v>0.8087583338856531</v>
      </c>
      <c r="CM44" s="92">
        <v>2.8994576759756132</v>
      </c>
      <c r="CN44" s="92">
        <v>0.95568775031350572</v>
      </c>
      <c r="CO44" s="92">
        <v>1.000000352927275</v>
      </c>
      <c r="CP44" s="92">
        <v>0.98227123303956843</v>
      </c>
      <c r="CQ44" s="92">
        <v>1.2430380486862944</v>
      </c>
      <c r="CR44" s="92">
        <v>1.0413926851582251</v>
      </c>
      <c r="CS44" s="92">
        <v>0.18469143081759881</v>
      </c>
      <c r="CT44" s="92">
        <v>0.74818802700620046</v>
      </c>
      <c r="CU44" s="92">
        <v>5.3078443483419682E-2</v>
      </c>
      <c r="CV44" s="92">
        <v>1.9469432706978254</v>
      </c>
    </row>
    <row r="45" spans="1:100" ht="30" x14ac:dyDescent="0.25">
      <c r="A45" s="86" t="s">
        <v>98</v>
      </c>
      <c r="B45" s="83" t="s">
        <v>65</v>
      </c>
      <c r="C45" s="86" t="s">
        <v>101</v>
      </c>
      <c r="D45" s="88">
        <v>4589</v>
      </c>
      <c r="E45" s="99">
        <v>0.61299999999999999</v>
      </c>
      <c r="F45" s="82">
        <v>24.31</v>
      </c>
      <c r="G45" s="82">
        <v>41.3</v>
      </c>
      <c r="H45" s="82">
        <v>23.615290002674911</v>
      </c>
      <c r="I45" s="86">
        <v>0.432</v>
      </c>
      <c r="J45" s="82">
        <v>1.07</v>
      </c>
      <c r="K45" s="82">
        <v>2.0099999999999998</v>
      </c>
      <c r="L45" s="103">
        <v>1.41</v>
      </c>
      <c r="M45" s="82">
        <v>2.2977020000000001</v>
      </c>
      <c r="N45" s="82">
        <v>4.89829664083992</v>
      </c>
      <c r="O45" s="82">
        <v>40</v>
      </c>
      <c r="P45" s="82">
        <v>1.4145194292068499</v>
      </c>
      <c r="Q45" s="91">
        <v>6.7324662208557102</v>
      </c>
      <c r="R45" s="104">
        <v>0.02</v>
      </c>
      <c r="S45" s="105">
        <v>13.956912863382374</v>
      </c>
      <c r="T45" s="106"/>
      <c r="U45" s="86">
        <v>27.3</v>
      </c>
      <c r="V45" s="82">
        <v>4.9000000000000004</v>
      </c>
      <c r="W45" s="110">
        <v>7.6</v>
      </c>
      <c r="X45" s="97">
        <v>30.599999999999994</v>
      </c>
      <c r="Y45" s="97">
        <v>192.2929218417992</v>
      </c>
      <c r="Z45" s="91">
        <v>2.4978712844794715</v>
      </c>
      <c r="AA45" s="98">
        <v>63.695717754226521</v>
      </c>
      <c r="AB45" s="97">
        <v>8.4</v>
      </c>
      <c r="AC45" s="98">
        <v>10.00003757576213</v>
      </c>
      <c r="AD45" s="97">
        <v>2.2000000000000002</v>
      </c>
      <c r="AE45" s="97">
        <v>39.299999999999997</v>
      </c>
      <c r="AF45" s="97">
        <v>10.3</v>
      </c>
      <c r="AG45" s="111">
        <v>1.55</v>
      </c>
      <c r="AH45" s="111">
        <v>5.2</v>
      </c>
      <c r="AI45" s="97">
        <v>1.19</v>
      </c>
      <c r="AJ45" s="105">
        <v>88.2</v>
      </c>
      <c r="AK45" s="92">
        <f t="shared" si="1"/>
        <v>-0.21253952548158497</v>
      </c>
      <c r="AL45" s="92">
        <f t="shared" si="2"/>
        <v>1.3857849588433357</v>
      </c>
      <c r="AM45" s="92">
        <f t="shared" si="3"/>
        <v>1.6159500516564009</v>
      </c>
      <c r="AN45" s="92">
        <f t="shared" si="4"/>
        <v>1.3731932832088491</v>
      </c>
      <c r="AO45" s="92">
        <f t="shared" si="5"/>
        <v>-0.3645162531850879</v>
      </c>
      <c r="AP45" s="92">
        <f t="shared" si="6"/>
        <v>2.9383777685209667E-2</v>
      </c>
      <c r="AQ45" s="92">
        <f t="shared" si="7"/>
        <v>0.30319605742048883</v>
      </c>
      <c r="AR45" s="92">
        <f t="shared" si="8"/>
        <v>0.14921911265537988</v>
      </c>
      <c r="AS45" s="92">
        <f t="shared" si="9"/>
        <v>0.36129370226881163</v>
      </c>
      <c r="AT45" s="92">
        <f t="shared" si="10"/>
        <v>0.69004508245852969</v>
      </c>
      <c r="AU45" s="92">
        <f t="shared" si="11"/>
        <v>1.6020599913279623</v>
      </c>
      <c r="AV45" s="92">
        <f t="shared" si="12"/>
        <v>0.15060891710893196</v>
      </c>
      <c r="AW45" s="92">
        <f t="shared" si="13"/>
        <v>0.82817418308127977</v>
      </c>
      <c r="AX45" s="92">
        <f t="shared" si="14"/>
        <v>-1.6989700043360187</v>
      </c>
      <c r="AY45" s="92">
        <f t="shared" si="15"/>
        <v>1.1447893670933773</v>
      </c>
      <c r="AZ45" s="92" t="e">
        <f t="shared" si="16"/>
        <v>#NUM!</v>
      </c>
      <c r="BA45" s="92">
        <f t="shared" si="17"/>
        <v>1.436162647040756</v>
      </c>
      <c r="BB45" s="92">
        <f t="shared" si="18"/>
        <v>0.69019608002851374</v>
      </c>
      <c r="BC45" s="92">
        <f t="shared" si="19"/>
        <v>0.88081359228079137</v>
      </c>
      <c r="BD45" s="92">
        <f t="shared" si="20"/>
        <v>1.4857214264815799</v>
      </c>
      <c r="BE45" s="92">
        <f t="shared" si="21"/>
        <v>2.2839632984786054</v>
      </c>
      <c r="BF45" s="92">
        <f t="shared" si="22"/>
        <v>0.39757005538297124</v>
      </c>
      <c r="BG45" s="92">
        <f t="shared" si="23"/>
        <v>1.8041102358169263</v>
      </c>
      <c r="BH45" s="92">
        <f t="shared" si="24"/>
        <v>0.9242792860618817</v>
      </c>
      <c r="BI45" s="92">
        <f t="shared" si="25"/>
        <v>1.0000016318915488</v>
      </c>
      <c r="BJ45" s="92">
        <f t="shared" si="26"/>
        <v>0.34242268082220628</v>
      </c>
      <c r="BK45" s="92">
        <f t="shared" si="27"/>
        <v>1.5943925503754266</v>
      </c>
      <c r="BL45" s="92">
        <f t="shared" si="28"/>
        <v>1.0128372247051722</v>
      </c>
      <c r="BM45" s="92">
        <f t="shared" si="29"/>
        <v>0.1903316981702915</v>
      </c>
      <c r="BN45" s="92">
        <f t="shared" si="30"/>
        <v>0.71600334363479923</v>
      </c>
      <c r="BO45" s="92">
        <f t="shared" si="31"/>
        <v>7.554696139253074E-2</v>
      </c>
      <c r="BP45" s="92">
        <f t="shared" si="32"/>
        <v>1.9454685851318196</v>
      </c>
      <c r="BQ45" s="92">
        <v>-0.21253952548158497</v>
      </c>
      <c r="BR45" s="92">
        <v>1.3857849588433357</v>
      </c>
      <c r="BS45" s="92">
        <v>1.6159500516564009</v>
      </c>
      <c r="BT45" s="92">
        <v>1.3731932832088491</v>
      </c>
      <c r="BU45" s="92">
        <v>-0.3645162531850879</v>
      </c>
      <c r="BV45" s="92">
        <v>2.9383777685209667E-2</v>
      </c>
      <c r="BW45" s="92">
        <v>0.30319605742048883</v>
      </c>
      <c r="BX45" s="92">
        <v>0.14921911265537988</v>
      </c>
      <c r="BY45" s="92">
        <v>0.36129370226881163</v>
      </c>
      <c r="BZ45" s="92">
        <v>0.69004508245852969</v>
      </c>
      <c r="CA45" s="92">
        <v>1.6020599913279623</v>
      </c>
      <c r="CB45" s="92">
        <v>0.15060891710893196</v>
      </c>
      <c r="CC45" s="92">
        <v>0.82817418308127977</v>
      </c>
      <c r="CD45" s="92">
        <v>-1.6989700043360187</v>
      </c>
      <c r="CE45" s="92">
        <v>1.1447893670933773</v>
      </c>
      <c r="CG45" s="92">
        <v>1.436162647040756</v>
      </c>
      <c r="CH45" s="92">
        <v>0.69019608002851374</v>
      </c>
      <c r="CI45" s="92">
        <v>0.88081359228079137</v>
      </c>
      <c r="CJ45" s="92">
        <v>1.4857214264815799</v>
      </c>
      <c r="CK45" s="92">
        <v>2.2839632984786054</v>
      </c>
      <c r="CL45" s="92">
        <v>0.39757005538297124</v>
      </c>
      <c r="CM45" s="92">
        <v>1.8041102358169263</v>
      </c>
      <c r="CN45" s="92">
        <v>0.9242792860618817</v>
      </c>
      <c r="CO45" s="92">
        <v>1.0000016318915488</v>
      </c>
      <c r="CP45" s="92">
        <v>0.34242268082220628</v>
      </c>
      <c r="CQ45" s="92">
        <v>1.5943925503754266</v>
      </c>
      <c r="CR45" s="92">
        <v>1.0128372247051722</v>
      </c>
      <c r="CS45" s="92">
        <v>0.1903316981702915</v>
      </c>
      <c r="CT45" s="92">
        <v>0.71600334363479923</v>
      </c>
      <c r="CU45" s="92">
        <v>7.554696139253074E-2</v>
      </c>
      <c r="CV45" s="92">
        <v>1.9454685851318196</v>
      </c>
    </row>
    <row r="46" spans="1:100" x14ac:dyDescent="0.25">
      <c r="A46" s="86" t="s">
        <v>102</v>
      </c>
      <c r="B46" s="83" t="s">
        <v>65</v>
      </c>
      <c r="C46" s="86" t="s">
        <v>103</v>
      </c>
      <c r="D46" s="88">
        <v>5010</v>
      </c>
      <c r="E46" s="99">
        <v>0.628</v>
      </c>
      <c r="F46" s="82">
        <v>13.51</v>
      </c>
      <c r="G46" s="82">
        <v>27.22</v>
      </c>
      <c r="H46" s="82">
        <v>30.547660877619357</v>
      </c>
      <c r="I46" s="86">
        <v>0.50800000000000001</v>
      </c>
      <c r="J46" s="82">
        <v>1.05</v>
      </c>
      <c r="K46" s="82">
        <v>1.1599999999999999</v>
      </c>
      <c r="L46" s="103">
        <v>1.1399999999999999</v>
      </c>
      <c r="M46" s="82">
        <v>1.8440909999999999</v>
      </c>
      <c r="N46" s="82">
        <v>3.3701617790499729</v>
      </c>
      <c r="O46" s="82">
        <v>40</v>
      </c>
      <c r="P46" s="82">
        <v>1.4145194292068499</v>
      </c>
      <c r="Q46" s="91">
        <v>6.7324662208557102</v>
      </c>
      <c r="R46" s="104">
        <v>0.08</v>
      </c>
      <c r="S46" s="105">
        <v>431.91777078254512</v>
      </c>
      <c r="T46" s="106"/>
      <c r="U46" s="86">
        <v>30.4</v>
      </c>
      <c r="V46" s="82">
        <v>6.5</v>
      </c>
      <c r="W46" s="110">
        <v>8</v>
      </c>
      <c r="X46" s="97">
        <v>27.299999999999997</v>
      </c>
      <c r="Y46" s="97">
        <v>550.61170610829959</v>
      </c>
      <c r="Z46" s="91">
        <v>77.923871599486716</v>
      </c>
      <c r="AA46" s="98">
        <v>1067.0141075010272</v>
      </c>
      <c r="AB46" s="97">
        <v>19.059999999999999</v>
      </c>
      <c r="AC46" s="98">
        <v>5.0000106758564442</v>
      </c>
      <c r="AD46" s="97">
        <v>8.3000000000000007</v>
      </c>
      <c r="AE46" s="97">
        <v>26.3</v>
      </c>
      <c r="AF46" s="97">
        <v>8.9</v>
      </c>
      <c r="AG46" s="111">
        <v>1.54</v>
      </c>
      <c r="AH46" s="111">
        <v>4.9000000000000004</v>
      </c>
      <c r="AI46" s="97">
        <v>0.23</v>
      </c>
      <c r="AJ46" s="105">
        <v>73.5</v>
      </c>
      <c r="AK46" s="92">
        <f t="shared" si="1"/>
        <v>-0.20204035626280387</v>
      </c>
      <c r="AL46" s="92">
        <f t="shared" si="2"/>
        <v>1.1306553490220306</v>
      </c>
      <c r="AM46" s="92">
        <f t="shared" si="3"/>
        <v>1.4348881208673159</v>
      </c>
      <c r="AN46" s="92">
        <f t="shared" si="4"/>
        <v>1.4849779606723412</v>
      </c>
      <c r="AO46" s="92">
        <f t="shared" si="5"/>
        <v>-0.29413628771608075</v>
      </c>
      <c r="AP46" s="92">
        <f t="shared" si="6"/>
        <v>2.1189299069938092E-2</v>
      </c>
      <c r="AQ46" s="92">
        <f t="shared" si="7"/>
        <v>6.445798922691845E-2</v>
      </c>
      <c r="AR46" s="92">
        <f t="shared" si="8"/>
        <v>5.6904851336472557E-2</v>
      </c>
      <c r="AS46" s="92">
        <f t="shared" si="9"/>
        <v>0.26578234829175618</v>
      </c>
      <c r="AT46" s="92">
        <f t="shared" si="10"/>
        <v>0.52765074896104547</v>
      </c>
      <c r="AU46" s="92">
        <f t="shared" si="11"/>
        <v>1.6020599913279623</v>
      </c>
      <c r="AV46" s="92">
        <f t="shared" si="12"/>
        <v>0.15060891710893196</v>
      </c>
      <c r="AW46" s="92">
        <f t="shared" si="13"/>
        <v>0.82817418308127977</v>
      </c>
      <c r="AX46" s="92">
        <f t="shared" si="14"/>
        <v>-1.0969100130080565</v>
      </c>
      <c r="AY46" s="92">
        <f t="shared" si="15"/>
        <v>2.635401072984815</v>
      </c>
      <c r="AZ46" s="92" t="e">
        <f t="shared" si="16"/>
        <v>#NUM!</v>
      </c>
      <c r="BA46" s="92">
        <f t="shared" si="17"/>
        <v>1.4828735836087537</v>
      </c>
      <c r="BB46" s="92">
        <f t="shared" si="18"/>
        <v>0.81291335664285558</v>
      </c>
      <c r="BC46" s="92">
        <f t="shared" si="19"/>
        <v>0.90308998699194354</v>
      </c>
      <c r="BD46" s="92">
        <f t="shared" si="20"/>
        <v>1.436162647040756</v>
      </c>
      <c r="BE46" s="92">
        <f t="shared" si="21"/>
        <v>2.740845440337726</v>
      </c>
      <c r="BF46" s="92">
        <f t="shared" si="22"/>
        <v>1.8916705220600165</v>
      </c>
      <c r="BG46" s="92">
        <f t="shared" si="23"/>
        <v>3.028170161476341</v>
      </c>
      <c r="BH46" s="92">
        <f t="shared" si="24"/>
        <v>1.2801228963023075</v>
      </c>
      <c r="BI46" s="92">
        <f t="shared" si="25"/>
        <v>0.6989709316281375</v>
      </c>
      <c r="BJ46" s="92">
        <f t="shared" si="26"/>
        <v>0.91907809237607396</v>
      </c>
      <c r="BK46" s="92">
        <f t="shared" si="27"/>
        <v>1.4199557484897578</v>
      </c>
      <c r="BL46" s="92">
        <f t="shared" si="28"/>
        <v>0.9493900066449128</v>
      </c>
      <c r="BM46" s="92">
        <f t="shared" si="29"/>
        <v>0.18752072083646307</v>
      </c>
      <c r="BN46" s="92">
        <f t="shared" si="30"/>
        <v>0.69019608002851374</v>
      </c>
      <c r="BO46" s="92">
        <f t="shared" si="31"/>
        <v>-0.63827216398240705</v>
      </c>
      <c r="BP46" s="92">
        <f t="shared" si="32"/>
        <v>1.866287339084195</v>
      </c>
      <c r="BQ46" s="92">
        <v>-0.20204035626280387</v>
      </c>
      <c r="BR46" s="92">
        <v>1.1306553490220306</v>
      </c>
      <c r="BS46" s="92">
        <v>1.4348881208673159</v>
      </c>
      <c r="BT46" s="92">
        <v>1.4849779606723412</v>
      </c>
      <c r="BU46" s="92">
        <v>-0.29413628771608075</v>
      </c>
      <c r="BV46" s="92">
        <v>2.1189299069938092E-2</v>
      </c>
      <c r="BW46" s="92">
        <v>6.445798922691845E-2</v>
      </c>
      <c r="BX46" s="92">
        <v>5.6904851336472557E-2</v>
      </c>
      <c r="BY46" s="92">
        <v>0.26578234829175618</v>
      </c>
      <c r="BZ46" s="92">
        <v>0.52765074896104547</v>
      </c>
      <c r="CA46" s="92">
        <v>1.6020599913279623</v>
      </c>
      <c r="CB46" s="92">
        <v>0.15060891710893196</v>
      </c>
      <c r="CC46" s="92">
        <v>0.82817418308127977</v>
      </c>
      <c r="CD46" s="92">
        <v>-1.0969100130080565</v>
      </c>
      <c r="CE46" s="92">
        <v>2.635401072984815</v>
      </c>
      <c r="CG46" s="92">
        <v>1.4828735836087537</v>
      </c>
      <c r="CH46" s="92">
        <v>0.81291335664285558</v>
      </c>
      <c r="CI46" s="92">
        <v>0.90308998699194354</v>
      </c>
      <c r="CJ46" s="92">
        <v>1.436162647040756</v>
      </c>
      <c r="CK46" s="92">
        <v>2.740845440337726</v>
      </c>
      <c r="CL46" s="92">
        <v>1.8916705220600165</v>
      </c>
      <c r="CM46" s="92">
        <v>3.028170161476341</v>
      </c>
      <c r="CN46" s="92">
        <v>1.2801228963023075</v>
      </c>
      <c r="CO46" s="92">
        <v>0.6989709316281375</v>
      </c>
      <c r="CP46" s="92">
        <v>0.91907809237607396</v>
      </c>
      <c r="CQ46" s="92">
        <v>1.4199557484897578</v>
      </c>
      <c r="CR46" s="92">
        <v>0.9493900066449128</v>
      </c>
      <c r="CS46" s="92">
        <v>0.18752072083646307</v>
      </c>
      <c r="CT46" s="92">
        <v>0.69019608002851374</v>
      </c>
      <c r="CU46" s="92">
        <v>-0.63827216398240705</v>
      </c>
      <c r="CV46" s="92">
        <v>1.866287339084195</v>
      </c>
    </row>
    <row r="47" spans="1:100" ht="30" x14ac:dyDescent="0.25">
      <c r="A47" s="86" t="s">
        <v>102</v>
      </c>
      <c r="B47" s="83" t="s">
        <v>97</v>
      </c>
      <c r="C47" s="86" t="s">
        <v>104</v>
      </c>
      <c r="D47" s="88">
        <v>5038</v>
      </c>
      <c r="E47" s="99">
        <v>0.628</v>
      </c>
      <c r="F47" s="82">
        <v>9.57</v>
      </c>
      <c r="G47" s="82">
        <v>21.39</v>
      </c>
      <c r="H47" s="82">
        <v>22.960061752234779</v>
      </c>
      <c r="I47" s="86">
        <v>0.45800000000000002</v>
      </c>
      <c r="J47" s="82">
        <v>1.06</v>
      </c>
      <c r="K47" s="82">
        <v>1.29</v>
      </c>
      <c r="L47" s="103">
        <v>1.23</v>
      </c>
      <c r="M47" s="82">
        <v>0.80971700000000002</v>
      </c>
      <c r="N47" s="82">
        <v>6.0056505444074215</v>
      </c>
      <c r="O47" s="82">
        <v>40</v>
      </c>
      <c r="P47" s="82">
        <v>1.4145194292068499</v>
      </c>
      <c r="Q47" s="91">
        <v>6.7324662208557102</v>
      </c>
      <c r="R47" s="104">
        <v>0.1</v>
      </c>
      <c r="S47" s="105">
        <v>0</v>
      </c>
      <c r="T47" s="106"/>
      <c r="U47" s="86">
        <v>37.4</v>
      </c>
      <c r="V47" s="82">
        <v>5.6</v>
      </c>
      <c r="W47" s="110">
        <v>9.6</v>
      </c>
      <c r="X47" s="97">
        <v>14.599999999999994</v>
      </c>
      <c r="Y47" s="97">
        <v>0</v>
      </c>
      <c r="Z47" s="91">
        <v>0</v>
      </c>
      <c r="AA47" s="98">
        <v>108.01350522141743</v>
      </c>
      <c r="AB47" s="97">
        <v>19.77</v>
      </c>
      <c r="AC47" s="98">
        <v>9.9999897037882857</v>
      </c>
      <c r="AD47" s="97">
        <v>8</v>
      </c>
      <c r="AE47" s="97">
        <v>23.5</v>
      </c>
      <c r="AF47" s="97">
        <v>8.6</v>
      </c>
      <c r="AG47" s="111">
        <v>1.63</v>
      </c>
      <c r="AH47" s="111">
        <v>5.2</v>
      </c>
      <c r="AI47" s="97">
        <v>2.5299999999999998</v>
      </c>
      <c r="AJ47" s="105">
        <v>90.800000000000011</v>
      </c>
      <c r="AK47" s="92">
        <f t="shared" si="1"/>
        <v>-0.20204035626280387</v>
      </c>
      <c r="AL47" s="92">
        <f t="shared" si="2"/>
        <v>0.9809119377768436</v>
      </c>
      <c r="AM47" s="92">
        <f t="shared" si="3"/>
        <v>1.3302107845715281</v>
      </c>
      <c r="AN47" s="92">
        <f t="shared" si="4"/>
        <v>1.3609730517842435</v>
      </c>
      <c r="AO47" s="92">
        <f t="shared" si="5"/>
        <v>-0.33913452199613081</v>
      </c>
      <c r="AP47" s="92">
        <f t="shared" si="6"/>
        <v>2.5305865264770262E-2</v>
      </c>
      <c r="AQ47" s="92">
        <f t="shared" si="7"/>
        <v>0.11058971029924898</v>
      </c>
      <c r="AR47" s="92">
        <f t="shared" si="8"/>
        <v>8.9905111439397931E-2</v>
      </c>
      <c r="AS47" s="92">
        <f t="shared" si="9"/>
        <v>-9.1666742619969183E-2</v>
      </c>
      <c r="AT47" s="92">
        <f t="shared" si="10"/>
        <v>0.77856005795771344</v>
      </c>
      <c r="AU47" s="92">
        <f t="shared" si="11"/>
        <v>1.6020599913279623</v>
      </c>
      <c r="AV47" s="92">
        <f t="shared" si="12"/>
        <v>0.15060891710893196</v>
      </c>
      <c r="AW47" s="92">
        <f t="shared" si="13"/>
        <v>0.82817418308127977</v>
      </c>
      <c r="AX47" s="92">
        <f t="shared" si="14"/>
        <v>-1</v>
      </c>
      <c r="AY47" s="92" t="e">
        <f t="shared" si="15"/>
        <v>#NUM!</v>
      </c>
      <c r="AZ47" s="92" t="e">
        <f t="shared" si="16"/>
        <v>#NUM!</v>
      </c>
      <c r="BA47" s="92">
        <f t="shared" si="17"/>
        <v>1.5728716022004801</v>
      </c>
      <c r="BB47" s="92">
        <f t="shared" si="18"/>
        <v>0.74818802700620035</v>
      </c>
      <c r="BC47" s="92">
        <f t="shared" si="19"/>
        <v>0.98227123303956843</v>
      </c>
      <c r="BD47" s="92">
        <f t="shared" si="20"/>
        <v>1.1643528557844369</v>
      </c>
      <c r="BE47" s="92" t="e">
        <f t="shared" si="21"/>
        <v>#NUM!</v>
      </c>
      <c r="BF47" s="92" t="e">
        <f t="shared" si="22"/>
        <v>#NUM!</v>
      </c>
      <c r="BG47" s="92">
        <f t="shared" si="23"/>
        <v>2.0334780598985196</v>
      </c>
      <c r="BH47" s="92">
        <f t="shared" si="24"/>
        <v>1.2960066693136723</v>
      </c>
      <c r="BI47" s="92">
        <f t="shared" si="25"/>
        <v>0.99999955284097664</v>
      </c>
      <c r="BJ47" s="92">
        <f t="shared" si="26"/>
        <v>0.90308998699194354</v>
      </c>
      <c r="BK47" s="92">
        <f t="shared" si="27"/>
        <v>1.3710678622717363</v>
      </c>
      <c r="BL47" s="92">
        <f t="shared" si="28"/>
        <v>0.93449845124356767</v>
      </c>
      <c r="BM47" s="92">
        <f t="shared" si="29"/>
        <v>0.21218760440395779</v>
      </c>
      <c r="BN47" s="92">
        <f t="shared" si="30"/>
        <v>0.71600334363479923</v>
      </c>
      <c r="BO47" s="92">
        <f t="shared" si="31"/>
        <v>0.40312052117581787</v>
      </c>
      <c r="BP47" s="92">
        <f t="shared" si="32"/>
        <v>1.9580858485210852</v>
      </c>
      <c r="BQ47" s="92">
        <v>-0.20204035626280387</v>
      </c>
      <c r="BR47" s="92">
        <v>0.9809119377768436</v>
      </c>
      <c r="BS47" s="92">
        <v>1.3302107845715281</v>
      </c>
      <c r="BT47" s="92">
        <v>1.3609730517842435</v>
      </c>
      <c r="BU47" s="92">
        <v>-0.33913452199613081</v>
      </c>
      <c r="BV47" s="92">
        <v>2.5305865264770262E-2</v>
      </c>
      <c r="BW47" s="92">
        <v>0.11058971029924898</v>
      </c>
      <c r="BX47" s="92">
        <v>8.9905111439397931E-2</v>
      </c>
      <c r="BY47" s="92">
        <v>-9.1666742619969183E-2</v>
      </c>
      <c r="BZ47" s="92">
        <v>0.77856005795771344</v>
      </c>
      <c r="CA47" s="92">
        <v>1.6020599913279623</v>
      </c>
      <c r="CB47" s="92">
        <v>0.15060891710893196</v>
      </c>
      <c r="CC47" s="92">
        <v>0.82817418308127977</v>
      </c>
      <c r="CD47" s="92">
        <v>-1</v>
      </c>
      <c r="CG47" s="92">
        <v>1.5728716022004801</v>
      </c>
      <c r="CH47" s="92">
        <v>0.74818802700620035</v>
      </c>
      <c r="CI47" s="92">
        <v>0.98227123303956843</v>
      </c>
      <c r="CJ47" s="92">
        <v>1.1643528557844369</v>
      </c>
      <c r="CM47" s="92">
        <v>2.0334780598985196</v>
      </c>
      <c r="CN47" s="92">
        <v>1.2960066693136723</v>
      </c>
      <c r="CO47" s="92">
        <v>0.99999955284097664</v>
      </c>
      <c r="CP47" s="92">
        <v>0.90308998699194354</v>
      </c>
      <c r="CQ47" s="92">
        <v>1.3710678622717363</v>
      </c>
      <c r="CR47" s="92">
        <v>0.93449845124356767</v>
      </c>
      <c r="CS47" s="92">
        <v>0.21218760440395779</v>
      </c>
      <c r="CT47" s="92">
        <v>0.71600334363479923</v>
      </c>
      <c r="CU47" s="92">
        <v>0.40312052117581787</v>
      </c>
      <c r="CV47" s="92">
        <v>1.9580858485210852</v>
      </c>
    </row>
    <row r="48" spans="1:100" x14ac:dyDescent="0.25">
      <c r="A48" s="86" t="s">
        <v>102</v>
      </c>
      <c r="B48" s="83" t="s">
        <v>97</v>
      </c>
      <c r="C48" s="86" t="s">
        <v>105</v>
      </c>
      <c r="D48" s="88">
        <v>5064</v>
      </c>
      <c r="E48" s="99">
        <v>0.64200000000000002</v>
      </c>
      <c r="F48" s="82">
        <v>18.2</v>
      </c>
      <c r="G48" s="82">
        <v>32.15</v>
      </c>
      <c r="H48" s="82">
        <v>25.987568345830901</v>
      </c>
      <c r="I48" s="86">
        <v>0.57099999999999995</v>
      </c>
      <c r="J48" s="82">
        <v>1.03</v>
      </c>
      <c r="K48" s="82">
        <v>1.27</v>
      </c>
      <c r="L48" s="103">
        <v>1.1399999999999999</v>
      </c>
      <c r="M48" s="82">
        <v>1.3580810000000001</v>
      </c>
      <c r="N48" s="82">
        <v>3.24896271095046</v>
      </c>
      <c r="O48" s="82">
        <v>40</v>
      </c>
      <c r="P48" s="82">
        <v>1.4145194292068499</v>
      </c>
      <c r="Q48" s="91">
        <v>6.7324662208557102</v>
      </c>
      <c r="R48" s="104">
        <v>0.04</v>
      </c>
      <c r="S48" s="105">
        <v>565.40192954149109</v>
      </c>
      <c r="T48" s="106"/>
      <c r="U48" s="86">
        <v>45</v>
      </c>
      <c r="V48" s="82">
        <v>3.8</v>
      </c>
      <c r="W48" s="110">
        <v>4.9000000000000004</v>
      </c>
      <c r="X48" s="97">
        <v>41.8</v>
      </c>
      <c r="Y48" s="97">
        <v>384.68149603257035</v>
      </c>
      <c r="Z48" s="91">
        <v>374.95851890246308</v>
      </c>
      <c r="AA48" s="98">
        <v>1247.4434635991313</v>
      </c>
      <c r="AB48" s="97">
        <v>21.31</v>
      </c>
      <c r="AC48" s="98">
        <v>4.9999914134935235</v>
      </c>
      <c r="AD48" s="97">
        <v>6.2</v>
      </c>
      <c r="AE48" s="97">
        <v>49.3</v>
      </c>
      <c r="AF48" s="97">
        <v>9.6</v>
      </c>
      <c r="AG48" s="111">
        <v>1.64</v>
      </c>
      <c r="AH48" s="111">
        <v>5.1000000000000005</v>
      </c>
      <c r="AI48" s="97">
        <v>4.49</v>
      </c>
      <c r="AJ48" s="105">
        <v>69.3</v>
      </c>
      <c r="AK48" s="92">
        <f t="shared" si="1"/>
        <v>-0.19246497193114673</v>
      </c>
      <c r="AL48" s="92">
        <f t="shared" si="2"/>
        <v>1.2600713879850747</v>
      </c>
      <c r="AM48" s="92">
        <f t="shared" si="3"/>
        <v>1.5071809772602409</v>
      </c>
      <c r="AN48" s="92">
        <f t="shared" si="4"/>
        <v>1.4147656445108845</v>
      </c>
      <c r="AO48" s="92">
        <f t="shared" si="5"/>
        <v>-0.24336389175415199</v>
      </c>
      <c r="AP48" s="92">
        <f t="shared" si="6"/>
        <v>1.2837224705172217E-2</v>
      </c>
      <c r="AQ48" s="92">
        <f t="shared" si="7"/>
        <v>0.10380372095595687</v>
      </c>
      <c r="AR48" s="92">
        <f t="shared" si="8"/>
        <v>5.6904851336472557E-2</v>
      </c>
      <c r="AS48" s="92">
        <f t="shared" si="9"/>
        <v>0.13292567333473126</v>
      </c>
      <c r="AT48" s="92">
        <f t="shared" si="10"/>
        <v>0.51174472688164518</v>
      </c>
      <c r="AU48" s="92">
        <f t="shared" si="11"/>
        <v>1.6020599913279623</v>
      </c>
      <c r="AV48" s="92">
        <f t="shared" si="12"/>
        <v>0.15060891710893196</v>
      </c>
      <c r="AW48" s="92">
        <f t="shared" si="13"/>
        <v>0.82817418308127977</v>
      </c>
      <c r="AX48" s="92">
        <f t="shared" si="14"/>
        <v>-1.3979400086720375</v>
      </c>
      <c r="AY48" s="92">
        <f t="shared" si="15"/>
        <v>2.7523572862684498</v>
      </c>
      <c r="AZ48" s="92" t="e">
        <f t="shared" si="16"/>
        <v>#NUM!</v>
      </c>
      <c r="BA48" s="92">
        <f t="shared" si="17"/>
        <v>1.6532125137753437</v>
      </c>
      <c r="BB48" s="92">
        <f t="shared" si="18"/>
        <v>0.57978359661681012</v>
      </c>
      <c r="BC48" s="92">
        <f t="shared" si="19"/>
        <v>0.69019608002851374</v>
      </c>
      <c r="BD48" s="92">
        <f t="shared" si="20"/>
        <v>1.6211762817750353</v>
      </c>
      <c r="BE48" s="92">
        <f t="shared" si="21"/>
        <v>2.5851012963556248</v>
      </c>
      <c r="BF48" s="92">
        <f t="shared" si="22"/>
        <v>2.5739832250391492</v>
      </c>
      <c r="BG48" s="92">
        <f t="shared" si="23"/>
        <v>3.096020871727637</v>
      </c>
      <c r="BH48" s="92">
        <f t="shared" si="24"/>
        <v>1.3285834497142019</v>
      </c>
      <c r="BI48" s="92">
        <f t="shared" si="25"/>
        <v>0.69896925852090208</v>
      </c>
      <c r="BJ48" s="92">
        <f t="shared" si="26"/>
        <v>0.79239168949825389</v>
      </c>
      <c r="BK48" s="92">
        <f t="shared" si="27"/>
        <v>1.69284691927723</v>
      </c>
      <c r="BL48" s="92">
        <f t="shared" si="28"/>
        <v>0.98227123303956843</v>
      </c>
      <c r="BM48" s="92">
        <f t="shared" si="29"/>
        <v>0.21484384804769785</v>
      </c>
      <c r="BN48" s="92">
        <f t="shared" si="30"/>
        <v>0.70757017609793638</v>
      </c>
      <c r="BO48" s="92">
        <f t="shared" si="31"/>
        <v>0.65224634100332324</v>
      </c>
      <c r="BP48" s="92">
        <f t="shared" si="32"/>
        <v>1.8407332346118068</v>
      </c>
      <c r="BQ48" s="92">
        <v>-0.19246497193114673</v>
      </c>
      <c r="BR48" s="92">
        <v>1.2600713879850747</v>
      </c>
      <c r="BS48" s="92">
        <v>1.5071809772602409</v>
      </c>
      <c r="BT48" s="92">
        <v>1.4147656445108845</v>
      </c>
      <c r="BU48" s="92">
        <v>-0.24336389175415199</v>
      </c>
      <c r="BV48" s="92">
        <v>1.2837224705172217E-2</v>
      </c>
      <c r="BW48" s="92">
        <v>0.10380372095595687</v>
      </c>
      <c r="BX48" s="92">
        <v>5.6904851336472557E-2</v>
      </c>
      <c r="BY48" s="92">
        <v>0.13292567333473126</v>
      </c>
      <c r="BZ48" s="92">
        <v>0.51174472688164518</v>
      </c>
      <c r="CA48" s="92">
        <v>1.6020599913279623</v>
      </c>
      <c r="CB48" s="92">
        <v>0.15060891710893196</v>
      </c>
      <c r="CC48" s="92">
        <v>0.82817418308127977</v>
      </c>
      <c r="CD48" s="92">
        <v>-1.3979400086720375</v>
      </c>
      <c r="CE48" s="92">
        <v>2.7523572862684498</v>
      </c>
      <c r="CG48" s="92">
        <v>1.6532125137753437</v>
      </c>
      <c r="CH48" s="92">
        <v>0.57978359661681012</v>
      </c>
      <c r="CI48" s="92">
        <v>0.69019608002851374</v>
      </c>
      <c r="CJ48" s="92">
        <v>1.6211762817750353</v>
      </c>
      <c r="CK48" s="92">
        <v>2.5851012963556248</v>
      </c>
      <c r="CL48" s="92">
        <v>2.5739832250391492</v>
      </c>
      <c r="CM48" s="92">
        <v>3.096020871727637</v>
      </c>
      <c r="CN48" s="92">
        <v>1.3285834497142019</v>
      </c>
      <c r="CO48" s="92">
        <v>0.69896925852090208</v>
      </c>
      <c r="CP48" s="92">
        <v>0.79239168949825389</v>
      </c>
      <c r="CQ48" s="92">
        <v>1.69284691927723</v>
      </c>
      <c r="CR48" s="92">
        <v>0.98227123303956843</v>
      </c>
      <c r="CS48" s="92">
        <v>0.21484384804769785</v>
      </c>
      <c r="CT48" s="92">
        <v>0.70757017609793638</v>
      </c>
      <c r="CU48" s="92">
        <v>0.65224634100332324</v>
      </c>
      <c r="CV48" s="92">
        <v>1.8407332346118068</v>
      </c>
    </row>
    <row r="49" spans="1:100" x14ac:dyDescent="0.25">
      <c r="A49" s="86" t="s">
        <v>102</v>
      </c>
      <c r="B49" s="83" t="s">
        <v>97</v>
      </c>
      <c r="C49" s="86" t="s">
        <v>106</v>
      </c>
      <c r="D49" s="88">
        <v>5069</v>
      </c>
      <c r="E49" s="99">
        <v>0.61199999999999999</v>
      </c>
      <c r="F49" s="82">
        <v>12.62</v>
      </c>
      <c r="G49" s="82">
        <v>23.96</v>
      </c>
      <c r="H49" s="82">
        <v>34.023474947098947</v>
      </c>
      <c r="I49" s="86">
        <v>0.442</v>
      </c>
      <c r="J49" s="82">
        <v>0.94</v>
      </c>
      <c r="K49" s="82">
        <v>1.23</v>
      </c>
      <c r="L49" s="103">
        <v>1.07</v>
      </c>
      <c r="M49" s="82">
        <v>2.0962730000000001</v>
      </c>
      <c r="N49" s="82">
        <v>4.9564250162043324</v>
      </c>
      <c r="O49" s="82">
        <v>40</v>
      </c>
      <c r="P49" s="82">
        <v>1.4145194292068499</v>
      </c>
      <c r="Q49" s="91">
        <v>6.7324662208557102</v>
      </c>
      <c r="R49" s="104">
        <v>0.04</v>
      </c>
      <c r="S49" s="105">
        <v>1465.6469222394476</v>
      </c>
      <c r="T49" s="106"/>
      <c r="U49" s="86">
        <v>21.4</v>
      </c>
      <c r="V49" s="82">
        <v>2.9</v>
      </c>
      <c r="W49" s="110">
        <v>3.9</v>
      </c>
      <c r="X49" s="97">
        <v>28.400000000000006</v>
      </c>
      <c r="Y49" s="97">
        <v>80.132215511643579</v>
      </c>
      <c r="Z49" s="91">
        <v>20.890123684604777</v>
      </c>
      <c r="AA49" s="98">
        <v>283.95251623432239</v>
      </c>
      <c r="AB49" s="97">
        <v>25.4</v>
      </c>
      <c r="AC49" s="98">
        <v>10.00000443841018</v>
      </c>
      <c r="AD49" s="97">
        <v>7</v>
      </c>
      <c r="AE49" s="97">
        <v>42.1</v>
      </c>
      <c r="AF49" s="97">
        <v>7.4</v>
      </c>
      <c r="AG49" s="111">
        <v>1.64</v>
      </c>
      <c r="AH49" s="111">
        <v>5.2</v>
      </c>
      <c r="AI49" s="97">
        <v>0.7</v>
      </c>
      <c r="AJ49" s="105">
        <v>49.4</v>
      </c>
      <c r="AK49" s="92">
        <f t="shared" si="1"/>
        <v>-0.21324857785443882</v>
      </c>
      <c r="AL49" s="92">
        <f t="shared" si="2"/>
        <v>1.1010593549081156</v>
      </c>
      <c r="AM49" s="92">
        <f t="shared" si="3"/>
        <v>1.3794868137172738</v>
      </c>
      <c r="AN49" s="92">
        <f t="shared" si="4"/>
        <v>1.5317786676915919</v>
      </c>
      <c r="AO49" s="92">
        <f t="shared" si="5"/>
        <v>-0.35457773065090809</v>
      </c>
      <c r="AP49" s="92">
        <f t="shared" si="6"/>
        <v>-2.6872146400301365E-2</v>
      </c>
      <c r="AQ49" s="92">
        <f t="shared" si="7"/>
        <v>8.9905111439397931E-2</v>
      </c>
      <c r="AR49" s="92">
        <f t="shared" si="8"/>
        <v>2.9383777685209667E-2</v>
      </c>
      <c r="AS49" s="92">
        <f t="shared" si="9"/>
        <v>0.32144784065566195</v>
      </c>
      <c r="AT49" s="92">
        <f t="shared" si="10"/>
        <v>0.69516854029442576</v>
      </c>
      <c r="AU49" s="92">
        <f t="shared" si="11"/>
        <v>1.6020599913279623</v>
      </c>
      <c r="AV49" s="92">
        <f t="shared" si="12"/>
        <v>0.15060891710893196</v>
      </c>
      <c r="AW49" s="92">
        <f t="shared" si="13"/>
        <v>0.82817418308127977</v>
      </c>
      <c r="AX49" s="92">
        <f t="shared" si="14"/>
        <v>-1.3979400086720375</v>
      </c>
      <c r="AY49" s="92">
        <f t="shared" si="15"/>
        <v>3.1660293603517968</v>
      </c>
      <c r="AZ49" s="92" t="e">
        <f t="shared" si="16"/>
        <v>#NUM!</v>
      </c>
      <c r="BA49" s="92">
        <f t="shared" si="17"/>
        <v>1.3304137733491908</v>
      </c>
      <c r="BB49" s="92">
        <f t="shared" si="18"/>
        <v>0.46239799789895608</v>
      </c>
      <c r="BC49" s="92">
        <f t="shared" si="19"/>
        <v>0.59106460702649921</v>
      </c>
      <c r="BD49" s="92">
        <f t="shared" si="20"/>
        <v>1.4533183400470377</v>
      </c>
      <c r="BE49" s="92">
        <f t="shared" si="21"/>
        <v>1.90380715036839</v>
      </c>
      <c r="BF49" s="92">
        <f t="shared" si="22"/>
        <v>1.3199410113246042</v>
      </c>
      <c r="BG49" s="92">
        <f t="shared" si="23"/>
        <v>2.4532457215204095</v>
      </c>
      <c r="BH49" s="92">
        <f t="shared" si="24"/>
        <v>1.4048337166199381</v>
      </c>
      <c r="BI49" s="92">
        <f t="shared" si="25"/>
        <v>1.0000001927576623</v>
      </c>
      <c r="BJ49" s="92">
        <f t="shared" si="26"/>
        <v>0.84509804001425681</v>
      </c>
      <c r="BK49" s="92">
        <f t="shared" si="27"/>
        <v>1.6242820958356683</v>
      </c>
      <c r="BL49" s="92">
        <f t="shared" si="28"/>
        <v>0.86923171973097624</v>
      </c>
      <c r="BM49" s="92">
        <f t="shared" si="29"/>
        <v>0.21484384804769785</v>
      </c>
      <c r="BN49" s="92">
        <f t="shared" si="30"/>
        <v>0.71600334363479923</v>
      </c>
      <c r="BO49" s="92">
        <f t="shared" si="31"/>
        <v>-0.15490195998574319</v>
      </c>
      <c r="BP49" s="92">
        <f t="shared" si="32"/>
        <v>1.6937269489236468</v>
      </c>
      <c r="BQ49" s="92">
        <v>-0.21324857785443882</v>
      </c>
      <c r="BR49" s="92">
        <v>1.1010593549081156</v>
      </c>
      <c r="BS49" s="92">
        <v>1.3794868137172738</v>
      </c>
      <c r="BT49" s="92">
        <v>1.5317786676915919</v>
      </c>
      <c r="BU49" s="92">
        <v>-0.35457773065090809</v>
      </c>
      <c r="BV49" s="92">
        <v>-2.6872146400301365E-2</v>
      </c>
      <c r="BW49" s="92">
        <v>8.9905111439397931E-2</v>
      </c>
      <c r="BX49" s="92">
        <v>2.9383777685209667E-2</v>
      </c>
      <c r="BY49" s="92">
        <v>0.32144784065566195</v>
      </c>
      <c r="BZ49" s="92">
        <v>0.69516854029442576</v>
      </c>
      <c r="CA49" s="92">
        <v>1.6020599913279623</v>
      </c>
      <c r="CB49" s="92">
        <v>0.15060891710893196</v>
      </c>
      <c r="CC49" s="92">
        <v>0.82817418308127977</v>
      </c>
      <c r="CD49" s="92">
        <v>-1.3979400086720375</v>
      </c>
      <c r="CE49" s="92">
        <v>3.1660293603517968</v>
      </c>
      <c r="CG49" s="92">
        <v>1.3304137733491908</v>
      </c>
      <c r="CH49" s="92">
        <v>0.46239799789895608</v>
      </c>
      <c r="CI49" s="92">
        <v>0.59106460702649921</v>
      </c>
      <c r="CJ49" s="92">
        <v>1.4533183400470377</v>
      </c>
      <c r="CK49" s="92">
        <v>1.90380715036839</v>
      </c>
      <c r="CL49" s="92">
        <v>1.3199410113246042</v>
      </c>
      <c r="CM49" s="92">
        <v>2.4532457215204095</v>
      </c>
      <c r="CN49" s="92">
        <v>1.4048337166199381</v>
      </c>
      <c r="CO49" s="92">
        <v>1.0000001927576623</v>
      </c>
      <c r="CP49" s="92">
        <v>0.84509804001425681</v>
      </c>
      <c r="CQ49" s="92">
        <v>1.6242820958356683</v>
      </c>
      <c r="CR49" s="92">
        <v>0.86923171973097624</v>
      </c>
      <c r="CS49" s="92">
        <v>0.21484384804769785</v>
      </c>
      <c r="CT49" s="92">
        <v>0.71600334363479923</v>
      </c>
      <c r="CU49" s="92">
        <v>-0.15490195998574319</v>
      </c>
      <c r="CV49" s="92">
        <v>1.6937269489236468</v>
      </c>
    </row>
    <row r="50" spans="1:100" ht="30" x14ac:dyDescent="0.25">
      <c r="A50" s="86" t="s">
        <v>102</v>
      </c>
      <c r="B50" s="83" t="s">
        <v>97</v>
      </c>
      <c r="C50" s="86" t="s">
        <v>107</v>
      </c>
      <c r="D50" s="88">
        <v>5070</v>
      </c>
      <c r="E50" s="99">
        <v>0.64200000000000002</v>
      </c>
      <c r="F50" s="82">
        <v>23.72</v>
      </c>
      <c r="G50" s="82">
        <v>39.65</v>
      </c>
      <c r="H50" s="82">
        <v>36.441167220424802</v>
      </c>
      <c r="I50" s="86">
        <v>0.39600000000000002</v>
      </c>
      <c r="J50" s="82">
        <v>1.1200000000000001</v>
      </c>
      <c r="K50" s="82">
        <v>1.42</v>
      </c>
      <c r="L50" s="103">
        <v>1.26</v>
      </c>
      <c r="M50" s="82">
        <v>0.88652500000000001</v>
      </c>
      <c r="N50" s="82">
        <v>3.242328354120807</v>
      </c>
      <c r="O50" s="82">
        <v>40</v>
      </c>
      <c r="P50" s="82">
        <v>1.4145194292068499</v>
      </c>
      <c r="Q50" s="91">
        <v>6.7324662208557102</v>
      </c>
      <c r="R50" s="104">
        <v>0.02</v>
      </c>
      <c r="S50" s="105">
        <v>0</v>
      </c>
      <c r="T50" s="106"/>
      <c r="U50" s="86">
        <v>34.200000000000003</v>
      </c>
      <c r="V50" s="82">
        <v>2.9</v>
      </c>
      <c r="W50" s="110">
        <v>7</v>
      </c>
      <c r="X50" s="97">
        <v>36.700000000000003</v>
      </c>
      <c r="Y50" s="97">
        <v>0</v>
      </c>
      <c r="Z50" s="91">
        <v>0</v>
      </c>
      <c r="AA50" s="98">
        <v>0</v>
      </c>
      <c r="AB50" s="97">
        <v>37.43</v>
      </c>
      <c r="AC50" s="98">
        <v>9.9999837835471119</v>
      </c>
      <c r="AD50" s="97">
        <v>11.5</v>
      </c>
      <c r="AE50" s="97">
        <v>19</v>
      </c>
      <c r="AF50" s="97">
        <v>12.1</v>
      </c>
      <c r="AG50" s="111">
        <v>1.65</v>
      </c>
      <c r="AH50" s="111">
        <v>4.1999999999999993</v>
      </c>
      <c r="AI50" s="97">
        <v>0.86</v>
      </c>
      <c r="AJ50" s="105">
        <v>54.4</v>
      </c>
      <c r="AK50" s="92">
        <f t="shared" si="1"/>
        <v>-0.19246497193114673</v>
      </c>
      <c r="AL50" s="92">
        <f t="shared" si="2"/>
        <v>1.3751146846922251</v>
      </c>
      <c r="AM50" s="92">
        <f t="shared" si="3"/>
        <v>1.5982431916536226</v>
      </c>
      <c r="AN50" s="92">
        <f t="shared" si="4"/>
        <v>1.5615922790932553</v>
      </c>
      <c r="AO50" s="92">
        <f t="shared" si="5"/>
        <v>-0.40230481407448765</v>
      </c>
      <c r="AP50" s="92">
        <f t="shared" si="6"/>
        <v>4.9218022670181653E-2</v>
      </c>
      <c r="AQ50" s="92">
        <f t="shared" si="7"/>
        <v>0.15228834438305647</v>
      </c>
      <c r="AR50" s="92">
        <f t="shared" si="8"/>
        <v>0.10037054511756291</v>
      </c>
      <c r="AS50" s="92">
        <f t="shared" si="9"/>
        <v>-5.2309012788435791E-2</v>
      </c>
      <c r="AT50" s="92">
        <f t="shared" si="10"/>
        <v>0.51085699421446518</v>
      </c>
      <c r="AU50" s="92">
        <f t="shared" si="11"/>
        <v>1.6020599913279623</v>
      </c>
      <c r="AV50" s="92">
        <f t="shared" si="12"/>
        <v>0.15060891710893196</v>
      </c>
      <c r="AW50" s="92">
        <f t="shared" si="13"/>
        <v>0.82817418308127977</v>
      </c>
      <c r="AX50" s="92">
        <f t="shared" si="14"/>
        <v>-1.6989700043360187</v>
      </c>
      <c r="AY50" s="92" t="e">
        <f t="shared" si="15"/>
        <v>#NUM!</v>
      </c>
      <c r="AZ50" s="92" t="e">
        <f t="shared" si="16"/>
        <v>#NUM!</v>
      </c>
      <c r="BA50" s="92">
        <f t="shared" si="17"/>
        <v>1.5340261060561351</v>
      </c>
      <c r="BB50" s="92">
        <f t="shared" si="18"/>
        <v>0.46239799789895608</v>
      </c>
      <c r="BC50" s="92">
        <f t="shared" si="19"/>
        <v>0.84509804001425681</v>
      </c>
      <c r="BD50" s="92">
        <f t="shared" si="20"/>
        <v>1.5646660642520893</v>
      </c>
      <c r="BE50" s="92" t="e">
        <f t="shared" si="21"/>
        <v>#NUM!</v>
      </c>
      <c r="BF50" s="92" t="e">
        <f t="shared" si="22"/>
        <v>#NUM!</v>
      </c>
      <c r="BG50" s="92" t="e">
        <f t="shared" si="23"/>
        <v>#NUM!</v>
      </c>
      <c r="BH50" s="92">
        <f t="shared" si="24"/>
        <v>1.573219827114422</v>
      </c>
      <c r="BI50" s="92">
        <f t="shared" si="25"/>
        <v>0.99999929572782842</v>
      </c>
      <c r="BJ50" s="92">
        <f t="shared" si="26"/>
        <v>1.0606978403536116</v>
      </c>
      <c r="BK50" s="92">
        <f t="shared" si="27"/>
        <v>1.2787536009528289</v>
      </c>
      <c r="BL50" s="92">
        <f t="shared" si="28"/>
        <v>1.0827853703164501</v>
      </c>
      <c r="BM50" s="92">
        <f t="shared" si="29"/>
        <v>0.21748394421390627</v>
      </c>
      <c r="BN50" s="92">
        <f t="shared" si="30"/>
        <v>0.62324929039790034</v>
      </c>
      <c r="BO50" s="92">
        <f t="shared" si="31"/>
        <v>-6.5501548756432285E-2</v>
      </c>
      <c r="BP50" s="92">
        <f t="shared" si="32"/>
        <v>1.7355988996981799</v>
      </c>
      <c r="BQ50" s="92">
        <v>-0.19246497193114673</v>
      </c>
      <c r="BR50" s="92">
        <v>1.3751146846922251</v>
      </c>
      <c r="BS50" s="92">
        <v>1.5982431916536226</v>
      </c>
      <c r="BT50" s="92">
        <v>1.5615922790932553</v>
      </c>
      <c r="BU50" s="92">
        <v>-0.40230481407448765</v>
      </c>
      <c r="BV50" s="92">
        <v>4.9218022670181653E-2</v>
      </c>
      <c r="BW50" s="92">
        <v>0.15228834438305647</v>
      </c>
      <c r="BX50" s="92">
        <v>0.10037054511756291</v>
      </c>
      <c r="BY50" s="92">
        <v>-5.2309012788435791E-2</v>
      </c>
      <c r="BZ50" s="92">
        <v>0.51085699421446518</v>
      </c>
      <c r="CA50" s="92">
        <v>1.6020599913279623</v>
      </c>
      <c r="CB50" s="92">
        <v>0.15060891710893196</v>
      </c>
      <c r="CC50" s="92">
        <v>0.82817418308127977</v>
      </c>
      <c r="CD50" s="92">
        <v>-1.6989700043360187</v>
      </c>
      <c r="CG50" s="92">
        <v>1.5340261060561351</v>
      </c>
      <c r="CH50" s="92">
        <v>0.46239799789895608</v>
      </c>
      <c r="CI50" s="92">
        <v>0.84509804001425681</v>
      </c>
      <c r="CJ50" s="92">
        <v>1.5646660642520893</v>
      </c>
      <c r="CN50" s="92">
        <v>1.573219827114422</v>
      </c>
      <c r="CO50" s="92">
        <v>0.99999929572782842</v>
      </c>
      <c r="CP50" s="92">
        <v>1.0606978403536116</v>
      </c>
      <c r="CQ50" s="92">
        <v>1.2787536009528289</v>
      </c>
      <c r="CR50" s="92">
        <v>1.0827853703164501</v>
      </c>
      <c r="CS50" s="92">
        <v>0.21748394421390627</v>
      </c>
      <c r="CT50" s="92">
        <v>0.62324929039790034</v>
      </c>
      <c r="CU50" s="92">
        <v>-6.5501548756432285E-2</v>
      </c>
      <c r="CV50" s="92">
        <v>1.7355988996981799</v>
      </c>
    </row>
    <row r="51" spans="1:100" x14ac:dyDescent="0.25">
      <c r="A51" s="86" t="s">
        <v>102</v>
      </c>
      <c r="B51" s="83" t="s">
        <v>97</v>
      </c>
      <c r="C51" s="86" t="s">
        <v>108</v>
      </c>
      <c r="D51" s="88">
        <v>5076</v>
      </c>
      <c r="E51" s="99">
        <v>0.61199999999999999</v>
      </c>
      <c r="F51" s="82">
        <v>16.84</v>
      </c>
      <c r="G51" s="82">
        <v>32.979999999999997</v>
      </c>
      <c r="H51" s="82">
        <v>28.109909693861354</v>
      </c>
      <c r="I51" s="86">
        <v>0.39600000000000002</v>
      </c>
      <c r="J51" s="82">
        <v>0.99</v>
      </c>
      <c r="K51" s="82">
        <v>1.37</v>
      </c>
      <c r="L51" s="103">
        <v>1.33</v>
      </c>
      <c r="M51" s="82">
        <v>2.5201069999999999</v>
      </c>
      <c r="N51" s="82">
        <v>3.444250384234862</v>
      </c>
      <c r="O51" s="82">
        <v>40</v>
      </c>
      <c r="P51" s="82">
        <v>1.4145194292068499</v>
      </c>
      <c r="Q51" s="91">
        <v>6.7324662208557102</v>
      </c>
      <c r="R51" s="104">
        <v>0.02</v>
      </c>
      <c r="S51" s="105">
        <v>0</v>
      </c>
      <c r="T51" s="106"/>
      <c r="U51" s="86">
        <v>25.4</v>
      </c>
      <c r="V51" s="82">
        <v>3.5</v>
      </c>
      <c r="W51" s="110">
        <v>6</v>
      </c>
      <c r="X51" s="97">
        <v>19.200000000000003</v>
      </c>
      <c r="Y51" s="97">
        <v>52.039297082676256</v>
      </c>
      <c r="Z51" s="91">
        <v>0</v>
      </c>
      <c r="AA51" s="98">
        <v>0</v>
      </c>
      <c r="AB51" s="97">
        <v>15.93</v>
      </c>
      <c r="AC51" s="98">
        <v>4.999987264887074</v>
      </c>
      <c r="AD51" s="97">
        <v>11.2</v>
      </c>
      <c r="AE51" s="97">
        <v>41.5</v>
      </c>
      <c r="AF51" s="97">
        <v>8.5</v>
      </c>
      <c r="AG51" s="111">
        <v>1.37</v>
      </c>
      <c r="AH51" s="111">
        <v>5</v>
      </c>
      <c r="AI51" s="97">
        <v>0.08</v>
      </c>
      <c r="AJ51" s="105">
        <v>78.399999999999991</v>
      </c>
      <c r="AK51" s="92">
        <f t="shared" si="1"/>
        <v>-0.21324857785443882</v>
      </c>
      <c r="AL51" s="92">
        <f t="shared" si="2"/>
        <v>1.2263420871636308</v>
      </c>
      <c r="AM51" s="92">
        <f t="shared" si="3"/>
        <v>1.5182506513084999</v>
      </c>
      <c r="AN51" s="92">
        <f t="shared" si="4"/>
        <v>1.4488594503914787</v>
      </c>
      <c r="AO51" s="92">
        <f t="shared" si="5"/>
        <v>-0.40230481407448765</v>
      </c>
      <c r="AP51" s="92">
        <f t="shared" si="6"/>
        <v>-4.3648054024500883E-3</v>
      </c>
      <c r="AQ51" s="92">
        <f t="shared" si="7"/>
        <v>0.13672056715640679</v>
      </c>
      <c r="AR51" s="92">
        <f t="shared" si="8"/>
        <v>0.12385164096708581</v>
      </c>
      <c r="AS51" s="92">
        <f t="shared" si="9"/>
        <v>0.40141898067163795</v>
      </c>
      <c r="AT51" s="92">
        <f t="shared" si="10"/>
        <v>0.53709471552811683</v>
      </c>
      <c r="AU51" s="92">
        <f t="shared" si="11"/>
        <v>1.6020599913279623</v>
      </c>
      <c r="AV51" s="92">
        <f t="shared" si="12"/>
        <v>0.15060891710893196</v>
      </c>
      <c r="AW51" s="92">
        <f t="shared" si="13"/>
        <v>0.82817418308127977</v>
      </c>
      <c r="AX51" s="92">
        <f t="shared" si="14"/>
        <v>-1.6989700043360187</v>
      </c>
      <c r="AY51" s="92" t="e">
        <f t="shared" si="15"/>
        <v>#NUM!</v>
      </c>
      <c r="AZ51" s="92" t="e">
        <f t="shared" si="16"/>
        <v>#NUM!</v>
      </c>
      <c r="BA51" s="92">
        <f t="shared" si="17"/>
        <v>1.4048337166199381</v>
      </c>
      <c r="BB51" s="92">
        <f t="shared" si="18"/>
        <v>0.54406804435027567</v>
      </c>
      <c r="BC51" s="92">
        <f t="shared" si="19"/>
        <v>0.77815125038364363</v>
      </c>
      <c r="BD51" s="92">
        <f t="shared" si="20"/>
        <v>1.2833012287035497</v>
      </c>
      <c r="BE51" s="92">
        <f t="shared" si="21"/>
        <v>1.7163314217255083</v>
      </c>
      <c r="BF51" s="92" t="e">
        <f t="shared" si="22"/>
        <v>#NUM!</v>
      </c>
      <c r="BG51" s="92" t="e">
        <f t="shared" si="23"/>
        <v>#NUM!</v>
      </c>
      <c r="BH51" s="92">
        <f t="shared" si="24"/>
        <v>1.2022157758011316</v>
      </c>
      <c r="BI51" s="92">
        <f t="shared" si="25"/>
        <v>0.69896889817675611</v>
      </c>
      <c r="BJ51" s="92">
        <f t="shared" si="26"/>
        <v>1.0492180226701815</v>
      </c>
      <c r="BK51" s="92">
        <f t="shared" si="27"/>
        <v>1.6180480967120927</v>
      </c>
      <c r="BL51" s="92">
        <f t="shared" si="28"/>
        <v>0.92941892571429274</v>
      </c>
      <c r="BM51" s="92">
        <f t="shared" si="29"/>
        <v>0.13672056715640679</v>
      </c>
      <c r="BN51" s="92">
        <f t="shared" si="30"/>
        <v>0.69897000433601886</v>
      </c>
      <c r="BO51" s="92">
        <f t="shared" si="31"/>
        <v>-1.0969100130080565</v>
      </c>
      <c r="BP51" s="92">
        <f t="shared" si="32"/>
        <v>1.8943160626844384</v>
      </c>
      <c r="BQ51" s="92">
        <v>-0.21324857785443882</v>
      </c>
      <c r="BR51" s="92">
        <v>1.2263420871636308</v>
      </c>
      <c r="BS51" s="92">
        <v>1.5182506513084999</v>
      </c>
      <c r="BT51" s="92">
        <v>1.4488594503914787</v>
      </c>
      <c r="BU51" s="92">
        <v>-0.40230481407448765</v>
      </c>
      <c r="BV51" s="92">
        <v>-4.3648054024500883E-3</v>
      </c>
      <c r="BW51" s="92">
        <v>0.13672056715640679</v>
      </c>
      <c r="BX51" s="92">
        <v>0.12385164096708581</v>
      </c>
      <c r="BY51" s="92">
        <v>0.40141898067163795</v>
      </c>
      <c r="BZ51" s="92">
        <v>0.53709471552811683</v>
      </c>
      <c r="CA51" s="92">
        <v>1.6020599913279623</v>
      </c>
      <c r="CB51" s="92">
        <v>0.15060891710893196</v>
      </c>
      <c r="CC51" s="92">
        <v>0.82817418308127977</v>
      </c>
      <c r="CD51" s="92">
        <v>-1.6989700043360187</v>
      </c>
      <c r="CG51" s="92">
        <v>1.4048337166199381</v>
      </c>
      <c r="CH51" s="92">
        <v>0.54406804435027567</v>
      </c>
      <c r="CI51" s="92">
        <v>0.77815125038364363</v>
      </c>
      <c r="CJ51" s="92">
        <v>1.2833012287035497</v>
      </c>
      <c r="CK51" s="92">
        <v>1.7163314217255083</v>
      </c>
      <c r="CN51" s="92">
        <v>1.2022157758011316</v>
      </c>
      <c r="CO51" s="92">
        <v>0.69896889817675611</v>
      </c>
      <c r="CP51" s="92">
        <v>1.0492180226701815</v>
      </c>
      <c r="CQ51" s="92">
        <v>1.6180480967120927</v>
      </c>
      <c r="CR51" s="92">
        <v>0.92941892571429274</v>
      </c>
      <c r="CS51" s="92">
        <v>0.13672056715640679</v>
      </c>
      <c r="CT51" s="92">
        <v>0.69897000433601886</v>
      </c>
      <c r="CU51" s="92">
        <v>-1.0969100130080565</v>
      </c>
      <c r="CV51" s="92">
        <v>1.8943160626844384</v>
      </c>
    </row>
    <row r="52" spans="1:100" x14ac:dyDescent="0.25">
      <c r="A52" s="86" t="s">
        <v>102</v>
      </c>
      <c r="B52" s="83" t="s">
        <v>97</v>
      </c>
      <c r="C52" s="86" t="s">
        <v>102</v>
      </c>
      <c r="D52" s="88">
        <v>5081</v>
      </c>
      <c r="E52" s="99">
        <v>0.64200000000000002</v>
      </c>
      <c r="F52" s="82">
        <v>7.3</v>
      </c>
      <c r="G52" s="82">
        <v>20.149999999999999</v>
      </c>
      <c r="H52" s="82">
        <v>28.638703852767172</v>
      </c>
      <c r="I52" s="86">
        <v>0.504</v>
      </c>
      <c r="J52" s="82">
        <v>0.99</v>
      </c>
      <c r="K52" s="82">
        <v>1.1399999999999999</v>
      </c>
      <c r="L52" s="103">
        <v>1.01</v>
      </c>
      <c r="M52" s="82">
        <v>1.3390470000000001</v>
      </c>
      <c r="N52" s="82">
        <v>4.6957464511093443</v>
      </c>
      <c r="O52" s="82">
        <v>40</v>
      </c>
      <c r="P52" s="82">
        <v>1.4145194292068499</v>
      </c>
      <c r="Q52" s="91">
        <v>6.7324662208557102</v>
      </c>
      <c r="R52" s="104">
        <v>0.05</v>
      </c>
      <c r="S52" s="105">
        <v>1.4286729003390302</v>
      </c>
      <c r="T52" s="106"/>
      <c r="U52" s="86">
        <v>33.9</v>
      </c>
      <c r="V52" s="82">
        <v>2.1</v>
      </c>
      <c r="W52" s="110">
        <v>5.2</v>
      </c>
      <c r="X52" s="97">
        <v>24.400000000000006</v>
      </c>
      <c r="Y52" s="97">
        <v>71.780586563666972</v>
      </c>
      <c r="Z52" s="91">
        <v>0</v>
      </c>
      <c r="AA52" s="98">
        <v>26.331940868259537</v>
      </c>
      <c r="AB52" s="97">
        <v>11.56</v>
      </c>
      <c r="AC52" s="98">
        <v>5.0000176147512976</v>
      </c>
      <c r="AD52" s="97">
        <v>9.8000000000000007</v>
      </c>
      <c r="AE52" s="97">
        <v>17</v>
      </c>
      <c r="AF52" s="97">
        <v>9.1</v>
      </c>
      <c r="AG52" s="111">
        <v>1.57</v>
      </c>
      <c r="AH52" s="111">
        <v>4.5999999999999996</v>
      </c>
      <c r="AI52" s="97">
        <v>1.9</v>
      </c>
      <c r="AJ52" s="105">
        <v>78.5</v>
      </c>
      <c r="AK52" s="92">
        <f t="shared" si="1"/>
        <v>-0.19246497193114673</v>
      </c>
      <c r="AL52" s="92">
        <f t="shared" si="2"/>
        <v>0.86332286012045589</v>
      </c>
      <c r="AM52" s="92">
        <f t="shared" si="3"/>
        <v>1.3042750504771283</v>
      </c>
      <c r="AN52" s="92">
        <f t="shared" si="4"/>
        <v>1.456953358526565</v>
      </c>
      <c r="AO52" s="92">
        <f t="shared" si="5"/>
        <v>-0.29756946355447472</v>
      </c>
      <c r="AP52" s="92">
        <f t="shared" si="6"/>
        <v>-4.3648054024500883E-3</v>
      </c>
      <c r="AQ52" s="92">
        <f t="shared" si="7"/>
        <v>5.6904851336472557E-2</v>
      </c>
      <c r="AR52" s="92">
        <f t="shared" si="8"/>
        <v>4.3213737826425782E-3</v>
      </c>
      <c r="AS52" s="92">
        <f t="shared" si="9"/>
        <v>0.12679582083756663</v>
      </c>
      <c r="AT52" s="92">
        <f t="shared" si="10"/>
        <v>0.67170463895146149</v>
      </c>
      <c r="AU52" s="92">
        <f t="shared" si="11"/>
        <v>1.6020599913279623</v>
      </c>
      <c r="AV52" s="92">
        <f t="shared" si="12"/>
        <v>0.15060891710893196</v>
      </c>
      <c r="AW52" s="92">
        <f t="shared" si="13"/>
        <v>0.82817418308127977</v>
      </c>
      <c r="AX52" s="92">
        <f t="shared" si="14"/>
        <v>-1.3010299956639813</v>
      </c>
      <c r="AY52" s="92">
        <f t="shared" si="15"/>
        <v>0.15493280693034009</v>
      </c>
      <c r="AZ52" s="92" t="e">
        <f t="shared" si="16"/>
        <v>#NUM!</v>
      </c>
      <c r="BA52" s="92">
        <f t="shared" si="17"/>
        <v>1.5301996982030821</v>
      </c>
      <c r="BB52" s="92">
        <f t="shared" si="18"/>
        <v>0.3222192947339193</v>
      </c>
      <c r="BC52" s="92">
        <f t="shared" si="19"/>
        <v>0.71600334363479923</v>
      </c>
      <c r="BD52" s="92">
        <f t="shared" si="20"/>
        <v>1.3873898263387294</v>
      </c>
      <c r="BE52" s="92">
        <f t="shared" si="21"/>
        <v>1.8560070029011362</v>
      </c>
      <c r="BF52" s="92" t="e">
        <f t="shared" si="22"/>
        <v>#NUM!</v>
      </c>
      <c r="BG52" s="92">
        <f t="shared" si="23"/>
        <v>1.420482871157341</v>
      </c>
      <c r="BH52" s="92">
        <f t="shared" si="24"/>
        <v>1.0629578340845103</v>
      </c>
      <c r="BI52" s="92">
        <f t="shared" si="25"/>
        <v>0.69897153433118153</v>
      </c>
      <c r="BJ52" s="92">
        <f t="shared" si="26"/>
        <v>0.99122607569249488</v>
      </c>
      <c r="BK52" s="92">
        <f t="shared" si="27"/>
        <v>1.2304489213782739</v>
      </c>
      <c r="BL52" s="92">
        <f t="shared" si="28"/>
        <v>0.95904139232109353</v>
      </c>
      <c r="BM52" s="92">
        <f t="shared" si="29"/>
        <v>0.19589965240923377</v>
      </c>
      <c r="BN52" s="92">
        <f t="shared" si="30"/>
        <v>0.66275783168157409</v>
      </c>
      <c r="BO52" s="92">
        <f t="shared" si="31"/>
        <v>0.27875360095282892</v>
      </c>
      <c r="BP52" s="92">
        <f t="shared" si="32"/>
        <v>1.8948696567452525</v>
      </c>
      <c r="BQ52" s="92">
        <v>-0.19246497193114673</v>
      </c>
      <c r="BR52" s="92">
        <v>0.86332286012045589</v>
      </c>
      <c r="BS52" s="92">
        <v>1.3042750504771283</v>
      </c>
      <c r="BT52" s="92">
        <v>1.456953358526565</v>
      </c>
      <c r="BU52" s="92">
        <v>-0.29756946355447472</v>
      </c>
      <c r="BV52" s="92">
        <v>-4.3648054024500883E-3</v>
      </c>
      <c r="BW52" s="92">
        <v>5.6904851336472557E-2</v>
      </c>
      <c r="BX52" s="92">
        <v>4.3213737826425782E-3</v>
      </c>
      <c r="BY52" s="92">
        <v>0.12679582083756663</v>
      </c>
      <c r="BZ52" s="92">
        <v>0.67170463895146149</v>
      </c>
      <c r="CA52" s="92">
        <v>1.6020599913279623</v>
      </c>
      <c r="CB52" s="92">
        <v>0.15060891710893196</v>
      </c>
      <c r="CC52" s="92">
        <v>0.82817418308127977</v>
      </c>
      <c r="CD52" s="92">
        <v>-1.3010299956639813</v>
      </c>
      <c r="CE52" s="92">
        <v>0.15493280693034009</v>
      </c>
      <c r="CG52" s="92">
        <v>1.5301996982030821</v>
      </c>
      <c r="CH52" s="92">
        <v>0.3222192947339193</v>
      </c>
      <c r="CI52" s="92">
        <v>0.71600334363479923</v>
      </c>
      <c r="CJ52" s="92">
        <v>1.3873898263387294</v>
      </c>
      <c r="CK52" s="92">
        <v>1.8560070029011362</v>
      </c>
      <c r="CM52" s="92">
        <v>1.420482871157341</v>
      </c>
      <c r="CN52" s="92">
        <v>1.0629578340845103</v>
      </c>
      <c r="CO52" s="92">
        <v>0.69897153433118153</v>
      </c>
      <c r="CP52" s="92">
        <v>0.99122607569249488</v>
      </c>
      <c r="CQ52" s="92">
        <v>1.2304489213782739</v>
      </c>
      <c r="CR52" s="92">
        <v>0.95904139232109353</v>
      </c>
      <c r="CS52" s="92">
        <v>0.19589965240923377</v>
      </c>
      <c r="CT52" s="92">
        <v>0.66275783168157409</v>
      </c>
      <c r="CU52" s="92">
        <v>0.27875360095282892</v>
      </c>
      <c r="CV52" s="92">
        <v>1.8948696567452525</v>
      </c>
    </row>
    <row r="53" spans="1:100" x14ac:dyDescent="0.25">
      <c r="A53" s="86" t="s">
        <v>73</v>
      </c>
      <c r="B53" s="83" t="s">
        <v>97</v>
      </c>
      <c r="C53" s="86" t="s">
        <v>109</v>
      </c>
      <c r="D53" s="88">
        <v>5088</v>
      </c>
      <c r="E53" s="99">
        <v>0.61199999999999999</v>
      </c>
      <c r="F53" s="82">
        <v>12.39</v>
      </c>
      <c r="G53" s="82">
        <v>30.47</v>
      </c>
      <c r="H53" s="82">
        <v>35.33968948858265</v>
      </c>
      <c r="I53" s="86">
        <v>0.40600000000000003</v>
      </c>
      <c r="J53" s="82">
        <v>1.0900000000000001</v>
      </c>
      <c r="K53" s="82">
        <v>1.35</v>
      </c>
      <c r="L53" s="103">
        <v>1.22</v>
      </c>
      <c r="M53" s="82">
        <v>1.489668</v>
      </c>
      <c r="N53" s="82">
        <v>3.571614573297162</v>
      </c>
      <c r="O53" s="82">
        <v>40</v>
      </c>
      <c r="P53" s="82">
        <v>1.4145194292068499</v>
      </c>
      <c r="Q53" s="91">
        <v>6.7324662208557102</v>
      </c>
      <c r="R53" s="104">
        <v>0.04</v>
      </c>
      <c r="S53" s="105">
        <v>3113.8671917074103</v>
      </c>
      <c r="T53" s="106"/>
      <c r="U53" s="86">
        <v>29.6</v>
      </c>
      <c r="V53" s="82">
        <v>6.6</v>
      </c>
      <c r="W53" s="110">
        <v>9.1999999999999993</v>
      </c>
      <c r="X53" s="97">
        <v>39.700000000000003</v>
      </c>
      <c r="Y53" s="97">
        <v>1036.3325458128029</v>
      </c>
      <c r="Z53" s="91">
        <v>322.48212805060234</v>
      </c>
      <c r="AA53" s="98">
        <v>4502.9576830688839</v>
      </c>
      <c r="AB53" s="97">
        <v>23.76</v>
      </c>
      <c r="AC53" s="98">
        <v>10.000002944095455</v>
      </c>
      <c r="AD53" s="97">
        <v>9.6999999999999993</v>
      </c>
      <c r="AE53" s="97">
        <v>33.700000000000003</v>
      </c>
      <c r="AF53" s="97">
        <v>7.4</v>
      </c>
      <c r="AG53" s="111">
        <v>1.58</v>
      </c>
      <c r="AH53" s="111">
        <v>4.5999999999999996</v>
      </c>
      <c r="AI53" s="97">
        <v>0.64</v>
      </c>
      <c r="AJ53" s="105">
        <v>91.100000000000009</v>
      </c>
      <c r="AK53" s="92">
        <f t="shared" si="1"/>
        <v>-0.21324857785443882</v>
      </c>
      <c r="AL53" s="92">
        <f t="shared" si="2"/>
        <v>1.0930713063760635</v>
      </c>
      <c r="AM53" s="92">
        <f t="shared" si="3"/>
        <v>1.4838724542226736</v>
      </c>
      <c r="AN53" s="92">
        <f t="shared" si="4"/>
        <v>1.5482627292684372</v>
      </c>
      <c r="AO53" s="92">
        <f t="shared" si="5"/>
        <v>-0.39147396642280585</v>
      </c>
      <c r="AP53" s="92">
        <f t="shared" si="6"/>
        <v>3.7426497940623665E-2</v>
      </c>
      <c r="AQ53" s="92">
        <f t="shared" si="7"/>
        <v>0.13033376849500614</v>
      </c>
      <c r="AR53" s="92">
        <f t="shared" si="8"/>
        <v>8.6359830674748214E-2</v>
      </c>
      <c r="AS53" s="92">
        <f t="shared" si="9"/>
        <v>0.17308948865789298</v>
      </c>
      <c r="AT53" s="92">
        <f t="shared" si="10"/>
        <v>0.55286458635265789</v>
      </c>
      <c r="AU53" s="92">
        <f t="shared" si="11"/>
        <v>1.6020599913279623</v>
      </c>
      <c r="AV53" s="92">
        <f t="shared" si="12"/>
        <v>0.15060891710893196</v>
      </c>
      <c r="AW53" s="92">
        <f t="shared" si="13"/>
        <v>0.82817418308127977</v>
      </c>
      <c r="AX53" s="92">
        <f t="shared" si="14"/>
        <v>-1.3979400086720375</v>
      </c>
      <c r="AY53" s="92">
        <f t="shared" si="15"/>
        <v>3.4933000857084648</v>
      </c>
      <c r="AZ53" s="92" t="e">
        <f t="shared" si="16"/>
        <v>#NUM!</v>
      </c>
      <c r="BA53" s="92">
        <f t="shared" si="17"/>
        <v>1.4712917110589385</v>
      </c>
      <c r="BB53" s="92">
        <f t="shared" si="18"/>
        <v>0.81954393554186866</v>
      </c>
      <c r="BC53" s="92">
        <f t="shared" si="19"/>
        <v>0.96378782734555524</v>
      </c>
      <c r="BD53" s="92">
        <f t="shared" si="20"/>
        <v>1.5987905067631152</v>
      </c>
      <c r="BE53" s="92">
        <f t="shared" si="21"/>
        <v>3.0154991372984883</v>
      </c>
      <c r="BF53" s="92">
        <f t="shared" si="22"/>
        <v>2.5085056510516694</v>
      </c>
      <c r="BG53" s="92">
        <f t="shared" si="23"/>
        <v>3.6534978656624602</v>
      </c>
      <c r="BH53" s="92">
        <f t="shared" si="24"/>
        <v>1.375846436309156</v>
      </c>
      <c r="BI53" s="92">
        <f t="shared" si="25"/>
        <v>1.0000001278604222</v>
      </c>
      <c r="BJ53" s="92">
        <f t="shared" si="26"/>
        <v>0.98677173426624487</v>
      </c>
      <c r="BK53" s="92">
        <f t="shared" si="27"/>
        <v>1.5276299008713388</v>
      </c>
      <c r="BL53" s="92">
        <f t="shared" si="28"/>
        <v>0.86923171973097624</v>
      </c>
      <c r="BM53" s="92">
        <f t="shared" si="29"/>
        <v>0.19865708695442263</v>
      </c>
      <c r="BN53" s="92">
        <f t="shared" si="30"/>
        <v>0.66275783168157409</v>
      </c>
      <c r="BO53" s="92">
        <f t="shared" si="31"/>
        <v>-0.19382002601611281</v>
      </c>
      <c r="BP53" s="92">
        <f t="shared" si="32"/>
        <v>1.9595183769729982</v>
      </c>
      <c r="BQ53" s="92">
        <v>-0.21324857785443882</v>
      </c>
      <c r="BR53" s="92">
        <v>1.0930713063760635</v>
      </c>
      <c r="BS53" s="92">
        <v>1.4838724542226736</v>
      </c>
      <c r="BT53" s="92">
        <v>1.5482627292684372</v>
      </c>
      <c r="BU53" s="92">
        <v>-0.39147396642280585</v>
      </c>
      <c r="BV53" s="92">
        <v>3.7426497940623665E-2</v>
      </c>
      <c r="BW53" s="92">
        <v>0.13033376849500614</v>
      </c>
      <c r="BX53" s="92">
        <v>8.6359830674748214E-2</v>
      </c>
      <c r="BY53" s="92">
        <v>0.17308948865789298</v>
      </c>
      <c r="BZ53" s="92">
        <v>0.55286458635265789</v>
      </c>
      <c r="CA53" s="92">
        <v>1.6020599913279623</v>
      </c>
      <c r="CB53" s="92">
        <v>0.15060891710893196</v>
      </c>
      <c r="CC53" s="92">
        <v>0.82817418308127977</v>
      </c>
      <c r="CD53" s="92">
        <v>-1.3979400086720375</v>
      </c>
      <c r="CE53" s="92">
        <v>3.4933000857084648</v>
      </c>
      <c r="CG53" s="92">
        <v>1.4712917110589385</v>
      </c>
      <c r="CH53" s="92">
        <v>0.81954393554186866</v>
      </c>
      <c r="CI53" s="92">
        <v>0.96378782734555524</v>
      </c>
      <c r="CJ53" s="92">
        <v>1.5987905067631152</v>
      </c>
      <c r="CK53" s="92">
        <v>3.0154991372984883</v>
      </c>
      <c r="CL53" s="92">
        <v>2.5085056510516694</v>
      </c>
      <c r="CM53" s="92">
        <v>3.6534978656624602</v>
      </c>
      <c r="CN53" s="92">
        <v>1.375846436309156</v>
      </c>
      <c r="CO53" s="92">
        <v>1.0000001278604222</v>
      </c>
      <c r="CP53" s="92">
        <v>0.98677173426624487</v>
      </c>
      <c r="CQ53" s="92">
        <v>1.5276299008713388</v>
      </c>
      <c r="CR53" s="92">
        <v>0.86923171973097624</v>
      </c>
      <c r="CS53" s="92">
        <v>0.19865708695442263</v>
      </c>
      <c r="CT53" s="92">
        <v>0.66275783168157409</v>
      </c>
      <c r="CU53" s="92">
        <v>-0.19382002601611281</v>
      </c>
      <c r="CV53" s="92">
        <v>1.9595183769729982</v>
      </c>
    </row>
    <row r="54" spans="1:100" x14ac:dyDescent="0.25">
      <c r="A54" s="89" t="s">
        <v>110</v>
      </c>
      <c r="B54" s="84" t="s">
        <v>97</v>
      </c>
      <c r="C54" s="89" t="s">
        <v>111</v>
      </c>
      <c r="D54" s="90">
        <v>5527</v>
      </c>
      <c r="E54" s="99">
        <v>0.63100000000000001</v>
      </c>
      <c r="F54" s="82">
        <v>45.04</v>
      </c>
      <c r="G54" s="82">
        <v>64.31</v>
      </c>
      <c r="H54" s="82">
        <v>35.095029368208344</v>
      </c>
      <c r="I54" s="86">
        <v>0.503</v>
      </c>
      <c r="J54" s="82">
        <v>1.02</v>
      </c>
      <c r="K54" s="82">
        <v>1.32</v>
      </c>
      <c r="L54" s="103">
        <v>0.98</v>
      </c>
      <c r="M54" s="82">
        <v>1.447246</v>
      </c>
      <c r="N54" s="82">
        <v>2.5482822342825444</v>
      </c>
      <c r="O54" s="82">
        <v>40</v>
      </c>
      <c r="P54" s="82">
        <v>1.4145194292068499</v>
      </c>
      <c r="Q54" s="91">
        <v>6.7324662208557102</v>
      </c>
      <c r="R54" s="104">
        <v>0.08</v>
      </c>
      <c r="S54" s="105">
        <v>371.02119023432846</v>
      </c>
      <c r="T54" s="106"/>
      <c r="U54" s="86">
        <v>21.9</v>
      </c>
      <c r="V54" s="82">
        <v>4.8</v>
      </c>
      <c r="W54" s="110">
        <v>9.8000000000000007</v>
      </c>
      <c r="X54" s="97">
        <v>18.799999999999997</v>
      </c>
      <c r="Y54" s="97">
        <v>310.17929085540629</v>
      </c>
      <c r="Z54" s="91">
        <v>0</v>
      </c>
      <c r="AA54" s="98">
        <v>741.33841144685846</v>
      </c>
      <c r="AB54" s="97">
        <v>25.14</v>
      </c>
      <c r="AC54" s="98">
        <v>10.000003029817341</v>
      </c>
      <c r="AD54" s="97">
        <v>13.7</v>
      </c>
      <c r="AE54" s="97">
        <v>44.5</v>
      </c>
      <c r="AF54" s="97">
        <v>7.9</v>
      </c>
      <c r="AG54" s="111">
        <v>1.52</v>
      </c>
      <c r="AH54" s="111">
        <v>4.9000000000000004</v>
      </c>
      <c r="AI54" s="97">
        <v>2.2400000000000002</v>
      </c>
      <c r="AJ54" s="105">
        <v>66.400000000000006</v>
      </c>
      <c r="AK54" s="92">
        <f t="shared" si="1"/>
        <v>-0.19997064075586568</v>
      </c>
      <c r="AL54" s="92">
        <f t="shared" si="2"/>
        <v>1.6535983818432898</v>
      </c>
      <c r="AM54" s="92">
        <f t="shared" si="3"/>
        <v>1.8082785095827678</v>
      </c>
      <c r="AN54" s="92">
        <f t="shared" si="4"/>
        <v>1.5452456101745176</v>
      </c>
      <c r="AO54" s="92">
        <f t="shared" si="5"/>
        <v>-0.29843201494407262</v>
      </c>
      <c r="AP54" s="92">
        <f t="shared" si="6"/>
        <v>8.6001717619175692E-3</v>
      </c>
      <c r="AQ54" s="92">
        <f t="shared" si="7"/>
        <v>0.12057393120584989</v>
      </c>
      <c r="AR54" s="92">
        <f t="shared" si="8"/>
        <v>-8.7739243075051505E-3</v>
      </c>
      <c r="AS54" s="92">
        <f t="shared" si="9"/>
        <v>0.16054235790695079</v>
      </c>
      <c r="AT54" s="92">
        <f t="shared" si="10"/>
        <v>0.406247526490434</v>
      </c>
      <c r="AU54" s="92">
        <f t="shared" si="11"/>
        <v>1.6020599913279623</v>
      </c>
      <c r="AV54" s="92">
        <f t="shared" si="12"/>
        <v>0.15060891710893196</v>
      </c>
      <c r="AW54" s="92">
        <f t="shared" si="13"/>
        <v>0.82817418308127977</v>
      </c>
      <c r="AX54" s="92">
        <f t="shared" si="14"/>
        <v>-1.0969100130080565</v>
      </c>
      <c r="AY54" s="92">
        <f t="shared" si="15"/>
        <v>2.5693987143024666</v>
      </c>
      <c r="AZ54" s="92" t="e">
        <f t="shared" si="16"/>
        <v>#NUM!</v>
      </c>
      <c r="BA54" s="92">
        <f t="shared" si="17"/>
        <v>1.3404441148401183</v>
      </c>
      <c r="BB54" s="92">
        <f t="shared" si="18"/>
        <v>0.68124123737558717</v>
      </c>
      <c r="BC54" s="92">
        <f t="shared" si="19"/>
        <v>0.99122607569249488</v>
      </c>
      <c r="BD54" s="92">
        <f t="shared" si="20"/>
        <v>1.2741578492636798</v>
      </c>
      <c r="BE54" s="92">
        <f t="shared" si="21"/>
        <v>2.4916127987404701</v>
      </c>
      <c r="BF54" s="92" t="e">
        <f t="shared" si="22"/>
        <v>#NUM!</v>
      </c>
      <c r="BG54" s="92">
        <f t="shared" si="23"/>
        <v>2.8700165030857652</v>
      </c>
      <c r="BH54" s="92">
        <f t="shared" si="24"/>
        <v>1.400365273349939</v>
      </c>
      <c r="BI54" s="92">
        <f t="shared" si="25"/>
        <v>1.0000001315832754</v>
      </c>
      <c r="BJ54" s="92">
        <f t="shared" si="26"/>
        <v>1.1367205671564067</v>
      </c>
      <c r="BK54" s="92">
        <f t="shared" si="27"/>
        <v>1.6483600109809315</v>
      </c>
      <c r="BL54" s="92">
        <f t="shared" si="28"/>
        <v>0.89762709129044149</v>
      </c>
      <c r="BM54" s="92">
        <f t="shared" si="29"/>
        <v>0.18184358794477254</v>
      </c>
      <c r="BN54" s="92">
        <f t="shared" si="30"/>
        <v>0.69019608002851374</v>
      </c>
      <c r="BO54" s="92">
        <f t="shared" si="31"/>
        <v>0.35024801833416286</v>
      </c>
      <c r="BP54" s="92">
        <f t="shared" si="32"/>
        <v>1.8221680793680175</v>
      </c>
      <c r="BQ54" s="92">
        <v>-0.19997064075586568</v>
      </c>
      <c r="BR54" s="92">
        <v>1.6535983818432898</v>
      </c>
      <c r="BS54" s="92">
        <v>1.8082785095827678</v>
      </c>
      <c r="BT54" s="92">
        <v>1.5452456101745176</v>
      </c>
      <c r="BU54" s="92">
        <v>-0.29843201494407262</v>
      </c>
      <c r="BV54" s="92">
        <v>8.6001717619175692E-3</v>
      </c>
      <c r="BW54" s="92">
        <v>0.12057393120584989</v>
      </c>
      <c r="BX54" s="92">
        <v>-8.7739243075051505E-3</v>
      </c>
      <c r="BY54" s="92">
        <v>0.16054235790695079</v>
      </c>
      <c r="BZ54" s="92">
        <v>0.406247526490434</v>
      </c>
      <c r="CA54" s="92">
        <v>1.6020599913279623</v>
      </c>
      <c r="CB54" s="92">
        <v>0.15060891710893196</v>
      </c>
      <c r="CC54" s="92">
        <v>0.82817418308127977</v>
      </c>
      <c r="CD54" s="92">
        <v>-1.0969100130080565</v>
      </c>
      <c r="CE54" s="92">
        <v>2.5693987143024666</v>
      </c>
      <c r="CG54" s="92">
        <v>1.3404441148401183</v>
      </c>
      <c r="CH54" s="92">
        <v>0.68124123737558717</v>
      </c>
      <c r="CI54" s="92">
        <v>0.99122607569249488</v>
      </c>
      <c r="CJ54" s="92">
        <v>1.2741578492636798</v>
      </c>
      <c r="CK54" s="92">
        <v>2.4916127987404701</v>
      </c>
      <c r="CM54" s="92">
        <v>2.8700165030857652</v>
      </c>
      <c r="CN54" s="92">
        <v>1.400365273349939</v>
      </c>
      <c r="CO54" s="92">
        <v>1.0000001315832754</v>
      </c>
      <c r="CP54" s="92">
        <v>1.1367205671564067</v>
      </c>
      <c r="CQ54" s="92">
        <v>1.6483600109809315</v>
      </c>
      <c r="CR54" s="92">
        <v>0.89762709129044149</v>
      </c>
      <c r="CS54" s="92">
        <v>0.18184358794477254</v>
      </c>
      <c r="CT54" s="92">
        <v>0.69019608002851374</v>
      </c>
      <c r="CU54" s="92">
        <v>0.35024801833416286</v>
      </c>
      <c r="CV54" s="92">
        <v>1.8221680793680175</v>
      </c>
    </row>
    <row r="55" spans="1:100" ht="30" x14ac:dyDescent="0.25">
      <c r="A55" s="86" t="s">
        <v>110</v>
      </c>
      <c r="B55" s="83" t="s">
        <v>97</v>
      </c>
      <c r="C55" s="86" t="s">
        <v>112</v>
      </c>
      <c r="D55" s="88">
        <v>5532</v>
      </c>
      <c r="E55" s="99">
        <v>0.628</v>
      </c>
      <c r="F55" s="82">
        <v>28.9</v>
      </c>
      <c r="G55" s="82">
        <v>46.66</v>
      </c>
      <c r="H55" s="82">
        <v>39.457543534971705</v>
      </c>
      <c r="I55" s="86">
        <v>0.441</v>
      </c>
      <c r="J55" s="82">
        <v>1.1599999999999999</v>
      </c>
      <c r="K55" s="82">
        <v>1.07</v>
      </c>
      <c r="L55" s="103">
        <v>1.27</v>
      </c>
      <c r="M55" s="82">
        <v>1.460823</v>
      </c>
      <c r="N55" s="82">
        <v>4.8546030529370592</v>
      </c>
      <c r="O55" s="82">
        <v>40</v>
      </c>
      <c r="P55" s="82">
        <v>1.4145194292068499</v>
      </c>
      <c r="Q55" s="91">
        <v>6.7324662208557102</v>
      </c>
      <c r="R55" s="104">
        <v>0.01</v>
      </c>
      <c r="S55" s="105">
        <v>3144.5619255665902</v>
      </c>
      <c r="T55" s="106"/>
      <c r="U55" s="86">
        <v>36.9</v>
      </c>
      <c r="V55" s="82">
        <v>4.3</v>
      </c>
      <c r="W55" s="110">
        <v>3.7</v>
      </c>
      <c r="X55" s="97">
        <v>8.4000000000000057</v>
      </c>
      <c r="Y55" s="97">
        <v>1266.1361451792238</v>
      </c>
      <c r="Z55" s="91">
        <v>241.70854169136365</v>
      </c>
      <c r="AA55" s="98">
        <v>5220.6404354722563</v>
      </c>
      <c r="AB55" s="97">
        <v>30.57</v>
      </c>
      <c r="AC55" s="98">
        <v>14.999988423880454</v>
      </c>
      <c r="AD55" s="97">
        <v>5.9</v>
      </c>
      <c r="AE55" s="97">
        <v>20.399999999999999</v>
      </c>
      <c r="AF55" s="97">
        <v>13.2</v>
      </c>
      <c r="AG55" s="111">
        <v>1.92</v>
      </c>
      <c r="AH55" s="111">
        <v>4.8999999999999995</v>
      </c>
      <c r="AI55" s="97">
        <v>0.18</v>
      </c>
      <c r="AJ55" s="105">
        <v>45.199999999999996</v>
      </c>
      <c r="AK55" s="92">
        <f t="shared" si="1"/>
        <v>-0.20204035626280387</v>
      </c>
      <c r="AL55" s="92">
        <f t="shared" si="2"/>
        <v>1.4608978427565478</v>
      </c>
      <c r="AM55" s="92">
        <f t="shared" si="3"/>
        <v>1.6689447344577337</v>
      </c>
      <c r="AN55" s="92">
        <f t="shared" si="4"/>
        <v>1.5961300443623383</v>
      </c>
      <c r="AO55" s="92">
        <f t="shared" si="5"/>
        <v>-0.35556141053216145</v>
      </c>
      <c r="AP55" s="92">
        <f t="shared" si="6"/>
        <v>6.445798922691845E-2</v>
      </c>
      <c r="AQ55" s="92">
        <f t="shared" si="7"/>
        <v>2.9383777685209667E-2</v>
      </c>
      <c r="AR55" s="92">
        <f t="shared" si="8"/>
        <v>0.10380372095595687</v>
      </c>
      <c r="AS55" s="92">
        <f t="shared" si="9"/>
        <v>0.16459759801501081</v>
      </c>
      <c r="AT55" s="92">
        <f t="shared" si="10"/>
        <v>0.68615372467309699</v>
      </c>
      <c r="AU55" s="92">
        <f t="shared" si="11"/>
        <v>1.6020599913279623</v>
      </c>
      <c r="AV55" s="92">
        <f t="shared" si="12"/>
        <v>0.15060891710893196</v>
      </c>
      <c r="AW55" s="92">
        <f t="shared" si="13"/>
        <v>0.82817418308127977</v>
      </c>
      <c r="AX55" s="92">
        <f t="shared" si="14"/>
        <v>-2</v>
      </c>
      <c r="AY55" s="92">
        <f t="shared" si="15"/>
        <v>3.4975601516697652</v>
      </c>
      <c r="AZ55" s="92" t="e">
        <f t="shared" si="16"/>
        <v>#NUM!</v>
      </c>
      <c r="BA55" s="92">
        <f t="shared" si="17"/>
        <v>1.5670263661590604</v>
      </c>
      <c r="BB55" s="92">
        <f t="shared" si="18"/>
        <v>0.63346845557958653</v>
      </c>
      <c r="BC55" s="92">
        <f t="shared" si="19"/>
        <v>0.56820172406699498</v>
      </c>
      <c r="BD55" s="92">
        <f t="shared" si="20"/>
        <v>0.92427928606188192</v>
      </c>
      <c r="BE55" s="92">
        <f t="shared" si="21"/>
        <v>3.1024804070407748</v>
      </c>
      <c r="BF55" s="92">
        <f t="shared" si="22"/>
        <v>2.3832919981274601</v>
      </c>
      <c r="BG55" s="92">
        <f t="shared" si="23"/>
        <v>3.7177237827974401</v>
      </c>
      <c r="BH55" s="92">
        <f t="shared" si="24"/>
        <v>1.4852954387260888</v>
      </c>
      <c r="BI55" s="92">
        <f t="shared" si="25"/>
        <v>1.1760909238925625</v>
      </c>
      <c r="BJ55" s="92">
        <f t="shared" si="26"/>
        <v>0.77085201164214423</v>
      </c>
      <c r="BK55" s="92">
        <f t="shared" si="27"/>
        <v>1.3096301674258988</v>
      </c>
      <c r="BL55" s="92">
        <f t="shared" si="28"/>
        <v>1.1205739312058498</v>
      </c>
      <c r="BM55" s="92">
        <f t="shared" si="29"/>
        <v>0.28330122870354957</v>
      </c>
      <c r="BN55" s="92">
        <f t="shared" si="30"/>
        <v>0.69019608002851363</v>
      </c>
      <c r="BO55" s="92">
        <f t="shared" si="31"/>
        <v>-0.74472749489669399</v>
      </c>
      <c r="BP55" s="92">
        <f t="shared" si="32"/>
        <v>1.655138434811382</v>
      </c>
      <c r="BQ55" s="92">
        <v>-0.20204035626280387</v>
      </c>
      <c r="BR55" s="92">
        <v>1.4608978427565478</v>
      </c>
      <c r="BS55" s="92">
        <v>1.6689447344577337</v>
      </c>
      <c r="BT55" s="92">
        <v>1.5961300443623383</v>
      </c>
      <c r="BU55" s="92">
        <v>-0.35556141053216145</v>
      </c>
      <c r="BV55" s="92">
        <v>6.445798922691845E-2</v>
      </c>
      <c r="BW55" s="92">
        <v>2.9383777685209667E-2</v>
      </c>
      <c r="BX55" s="92">
        <v>0.10380372095595687</v>
      </c>
      <c r="BY55" s="92">
        <v>0.16459759801501081</v>
      </c>
      <c r="BZ55" s="92">
        <v>0.68615372467309699</v>
      </c>
      <c r="CA55" s="92">
        <v>1.6020599913279623</v>
      </c>
      <c r="CB55" s="92">
        <v>0.15060891710893196</v>
      </c>
      <c r="CC55" s="92">
        <v>0.82817418308127977</v>
      </c>
      <c r="CD55" s="92">
        <v>-2</v>
      </c>
      <c r="CE55" s="92">
        <v>3.4975601516697652</v>
      </c>
      <c r="CG55" s="92">
        <v>1.5670263661590604</v>
      </c>
      <c r="CH55" s="92">
        <v>0.63346845557958653</v>
      </c>
      <c r="CI55" s="92">
        <v>0.56820172406699498</v>
      </c>
      <c r="CJ55" s="92">
        <v>0.92427928606188192</v>
      </c>
      <c r="CK55" s="92">
        <v>3.1024804070407748</v>
      </c>
      <c r="CL55" s="92">
        <v>2.3832919981274601</v>
      </c>
      <c r="CM55" s="92">
        <v>3.7177237827974401</v>
      </c>
      <c r="CN55" s="92">
        <v>1.4852954387260888</v>
      </c>
      <c r="CO55" s="92">
        <v>1.1760909238925625</v>
      </c>
      <c r="CP55" s="92">
        <v>0.77085201164214423</v>
      </c>
      <c r="CQ55" s="92">
        <v>1.3096301674258988</v>
      </c>
      <c r="CR55" s="92">
        <v>1.1205739312058498</v>
      </c>
      <c r="CS55" s="92">
        <v>0.28330122870354957</v>
      </c>
      <c r="CT55" s="92">
        <v>0.69019608002851363</v>
      </c>
      <c r="CU55" s="92">
        <v>-0.74472749489669399</v>
      </c>
      <c r="CV55" s="92">
        <v>1.655138434811382</v>
      </c>
    </row>
    <row r="56" spans="1:100" ht="30" x14ac:dyDescent="0.25">
      <c r="A56" s="86" t="s">
        <v>110</v>
      </c>
      <c r="B56" s="83" t="s">
        <v>97</v>
      </c>
      <c r="C56" s="86" t="s">
        <v>113</v>
      </c>
      <c r="D56" s="88">
        <v>5549</v>
      </c>
      <c r="E56" s="99">
        <v>0.59099999999999997</v>
      </c>
      <c r="F56" s="82">
        <v>53.92</v>
      </c>
      <c r="G56" s="82">
        <v>70.819999999999993</v>
      </c>
      <c r="H56" s="82">
        <v>29.599483588029024</v>
      </c>
      <c r="I56" s="86">
        <v>0.45300000000000001</v>
      </c>
      <c r="J56" s="82">
        <v>1.02</v>
      </c>
      <c r="K56" s="82">
        <v>1.31</v>
      </c>
      <c r="L56" s="103">
        <v>1.1299999999999999</v>
      </c>
      <c r="M56" s="82">
        <v>1.0630759999999999</v>
      </c>
      <c r="N56" s="82">
        <v>4.2188877072518389</v>
      </c>
      <c r="O56" s="82">
        <v>40</v>
      </c>
      <c r="P56" s="82">
        <v>1.4145194292068499</v>
      </c>
      <c r="Q56" s="91">
        <v>6.7324662208557102</v>
      </c>
      <c r="R56" s="104">
        <v>0.01</v>
      </c>
      <c r="S56" s="105">
        <v>2658.8113735535749</v>
      </c>
      <c r="T56" s="106"/>
      <c r="U56" s="86">
        <v>29.2</v>
      </c>
      <c r="V56" s="82">
        <v>5.5</v>
      </c>
      <c r="W56" s="110">
        <v>15.8</v>
      </c>
      <c r="X56" s="97">
        <v>21.900000000000006</v>
      </c>
      <c r="Y56" s="97">
        <v>2266.8200183573235</v>
      </c>
      <c r="Z56" s="91">
        <v>982.21676812947783</v>
      </c>
      <c r="AA56" s="98">
        <v>15981.165042110333</v>
      </c>
      <c r="AB56" s="97">
        <v>37.270000000000003</v>
      </c>
      <c r="AC56" s="98">
        <v>20</v>
      </c>
      <c r="AD56" s="97">
        <v>19.2</v>
      </c>
      <c r="AE56" s="97">
        <v>56.7</v>
      </c>
      <c r="AF56" s="97">
        <v>10.9</v>
      </c>
      <c r="AG56" s="111">
        <v>1.54</v>
      </c>
      <c r="AH56" s="111">
        <v>5.2</v>
      </c>
      <c r="AI56" s="97">
        <v>0.02</v>
      </c>
      <c r="AJ56" s="105">
        <v>60.4</v>
      </c>
      <c r="AK56" s="92">
        <f t="shared" si="1"/>
        <v>-0.22841251911874466</v>
      </c>
      <c r="AL56" s="92">
        <f t="shared" si="2"/>
        <v>1.7317498835272633</v>
      </c>
      <c r="AM56" s="92">
        <f t="shared" si="3"/>
        <v>1.8501559224220923</v>
      </c>
      <c r="AN56" s="92">
        <f t="shared" si="4"/>
        <v>1.4712841341391483</v>
      </c>
      <c r="AO56" s="92">
        <f t="shared" si="5"/>
        <v>-0.34390179798716813</v>
      </c>
      <c r="AP56" s="92">
        <f t="shared" si="6"/>
        <v>8.6001717619175692E-3</v>
      </c>
      <c r="AQ56" s="92">
        <f t="shared" si="7"/>
        <v>0.11727129565576427</v>
      </c>
      <c r="AR56" s="92">
        <f t="shared" si="8"/>
        <v>5.3078443483419682E-2</v>
      </c>
      <c r="AS56" s="92">
        <f t="shared" si="9"/>
        <v>2.6564313630326485E-2</v>
      </c>
      <c r="AT56" s="92">
        <f t="shared" si="10"/>
        <v>0.62519796606216049</v>
      </c>
      <c r="AU56" s="92">
        <f t="shared" si="11"/>
        <v>1.6020599913279623</v>
      </c>
      <c r="AV56" s="92">
        <f t="shared" si="12"/>
        <v>0.15060891710893196</v>
      </c>
      <c r="AW56" s="92">
        <f t="shared" si="13"/>
        <v>0.82817418308127977</v>
      </c>
      <c r="AX56" s="92">
        <f t="shared" si="14"/>
        <v>-2</v>
      </c>
      <c r="AY56" s="92">
        <f t="shared" si="15"/>
        <v>3.4246875278804212</v>
      </c>
      <c r="AZ56" s="92" t="e">
        <f t="shared" si="16"/>
        <v>#NUM!</v>
      </c>
      <c r="BA56" s="92">
        <f t="shared" si="17"/>
        <v>1.4653828514484182</v>
      </c>
      <c r="BB56" s="92">
        <f t="shared" si="18"/>
        <v>0.74036268949424389</v>
      </c>
      <c r="BC56" s="92">
        <f t="shared" si="19"/>
        <v>1.1986570869544226</v>
      </c>
      <c r="BD56" s="92">
        <f t="shared" si="20"/>
        <v>1.3404441148401185</v>
      </c>
      <c r="BE56" s="92">
        <f t="shared" si="21"/>
        <v>3.3554170392543243</v>
      </c>
      <c r="BF56" s="92">
        <f t="shared" si="22"/>
        <v>2.9922073440125909</v>
      </c>
      <c r="BG56" s="92">
        <f t="shared" si="23"/>
        <v>4.2036084366122877</v>
      </c>
      <c r="BH56" s="92">
        <f t="shared" si="24"/>
        <v>1.5713593927538396</v>
      </c>
      <c r="BI56" s="92">
        <f t="shared" si="25"/>
        <v>1.3010299956639813</v>
      </c>
      <c r="BJ56" s="92">
        <f t="shared" si="26"/>
        <v>1.2833012287035497</v>
      </c>
      <c r="BK56" s="92">
        <f t="shared" si="27"/>
        <v>1.7535830588929067</v>
      </c>
      <c r="BL56" s="92">
        <f t="shared" si="28"/>
        <v>1.0374264979406236</v>
      </c>
      <c r="BM56" s="92">
        <f t="shared" si="29"/>
        <v>0.18752072083646307</v>
      </c>
      <c r="BN56" s="92">
        <f t="shared" si="30"/>
        <v>0.71600334363479923</v>
      </c>
      <c r="BO56" s="92">
        <f t="shared" si="31"/>
        <v>-1.6989700043360187</v>
      </c>
      <c r="BP56" s="92">
        <f t="shared" si="32"/>
        <v>1.7810369386211318</v>
      </c>
      <c r="BQ56" s="92">
        <v>-0.22841251911874466</v>
      </c>
      <c r="BR56" s="92">
        <v>1.7317498835272633</v>
      </c>
      <c r="BS56" s="92">
        <v>1.8501559224220923</v>
      </c>
      <c r="BT56" s="92">
        <v>1.4712841341391483</v>
      </c>
      <c r="BU56" s="92">
        <v>-0.34390179798716813</v>
      </c>
      <c r="BV56" s="92">
        <v>8.6001717619175692E-3</v>
      </c>
      <c r="BW56" s="92">
        <v>0.11727129565576427</v>
      </c>
      <c r="BX56" s="92">
        <v>5.3078443483419682E-2</v>
      </c>
      <c r="BY56" s="92">
        <v>2.6564313630326485E-2</v>
      </c>
      <c r="BZ56" s="92">
        <v>0.62519796606216049</v>
      </c>
      <c r="CA56" s="92">
        <v>1.6020599913279623</v>
      </c>
      <c r="CB56" s="92">
        <v>0.15060891710893196</v>
      </c>
      <c r="CC56" s="92">
        <v>0.82817418308127977</v>
      </c>
      <c r="CD56" s="92">
        <v>-2</v>
      </c>
      <c r="CE56" s="92">
        <v>3.4246875278804212</v>
      </c>
      <c r="CG56" s="92">
        <v>1.4653828514484182</v>
      </c>
      <c r="CH56" s="92">
        <v>0.74036268949424389</v>
      </c>
      <c r="CI56" s="92">
        <v>1.1986570869544226</v>
      </c>
      <c r="CJ56" s="92">
        <v>1.3404441148401185</v>
      </c>
      <c r="CK56" s="92">
        <v>3.3554170392543243</v>
      </c>
      <c r="CL56" s="92">
        <v>2.9922073440125909</v>
      </c>
      <c r="CM56" s="92">
        <v>4.2036084366122877</v>
      </c>
      <c r="CN56" s="92">
        <v>1.5713593927538396</v>
      </c>
      <c r="CO56" s="92">
        <v>1.3010299956639813</v>
      </c>
      <c r="CP56" s="92">
        <v>1.2833012287035497</v>
      </c>
      <c r="CQ56" s="92">
        <v>1.7535830588929067</v>
      </c>
      <c r="CR56" s="92">
        <v>1.0374264979406236</v>
      </c>
      <c r="CS56" s="92">
        <v>0.18752072083646307</v>
      </c>
      <c r="CT56" s="92">
        <v>0.71600334363479923</v>
      </c>
      <c r="CU56" s="92">
        <v>-1.6989700043360187</v>
      </c>
      <c r="CV56" s="92">
        <v>1.7810369386211318</v>
      </c>
    </row>
    <row r="57" spans="1:100" ht="30" x14ac:dyDescent="0.25">
      <c r="A57" s="86" t="s">
        <v>110</v>
      </c>
      <c r="B57" s="83" t="s">
        <v>97</v>
      </c>
      <c r="C57" s="86" t="s">
        <v>114</v>
      </c>
      <c r="D57" s="88">
        <v>5552</v>
      </c>
      <c r="E57" s="99">
        <v>0.60599999999999998</v>
      </c>
      <c r="F57" s="82">
        <v>23.04</v>
      </c>
      <c r="G57" s="82">
        <v>41.98</v>
      </c>
      <c r="H57" s="82">
        <v>31.330316223068589</v>
      </c>
      <c r="I57" s="86">
        <v>0.438</v>
      </c>
      <c r="J57" s="82">
        <v>1.06</v>
      </c>
      <c r="K57" s="82">
        <v>1.1299999999999999</v>
      </c>
      <c r="L57" s="103">
        <v>1.45</v>
      </c>
      <c r="M57" s="82">
        <v>2.424242</v>
      </c>
      <c r="N57" s="82">
        <v>2.2842259231237416</v>
      </c>
      <c r="O57" s="82">
        <v>40</v>
      </c>
      <c r="P57" s="82">
        <v>1.4145194292068499</v>
      </c>
      <c r="Q57" s="91">
        <v>6.7324662208557102</v>
      </c>
      <c r="R57" s="104">
        <v>0.04</v>
      </c>
      <c r="S57" s="105">
        <v>274.00876541042635</v>
      </c>
      <c r="T57" s="106"/>
      <c r="U57" s="86">
        <v>15</v>
      </c>
      <c r="V57" s="82">
        <v>5.5</v>
      </c>
      <c r="W57" s="110">
        <v>10.4</v>
      </c>
      <c r="X57" s="97">
        <v>23.299999999999997</v>
      </c>
      <c r="Y57" s="97">
        <v>1240.6918735687343</v>
      </c>
      <c r="Z57" s="91">
        <v>124.597279378594</v>
      </c>
      <c r="AA57" s="98">
        <v>2702.2246629748443</v>
      </c>
      <c r="AB57" s="97">
        <v>13.77</v>
      </c>
      <c r="AC57" s="98">
        <v>4.9999838911817109</v>
      </c>
      <c r="AD57" s="97">
        <v>10.6</v>
      </c>
      <c r="AE57" s="97">
        <v>22.5</v>
      </c>
      <c r="AF57" s="97">
        <v>8.6999999999999993</v>
      </c>
      <c r="AG57" s="111">
        <v>1.7</v>
      </c>
      <c r="AH57" s="111">
        <v>4.7</v>
      </c>
      <c r="AI57" s="97">
        <v>0.01</v>
      </c>
      <c r="AJ57" s="105">
        <v>79.7</v>
      </c>
      <c r="AK57" s="92">
        <f t="shared" si="1"/>
        <v>-0.21752737583371382</v>
      </c>
      <c r="AL57" s="92">
        <f t="shared" si="2"/>
        <v>1.3624824747511743</v>
      </c>
      <c r="AM57" s="92">
        <f t="shared" si="3"/>
        <v>1.6230424342463816</v>
      </c>
      <c r="AN57" s="92">
        <f t="shared" si="4"/>
        <v>1.4959647783237948</v>
      </c>
      <c r="AO57" s="92">
        <f t="shared" si="5"/>
        <v>-0.35852588949590047</v>
      </c>
      <c r="AP57" s="92">
        <f t="shared" si="6"/>
        <v>2.5305865264770262E-2</v>
      </c>
      <c r="AQ57" s="92">
        <f t="shared" si="7"/>
        <v>5.3078443483419682E-2</v>
      </c>
      <c r="AR57" s="92">
        <f t="shared" si="8"/>
        <v>0.16136800223497488</v>
      </c>
      <c r="AS57" s="92">
        <f t="shared" si="9"/>
        <v>0.38457597111251512</v>
      </c>
      <c r="AT57" s="92">
        <f t="shared" si="10"/>
        <v>0.35873905592829314</v>
      </c>
      <c r="AU57" s="92">
        <f t="shared" si="11"/>
        <v>1.6020599913279623</v>
      </c>
      <c r="AV57" s="92">
        <f t="shared" si="12"/>
        <v>0.15060891710893196</v>
      </c>
      <c r="AW57" s="92">
        <f t="shared" si="13"/>
        <v>0.82817418308127977</v>
      </c>
      <c r="AX57" s="92">
        <f t="shared" si="14"/>
        <v>-1.3979400086720375</v>
      </c>
      <c r="AY57" s="92">
        <f t="shared" si="15"/>
        <v>2.4377644559170695</v>
      </c>
      <c r="AZ57" s="92" t="e">
        <f t="shared" si="16"/>
        <v>#NUM!</v>
      </c>
      <c r="BA57" s="92">
        <f t="shared" si="17"/>
        <v>1.1760912590556813</v>
      </c>
      <c r="BB57" s="92">
        <f t="shared" si="18"/>
        <v>0.74036268949424389</v>
      </c>
      <c r="BC57" s="92">
        <f t="shared" si="19"/>
        <v>1.0170333392987803</v>
      </c>
      <c r="BD57" s="92">
        <f t="shared" si="20"/>
        <v>1.3673559210260189</v>
      </c>
      <c r="BE57" s="92">
        <f t="shared" si="21"/>
        <v>3.0936639376435435</v>
      </c>
      <c r="BF57" s="92">
        <f t="shared" si="22"/>
        <v>2.0955085594679046</v>
      </c>
      <c r="BG57" s="92">
        <f t="shared" si="23"/>
        <v>3.431721453432929</v>
      </c>
      <c r="BH57" s="92">
        <f t="shared" si="24"/>
        <v>1.1389339402569236</v>
      </c>
      <c r="BI57" s="92">
        <f t="shared" si="25"/>
        <v>0.69896860513958625</v>
      </c>
      <c r="BJ57" s="92">
        <f t="shared" si="26"/>
        <v>1.0253058652647702</v>
      </c>
      <c r="BK57" s="92">
        <f t="shared" si="27"/>
        <v>1.3521825181113625</v>
      </c>
      <c r="BL57" s="92">
        <f t="shared" si="28"/>
        <v>0.93951925261861846</v>
      </c>
      <c r="BM57" s="92">
        <f t="shared" si="29"/>
        <v>0.23044892137827391</v>
      </c>
      <c r="BN57" s="92">
        <f t="shared" si="30"/>
        <v>0.67209785793571752</v>
      </c>
      <c r="BO57" s="92">
        <f t="shared" si="31"/>
        <v>-2</v>
      </c>
      <c r="BP57" s="92">
        <f t="shared" si="32"/>
        <v>1.9014583213961123</v>
      </c>
      <c r="BQ57" s="92">
        <v>-0.21752737583371382</v>
      </c>
      <c r="BR57" s="92">
        <v>1.3624824747511743</v>
      </c>
      <c r="BS57" s="92">
        <v>1.6230424342463816</v>
      </c>
      <c r="BT57" s="92">
        <v>1.4959647783237948</v>
      </c>
      <c r="BU57" s="92">
        <v>-0.35852588949590047</v>
      </c>
      <c r="BV57" s="92">
        <v>2.5305865264770262E-2</v>
      </c>
      <c r="BW57" s="92">
        <v>5.3078443483419682E-2</v>
      </c>
      <c r="BX57" s="92">
        <v>0.16136800223497488</v>
      </c>
      <c r="BY57" s="92">
        <v>0.38457597111251512</v>
      </c>
      <c r="BZ57" s="92">
        <v>0.35873905592829314</v>
      </c>
      <c r="CA57" s="92">
        <v>1.6020599913279623</v>
      </c>
      <c r="CB57" s="92">
        <v>0.15060891710893196</v>
      </c>
      <c r="CC57" s="92">
        <v>0.82817418308127977</v>
      </c>
      <c r="CD57" s="92">
        <v>-1.3979400086720375</v>
      </c>
      <c r="CE57" s="92">
        <v>2.4377644559170695</v>
      </c>
      <c r="CG57" s="92">
        <v>1.1760912590556813</v>
      </c>
      <c r="CH57" s="92">
        <v>0.74036268949424389</v>
      </c>
      <c r="CI57" s="92">
        <v>1.0170333392987803</v>
      </c>
      <c r="CJ57" s="92">
        <v>1.3673559210260189</v>
      </c>
      <c r="CK57" s="92">
        <v>3.0936639376435435</v>
      </c>
      <c r="CL57" s="92">
        <v>2.0955085594679046</v>
      </c>
      <c r="CM57" s="92">
        <v>3.431721453432929</v>
      </c>
      <c r="CN57" s="92">
        <v>1.1389339402569236</v>
      </c>
      <c r="CO57" s="92">
        <v>0.69896860513958625</v>
      </c>
      <c r="CP57" s="92">
        <v>1.0253058652647702</v>
      </c>
      <c r="CQ57" s="92">
        <v>1.3521825181113625</v>
      </c>
      <c r="CR57" s="92">
        <v>0.93951925261861846</v>
      </c>
      <c r="CS57" s="92">
        <v>0.23044892137827391</v>
      </c>
      <c r="CT57" s="92">
        <v>0.67209785793571752</v>
      </c>
      <c r="CU57" s="92">
        <v>-2</v>
      </c>
      <c r="CV57" s="92">
        <v>1.9014583213961123</v>
      </c>
    </row>
    <row r="58" spans="1:100" ht="30" x14ac:dyDescent="0.25">
      <c r="A58" s="86" t="s">
        <v>110</v>
      </c>
      <c r="B58" s="83" t="s">
        <v>97</v>
      </c>
      <c r="C58" s="86" t="s">
        <v>115</v>
      </c>
      <c r="D58" s="88">
        <v>5573</v>
      </c>
      <c r="E58" s="99">
        <v>0.63100000000000001</v>
      </c>
      <c r="F58" s="82">
        <v>14.24</v>
      </c>
      <c r="G58" s="82">
        <v>32.299999999999997</v>
      </c>
      <c r="H58" s="82">
        <v>41.12361777723369</v>
      </c>
      <c r="I58" s="86">
        <v>0.39500000000000002</v>
      </c>
      <c r="J58" s="82">
        <v>1.04</v>
      </c>
      <c r="K58" s="82">
        <v>1.1399999999999999</v>
      </c>
      <c r="L58" s="103">
        <v>1.25</v>
      </c>
      <c r="M58" s="82">
        <v>1.2077290000000001</v>
      </c>
      <c r="N58" s="82">
        <v>7.9396416917648471</v>
      </c>
      <c r="O58" s="82">
        <v>40</v>
      </c>
      <c r="P58" s="82">
        <v>1.4145194292068499</v>
      </c>
      <c r="Q58" s="91">
        <v>6.7324662208557102</v>
      </c>
      <c r="R58" s="104">
        <v>0.03</v>
      </c>
      <c r="S58" s="105">
        <v>34.437128229045094</v>
      </c>
      <c r="T58" s="106"/>
      <c r="U58" s="86">
        <v>35.299999999999997</v>
      </c>
      <c r="V58" s="82">
        <v>3.8</v>
      </c>
      <c r="W58" s="110">
        <v>11.4</v>
      </c>
      <c r="X58" s="97">
        <v>24.400000000000006</v>
      </c>
      <c r="Y58" s="97">
        <v>213.09430851202771</v>
      </c>
      <c r="Z58" s="91">
        <v>51.790545632031908</v>
      </c>
      <c r="AA58" s="98">
        <v>341.60292533459392</v>
      </c>
      <c r="AB58" s="97">
        <v>18.29</v>
      </c>
      <c r="AC58" s="98">
        <v>10.000010184087566</v>
      </c>
      <c r="AD58" s="97">
        <v>8.8000000000000007</v>
      </c>
      <c r="AE58" s="97">
        <v>44.4</v>
      </c>
      <c r="AF58" s="97">
        <v>7.3</v>
      </c>
      <c r="AG58" s="111">
        <v>1.45</v>
      </c>
      <c r="AH58" s="111">
        <v>4.1000000000000005</v>
      </c>
      <c r="AI58" s="97">
        <v>0.03</v>
      </c>
      <c r="AJ58" s="105">
        <v>85.1</v>
      </c>
      <c r="AK58" s="92">
        <f t="shared" si="1"/>
        <v>-0.19997064075586568</v>
      </c>
      <c r="AL58" s="92">
        <f t="shared" si="2"/>
        <v>1.1535099893008376</v>
      </c>
      <c r="AM58" s="92">
        <f t="shared" si="3"/>
        <v>1.5092025223311027</v>
      </c>
      <c r="AN58" s="92">
        <f t="shared" si="4"/>
        <v>1.6140913139535715</v>
      </c>
      <c r="AO58" s="92">
        <f t="shared" si="5"/>
        <v>-0.40340290437353976</v>
      </c>
      <c r="AP58" s="92">
        <f t="shared" si="6"/>
        <v>1.703333929878037E-2</v>
      </c>
      <c r="AQ58" s="92">
        <f t="shared" si="7"/>
        <v>5.6904851336472557E-2</v>
      </c>
      <c r="AR58" s="92">
        <f t="shared" si="8"/>
        <v>9.691001300805642E-2</v>
      </c>
      <c r="AS58" s="92">
        <f t="shared" si="9"/>
        <v>8.1969494708828208E-2</v>
      </c>
      <c r="AT58" s="92">
        <f t="shared" si="10"/>
        <v>0.89980090358571252</v>
      </c>
      <c r="AU58" s="92">
        <f t="shared" si="11"/>
        <v>1.6020599913279623</v>
      </c>
      <c r="AV58" s="92">
        <f t="shared" si="12"/>
        <v>0.15060891710893196</v>
      </c>
      <c r="AW58" s="92">
        <f t="shared" si="13"/>
        <v>0.82817418308127977</v>
      </c>
      <c r="AX58" s="92">
        <f t="shared" si="14"/>
        <v>-1.5228787452803376</v>
      </c>
      <c r="AY58" s="92">
        <f t="shared" si="15"/>
        <v>1.5370269277328252</v>
      </c>
      <c r="AZ58" s="92" t="e">
        <f t="shared" si="16"/>
        <v>#NUM!</v>
      </c>
      <c r="BA58" s="92">
        <f t="shared" si="17"/>
        <v>1.5477747053878226</v>
      </c>
      <c r="BB58" s="92">
        <f t="shared" si="18"/>
        <v>0.57978359661681012</v>
      </c>
      <c r="BC58" s="92">
        <f t="shared" si="19"/>
        <v>1.0569048513364727</v>
      </c>
      <c r="BD58" s="92">
        <f t="shared" si="20"/>
        <v>1.3873898263387294</v>
      </c>
      <c r="BE58" s="92">
        <f t="shared" si="21"/>
        <v>2.328571850395436</v>
      </c>
      <c r="BF58" s="92">
        <f t="shared" si="22"/>
        <v>1.7142504864906174</v>
      </c>
      <c r="BG58" s="92">
        <f t="shared" si="23"/>
        <v>2.5335215811364993</v>
      </c>
      <c r="BH58" s="92">
        <f t="shared" si="24"/>
        <v>1.2622137054764169</v>
      </c>
      <c r="BI58" s="92">
        <f t="shared" si="25"/>
        <v>1.000000442289078</v>
      </c>
      <c r="BJ58" s="92">
        <f t="shared" si="26"/>
        <v>0.94448267215016868</v>
      </c>
      <c r="BK58" s="92">
        <f t="shared" si="27"/>
        <v>1.6473829701146199</v>
      </c>
      <c r="BL58" s="92">
        <f t="shared" si="28"/>
        <v>0.86332286012045589</v>
      </c>
      <c r="BM58" s="92">
        <f t="shared" si="29"/>
        <v>0.16136800223497488</v>
      </c>
      <c r="BN58" s="92">
        <f t="shared" si="30"/>
        <v>0.61278385671973556</v>
      </c>
      <c r="BO58" s="92">
        <f t="shared" si="31"/>
        <v>-1.5228787452803376</v>
      </c>
      <c r="BP58" s="92">
        <f t="shared" si="32"/>
        <v>1.9299295600845878</v>
      </c>
      <c r="BQ58" s="92">
        <v>-0.19997064075586568</v>
      </c>
      <c r="BR58" s="92">
        <v>1.1535099893008376</v>
      </c>
      <c r="BS58" s="92">
        <v>1.5092025223311027</v>
      </c>
      <c r="BT58" s="92">
        <v>1.6140913139535715</v>
      </c>
      <c r="BU58" s="92">
        <v>-0.40340290437353976</v>
      </c>
      <c r="BV58" s="92">
        <v>1.703333929878037E-2</v>
      </c>
      <c r="BW58" s="92">
        <v>5.6904851336472557E-2</v>
      </c>
      <c r="BX58" s="92">
        <v>9.691001300805642E-2</v>
      </c>
      <c r="BY58" s="92">
        <v>8.1969494708828208E-2</v>
      </c>
      <c r="BZ58" s="92">
        <v>0.89980090358571252</v>
      </c>
      <c r="CA58" s="92">
        <v>1.6020599913279623</v>
      </c>
      <c r="CB58" s="92">
        <v>0.15060891710893196</v>
      </c>
      <c r="CC58" s="92">
        <v>0.82817418308127977</v>
      </c>
      <c r="CD58" s="92">
        <v>-1.5228787452803376</v>
      </c>
      <c r="CE58" s="92">
        <v>1.5370269277328252</v>
      </c>
      <c r="CG58" s="92">
        <v>1.5477747053878226</v>
      </c>
      <c r="CH58" s="92">
        <v>0.57978359661681012</v>
      </c>
      <c r="CI58" s="92">
        <v>1.0569048513364727</v>
      </c>
      <c r="CJ58" s="92">
        <v>1.3873898263387294</v>
      </c>
      <c r="CK58" s="92">
        <v>2.328571850395436</v>
      </c>
      <c r="CL58" s="92">
        <v>1.7142504864906174</v>
      </c>
      <c r="CM58" s="92">
        <v>2.5335215811364993</v>
      </c>
      <c r="CN58" s="92">
        <v>1.2622137054764169</v>
      </c>
      <c r="CO58" s="92">
        <v>1.000000442289078</v>
      </c>
      <c r="CP58" s="92">
        <v>0.94448267215016868</v>
      </c>
      <c r="CQ58" s="92">
        <v>1.6473829701146199</v>
      </c>
      <c r="CR58" s="92">
        <v>0.86332286012045589</v>
      </c>
      <c r="CS58" s="92">
        <v>0.16136800223497488</v>
      </c>
      <c r="CT58" s="92">
        <v>0.61278385671973556</v>
      </c>
      <c r="CU58" s="92">
        <v>-1.5228787452803376</v>
      </c>
      <c r="CV58" s="92">
        <v>1.9299295600845878</v>
      </c>
    </row>
    <row r="59" spans="1:100" ht="30" x14ac:dyDescent="0.25">
      <c r="A59" s="86" t="s">
        <v>110</v>
      </c>
      <c r="B59" s="83" t="s">
        <v>97</v>
      </c>
      <c r="C59" s="86" t="s">
        <v>116</v>
      </c>
      <c r="D59" s="88">
        <v>5577</v>
      </c>
      <c r="E59" s="99">
        <v>0.63100000000000001</v>
      </c>
      <c r="F59" s="82">
        <v>14.19</v>
      </c>
      <c r="G59" s="82">
        <v>26.35</v>
      </c>
      <c r="H59" s="82">
        <v>34.244551212409817</v>
      </c>
      <c r="I59" s="86">
        <v>0.38400000000000001</v>
      </c>
      <c r="J59" s="82">
        <v>1.1599999999999999</v>
      </c>
      <c r="K59" s="82">
        <v>1.24</v>
      </c>
      <c r="L59" s="103">
        <v>1.03</v>
      </c>
      <c r="M59" s="82">
        <v>1.2084589999999999</v>
      </c>
      <c r="N59" s="82">
        <v>3.4739844140317651</v>
      </c>
      <c r="O59" s="82">
        <v>40</v>
      </c>
      <c r="P59" s="82">
        <v>1.4145194292068499</v>
      </c>
      <c r="Q59" s="91">
        <v>6.7324662208557102</v>
      </c>
      <c r="R59" s="104">
        <v>0.05</v>
      </c>
      <c r="S59" s="105">
        <v>0</v>
      </c>
      <c r="T59" s="106"/>
      <c r="U59" s="86">
        <v>59.2</v>
      </c>
      <c r="V59" s="82">
        <v>15.9</v>
      </c>
      <c r="W59" s="110">
        <v>25.3</v>
      </c>
      <c r="X59" s="97">
        <v>32.900000000000006</v>
      </c>
      <c r="Y59" s="97">
        <v>263.26392199439061</v>
      </c>
      <c r="Z59" s="91">
        <v>88.692660813698055</v>
      </c>
      <c r="AA59" s="98">
        <v>305.84844945564413</v>
      </c>
      <c r="AB59" s="97">
        <v>6.21</v>
      </c>
      <c r="AC59" s="98">
        <v>9.9999798971134268</v>
      </c>
      <c r="AD59" s="97">
        <v>7</v>
      </c>
      <c r="AE59" s="97">
        <v>37.4</v>
      </c>
      <c r="AF59" s="97">
        <v>6.3</v>
      </c>
      <c r="AG59" s="111">
        <v>1.58</v>
      </c>
      <c r="AH59" s="111">
        <v>4.1000000000000005</v>
      </c>
      <c r="AI59" s="97">
        <v>0.15</v>
      </c>
      <c r="AJ59" s="105">
        <v>87.399999999999991</v>
      </c>
      <c r="AK59" s="92">
        <f t="shared" si="1"/>
        <v>-0.19997064075586568</v>
      </c>
      <c r="AL59" s="92">
        <f t="shared" si="2"/>
        <v>1.1519823954574739</v>
      </c>
      <c r="AM59" s="92">
        <f t="shared" si="3"/>
        <v>1.4207806195485655</v>
      </c>
      <c r="AN59" s="92">
        <f t="shared" si="4"/>
        <v>1.5345914789923725</v>
      </c>
      <c r="AO59" s="92">
        <f t="shared" si="5"/>
        <v>-0.41566877563246918</v>
      </c>
      <c r="AP59" s="92">
        <f t="shared" si="6"/>
        <v>6.445798922691845E-2</v>
      </c>
      <c r="AQ59" s="92">
        <f t="shared" si="7"/>
        <v>9.3421685162235063E-2</v>
      </c>
      <c r="AR59" s="92">
        <f t="shared" si="8"/>
        <v>1.2837224705172217E-2</v>
      </c>
      <c r="AS59" s="92">
        <f t="shared" si="9"/>
        <v>8.223192046496626E-2</v>
      </c>
      <c r="AT59" s="92">
        <f t="shared" si="10"/>
        <v>0.54082786566111329</v>
      </c>
      <c r="AU59" s="92">
        <f t="shared" si="11"/>
        <v>1.6020599913279623</v>
      </c>
      <c r="AV59" s="92">
        <f t="shared" si="12"/>
        <v>0.15060891710893196</v>
      </c>
      <c r="AW59" s="92">
        <f t="shared" si="13"/>
        <v>0.82817418308127977</v>
      </c>
      <c r="AX59" s="92">
        <f t="shared" si="14"/>
        <v>-1.3010299956639813</v>
      </c>
      <c r="AY59" s="92" t="e">
        <f t="shared" si="15"/>
        <v>#NUM!</v>
      </c>
      <c r="AZ59" s="92" t="e">
        <f t="shared" si="16"/>
        <v>#NUM!</v>
      </c>
      <c r="BA59" s="92">
        <f t="shared" si="17"/>
        <v>1.7723217067229198</v>
      </c>
      <c r="BB59" s="92">
        <f t="shared" si="18"/>
        <v>1.2013971243204515</v>
      </c>
      <c r="BC59" s="92">
        <f t="shared" si="19"/>
        <v>1.403120521175818</v>
      </c>
      <c r="BD59" s="92">
        <f t="shared" si="20"/>
        <v>1.5171958979499744</v>
      </c>
      <c r="BE59" s="92">
        <f t="shared" si="21"/>
        <v>2.4203913469438243</v>
      </c>
      <c r="BF59" s="92">
        <f t="shared" si="22"/>
        <v>1.9478876840934631</v>
      </c>
      <c r="BG59" s="92">
        <f t="shared" si="23"/>
        <v>2.4855062831187169</v>
      </c>
      <c r="BH59" s="92">
        <f t="shared" si="24"/>
        <v>0.7930916001765802</v>
      </c>
      <c r="BI59" s="92">
        <f t="shared" si="25"/>
        <v>0.99999912694185156</v>
      </c>
      <c r="BJ59" s="92">
        <f t="shared" si="26"/>
        <v>0.84509804001425681</v>
      </c>
      <c r="BK59" s="92">
        <f t="shared" si="27"/>
        <v>1.5728716022004801</v>
      </c>
      <c r="BL59" s="92">
        <f t="shared" si="28"/>
        <v>0.79934054945358168</v>
      </c>
      <c r="BM59" s="92">
        <f t="shared" si="29"/>
        <v>0.19865708695442263</v>
      </c>
      <c r="BN59" s="92">
        <f t="shared" si="30"/>
        <v>0.61278385671973556</v>
      </c>
      <c r="BO59" s="92">
        <f t="shared" si="31"/>
        <v>-0.82390874094431876</v>
      </c>
      <c r="BP59" s="92">
        <f t="shared" si="32"/>
        <v>1.941511432634403</v>
      </c>
      <c r="BQ59" s="92">
        <v>-0.19997064075586568</v>
      </c>
      <c r="BR59" s="92">
        <v>1.1519823954574739</v>
      </c>
      <c r="BS59" s="92">
        <v>1.4207806195485655</v>
      </c>
      <c r="BT59" s="92">
        <v>1.5345914789923725</v>
      </c>
      <c r="BU59" s="92">
        <v>-0.41566877563246918</v>
      </c>
      <c r="BV59" s="92">
        <v>6.445798922691845E-2</v>
      </c>
      <c r="BW59" s="92">
        <v>9.3421685162235063E-2</v>
      </c>
      <c r="BX59" s="92">
        <v>1.2837224705172217E-2</v>
      </c>
      <c r="BY59" s="92">
        <v>8.223192046496626E-2</v>
      </c>
      <c r="BZ59" s="92">
        <v>0.54082786566111329</v>
      </c>
      <c r="CA59" s="92">
        <v>1.6020599913279623</v>
      </c>
      <c r="CB59" s="92">
        <v>0.15060891710893196</v>
      </c>
      <c r="CC59" s="92">
        <v>0.82817418308127977</v>
      </c>
      <c r="CD59" s="92">
        <v>-1.3010299956639813</v>
      </c>
      <c r="CG59" s="92">
        <v>1.7723217067229198</v>
      </c>
      <c r="CH59" s="92">
        <v>1.2013971243204515</v>
      </c>
      <c r="CI59" s="92">
        <v>1.403120521175818</v>
      </c>
      <c r="CJ59" s="92">
        <v>1.5171958979499744</v>
      </c>
      <c r="CK59" s="92">
        <v>2.4203913469438243</v>
      </c>
      <c r="CL59" s="92">
        <v>1.9478876840934631</v>
      </c>
      <c r="CM59" s="92">
        <v>2.4855062831187169</v>
      </c>
      <c r="CN59" s="92">
        <v>0.7930916001765802</v>
      </c>
      <c r="CO59" s="92">
        <v>0.99999912694185156</v>
      </c>
      <c r="CP59" s="92">
        <v>0.84509804001425681</v>
      </c>
      <c r="CQ59" s="92">
        <v>1.5728716022004801</v>
      </c>
      <c r="CR59" s="92">
        <v>0.79934054945358168</v>
      </c>
      <c r="CS59" s="92">
        <v>0.19865708695442263</v>
      </c>
      <c r="CT59" s="92">
        <v>0.61278385671973556</v>
      </c>
      <c r="CU59" s="92">
        <v>-0.82390874094431876</v>
      </c>
      <c r="CV59" s="92">
        <v>1.941511432634403</v>
      </c>
    </row>
    <row r="60" spans="1:100" x14ac:dyDescent="0.25">
      <c r="A60" s="86" t="s">
        <v>110</v>
      </c>
      <c r="B60" s="83" t="s">
        <v>97</v>
      </c>
      <c r="C60" s="86" t="s">
        <v>110</v>
      </c>
      <c r="D60" s="88">
        <v>5585</v>
      </c>
      <c r="E60" s="99">
        <v>0.60599999999999998</v>
      </c>
      <c r="F60" s="82">
        <v>26.96</v>
      </c>
      <c r="G60" s="82">
        <v>43.79</v>
      </c>
      <c r="H60" s="82">
        <v>43.724984754257093</v>
      </c>
      <c r="I60" s="86">
        <v>0.499</v>
      </c>
      <c r="J60" s="82">
        <v>1.05</v>
      </c>
      <c r="K60" s="82">
        <v>1.31</v>
      </c>
      <c r="L60" s="103">
        <v>1.07</v>
      </c>
      <c r="M60" s="82">
        <v>1.8651359999999999</v>
      </c>
      <c r="N60" s="82">
        <v>4.3265609999507841</v>
      </c>
      <c r="O60" s="82">
        <v>40</v>
      </c>
      <c r="P60" s="82">
        <v>1.4145194292068499</v>
      </c>
      <c r="Q60" s="91">
        <v>6.7324662208557102</v>
      </c>
      <c r="R60" s="104">
        <v>0.04</v>
      </c>
      <c r="S60" s="105">
        <v>298.61637644693491</v>
      </c>
      <c r="T60" s="106"/>
      <c r="U60" s="86">
        <v>34.1</v>
      </c>
      <c r="V60" s="82">
        <v>3.2</v>
      </c>
      <c r="W60" s="110">
        <v>3.9</v>
      </c>
      <c r="X60" s="97">
        <v>4.2999999999999972</v>
      </c>
      <c r="Y60" s="97">
        <v>468.97840282637168</v>
      </c>
      <c r="Z60" s="91">
        <v>6.5263429081882958</v>
      </c>
      <c r="AA60" s="98">
        <v>284.41703133916405</v>
      </c>
      <c r="AB60" s="97">
        <v>20.83</v>
      </c>
      <c r="AC60" s="98">
        <v>4.9999904995525286</v>
      </c>
      <c r="AD60" s="97">
        <v>5.7</v>
      </c>
      <c r="AE60" s="97">
        <v>16</v>
      </c>
      <c r="AF60" s="97">
        <v>9.9</v>
      </c>
      <c r="AG60" s="111">
        <v>1.63</v>
      </c>
      <c r="AH60" s="111">
        <v>4.9000000000000004</v>
      </c>
      <c r="AI60" s="97">
        <v>0.64</v>
      </c>
      <c r="AJ60" s="105">
        <v>80.5</v>
      </c>
      <c r="AK60" s="92">
        <f t="shared" si="1"/>
        <v>-0.21752737583371382</v>
      </c>
      <c r="AL60" s="92">
        <f t="shared" si="2"/>
        <v>1.4307198878632823</v>
      </c>
      <c r="AM60" s="92">
        <f t="shared" si="3"/>
        <v>1.6413749451921256</v>
      </c>
      <c r="AN60" s="92">
        <f t="shared" si="4"/>
        <v>1.6407296667237692</v>
      </c>
      <c r="AO60" s="92">
        <f t="shared" si="5"/>
        <v>-0.30189945437661009</v>
      </c>
      <c r="AP60" s="92">
        <f t="shared" si="6"/>
        <v>2.1189299069938092E-2</v>
      </c>
      <c r="AQ60" s="92">
        <f t="shared" si="7"/>
        <v>0.11727129565576427</v>
      </c>
      <c r="AR60" s="92">
        <f t="shared" si="8"/>
        <v>2.9383777685209667E-2</v>
      </c>
      <c r="AS60" s="92">
        <f t="shared" si="9"/>
        <v>0.27071050472170466</v>
      </c>
      <c r="AT60" s="92">
        <f t="shared" si="10"/>
        <v>0.63614283118875325</v>
      </c>
      <c r="AU60" s="92">
        <f t="shared" si="11"/>
        <v>1.6020599913279623</v>
      </c>
      <c r="AV60" s="92">
        <f t="shared" si="12"/>
        <v>0.15060891710893196</v>
      </c>
      <c r="AW60" s="92">
        <f t="shared" si="13"/>
        <v>0.82817418308127977</v>
      </c>
      <c r="AX60" s="92">
        <f t="shared" si="14"/>
        <v>-1.3979400086720375</v>
      </c>
      <c r="AY60" s="92">
        <f t="shared" si="15"/>
        <v>2.4751136212239464</v>
      </c>
      <c r="AZ60" s="92" t="e">
        <f t="shared" si="16"/>
        <v>#NUM!</v>
      </c>
      <c r="BA60" s="92">
        <f t="shared" si="17"/>
        <v>1.5327543789924978</v>
      </c>
      <c r="BB60" s="92">
        <f t="shared" si="18"/>
        <v>0.50514997831990605</v>
      </c>
      <c r="BC60" s="92">
        <f t="shared" si="19"/>
        <v>0.59106460702649921</v>
      </c>
      <c r="BD60" s="92">
        <f t="shared" si="20"/>
        <v>0.6334684555795862</v>
      </c>
      <c r="BE60" s="92">
        <f t="shared" si="21"/>
        <v>2.6711528432496268</v>
      </c>
      <c r="BF60" s="92">
        <f t="shared" si="22"/>
        <v>0.81466988882383529</v>
      </c>
      <c r="BG60" s="92">
        <f t="shared" si="23"/>
        <v>2.4539555990730362</v>
      </c>
      <c r="BH60" s="92">
        <f t="shared" si="24"/>
        <v>1.3186892699477459</v>
      </c>
      <c r="BI60" s="92">
        <f t="shared" si="25"/>
        <v>0.6989691791368523</v>
      </c>
      <c r="BJ60" s="92">
        <f t="shared" si="26"/>
        <v>0.75587485567249146</v>
      </c>
      <c r="BK60" s="92">
        <f t="shared" si="27"/>
        <v>1.2041199826559248</v>
      </c>
      <c r="BL60" s="92">
        <f t="shared" si="28"/>
        <v>0.9956351945975499</v>
      </c>
      <c r="BM60" s="92">
        <f t="shared" si="29"/>
        <v>0.21218760440395779</v>
      </c>
      <c r="BN60" s="92">
        <f t="shared" si="30"/>
        <v>0.69019608002851374</v>
      </c>
      <c r="BO60" s="92">
        <f t="shared" si="31"/>
        <v>-0.19382002601611281</v>
      </c>
      <c r="BP60" s="92">
        <f t="shared" si="32"/>
        <v>1.9057958803678685</v>
      </c>
      <c r="BQ60" s="92">
        <v>-0.21752737583371382</v>
      </c>
      <c r="BR60" s="92">
        <v>1.4307198878632823</v>
      </c>
      <c r="BS60" s="92">
        <v>1.6413749451921256</v>
      </c>
      <c r="BT60" s="92">
        <v>1.6407296667237692</v>
      </c>
      <c r="BU60" s="92">
        <v>-0.30189945437661009</v>
      </c>
      <c r="BV60" s="92">
        <v>2.1189299069938092E-2</v>
      </c>
      <c r="BW60" s="92">
        <v>0.11727129565576427</v>
      </c>
      <c r="BX60" s="92">
        <v>2.9383777685209667E-2</v>
      </c>
      <c r="BY60" s="92">
        <v>0.27071050472170466</v>
      </c>
      <c r="BZ60" s="92">
        <v>0.63614283118875325</v>
      </c>
      <c r="CA60" s="92">
        <v>1.6020599913279623</v>
      </c>
      <c r="CB60" s="92">
        <v>0.15060891710893196</v>
      </c>
      <c r="CC60" s="92">
        <v>0.82817418308127977</v>
      </c>
      <c r="CD60" s="92">
        <v>-1.3979400086720375</v>
      </c>
      <c r="CE60" s="92">
        <v>2.4751136212239464</v>
      </c>
      <c r="CG60" s="92">
        <v>1.5327543789924978</v>
      </c>
      <c r="CH60" s="92">
        <v>0.50514997831990605</v>
      </c>
      <c r="CI60" s="92">
        <v>0.59106460702649921</v>
      </c>
      <c r="CJ60" s="92">
        <v>0.6334684555795862</v>
      </c>
      <c r="CK60" s="92">
        <v>2.6711528432496268</v>
      </c>
      <c r="CL60" s="92">
        <v>0.81466988882383529</v>
      </c>
      <c r="CM60" s="92">
        <v>2.4539555990730362</v>
      </c>
      <c r="CN60" s="92">
        <v>1.3186892699477459</v>
      </c>
      <c r="CO60" s="92">
        <v>0.6989691791368523</v>
      </c>
      <c r="CP60" s="92">
        <v>0.75587485567249146</v>
      </c>
      <c r="CQ60" s="92">
        <v>1.2041199826559248</v>
      </c>
      <c r="CR60" s="92">
        <v>0.9956351945975499</v>
      </c>
      <c r="CS60" s="92">
        <v>0.21218760440395779</v>
      </c>
      <c r="CT60" s="92">
        <v>0.69019608002851374</v>
      </c>
      <c r="CU60" s="92">
        <v>-0.19382002601611281</v>
      </c>
      <c r="CV60" s="92">
        <v>1.9057958803678685</v>
      </c>
    </row>
    <row r="61" spans="1:100" ht="30" x14ac:dyDescent="0.25">
      <c r="A61" s="86" t="s">
        <v>110</v>
      </c>
      <c r="B61" s="83" t="s">
        <v>97</v>
      </c>
      <c r="C61" s="86" t="s">
        <v>117</v>
      </c>
      <c r="D61" s="88">
        <v>5594</v>
      </c>
      <c r="E61" s="99">
        <v>0.63100000000000001</v>
      </c>
      <c r="F61" s="82">
        <v>15.46</v>
      </c>
      <c r="G61" s="82">
        <v>23.44</v>
      </c>
      <c r="H61" s="82">
        <v>35.519028155704099</v>
      </c>
      <c r="I61" s="86">
        <v>0.442</v>
      </c>
      <c r="J61" s="82">
        <v>1</v>
      </c>
      <c r="K61" s="82">
        <v>1.1499999999999999</v>
      </c>
      <c r="L61" s="103">
        <v>1.2</v>
      </c>
      <c r="M61" s="82">
        <v>0.49115900000000001</v>
      </c>
      <c r="N61" s="82">
        <v>4.1714522110852572</v>
      </c>
      <c r="O61" s="82">
        <v>40</v>
      </c>
      <c r="P61" s="82">
        <v>1.4145194292068499</v>
      </c>
      <c r="Q61" s="91">
        <v>6.7324662208557102</v>
      </c>
      <c r="R61" s="104">
        <v>0.02</v>
      </c>
      <c r="S61" s="105">
        <v>45.110343529124783</v>
      </c>
      <c r="T61" s="106"/>
      <c r="U61" s="86">
        <v>59.1</v>
      </c>
      <c r="V61" s="82">
        <v>3.1</v>
      </c>
      <c r="W61" s="110">
        <v>4.0999999999999996</v>
      </c>
      <c r="X61" s="97">
        <v>21.900000000000006</v>
      </c>
      <c r="Y61" s="97">
        <v>548.99441204442621</v>
      </c>
      <c r="Z61" s="91">
        <v>13.802168167578026</v>
      </c>
      <c r="AA61" s="98">
        <v>69.010840837890129</v>
      </c>
      <c r="AB61" s="97">
        <v>17.670000000000002</v>
      </c>
      <c r="AC61" s="98">
        <v>10.000006544849564</v>
      </c>
      <c r="AD61" s="97">
        <v>6.9</v>
      </c>
      <c r="AE61" s="97">
        <v>38.4</v>
      </c>
      <c r="AF61" s="97">
        <v>6.7</v>
      </c>
      <c r="AG61" s="111">
        <v>1.48</v>
      </c>
      <c r="AH61" s="111">
        <v>4.3</v>
      </c>
      <c r="AI61" s="97">
        <v>0.69</v>
      </c>
      <c r="AJ61" s="105">
        <v>77.099999999999994</v>
      </c>
      <c r="AK61" s="92">
        <f t="shared" si="1"/>
        <v>-0.19997064075586568</v>
      </c>
      <c r="AL61" s="92">
        <f t="shared" si="2"/>
        <v>1.1892094895823062</v>
      </c>
      <c r="AM61" s="92">
        <f t="shared" si="3"/>
        <v>1.3699576073460531</v>
      </c>
      <c r="AN61" s="92">
        <f t="shared" si="4"/>
        <v>1.5504610744379526</v>
      </c>
      <c r="AO61" s="92">
        <f t="shared" si="5"/>
        <v>-0.35457773065090809</v>
      </c>
      <c r="AP61" s="92">
        <f t="shared" si="6"/>
        <v>0</v>
      </c>
      <c r="AQ61" s="92">
        <f t="shared" si="7"/>
        <v>6.069784035361165E-2</v>
      </c>
      <c r="AR61" s="92">
        <f t="shared" si="8"/>
        <v>7.9181246047624818E-2</v>
      </c>
      <c r="AS61" s="92">
        <f t="shared" si="9"/>
        <v>-0.30877789353001467</v>
      </c>
      <c r="AT61" s="92">
        <f t="shared" si="10"/>
        <v>0.62028727259181682</v>
      </c>
      <c r="AU61" s="92">
        <f t="shared" si="11"/>
        <v>1.6020599913279623</v>
      </c>
      <c r="AV61" s="92">
        <f t="shared" si="12"/>
        <v>0.15060891710893196</v>
      </c>
      <c r="AW61" s="92">
        <f t="shared" si="13"/>
        <v>0.82817418308127977</v>
      </c>
      <c r="AX61" s="92">
        <f t="shared" si="14"/>
        <v>-1.6989700043360187</v>
      </c>
      <c r="AY61" s="92">
        <f t="shared" si="15"/>
        <v>1.6542761343962074</v>
      </c>
      <c r="AZ61" s="92" t="e">
        <f t="shared" si="16"/>
        <v>#NUM!</v>
      </c>
      <c r="BA61" s="92">
        <f t="shared" si="17"/>
        <v>1.7715874808812553</v>
      </c>
      <c r="BB61" s="92">
        <f t="shared" si="18"/>
        <v>0.49136169383427269</v>
      </c>
      <c r="BC61" s="92">
        <f t="shared" si="19"/>
        <v>0.61278385671973545</v>
      </c>
      <c r="BD61" s="92">
        <f t="shared" si="20"/>
        <v>1.3404441148401185</v>
      </c>
      <c r="BE61" s="92">
        <f t="shared" si="21"/>
        <v>2.7395679239935866</v>
      </c>
      <c r="BF61" s="92">
        <f t="shared" si="22"/>
        <v>1.1399473146078902</v>
      </c>
      <c r="BG61" s="92">
        <f t="shared" si="23"/>
        <v>1.838917318943909</v>
      </c>
      <c r="BH61" s="92">
        <f t="shared" si="24"/>
        <v>1.2472365495067641</v>
      </c>
      <c r="BI61" s="92">
        <f t="shared" si="25"/>
        <v>1.000000284239112</v>
      </c>
      <c r="BJ61" s="92">
        <f t="shared" si="26"/>
        <v>0.83884909073725533</v>
      </c>
      <c r="BK61" s="92">
        <f t="shared" si="27"/>
        <v>1.5843312243675307</v>
      </c>
      <c r="BL61" s="92">
        <f t="shared" si="28"/>
        <v>0.82607480270082645</v>
      </c>
      <c r="BM61" s="92">
        <f t="shared" si="29"/>
        <v>0.17026171539495738</v>
      </c>
      <c r="BN61" s="92">
        <f t="shared" si="30"/>
        <v>0.63346845557958653</v>
      </c>
      <c r="BO61" s="92">
        <f t="shared" si="31"/>
        <v>-0.16115090926274472</v>
      </c>
      <c r="BP61" s="92">
        <f t="shared" si="32"/>
        <v>1.887054378050957</v>
      </c>
      <c r="BQ61" s="92">
        <v>-0.19997064075586568</v>
      </c>
      <c r="BR61" s="92">
        <v>1.1892094895823062</v>
      </c>
      <c r="BS61" s="92">
        <v>1.3699576073460531</v>
      </c>
      <c r="BT61" s="92">
        <v>1.5504610744379526</v>
      </c>
      <c r="BU61" s="92">
        <v>-0.35457773065090809</v>
      </c>
      <c r="BV61" s="92">
        <v>0</v>
      </c>
      <c r="BW61" s="92">
        <v>6.069784035361165E-2</v>
      </c>
      <c r="BX61" s="92">
        <v>7.9181246047624818E-2</v>
      </c>
      <c r="BY61" s="92">
        <v>-0.30877789353001467</v>
      </c>
      <c r="BZ61" s="92">
        <v>0.62028727259181682</v>
      </c>
      <c r="CA61" s="92">
        <v>1.6020599913279623</v>
      </c>
      <c r="CB61" s="92">
        <v>0.15060891710893196</v>
      </c>
      <c r="CC61" s="92">
        <v>0.82817418308127977</v>
      </c>
      <c r="CD61" s="92">
        <v>-1.6989700043360187</v>
      </c>
      <c r="CE61" s="92">
        <v>1.6542761343962074</v>
      </c>
      <c r="CG61" s="92">
        <v>1.7715874808812553</v>
      </c>
      <c r="CH61" s="92">
        <v>0.49136169383427269</v>
      </c>
      <c r="CI61" s="92">
        <v>0.61278385671973545</v>
      </c>
      <c r="CJ61" s="92">
        <v>1.3404441148401185</v>
      </c>
      <c r="CK61" s="92">
        <v>2.7395679239935866</v>
      </c>
      <c r="CL61" s="92">
        <v>1.1399473146078902</v>
      </c>
      <c r="CM61" s="92">
        <v>1.838917318943909</v>
      </c>
      <c r="CN61" s="92">
        <v>1.2472365495067641</v>
      </c>
      <c r="CO61" s="92">
        <v>1.000000284239112</v>
      </c>
      <c r="CP61" s="92">
        <v>0.83884909073725533</v>
      </c>
      <c r="CQ61" s="92">
        <v>1.5843312243675307</v>
      </c>
      <c r="CR61" s="92">
        <v>0.82607480270082645</v>
      </c>
      <c r="CS61" s="92">
        <v>0.17026171539495738</v>
      </c>
      <c r="CT61" s="92">
        <v>0.63346845557958653</v>
      </c>
      <c r="CU61" s="92">
        <v>-0.16115090926274472</v>
      </c>
      <c r="CV61" s="92">
        <v>1.887054378050957</v>
      </c>
    </row>
    <row r="62" spans="1:100" x14ac:dyDescent="0.25">
      <c r="A62" s="86" t="s">
        <v>118</v>
      </c>
      <c r="B62" s="83" t="s">
        <v>97</v>
      </c>
      <c r="C62" s="86" t="s">
        <v>119</v>
      </c>
      <c r="D62" s="88">
        <v>6036</v>
      </c>
      <c r="E62" s="99">
        <v>0.57299999999999995</v>
      </c>
      <c r="F62" s="82">
        <v>9.8699999999999992</v>
      </c>
      <c r="G62" s="82">
        <v>13.42</v>
      </c>
      <c r="H62" s="82">
        <v>29.739545716957146</v>
      </c>
      <c r="I62" s="86">
        <v>0.42199999999999999</v>
      </c>
      <c r="J62" s="82">
        <v>1.1200000000000001</v>
      </c>
      <c r="K62" s="82">
        <v>1.25</v>
      </c>
      <c r="L62" s="103">
        <v>1.28</v>
      </c>
      <c r="M62" s="82">
        <v>1.8414729999999999</v>
      </c>
      <c r="N62" s="82">
        <v>10.382411675985407</v>
      </c>
      <c r="O62" s="82">
        <v>40</v>
      </c>
      <c r="P62" s="82">
        <v>1.4145194292068499</v>
      </c>
      <c r="Q62" s="91">
        <v>6.7324662208557102</v>
      </c>
      <c r="R62" s="104">
        <v>0.03</v>
      </c>
      <c r="S62" s="105">
        <v>20.931558696599719</v>
      </c>
      <c r="T62" s="106"/>
      <c r="U62" s="86">
        <v>8.5</v>
      </c>
      <c r="V62" s="82">
        <v>9.6999999999999993</v>
      </c>
      <c r="W62" s="110">
        <v>12.5</v>
      </c>
      <c r="X62" s="97">
        <v>34.700000000000003</v>
      </c>
      <c r="Y62" s="97">
        <v>344.34540793034614</v>
      </c>
      <c r="Z62" s="91">
        <v>16.476594112332005</v>
      </c>
      <c r="AA62" s="98">
        <v>311.09637998356845</v>
      </c>
      <c r="AB62" s="97">
        <v>7.86</v>
      </c>
      <c r="AC62" s="98">
        <v>10.000020846318852</v>
      </c>
      <c r="AD62" s="97">
        <v>7.6</v>
      </c>
      <c r="AE62" s="97">
        <v>4.5</v>
      </c>
      <c r="AF62" s="97">
        <v>13.3</v>
      </c>
      <c r="AG62" s="111">
        <v>1.54</v>
      </c>
      <c r="AH62" s="111">
        <v>4.8</v>
      </c>
      <c r="AI62" s="97">
        <v>3.15</v>
      </c>
      <c r="AJ62" s="105">
        <v>69</v>
      </c>
      <c r="AK62" s="92">
        <f t="shared" si="1"/>
        <v>-0.24184537803261005</v>
      </c>
      <c r="AL62" s="92">
        <f t="shared" si="2"/>
        <v>0.99431715266963672</v>
      </c>
      <c r="AM62" s="92">
        <f t="shared" si="3"/>
        <v>1.1277525158329733</v>
      </c>
      <c r="AN62" s="92">
        <f t="shared" si="4"/>
        <v>1.4733343302207174</v>
      </c>
      <c r="AO62" s="92">
        <f t="shared" si="5"/>
        <v>-0.37468754903832613</v>
      </c>
      <c r="AP62" s="92">
        <f t="shared" si="6"/>
        <v>4.9218022670181653E-2</v>
      </c>
      <c r="AQ62" s="92">
        <f t="shared" si="7"/>
        <v>9.691001300805642E-2</v>
      </c>
      <c r="AR62" s="92">
        <f t="shared" si="8"/>
        <v>0.10720996964786837</v>
      </c>
      <c r="AS62" s="92">
        <f t="shared" si="9"/>
        <v>0.26516535553577292</v>
      </c>
      <c r="AT62" s="92">
        <f t="shared" si="10"/>
        <v>1.0162982452194003</v>
      </c>
      <c r="AU62" s="92">
        <f t="shared" si="11"/>
        <v>1.6020599913279623</v>
      </c>
      <c r="AV62" s="92">
        <f t="shared" si="12"/>
        <v>0.15060891710893196</v>
      </c>
      <c r="AW62" s="92">
        <f t="shared" si="13"/>
        <v>0.82817418308127977</v>
      </c>
      <c r="AX62" s="92">
        <f t="shared" si="14"/>
        <v>-1.5228787452803376</v>
      </c>
      <c r="AY62" s="92">
        <f t="shared" si="15"/>
        <v>1.3208015698641151</v>
      </c>
      <c r="AZ62" s="92" t="e">
        <f t="shared" si="16"/>
        <v>#NUM!</v>
      </c>
      <c r="BA62" s="92">
        <f t="shared" si="17"/>
        <v>0.92941892571429274</v>
      </c>
      <c r="BB62" s="92">
        <f t="shared" si="18"/>
        <v>0.98677173426624487</v>
      </c>
      <c r="BC62" s="92">
        <f t="shared" si="19"/>
        <v>1.0969100130080565</v>
      </c>
      <c r="BD62" s="92">
        <f t="shared" si="20"/>
        <v>1.5403294747908738</v>
      </c>
      <c r="BE62" s="92">
        <f t="shared" si="21"/>
        <v>2.5369942957609823</v>
      </c>
      <c r="BF62" s="92">
        <f t="shared" si="22"/>
        <v>1.2168674433387336</v>
      </c>
      <c r="BG62" s="92">
        <f t="shared" si="23"/>
        <v>2.4928949575493733</v>
      </c>
      <c r="BH62" s="92">
        <f t="shared" si="24"/>
        <v>0.89542254603940796</v>
      </c>
      <c r="BI62" s="92">
        <f t="shared" si="25"/>
        <v>1.0000009053431809</v>
      </c>
      <c r="BJ62" s="92">
        <f t="shared" si="26"/>
        <v>0.88081359228079137</v>
      </c>
      <c r="BK62" s="92">
        <f t="shared" si="27"/>
        <v>0.65321251377534373</v>
      </c>
      <c r="BL62" s="92">
        <f t="shared" si="28"/>
        <v>1.1238516409670858</v>
      </c>
      <c r="BM62" s="92">
        <f t="shared" si="29"/>
        <v>0.18752072083646307</v>
      </c>
      <c r="BN62" s="92">
        <f t="shared" si="30"/>
        <v>0.68124123737558717</v>
      </c>
      <c r="BO62" s="92">
        <f t="shared" si="31"/>
        <v>0.49831055378960049</v>
      </c>
      <c r="BP62" s="92">
        <f t="shared" si="32"/>
        <v>1.8388490907372552</v>
      </c>
      <c r="BQ62" s="92">
        <v>-0.24184537803261005</v>
      </c>
      <c r="BR62" s="92">
        <v>0.99431715266963672</v>
      </c>
      <c r="BS62" s="92">
        <v>1.1277525158329733</v>
      </c>
      <c r="BT62" s="92">
        <v>1.4733343302207174</v>
      </c>
      <c r="BU62" s="92">
        <v>-0.37468754903832613</v>
      </c>
      <c r="BV62" s="92">
        <v>4.9218022670181653E-2</v>
      </c>
      <c r="BW62" s="92">
        <v>9.691001300805642E-2</v>
      </c>
      <c r="BX62" s="92">
        <v>0.10720996964786837</v>
      </c>
      <c r="BY62" s="92">
        <v>0.26516535553577292</v>
      </c>
      <c r="BZ62" s="92">
        <v>1.0162982452194003</v>
      </c>
      <c r="CA62" s="92">
        <v>1.6020599913279623</v>
      </c>
      <c r="CB62" s="92">
        <v>0.15060891710893196</v>
      </c>
      <c r="CC62" s="92">
        <v>0.82817418308127977</v>
      </c>
      <c r="CD62" s="92">
        <v>-1.5228787452803376</v>
      </c>
      <c r="CE62" s="92">
        <v>1.3208015698641151</v>
      </c>
      <c r="CG62" s="92">
        <v>0.92941892571429274</v>
      </c>
      <c r="CH62" s="92">
        <v>0.98677173426624487</v>
      </c>
      <c r="CI62" s="92">
        <v>1.0969100130080565</v>
      </c>
      <c r="CJ62" s="92">
        <v>1.5403294747908738</v>
      </c>
      <c r="CK62" s="92">
        <v>2.5369942957609823</v>
      </c>
      <c r="CL62" s="92">
        <v>1.2168674433387336</v>
      </c>
      <c r="CM62" s="92">
        <v>2.4928949575493733</v>
      </c>
      <c r="CN62" s="92">
        <v>0.89542254603940796</v>
      </c>
      <c r="CO62" s="92">
        <v>1.0000009053431809</v>
      </c>
      <c r="CP62" s="92">
        <v>0.88081359228079137</v>
      </c>
      <c r="CQ62" s="92">
        <v>0.65321251377534373</v>
      </c>
      <c r="CR62" s="92">
        <v>1.1238516409670858</v>
      </c>
      <c r="CS62" s="92">
        <v>0.18752072083646307</v>
      </c>
      <c r="CT62" s="92">
        <v>0.68124123737558717</v>
      </c>
      <c r="CU62" s="92">
        <v>0.49831055378960049</v>
      </c>
      <c r="CV62" s="92">
        <v>1.8388490907372552</v>
      </c>
    </row>
    <row r="63" spans="1:100" ht="30" x14ac:dyDescent="0.25">
      <c r="A63" s="86" t="s">
        <v>118</v>
      </c>
      <c r="B63" s="83" t="s">
        <v>77</v>
      </c>
      <c r="C63" s="86" t="s">
        <v>120</v>
      </c>
      <c r="D63" s="88">
        <v>6058</v>
      </c>
      <c r="E63" s="99">
        <v>0.63100000000000001</v>
      </c>
      <c r="F63" s="82">
        <v>6.98</v>
      </c>
      <c r="G63" s="82">
        <v>11.02</v>
      </c>
      <c r="H63" s="82">
        <v>27.120302129368312</v>
      </c>
      <c r="I63" s="86">
        <v>0.433</v>
      </c>
      <c r="J63" s="82">
        <v>1.08</v>
      </c>
      <c r="K63" s="82">
        <v>1.47</v>
      </c>
      <c r="L63" s="103">
        <v>1.45</v>
      </c>
      <c r="M63" s="82">
        <v>4.6363640000000004</v>
      </c>
      <c r="N63" s="82">
        <v>8.2668597379077333</v>
      </c>
      <c r="O63" s="82">
        <v>40</v>
      </c>
      <c r="P63" s="82">
        <v>1.4145194292068499</v>
      </c>
      <c r="Q63" s="91">
        <v>6.7324662208557102</v>
      </c>
      <c r="R63" s="104">
        <v>0.03</v>
      </c>
      <c r="S63" s="105">
        <v>12.673624086039567</v>
      </c>
      <c r="T63" s="106"/>
      <c r="U63" s="86">
        <v>18.2</v>
      </c>
      <c r="V63" s="82">
        <v>8.1</v>
      </c>
      <c r="W63" s="110">
        <v>11.9</v>
      </c>
      <c r="X63" s="97">
        <v>24.099999999999994</v>
      </c>
      <c r="Y63" s="97">
        <v>359.14402092221309</v>
      </c>
      <c r="Z63" s="91">
        <v>0</v>
      </c>
      <c r="AA63" s="98">
        <v>172.84659830622178</v>
      </c>
      <c r="AB63" s="97">
        <v>8.08</v>
      </c>
      <c r="AC63" s="98">
        <v>10.00001418944901</v>
      </c>
      <c r="AD63" s="97">
        <v>4.8</v>
      </c>
      <c r="AE63" s="97">
        <v>3.1</v>
      </c>
      <c r="AF63" s="97">
        <v>16</v>
      </c>
      <c r="AG63" s="111">
        <v>1.51</v>
      </c>
      <c r="AH63" s="111">
        <v>4.5999999999999996</v>
      </c>
      <c r="AI63" s="97">
        <v>0</v>
      </c>
      <c r="AJ63" s="105">
        <v>58.8</v>
      </c>
      <c r="AK63" s="92">
        <f t="shared" si="1"/>
        <v>-0.19997064075586568</v>
      </c>
      <c r="AL63" s="92">
        <f t="shared" si="2"/>
        <v>0.84385542262316116</v>
      </c>
      <c r="AM63" s="92">
        <f t="shared" si="3"/>
        <v>1.0421815945157662</v>
      </c>
      <c r="AN63" s="92">
        <f t="shared" si="4"/>
        <v>1.4332945234098708</v>
      </c>
      <c r="AO63" s="92">
        <f t="shared" si="5"/>
        <v>-0.36351210364663455</v>
      </c>
      <c r="AP63" s="92">
        <f t="shared" si="6"/>
        <v>3.342375548694973E-2</v>
      </c>
      <c r="AQ63" s="92">
        <f t="shared" si="7"/>
        <v>0.16731733474817609</v>
      </c>
      <c r="AR63" s="92">
        <f t="shared" si="8"/>
        <v>0.16136800223497488</v>
      </c>
      <c r="AS63" s="92">
        <f t="shared" si="9"/>
        <v>0.66617752500202232</v>
      </c>
      <c r="AT63" s="92">
        <f t="shared" si="10"/>
        <v>0.9173405691060037</v>
      </c>
      <c r="AU63" s="92">
        <f t="shared" si="11"/>
        <v>1.6020599913279623</v>
      </c>
      <c r="AV63" s="92">
        <f t="shared" si="12"/>
        <v>0.15060891710893196</v>
      </c>
      <c r="AW63" s="92">
        <f t="shared" si="13"/>
        <v>0.82817418308127977</v>
      </c>
      <c r="AX63" s="92">
        <f t="shared" si="14"/>
        <v>-1.5228787452803376</v>
      </c>
      <c r="AY63" s="92">
        <f t="shared" si="15"/>
        <v>1.1029008213169262</v>
      </c>
      <c r="AZ63" s="92" t="e">
        <f t="shared" si="16"/>
        <v>#NUM!</v>
      </c>
      <c r="BA63" s="92">
        <f t="shared" si="17"/>
        <v>1.2600713879850747</v>
      </c>
      <c r="BB63" s="92">
        <f t="shared" si="18"/>
        <v>0.90848501887864974</v>
      </c>
      <c r="BC63" s="92">
        <f t="shared" si="19"/>
        <v>1.0755469613925308</v>
      </c>
      <c r="BD63" s="92">
        <f t="shared" si="20"/>
        <v>1.3820170425748683</v>
      </c>
      <c r="BE63" s="92">
        <f t="shared" si="21"/>
        <v>2.5552686406367697</v>
      </c>
      <c r="BF63" s="92" t="e">
        <f t="shared" si="22"/>
        <v>#NUM!</v>
      </c>
      <c r="BG63" s="92">
        <f t="shared" si="23"/>
        <v>2.2376608368644004</v>
      </c>
      <c r="BH63" s="92">
        <f t="shared" si="24"/>
        <v>0.90741136077458617</v>
      </c>
      <c r="BI63" s="92">
        <f t="shared" si="25"/>
        <v>1.0000006162395034</v>
      </c>
      <c r="BJ63" s="92">
        <f t="shared" si="26"/>
        <v>0.68124123737558717</v>
      </c>
      <c r="BK63" s="92">
        <f t="shared" si="27"/>
        <v>0.49136169383427269</v>
      </c>
      <c r="BL63" s="92">
        <f t="shared" si="28"/>
        <v>1.2041199826559248</v>
      </c>
      <c r="BM63" s="92">
        <f t="shared" si="29"/>
        <v>0.17897694729316943</v>
      </c>
      <c r="BN63" s="92">
        <f t="shared" si="30"/>
        <v>0.66275783168157409</v>
      </c>
      <c r="BO63" s="92" t="e">
        <f t="shared" si="31"/>
        <v>#NUM!</v>
      </c>
      <c r="BP63" s="92">
        <f t="shared" si="32"/>
        <v>1.7693773260761385</v>
      </c>
      <c r="BQ63" s="92">
        <v>-0.19997064075586568</v>
      </c>
      <c r="BR63" s="92">
        <v>0.84385542262316116</v>
      </c>
      <c r="BS63" s="92">
        <v>1.0421815945157662</v>
      </c>
      <c r="BT63" s="92">
        <v>1.4332945234098708</v>
      </c>
      <c r="BU63" s="92">
        <v>-0.36351210364663455</v>
      </c>
      <c r="BV63" s="92">
        <v>3.342375548694973E-2</v>
      </c>
      <c r="BW63" s="92">
        <v>0.16731733474817609</v>
      </c>
      <c r="BX63" s="92">
        <v>0.16136800223497488</v>
      </c>
      <c r="BY63" s="92">
        <v>0.66617752500202232</v>
      </c>
      <c r="BZ63" s="92">
        <v>0.9173405691060037</v>
      </c>
      <c r="CA63" s="92">
        <v>1.6020599913279623</v>
      </c>
      <c r="CB63" s="92">
        <v>0.15060891710893196</v>
      </c>
      <c r="CC63" s="92">
        <v>0.82817418308127977</v>
      </c>
      <c r="CD63" s="92">
        <v>-1.5228787452803376</v>
      </c>
      <c r="CE63" s="92">
        <v>1.1029008213169262</v>
      </c>
      <c r="CG63" s="92">
        <v>1.2600713879850747</v>
      </c>
      <c r="CH63" s="92">
        <v>0.90848501887864974</v>
      </c>
      <c r="CI63" s="92">
        <v>1.0755469613925308</v>
      </c>
      <c r="CJ63" s="92">
        <v>1.3820170425748683</v>
      </c>
      <c r="CK63" s="92">
        <v>2.5552686406367697</v>
      </c>
      <c r="CM63" s="92">
        <v>2.2376608368644004</v>
      </c>
      <c r="CN63" s="92">
        <v>0.90741136077458617</v>
      </c>
      <c r="CO63" s="92">
        <v>1.0000006162395034</v>
      </c>
      <c r="CP63" s="92">
        <v>0.68124123737558717</v>
      </c>
      <c r="CQ63" s="92">
        <v>0.49136169383427269</v>
      </c>
      <c r="CR63" s="92">
        <v>1.2041199826559248</v>
      </c>
      <c r="CS63" s="92">
        <v>0.17897694729316943</v>
      </c>
      <c r="CT63" s="92">
        <v>0.66275783168157409</v>
      </c>
      <c r="CV63" s="92">
        <v>1.7693773260761385</v>
      </c>
    </row>
    <row r="64" spans="1:100" ht="30" x14ac:dyDescent="0.25">
      <c r="A64" s="86" t="s">
        <v>118</v>
      </c>
      <c r="B64" s="83" t="s">
        <v>77</v>
      </c>
      <c r="C64" s="86" t="s">
        <v>121</v>
      </c>
      <c r="D64" s="88">
        <v>6090</v>
      </c>
      <c r="E64" s="99">
        <v>0.53500000000000003</v>
      </c>
      <c r="F64" s="82">
        <v>19.3</v>
      </c>
      <c r="G64" s="82">
        <v>25.99</v>
      </c>
      <c r="H64" s="82">
        <v>38.84858973626465</v>
      </c>
      <c r="I64" s="86">
        <v>0.42899999999999999</v>
      </c>
      <c r="J64" s="82">
        <v>1.02</v>
      </c>
      <c r="K64" s="82">
        <v>1.17</v>
      </c>
      <c r="L64" s="103">
        <v>1.61</v>
      </c>
      <c r="M64" s="82">
        <v>2.8319700000000001</v>
      </c>
      <c r="N64" s="82">
        <v>4.8608287409585715</v>
      </c>
      <c r="O64" s="82">
        <v>40</v>
      </c>
      <c r="P64" s="82">
        <v>1.4145194292068499</v>
      </c>
      <c r="Q64" s="91">
        <v>6.7324662208557102</v>
      </c>
      <c r="R64" s="104">
        <v>0.21</v>
      </c>
      <c r="S64" s="105">
        <v>44.578932135158475</v>
      </c>
      <c r="T64" s="106"/>
      <c r="U64" s="86">
        <v>16.8</v>
      </c>
      <c r="V64" s="82">
        <v>8.6999999999999993</v>
      </c>
      <c r="W64" s="110">
        <v>13.9</v>
      </c>
      <c r="X64" s="97">
        <v>34.599999999999994</v>
      </c>
      <c r="Y64" s="97">
        <v>1499.714125121694</v>
      </c>
      <c r="Z64" s="91">
        <v>162.57874389284009</v>
      </c>
      <c r="AA64" s="98">
        <v>2462.2822136884329</v>
      </c>
      <c r="AB64" s="97">
        <v>8.65</v>
      </c>
      <c r="AC64" s="98">
        <v>19.99998555389265</v>
      </c>
      <c r="AD64" s="97">
        <v>8.1999999999999993</v>
      </c>
      <c r="AE64" s="97">
        <v>23.6</v>
      </c>
      <c r="AF64" s="97">
        <v>9.8000000000000007</v>
      </c>
      <c r="AG64" s="111">
        <v>1.5</v>
      </c>
      <c r="AH64" s="111">
        <v>4.7</v>
      </c>
      <c r="AI64" s="97">
        <v>0.28000000000000003</v>
      </c>
      <c r="AJ64" s="105">
        <v>81.7</v>
      </c>
      <c r="AK64" s="92">
        <f t="shared" si="1"/>
        <v>-0.27164621797877153</v>
      </c>
      <c r="AL64" s="92">
        <f t="shared" si="2"/>
        <v>1.2855573090077739</v>
      </c>
      <c r="AM64" s="92">
        <f t="shared" si="3"/>
        <v>1.4148062795010126</v>
      </c>
      <c r="AN64" s="92">
        <f t="shared" si="4"/>
        <v>1.5893752578634464</v>
      </c>
      <c r="AO64" s="92">
        <f t="shared" si="5"/>
        <v>-0.36754270781527576</v>
      </c>
      <c r="AP64" s="92">
        <f t="shared" si="6"/>
        <v>8.6001717619175692E-3</v>
      </c>
      <c r="AQ64" s="92">
        <f t="shared" si="7"/>
        <v>6.8185861746161619E-2</v>
      </c>
      <c r="AR64" s="92">
        <f t="shared" si="8"/>
        <v>0.20682587603184974</v>
      </c>
      <c r="AS64" s="92">
        <f t="shared" si="9"/>
        <v>0.45208864841622498</v>
      </c>
      <c r="AT64" s="92">
        <f t="shared" si="10"/>
        <v>0.68671032007332977</v>
      </c>
      <c r="AU64" s="92">
        <f t="shared" si="11"/>
        <v>1.6020599913279623</v>
      </c>
      <c r="AV64" s="92">
        <f t="shared" si="12"/>
        <v>0.15060891710893196</v>
      </c>
      <c r="AW64" s="92">
        <f t="shared" si="13"/>
        <v>0.82817418308127977</v>
      </c>
      <c r="AX64" s="92">
        <f t="shared" si="14"/>
        <v>-0.6777807052660807</v>
      </c>
      <c r="AY64" s="92">
        <f t="shared" si="15"/>
        <v>1.6491296609732295</v>
      </c>
      <c r="AZ64" s="92" t="e">
        <f t="shared" si="16"/>
        <v>#NUM!</v>
      </c>
      <c r="BA64" s="92">
        <f t="shared" si="17"/>
        <v>1.2253092817258628</v>
      </c>
      <c r="BB64" s="92">
        <f t="shared" si="18"/>
        <v>0.93951925261861846</v>
      </c>
      <c r="BC64" s="92">
        <f t="shared" si="19"/>
        <v>1.1430148002540952</v>
      </c>
      <c r="BD64" s="92">
        <f t="shared" si="20"/>
        <v>1.5390760987927765</v>
      </c>
      <c r="BE64" s="92">
        <f t="shared" si="21"/>
        <v>3.1760084819126866</v>
      </c>
      <c r="BF64" s="92">
        <f t="shared" si="22"/>
        <v>2.2110637638072914</v>
      </c>
      <c r="BG64" s="92">
        <f t="shared" si="23"/>
        <v>3.3913378279712227</v>
      </c>
      <c r="BH64" s="92">
        <f t="shared" si="24"/>
        <v>0.93701610746481423</v>
      </c>
      <c r="BI64" s="92">
        <f t="shared" si="25"/>
        <v>1.3010296819706326</v>
      </c>
      <c r="BJ64" s="92">
        <f t="shared" si="26"/>
        <v>0.91381385238371671</v>
      </c>
      <c r="BK64" s="92">
        <f t="shared" si="27"/>
        <v>1.3729120029701065</v>
      </c>
      <c r="BL64" s="92">
        <f t="shared" si="28"/>
        <v>0.99122607569249488</v>
      </c>
      <c r="BM64" s="92">
        <f t="shared" si="29"/>
        <v>0.17609125905568124</v>
      </c>
      <c r="BN64" s="92">
        <f t="shared" si="30"/>
        <v>0.67209785793571752</v>
      </c>
      <c r="BO64" s="92">
        <f t="shared" si="31"/>
        <v>-0.55284196865778079</v>
      </c>
      <c r="BP64" s="92">
        <f t="shared" si="32"/>
        <v>1.9122220565324155</v>
      </c>
      <c r="BQ64" s="92">
        <v>-0.27164621797877153</v>
      </c>
      <c r="BR64" s="92">
        <v>1.2855573090077739</v>
      </c>
      <c r="BS64" s="92">
        <v>1.4148062795010126</v>
      </c>
      <c r="BT64" s="92">
        <v>1.5893752578634464</v>
      </c>
      <c r="BU64" s="92">
        <v>-0.36754270781527576</v>
      </c>
      <c r="BV64" s="92">
        <v>8.6001717619175692E-3</v>
      </c>
      <c r="BW64" s="92">
        <v>6.8185861746161619E-2</v>
      </c>
      <c r="BX64" s="92">
        <v>0.20682587603184974</v>
      </c>
      <c r="BY64" s="92">
        <v>0.45208864841622498</v>
      </c>
      <c r="BZ64" s="92">
        <v>0.68671032007332977</v>
      </c>
      <c r="CA64" s="92">
        <v>1.6020599913279623</v>
      </c>
      <c r="CB64" s="92">
        <v>0.15060891710893196</v>
      </c>
      <c r="CC64" s="92">
        <v>0.82817418308127977</v>
      </c>
      <c r="CD64" s="92">
        <v>-0.6777807052660807</v>
      </c>
      <c r="CE64" s="92">
        <v>1.6491296609732295</v>
      </c>
      <c r="CG64" s="92">
        <v>1.2253092817258628</v>
      </c>
      <c r="CH64" s="92">
        <v>0.93951925261861846</v>
      </c>
      <c r="CI64" s="92">
        <v>1.1430148002540952</v>
      </c>
      <c r="CJ64" s="92">
        <v>1.5390760987927765</v>
      </c>
      <c r="CK64" s="92">
        <v>3.1760084819126866</v>
      </c>
      <c r="CL64" s="92">
        <v>2.2110637638072914</v>
      </c>
      <c r="CM64" s="92">
        <v>3.3913378279712227</v>
      </c>
      <c r="CN64" s="92">
        <v>0.93701610746481423</v>
      </c>
      <c r="CO64" s="92">
        <v>1.3010296819706326</v>
      </c>
      <c r="CP64" s="92">
        <v>0.91381385238371671</v>
      </c>
      <c r="CQ64" s="92">
        <v>1.3729120029701065</v>
      </c>
      <c r="CR64" s="92">
        <v>0.99122607569249488</v>
      </c>
      <c r="CS64" s="92">
        <v>0.17609125905568124</v>
      </c>
      <c r="CT64" s="92">
        <v>0.67209785793571752</v>
      </c>
      <c r="CU64" s="92">
        <v>-0.55284196865778079</v>
      </c>
      <c r="CV64" s="92">
        <v>1.9122220565324155</v>
      </c>
    </row>
    <row r="65" spans="1:100" ht="60" x14ac:dyDescent="0.25">
      <c r="A65" s="86" t="s">
        <v>118</v>
      </c>
      <c r="B65" s="86" t="s">
        <v>77</v>
      </c>
      <c r="C65" s="86" t="s">
        <v>118</v>
      </c>
      <c r="D65" s="88">
        <v>6091</v>
      </c>
      <c r="E65" s="99">
        <v>0.63100000000000001</v>
      </c>
      <c r="F65" s="82">
        <v>8.76</v>
      </c>
      <c r="G65" s="82">
        <v>13.04</v>
      </c>
      <c r="H65" s="82">
        <v>31.154757241061933</v>
      </c>
      <c r="I65" s="86">
        <v>0.41799999999999998</v>
      </c>
      <c r="J65" s="82">
        <v>0.98</v>
      </c>
      <c r="K65" s="82">
        <v>1.1100000000000001</v>
      </c>
      <c r="L65" s="103">
        <v>1.41</v>
      </c>
      <c r="M65" s="82">
        <v>5.1940299999999997</v>
      </c>
      <c r="N65" s="82">
        <v>5.1403631155409633</v>
      </c>
      <c r="O65" s="82">
        <v>40</v>
      </c>
      <c r="P65" s="82">
        <v>1.4145194292068499</v>
      </c>
      <c r="Q65" s="91">
        <v>6.7324662208557102</v>
      </c>
      <c r="R65" s="104">
        <v>0.05</v>
      </c>
      <c r="S65" s="105">
        <v>7413.3984431985637</v>
      </c>
      <c r="T65" s="106"/>
      <c r="U65" s="86">
        <v>34.1</v>
      </c>
      <c r="V65" s="82">
        <v>7.8</v>
      </c>
      <c r="W65" s="110">
        <v>10.8</v>
      </c>
      <c r="X65" s="97">
        <v>50.5</v>
      </c>
      <c r="Y65" s="97">
        <v>637.23604856400095</v>
      </c>
      <c r="Z65" s="91">
        <v>81.805994022067395</v>
      </c>
      <c r="AA65" s="98">
        <v>558.48471209689615</v>
      </c>
      <c r="AB65" s="97">
        <v>6</v>
      </c>
      <c r="AC65" s="98">
        <v>5.0000053236853956</v>
      </c>
      <c r="AD65" s="97">
        <v>3.6</v>
      </c>
      <c r="AE65" s="97">
        <v>31.4</v>
      </c>
      <c r="AF65" s="97">
        <v>15</v>
      </c>
      <c r="AG65" s="97">
        <v>1.44</v>
      </c>
      <c r="AH65" s="111">
        <v>4.1000000000000005</v>
      </c>
      <c r="AI65" s="97">
        <v>0.37</v>
      </c>
      <c r="AJ65" s="105">
        <v>47</v>
      </c>
      <c r="AK65" s="92">
        <f t="shared" si="1"/>
        <v>-0.19997064075586568</v>
      </c>
      <c r="AL65" s="92">
        <f t="shared" si="2"/>
        <v>0.94250410616808067</v>
      </c>
      <c r="AM65" s="92">
        <f t="shared" si="3"/>
        <v>1.1152775913959014</v>
      </c>
      <c r="AN65" s="92">
        <f t="shared" si="4"/>
        <v>1.4935243715664508</v>
      </c>
      <c r="AO65" s="92">
        <f t="shared" si="5"/>
        <v>-0.3788237182249648</v>
      </c>
      <c r="AP65" s="92">
        <f t="shared" si="6"/>
        <v>-8.7739243075051505E-3</v>
      </c>
      <c r="AQ65" s="92">
        <f t="shared" si="7"/>
        <v>4.5322978786657475E-2</v>
      </c>
      <c r="AR65" s="92">
        <f t="shared" si="8"/>
        <v>0.14921911265537988</v>
      </c>
      <c r="AS65" s="92">
        <f t="shared" si="9"/>
        <v>0.71550445372548077</v>
      </c>
      <c r="AT65" s="92">
        <f t="shared" si="10"/>
        <v>0.71099379866563894</v>
      </c>
      <c r="AU65" s="92">
        <f t="shared" si="11"/>
        <v>1.6020599913279623</v>
      </c>
      <c r="AV65" s="92">
        <f t="shared" si="12"/>
        <v>0.15060891710893196</v>
      </c>
      <c r="AW65" s="92">
        <f t="shared" si="13"/>
        <v>0.82817418308127977</v>
      </c>
      <c r="AX65" s="92">
        <f t="shared" si="14"/>
        <v>-1.3010299956639813</v>
      </c>
      <c r="AY65" s="92">
        <f t="shared" si="15"/>
        <v>3.8700173424975985</v>
      </c>
      <c r="AZ65" s="92" t="e">
        <f t="shared" si="16"/>
        <v>#NUM!</v>
      </c>
      <c r="BA65" s="92">
        <f t="shared" si="17"/>
        <v>1.5327543789924978</v>
      </c>
      <c r="BB65" s="92">
        <f t="shared" si="18"/>
        <v>0.89209460269048035</v>
      </c>
      <c r="BC65" s="92">
        <f t="shared" si="19"/>
        <v>1.0334237554869496</v>
      </c>
      <c r="BD65" s="92">
        <f t="shared" si="20"/>
        <v>1.7032913781186614</v>
      </c>
      <c r="BE65" s="92">
        <f t="shared" si="21"/>
        <v>2.8043003359451566</v>
      </c>
      <c r="BF65" s="92">
        <f t="shared" si="22"/>
        <v>1.9127851261082087</v>
      </c>
      <c r="BG65" s="92">
        <f t="shared" si="23"/>
        <v>2.7470112892818324</v>
      </c>
      <c r="BH65" s="92">
        <f t="shared" si="24"/>
        <v>0.77815125038364363</v>
      </c>
      <c r="BI65" s="92">
        <f t="shared" si="25"/>
        <v>0.69897046674521079</v>
      </c>
      <c r="BJ65" s="92">
        <f t="shared" si="26"/>
        <v>0.55630250076728727</v>
      </c>
      <c r="BK65" s="92">
        <f t="shared" si="27"/>
        <v>1.4969296480732148</v>
      </c>
      <c r="BL65" s="92">
        <f t="shared" si="28"/>
        <v>1.1760912590556813</v>
      </c>
      <c r="BM65" s="92">
        <f t="shared" si="29"/>
        <v>0.15836249209524964</v>
      </c>
      <c r="BN65" s="92">
        <f t="shared" si="30"/>
        <v>0.61278385671973556</v>
      </c>
      <c r="BO65" s="92">
        <f t="shared" si="31"/>
        <v>-0.43179827593300502</v>
      </c>
      <c r="BP65" s="92">
        <f t="shared" si="32"/>
        <v>1.6720978579357175</v>
      </c>
      <c r="BQ65" s="92">
        <v>-0.19997064075586568</v>
      </c>
      <c r="BR65" s="92">
        <v>0.94250410616808067</v>
      </c>
      <c r="BS65" s="92">
        <v>1.1152775913959014</v>
      </c>
      <c r="BT65" s="92">
        <v>1.4935243715664508</v>
      </c>
      <c r="BU65" s="92">
        <v>-0.3788237182249648</v>
      </c>
      <c r="BV65" s="92">
        <v>-8.7739243075051505E-3</v>
      </c>
      <c r="BW65" s="92">
        <v>4.5322978786657475E-2</v>
      </c>
      <c r="BX65" s="92">
        <v>0.14921911265537988</v>
      </c>
      <c r="BY65" s="92">
        <v>0.71550445372548077</v>
      </c>
      <c r="BZ65" s="92">
        <v>0.71099379866563894</v>
      </c>
      <c r="CA65" s="92">
        <v>1.6020599913279623</v>
      </c>
      <c r="CB65" s="92">
        <v>0.15060891710893196</v>
      </c>
      <c r="CC65" s="92">
        <v>0.82817418308127977</v>
      </c>
      <c r="CD65" s="92">
        <v>-1.3010299956639813</v>
      </c>
      <c r="CE65" s="92">
        <v>3.8700173424975985</v>
      </c>
      <c r="CG65" s="92">
        <v>1.5327543789924978</v>
      </c>
      <c r="CH65" s="92">
        <v>0.89209460269048035</v>
      </c>
      <c r="CI65" s="92">
        <v>1.0334237554869496</v>
      </c>
      <c r="CJ65" s="92">
        <v>1.7032913781186614</v>
      </c>
      <c r="CK65" s="92">
        <v>2.8043003359451566</v>
      </c>
      <c r="CL65" s="92">
        <v>1.9127851261082087</v>
      </c>
      <c r="CM65" s="92">
        <v>2.7470112892818324</v>
      </c>
      <c r="CN65" s="92">
        <v>0.77815125038364363</v>
      </c>
      <c r="CO65" s="92">
        <v>0.69897046674521079</v>
      </c>
      <c r="CP65" s="92">
        <v>0.55630250076728727</v>
      </c>
      <c r="CQ65" s="92">
        <v>1.4969296480732148</v>
      </c>
      <c r="CR65" s="92">
        <v>1.1760912590556813</v>
      </c>
      <c r="CS65" s="92">
        <v>0.15836249209524964</v>
      </c>
      <c r="CT65" s="92">
        <v>0.61278385671973556</v>
      </c>
      <c r="CU65" s="92">
        <v>-0.43179827593300502</v>
      </c>
      <c r="CV65" s="92">
        <v>1.6720978579357175</v>
      </c>
    </row>
    <row r="66" spans="1:100" x14ac:dyDescent="0.25">
      <c r="AK66" s="92" t="e">
        <f t="shared" ref="AK66" si="33">LOG(E66)</f>
        <v>#NUM!</v>
      </c>
      <c r="BP66" s="334" t="s">
        <v>381</v>
      </c>
      <c r="BQ66" s="134">
        <f>MAX(BQ2:BQ65)</f>
        <v>-0.14813039927023372</v>
      </c>
      <c r="BR66" s="134">
        <f t="shared" ref="BR66:CT66" si="34">MAX(BR2:BR65)</f>
        <v>1.7317498835272633</v>
      </c>
      <c r="BS66" s="134">
        <f t="shared" si="34"/>
        <v>1.8501559224220923</v>
      </c>
      <c r="BT66" s="134">
        <f t="shared" si="34"/>
        <v>1.6807168205566203</v>
      </c>
      <c r="BU66" s="134">
        <f t="shared" si="34"/>
        <v>-7.8833949362261305E-2</v>
      </c>
      <c r="BV66" s="134">
        <f t="shared" si="34"/>
        <v>0.10037054511756291</v>
      </c>
      <c r="BW66" s="134">
        <f t="shared" si="34"/>
        <v>0.30749603791321289</v>
      </c>
      <c r="BX66" s="134">
        <f t="shared" si="34"/>
        <v>0.3344537511509309</v>
      </c>
      <c r="BY66" s="134">
        <f t="shared" si="34"/>
        <v>0.81763721720874705</v>
      </c>
      <c r="BZ66" s="134">
        <f t="shared" si="34"/>
        <v>1.4753787064583797</v>
      </c>
      <c r="CA66" s="134">
        <f t="shared" si="34"/>
        <v>1.6020599913279623</v>
      </c>
      <c r="CB66" s="134">
        <f t="shared" si="34"/>
        <v>0.15060891710893196</v>
      </c>
      <c r="CC66" s="134">
        <f t="shared" si="34"/>
        <v>0.82817418308127999</v>
      </c>
      <c r="CD66" s="134">
        <f t="shared" si="34"/>
        <v>-0.18708664335714442</v>
      </c>
      <c r="CE66" s="134">
        <f>MAX(CE2:CE65)</f>
        <v>4.1493958566822267</v>
      </c>
      <c r="CF66" s="134">
        <f t="shared" si="34"/>
        <v>5.9593767672130449</v>
      </c>
      <c r="CG66" s="134">
        <f t="shared" si="34"/>
        <v>1.8048206787211623</v>
      </c>
      <c r="CH66" s="134">
        <f t="shared" si="34"/>
        <v>1.2013971243204515</v>
      </c>
      <c r="CI66" s="134">
        <f t="shared" si="34"/>
        <v>1.403120521175818</v>
      </c>
      <c r="CJ66" s="134">
        <f t="shared" si="34"/>
        <v>1.7201593034059568</v>
      </c>
      <c r="CK66" s="134">
        <f t="shared" si="34"/>
        <v>3.5852123919708863</v>
      </c>
      <c r="CL66" s="134">
        <f t="shared" si="34"/>
        <v>3.2458202723504823</v>
      </c>
      <c r="CM66" s="134">
        <f t="shared" si="34"/>
        <v>4.2036084366122877</v>
      </c>
      <c r="CN66" s="134">
        <f t="shared" si="34"/>
        <v>1.7162538258960367</v>
      </c>
      <c r="CO66" s="134">
        <f t="shared" si="34"/>
        <v>1.3010299956639813</v>
      </c>
      <c r="CP66" s="134">
        <f t="shared" si="34"/>
        <v>1.2833012287035497</v>
      </c>
      <c r="CQ66" s="134">
        <f t="shared" si="34"/>
        <v>1.7535830588929067</v>
      </c>
      <c r="CR66" s="134">
        <f t="shared" si="34"/>
        <v>1.4329692908744058</v>
      </c>
      <c r="CS66" s="134">
        <f t="shared" si="34"/>
        <v>0.32428245529769262</v>
      </c>
      <c r="CT66" s="134">
        <f t="shared" si="34"/>
        <v>0.81954393554186866</v>
      </c>
      <c r="CU66" s="134">
        <f>MAX(CU2:CU65)</f>
        <v>1.7764105888073423</v>
      </c>
      <c r="CV66" s="134">
        <f t="shared" ref="CV66" si="35">MAX(CV2:CV65)</f>
        <v>1.9694159123539814</v>
      </c>
    </row>
    <row r="67" spans="1:100" x14ac:dyDescent="0.25">
      <c r="BP67" s="334" t="s">
        <v>382</v>
      </c>
      <c r="BQ67" s="134">
        <f t="shared" ref="BQ67" si="36">MIN(BQ2:BQ65)</f>
        <v>-0.27164621797877153</v>
      </c>
      <c r="BR67" s="134">
        <f t="shared" ref="BR67:CU67" si="37">MIN(BR2:BR65)</f>
        <v>-1.5228787452803376</v>
      </c>
      <c r="BS67" s="134">
        <f t="shared" si="37"/>
        <v>0.41161970596323016</v>
      </c>
      <c r="BT67" s="134">
        <f t="shared" si="37"/>
        <v>1.1976640768439408</v>
      </c>
      <c r="BU67" s="134">
        <f t="shared" si="37"/>
        <v>-0.45717457304082015</v>
      </c>
      <c r="BV67" s="134">
        <f t="shared" si="37"/>
        <v>-2.6872146400301365E-2</v>
      </c>
      <c r="BW67" s="134">
        <f t="shared" si="37"/>
        <v>-2.6872146400301365E-2</v>
      </c>
      <c r="BX67" s="134">
        <f t="shared" si="37"/>
        <v>-2.2276394711152253E-2</v>
      </c>
      <c r="BY67" s="134">
        <f t="shared" si="37"/>
        <v>-0.30877789353001467</v>
      </c>
      <c r="BZ67" s="134">
        <f t="shared" si="37"/>
        <v>5.1778251460636783E-2</v>
      </c>
      <c r="CA67" s="134">
        <f t="shared" si="37"/>
        <v>1.6020599913279623</v>
      </c>
      <c r="CB67" s="134">
        <f t="shared" si="37"/>
        <v>0.1506089171089314</v>
      </c>
      <c r="CC67" s="134">
        <f t="shared" si="37"/>
        <v>0.82817418308127977</v>
      </c>
      <c r="CD67" s="134">
        <f t="shared" si="37"/>
        <v>-2</v>
      </c>
      <c r="CE67" s="134">
        <f t="shared" si="37"/>
        <v>0.15493280693034009</v>
      </c>
      <c r="CF67" s="134">
        <f t="shared" si="37"/>
        <v>5.9593767672130449</v>
      </c>
      <c r="CG67" s="134">
        <f t="shared" si="37"/>
        <v>0.92941892571429274</v>
      </c>
      <c r="CH67" s="134">
        <f t="shared" si="37"/>
        <v>0.23044892137827391</v>
      </c>
      <c r="CI67" s="134">
        <f t="shared" si="37"/>
        <v>0.20411998265592479</v>
      </c>
      <c r="CJ67" s="134">
        <f t="shared" si="37"/>
        <v>0.6334684555795862</v>
      </c>
      <c r="CK67" s="134">
        <f t="shared" si="37"/>
        <v>-0.65155450297854656</v>
      </c>
      <c r="CL67" s="134">
        <f t="shared" si="37"/>
        <v>-0.93866499912406876</v>
      </c>
      <c r="CM67" s="134">
        <f t="shared" si="37"/>
        <v>0.12974472649930538</v>
      </c>
      <c r="CN67" s="134">
        <f t="shared" si="37"/>
        <v>0.18469143081759881</v>
      </c>
      <c r="CO67" s="134">
        <f t="shared" si="37"/>
        <v>0.69896631149703814</v>
      </c>
      <c r="CP67" s="134">
        <f t="shared" si="37"/>
        <v>7.9181246047624818E-2</v>
      </c>
      <c r="CQ67" s="134">
        <f t="shared" si="37"/>
        <v>0.25527250510330607</v>
      </c>
      <c r="CR67" s="134">
        <f t="shared" si="37"/>
        <v>0.77815125038364363</v>
      </c>
      <c r="CS67" s="134">
        <f t="shared" si="37"/>
        <v>-8.6186147616283335E-2</v>
      </c>
      <c r="CT67" s="134">
        <f t="shared" si="37"/>
        <v>0.43136376415898736</v>
      </c>
      <c r="CU67" s="134">
        <f t="shared" si="37"/>
        <v>-2</v>
      </c>
      <c r="CV67" s="134">
        <f t="shared" ref="CV67" si="38">MIN(CV2:CV65)</f>
        <v>1.2504200023088941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90CB0-DA9E-4FD6-B00F-7EF8B138F537}">
  <dimension ref="A1:AL83"/>
  <sheetViews>
    <sheetView topLeftCell="A18" zoomScale="55" zoomScaleNormal="55" workbookViewId="0">
      <selection activeCell="D20" sqref="D20"/>
    </sheetView>
  </sheetViews>
  <sheetFormatPr defaultRowHeight="15" x14ac:dyDescent="0.25"/>
  <cols>
    <col min="1" max="1" width="12.7109375" customWidth="1"/>
  </cols>
  <sheetData>
    <row r="1" spans="1:38" ht="29.25" x14ac:dyDescent="0.25">
      <c r="A1" s="76" t="s">
        <v>711</v>
      </c>
      <c r="M1" s="76" t="s">
        <v>711</v>
      </c>
      <c r="Q1" s="83" t="s">
        <v>1091</v>
      </c>
      <c r="AB1" s="83" t="s">
        <v>1088</v>
      </c>
      <c r="AL1" s="83" t="s">
        <v>1092</v>
      </c>
    </row>
    <row r="2" spans="1:38" x14ac:dyDescent="0.25">
      <c r="A2" s="97">
        <v>31.024112089776057</v>
      </c>
      <c r="B2">
        <f>LOG(A2)</f>
        <v>1.4916993608386555</v>
      </c>
      <c r="M2" s="97">
        <v>31.024112089776057</v>
      </c>
      <c r="N2">
        <f>LOG(M2)</f>
        <v>1.4916993608386555</v>
      </c>
      <c r="Q2" s="105">
        <v>14105.739418878211</v>
      </c>
      <c r="AB2" s="91">
        <v>27.1</v>
      </c>
      <c r="AL2" s="99">
        <v>47.942074291306966</v>
      </c>
    </row>
    <row r="3" spans="1:38" x14ac:dyDescent="0.25">
      <c r="A3" s="97">
        <v>30.899674652830161</v>
      </c>
      <c r="B3">
        <f t="shared" ref="B3:B12" si="0">LOG(A3)</f>
        <v>1.489953906699125</v>
      </c>
      <c r="M3" s="97">
        <v>30.899674652830161</v>
      </c>
      <c r="N3">
        <f t="shared" ref="N3:N12" si="1">LOG(M3)</f>
        <v>1.489953906699125</v>
      </c>
      <c r="Q3" s="105">
        <v>13734.156072998543</v>
      </c>
      <c r="AB3" s="91">
        <v>22.2</v>
      </c>
      <c r="AL3" s="99">
        <v>45.088794566104099</v>
      </c>
    </row>
    <row r="4" spans="1:38" x14ac:dyDescent="0.25">
      <c r="A4" s="97">
        <v>29.963456520449267</v>
      </c>
      <c r="B4">
        <f t="shared" si="0"/>
        <v>1.4765919112026549</v>
      </c>
      <c r="M4" s="97">
        <v>29.963456520449267</v>
      </c>
      <c r="N4">
        <f t="shared" si="1"/>
        <v>1.4765919112026549</v>
      </c>
      <c r="Q4" s="105">
        <v>11312.197329910636</v>
      </c>
      <c r="AB4" s="91">
        <v>21.6</v>
      </c>
      <c r="AL4" s="99">
        <v>43.724984754257093</v>
      </c>
    </row>
    <row r="5" spans="1:38" x14ac:dyDescent="0.25">
      <c r="A5" s="97">
        <v>26.044270781092866</v>
      </c>
      <c r="B5">
        <f t="shared" si="0"/>
        <v>1.4157122020382096</v>
      </c>
      <c r="M5" s="97">
        <v>26.044270781092866</v>
      </c>
      <c r="N5">
        <f t="shared" si="1"/>
        <v>1.4157122020382096</v>
      </c>
      <c r="Q5" s="105">
        <v>10249.296955806769</v>
      </c>
      <c r="AB5" s="91">
        <v>21.5</v>
      </c>
      <c r="AL5" s="99">
        <v>41.12361777723369</v>
      </c>
    </row>
    <row r="6" spans="1:38" x14ac:dyDescent="0.25">
      <c r="A6" s="97">
        <v>25.952942837468314</v>
      </c>
      <c r="B6">
        <f t="shared" si="0"/>
        <v>1.4141866101848839</v>
      </c>
      <c r="M6" s="97">
        <v>25.952942837468314</v>
      </c>
      <c r="N6">
        <f t="shared" si="1"/>
        <v>1.4141866101848839</v>
      </c>
      <c r="Q6" s="105">
        <v>7413.3984431985637</v>
      </c>
      <c r="AB6" s="91">
        <v>21.2</v>
      </c>
      <c r="AL6" s="99">
        <v>40.624681777526291</v>
      </c>
    </row>
    <row r="7" spans="1:38" x14ac:dyDescent="0.25">
      <c r="A7" s="97">
        <v>24.76316580585565</v>
      </c>
      <c r="B7">
        <f t="shared" si="0"/>
        <v>1.3938061655550571</v>
      </c>
      <c r="M7" s="97">
        <v>24.76316580585565</v>
      </c>
      <c r="N7">
        <f t="shared" si="1"/>
        <v>1.3938061655550571</v>
      </c>
      <c r="Q7" s="105">
        <v>6872.1598242975006</v>
      </c>
      <c r="AB7" s="91">
        <v>20.6</v>
      </c>
      <c r="AL7" s="99">
        <v>39.457543534971705</v>
      </c>
    </row>
    <row r="8" spans="1:38" x14ac:dyDescent="0.25">
      <c r="A8" s="97">
        <v>15.412322931858776</v>
      </c>
      <c r="B8">
        <f t="shared" si="0"/>
        <v>1.1878681001369011</v>
      </c>
      <c r="M8" s="97">
        <v>15.412322931858776</v>
      </c>
      <c r="N8">
        <f t="shared" si="1"/>
        <v>1.1878681001369011</v>
      </c>
      <c r="Q8" s="105">
        <v>5647.9901242869464</v>
      </c>
      <c r="AB8" s="91">
        <v>20.399999999999999</v>
      </c>
      <c r="AL8" s="99">
        <v>38.84858973626465</v>
      </c>
    </row>
    <row r="9" spans="1:38" x14ac:dyDescent="0.25">
      <c r="A9" s="97">
        <v>15.092869431046605</v>
      </c>
      <c r="B9">
        <f t="shared" si="0"/>
        <v>1.1787718149645621</v>
      </c>
      <c r="M9" s="97">
        <v>15.092869431046605</v>
      </c>
      <c r="N9">
        <f t="shared" si="1"/>
        <v>1.1787718149645621</v>
      </c>
      <c r="Q9" s="105">
        <v>5093.6948853805361</v>
      </c>
      <c r="AB9" s="91">
        <v>18.5</v>
      </c>
      <c r="AL9" s="99">
        <v>38.371121337128031</v>
      </c>
    </row>
    <row r="10" spans="1:38" x14ac:dyDescent="0.25">
      <c r="A10" s="97">
        <v>12.55372185446198</v>
      </c>
      <c r="B10">
        <f t="shared" si="0"/>
        <v>1.0987725020102046</v>
      </c>
      <c r="M10" s="97">
        <v>12.55372185446198</v>
      </c>
      <c r="N10">
        <f t="shared" si="1"/>
        <v>1.0987725020102046</v>
      </c>
      <c r="Q10" s="105">
        <v>4916.4836879358927</v>
      </c>
      <c r="AB10" s="91">
        <v>16</v>
      </c>
      <c r="AL10" s="99">
        <v>36.685426475752763</v>
      </c>
    </row>
    <row r="11" spans="1:38" x14ac:dyDescent="0.25">
      <c r="A11" s="97">
        <v>12.038873852209875</v>
      </c>
      <c r="B11">
        <f t="shared" si="0"/>
        <v>1.0805858637785128</v>
      </c>
      <c r="M11" s="97">
        <v>12.038873852209875</v>
      </c>
      <c r="N11">
        <f t="shared" si="1"/>
        <v>1.0805858637785128</v>
      </c>
      <c r="Q11" s="105">
        <v>4709.2329490971524</v>
      </c>
      <c r="AB11" s="91">
        <v>15.8</v>
      </c>
      <c r="AL11" s="99">
        <v>36.441167220424802</v>
      </c>
    </row>
    <row r="12" spans="1:38" x14ac:dyDescent="0.25">
      <c r="A12" s="97">
        <v>12.03231440727518</v>
      </c>
      <c r="B12">
        <f t="shared" si="0"/>
        <v>1.08034917161531</v>
      </c>
      <c r="M12" s="97">
        <v>12.03231440727518</v>
      </c>
      <c r="N12">
        <f t="shared" si="1"/>
        <v>1.08034917161531</v>
      </c>
      <c r="Q12" s="105">
        <v>4126.2108366553757</v>
      </c>
      <c r="AB12" s="91">
        <v>15.2</v>
      </c>
      <c r="AL12" s="99">
        <v>36.132445807066233</v>
      </c>
    </row>
    <row r="13" spans="1:38" ht="13.15" customHeight="1" x14ac:dyDescent="0.25">
      <c r="A13" s="97"/>
      <c r="Q13" s="105">
        <v>3297.0344625117082</v>
      </c>
      <c r="AB13" s="91">
        <v>15</v>
      </c>
      <c r="AL13" s="99">
        <v>35.593531688967914</v>
      </c>
    </row>
    <row r="14" spans="1:38" x14ac:dyDescent="0.25">
      <c r="A14" s="97"/>
      <c r="Q14" s="105">
        <v>3180.0027318697489</v>
      </c>
      <c r="AB14" s="91">
        <v>14.3</v>
      </c>
      <c r="AL14" s="99">
        <v>35.580902491555257</v>
      </c>
    </row>
    <row r="15" spans="1:38" x14ac:dyDescent="0.25">
      <c r="A15" s="97"/>
      <c r="Q15" s="105">
        <v>3144.5619255665902</v>
      </c>
      <c r="AB15" s="91">
        <v>13.9</v>
      </c>
      <c r="AL15" s="99">
        <v>35.519028155704099</v>
      </c>
    </row>
    <row r="16" spans="1:38" x14ac:dyDescent="0.25">
      <c r="A16" s="97"/>
      <c r="Q16" s="105">
        <v>3113.8671917074103</v>
      </c>
      <c r="AB16" s="91">
        <v>13.8</v>
      </c>
      <c r="AL16" s="99">
        <v>35.33968948858265</v>
      </c>
    </row>
    <row r="17" spans="1:38" x14ac:dyDescent="0.25">
      <c r="A17" s="97"/>
      <c r="Q17" s="105">
        <v>2658.8113735535749</v>
      </c>
      <c r="U17">
        <v>7413</v>
      </c>
      <c r="AB17" s="91">
        <v>13.4</v>
      </c>
      <c r="AL17" s="99">
        <v>35.095029368208344</v>
      </c>
    </row>
    <row r="18" spans="1:38" x14ac:dyDescent="0.25">
      <c r="A18" s="97"/>
      <c r="Q18" s="105">
        <v>2563.8551014285454</v>
      </c>
      <c r="U18">
        <v>1184</v>
      </c>
      <c r="AB18" s="91">
        <v>13.3</v>
      </c>
      <c r="AL18" s="99">
        <v>34.581682500904989</v>
      </c>
    </row>
    <row r="19" spans="1:38" x14ac:dyDescent="0.25">
      <c r="A19" s="97"/>
      <c r="Q19" s="105">
        <v>1606.3028906357588</v>
      </c>
      <c r="AB19" s="91">
        <v>13.3</v>
      </c>
      <c r="AL19" s="99">
        <v>34.434185849495123</v>
      </c>
    </row>
    <row r="20" spans="1:38" x14ac:dyDescent="0.25">
      <c r="A20" s="92">
        <v>3.5852123919708898</v>
      </c>
      <c r="Q20" s="105">
        <v>1465.6469222394476</v>
      </c>
      <c r="Y20">
        <v>7413</v>
      </c>
      <c r="AB20" s="91">
        <v>13.2</v>
      </c>
      <c r="AL20" s="99">
        <v>34.244551212409817</v>
      </c>
    </row>
    <row r="21" spans="1:38" x14ac:dyDescent="0.25">
      <c r="A21" s="92">
        <v>3.3554170392543243</v>
      </c>
      <c r="Q21" s="105">
        <v>1372.3528788768415</v>
      </c>
      <c r="Y21">
        <v>1184</v>
      </c>
      <c r="AB21" s="91">
        <v>12.6</v>
      </c>
      <c r="AL21" s="99">
        <v>34.023474947098947</v>
      </c>
    </row>
    <row r="22" spans="1:38" x14ac:dyDescent="0.25">
      <c r="A22" s="92">
        <v>3.2556448826473354</v>
      </c>
      <c r="Q22" s="105">
        <v>1184.2033853342593</v>
      </c>
      <c r="AB22" s="91">
        <v>12.1</v>
      </c>
      <c r="AL22" s="99">
        <v>33.888207520988615</v>
      </c>
    </row>
    <row r="23" spans="1:38" x14ac:dyDescent="0.25">
      <c r="A23" s="92">
        <v>3.1760084819126866</v>
      </c>
      <c r="Q23" s="105">
        <v>867.90289518649843</v>
      </c>
      <c r="AB23" s="91">
        <v>12.1</v>
      </c>
      <c r="AL23" s="99">
        <v>32.329382241991937</v>
      </c>
    </row>
    <row r="24" spans="1:38" x14ac:dyDescent="0.25">
      <c r="A24" s="92">
        <v>3.1024804070407748</v>
      </c>
      <c r="Q24" s="105">
        <v>847.55808611466409</v>
      </c>
      <c r="AB24" s="91">
        <v>12</v>
      </c>
      <c r="AL24" s="99">
        <v>32.157250777550324</v>
      </c>
    </row>
    <row r="25" spans="1:38" x14ac:dyDescent="0.25">
      <c r="A25" s="92">
        <v>3.0936639376435435</v>
      </c>
      <c r="Q25" s="105">
        <v>843.50074165612875</v>
      </c>
      <c r="AB25" s="91">
        <v>11.6</v>
      </c>
      <c r="AL25" s="99">
        <v>31.947717509030582</v>
      </c>
    </row>
    <row r="26" spans="1:38" x14ac:dyDescent="0.25">
      <c r="A26" s="92">
        <v>3.0336759607370269</v>
      </c>
      <c r="Q26" s="105">
        <v>565.40192954149109</v>
      </c>
      <c r="AB26" s="91">
        <v>11.3</v>
      </c>
      <c r="AL26" s="99">
        <v>31.662788282336379</v>
      </c>
    </row>
    <row r="27" spans="1:38" x14ac:dyDescent="0.25">
      <c r="A27" s="92">
        <v>3.0154991372984883</v>
      </c>
      <c r="Q27" s="105">
        <v>563.59826366526295</v>
      </c>
      <c r="AB27" s="91">
        <v>11</v>
      </c>
      <c r="AL27" s="99">
        <v>31.330316223068589</v>
      </c>
    </row>
    <row r="28" spans="1:38" x14ac:dyDescent="0.25">
      <c r="A28" s="92">
        <v>2.9758964056011106</v>
      </c>
      <c r="Q28" s="105">
        <v>557.97531844650405</v>
      </c>
      <c r="AB28" s="91">
        <v>10.9</v>
      </c>
      <c r="AL28" s="99">
        <v>31.154757241061933</v>
      </c>
    </row>
    <row r="29" spans="1:38" x14ac:dyDescent="0.25">
      <c r="A29" s="92">
        <v>2.9116694391182198</v>
      </c>
      <c r="Q29" s="105">
        <v>431.91777078254512</v>
      </c>
      <c r="AB29" s="91">
        <v>10.9</v>
      </c>
      <c r="AL29" s="99">
        <v>31.056500802692401</v>
      </c>
    </row>
    <row r="30" spans="1:38" x14ac:dyDescent="0.25">
      <c r="A30" s="92">
        <v>2.8198505138869345</v>
      </c>
      <c r="Q30" s="105">
        <v>373.92034864093444</v>
      </c>
      <c r="AB30" s="91">
        <v>10.7</v>
      </c>
      <c r="AL30" s="99">
        <v>30.597269722037208</v>
      </c>
    </row>
    <row r="31" spans="1:38" x14ac:dyDescent="0.25">
      <c r="A31" s="92">
        <v>2.8144581324783124</v>
      </c>
      <c r="Q31" s="105">
        <v>371.02119023432846</v>
      </c>
      <c r="AB31" s="91">
        <v>10.3</v>
      </c>
      <c r="AL31" s="99">
        <v>30.547660877619357</v>
      </c>
    </row>
    <row r="32" spans="1:38" x14ac:dyDescent="0.25">
      <c r="A32" s="92">
        <v>2.8043003359451566</v>
      </c>
      <c r="Q32" s="105">
        <v>351.3122677045115</v>
      </c>
      <c r="AB32" s="91">
        <v>10.199999999999999</v>
      </c>
      <c r="AL32" s="99">
        <v>30.485512895468219</v>
      </c>
    </row>
    <row r="33" spans="1:38" x14ac:dyDescent="0.25">
      <c r="A33" s="92">
        <v>2.7750804687236954</v>
      </c>
      <c r="Q33" s="105">
        <v>298.61637644693491</v>
      </c>
      <c r="AB33" s="91">
        <v>9.9</v>
      </c>
      <c r="AL33" s="99">
        <v>30.457852901408302</v>
      </c>
    </row>
    <row r="34" spans="1:38" x14ac:dyDescent="0.25">
      <c r="A34" s="92">
        <v>2.7586284371415282</v>
      </c>
      <c r="Q34" s="105">
        <v>290.55366284659607</v>
      </c>
      <c r="AB34" s="91">
        <v>9.9</v>
      </c>
      <c r="AL34" s="99">
        <v>30.451372941436652</v>
      </c>
    </row>
    <row r="35" spans="1:38" x14ac:dyDescent="0.25">
      <c r="A35" s="92">
        <v>2.740845440337726</v>
      </c>
      <c r="Q35" s="105">
        <v>274.00876541042635</v>
      </c>
      <c r="AB35" s="91">
        <v>9.9</v>
      </c>
      <c r="AL35" s="99">
        <v>30.340426763066251</v>
      </c>
    </row>
    <row r="36" spans="1:38" x14ac:dyDescent="0.25">
      <c r="A36" s="92">
        <v>2.7395679239935866</v>
      </c>
      <c r="Q36" s="105">
        <v>240.10160333436542</v>
      </c>
      <c r="AB36" s="91">
        <v>9.8000000000000007</v>
      </c>
      <c r="AL36" s="99">
        <v>29.739545716957146</v>
      </c>
    </row>
    <row r="37" spans="1:38" x14ac:dyDescent="0.25">
      <c r="A37" s="92">
        <v>2.7269625576361691</v>
      </c>
      <c r="Q37" s="105">
        <v>225.55281699049414</v>
      </c>
      <c r="AB37" s="91">
        <v>9.8000000000000007</v>
      </c>
      <c r="AL37" s="99">
        <v>29.599483588029024</v>
      </c>
    </row>
    <row r="38" spans="1:38" x14ac:dyDescent="0.25">
      <c r="A38" s="92">
        <v>2.7205319554109657</v>
      </c>
      <c r="Q38" s="105">
        <v>203.83370103628499</v>
      </c>
      <c r="AB38" s="91">
        <v>9.6</v>
      </c>
      <c r="AL38" s="99">
        <v>28.638703852767172</v>
      </c>
    </row>
    <row r="39" spans="1:38" x14ac:dyDescent="0.25">
      <c r="A39" s="92">
        <v>2.6711528432496268</v>
      </c>
      <c r="Q39" s="105">
        <v>159.33487574077728</v>
      </c>
      <c r="AB39" s="91">
        <v>9.6</v>
      </c>
      <c r="AL39" s="99">
        <v>28.136706248357815</v>
      </c>
    </row>
    <row r="40" spans="1:38" x14ac:dyDescent="0.25">
      <c r="A40" s="92">
        <v>2.6685406427778804</v>
      </c>
      <c r="Q40" s="105">
        <v>143.94954892313547</v>
      </c>
      <c r="AB40" s="91">
        <v>9.6</v>
      </c>
      <c r="AL40" s="99">
        <v>28.109909693861354</v>
      </c>
    </row>
    <row r="41" spans="1:38" x14ac:dyDescent="0.25">
      <c r="A41" s="92">
        <v>2.6507118500466222</v>
      </c>
      <c r="Q41" s="105">
        <v>132.37754899594859</v>
      </c>
      <c r="AB41" s="91">
        <v>9.3000000000000007</v>
      </c>
      <c r="AL41" s="99">
        <v>27.725339621349349</v>
      </c>
    </row>
    <row r="42" spans="1:38" x14ac:dyDescent="0.25">
      <c r="A42" s="92">
        <v>2.6107406218628495</v>
      </c>
      <c r="Q42" s="105">
        <v>129.99853325900798</v>
      </c>
      <c r="AB42" s="91">
        <v>9.1999999999999993</v>
      </c>
      <c r="AL42" s="99">
        <v>27.687061407271418</v>
      </c>
    </row>
    <row r="43" spans="1:38" x14ac:dyDescent="0.25">
      <c r="A43" s="92">
        <v>2.5851012963556248</v>
      </c>
      <c r="Q43" s="105">
        <v>79.862302469353622</v>
      </c>
      <c r="AB43" s="91">
        <v>9.1</v>
      </c>
      <c r="AL43" s="99">
        <v>27.487147009811615</v>
      </c>
    </row>
    <row r="44" spans="1:38" x14ac:dyDescent="0.25">
      <c r="A44" s="92">
        <v>2.5641582720575378</v>
      </c>
      <c r="Q44" s="105">
        <v>69.446246299459602</v>
      </c>
      <c r="AB44" s="91">
        <v>8.9</v>
      </c>
      <c r="AL44" s="99">
        <v>27.120302129368312</v>
      </c>
    </row>
    <row r="45" spans="1:38" x14ac:dyDescent="0.25">
      <c r="A45" s="92">
        <v>2.5552686406367697</v>
      </c>
      <c r="Q45" s="105">
        <v>53.149851239404079</v>
      </c>
      <c r="AB45" s="91">
        <v>8.9</v>
      </c>
      <c r="AL45" s="99">
        <v>26.908478796802878</v>
      </c>
    </row>
    <row r="46" spans="1:38" x14ac:dyDescent="0.25">
      <c r="A46" s="92">
        <v>2.5369942957609823</v>
      </c>
      <c r="Q46" s="105">
        <v>45.110343529124783</v>
      </c>
      <c r="AB46" s="91">
        <v>8.6999999999999993</v>
      </c>
      <c r="AL46" s="99">
        <v>26.670540616244999</v>
      </c>
    </row>
    <row r="47" spans="1:38" x14ac:dyDescent="0.25">
      <c r="A47" s="92">
        <v>2.5339966432297389</v>
      </c>
      <c r="Q47" s="105">
        <v>44.578932135158475</v>
      </c>
      <c r="AB47" s="91">
        <v>8.6</v>
      </c>
      <c r="AL47" s="99">
        <v>25.987568345830901</v>
      </c>
    </row>
    <row r="48" spans="1:38" x14ac:dyDescent="0.25">
      <c r="A48" s="92">
        <v>2.5305080875953978</v>
      </c>
      <c r="Q48" s="105">
        <v>43.039190679716029</v>
      </c>
      <c r="AB48" s="91">
        <v>8.5</v>
      </c>
      <c r="AL48" s="99">
        <v>24.764893567620923</v>
      </c>
    </row>
    <row r="49" spans="1:38" x14ac:dyDescent="0.25">
      <c r="A49" s="92">
        <v>2.4916127987404701</v>
      </c>
      <c r="Q49" s="105">
        <v>34.437128229045094</v>
      </c>
      <c r="AB49" s="91">
        <v>8.5</v>
      </c>
      <c r="AL49" s="99">
        <v>23.992562660524456</v>
      </c>
    </row>
    <row r="50" spans="1:38" x14ac:dyDescent="0.25">
      <c r="A50" s="92">
        <v>2.4634819856271304</v>
      </c>
      <c r="Q50" s="105">
        <v>20.931558696599719</v>
      </c>
      <c r="AB50" s="91">
        <v>8.1999999999999993</v>
      </c>
      <c r="AL50" s="99">
        <v>23.818511465432138</v>
      </c>
    </row>
    <row r="51" spans="1:38" x14ac:dyDescent="0.25">
      <c r="A51" s="92">
        <v>2.4203913469438243</v>
      </c>
      <c r="Q51" s="105">
        <v>17.815492155226345</v>
      </c>
      <c r="AB51" s="91">
        <v>8.1999999999999993</v>
      </c>
      <c r="AL51" s="99">
        <v>23.615290002674911</v>
      </c>
    </row>
    <row r="52" spans="1:38" x14ac:dyDescent="0.25">
      <c r="A52" s="92">
        <v>2.3908878262461619</v>
      </c>
      <c r="Q52" s="105">
        <v>17.676195141787336</v>
      </c>
      <c r="AB52" s="91">
        <v>7.9</v>
      </c>
      <c r="AL52" s="99">
        <v>23.444196846912927</v>
      </c>
    </row>
    <row r="53" spans="1:38" x14ac:dyDescent="0.25">
      <c r="A53" s="92">
        <v>2.3774442398425539</v>
      </c>
      <c r="Q53" s="105">
        <v>13.956912863382374</v>
      </c>
      <c r="AB53" s="91">
        <v>7.5</v>
      </c>
      <c r="AL53" s="99">
        <v>23.082550739558101</v>
      </c>
    </row>
    <row r="54" spans="1:38" x14ac:dyDescent="0.25">
      <c r="A54" s="92">
        <v>2.328571850395436</v>
      </c>
      <c r="Q54" s="105">
        <v>12.673624086039567</v>
      </c>
      <c r="AB54" s="91">
        <v>7.4</v>
      </c>
      <c r="AL54" s="99">
        <v>22.960061752234779</v>
      </c>
    </row>
    <row r="55" spans="1:38" x14ac:dyDescent="0.25">
      <c r="A55" s="92">
        <v>2.2839632984786054</v>
      </c>
      <c r="Q55" s="105">
        <v>2.7158934825017251</v>
      </c>
      <c r="AB55" s="91">
        <v>7.4</v>
      </c>
      <c r="AL55" s="99">
        <v>22.876074791721308</v>
      </c>
    </row>
    <row r="56" spans="1:38" x14ac:dyDescent="0.25">
      <c r="A56" s="92">
        <v>2.2115842496018039</v>
      </c>
      <c r="Q56" s="105">
        <v>1.6873710630518242</v>
      </c>
      <c r="AB56" s="91">
        <v>7.3</v>
      </c>
      <c r="AL56" s="99">
        <v>22.005246015955443</v>
      </c>
    </row>
    <row r="57" spans="1:38" x14ac:dyDescent="0.25">
      <c r="A57" s="92">
        <v>2.2105886071472338</v>
      </c>
      <c r="Q57" s="105">
        <v>1.4286729003390302</v>
      </c>
      <c r="AB57" s="91">
        <v>7.2</v>
      </c>
      <c r="AL57" s="99">
        <v>21.93204967370837</v>
      </c>
    </row>
    <row r="58" spans="1:38" x14ac:dyDescent="0.25">
      <c r="A58" s="92">
        <v>2.123543510645709</v>
      </c>
      <c r="Q58" s="105">
        <v>0</v>
      </c>
      <c r="AB58" s="91">
        <v>7.1</v>
      </c>
      <c r="AL58" s="99">
        <v>21.067566271380485</v>
      </c>
    </row>
    <row r="59" spans="1:38" x14ac:dyDescent="0.25">
      <c r="A59" s="92">
        <v>2.0576627143703194</v>
      </c>
      <c r="Q59" s="105">
        <v>0</v>
      </c>
      <c r="AB59" s="91">
        <v>6.8</v>
      </c>
      <c r="AL59" s="99">
        <v>20.773585131031023</v>
      </c>
    </row>
    <row r="60" spans="1:38" x14ac:dyDescent="0.25">
      <c r="A60" s="92">
        <v>2.0276953465065084</v>
      </c>
      <c r="Q60" s="105">
        <v>0</v>
      </c>
      <c r="AB60" s="91">
        <v>6.7</v>
      </c>
      <c r="AL60" s="99">
        <v>20.736749460003114</v>
      </c>
    </row>
    <row r="61" spans="1:38" x14ac:dyDescent="0.25">
      <c r="A61" s="92">
        <v>2.0038106943060776</v>
      </c>
      <c r="Q61" s="105">
        <v>0</v>
      </c>
      <c r="AB61" s="91">
        <v>6.3</v>
      </c>
      <c r="AL61" s="99">
        <v>20.516483196569173</v>
      </c>
    </row>
    <row r="62" spans="1:38" x14ac:dyDescent="0.25">
      <c r="A62" s="92">
        <v>1.90380715036839</v>
      </c>
      <c r="Q62" s="105">
        <v>0</v>
      </c>
      <c r="AB62" s="91">
        <v>6.2</v>
      </c>
      <c r="AL62" s="99">
        <v>18.36681912229119</v>
      </c>
    </row>
    <row r="63" spans="1:38" x14ac:dyDescent="0.25">
      <c r="A63" s="92">
        <v>1.8560070029011362</v>
      </c>
      <c r="Q63" s="105">
        <v>0</v>
      </c>
      <c r="AB63" s="91">
        <v>6.1</v>
      </c>
      <c r="AL63" s="99">
        <v>17.534189976256663</v>
      </c>
    </row>
    <row r="64" spans="1:38" x14ac:dyDescent="0.25">
      <c r="A64" s="92">
        <v>1.8147886518027709</v>
      </c>
      <c r="Q64" s="105">
        <v>0</v>
      </c>
      <c r="AB64" s="91">
        <v>6</v>
      </c>
      <c r="AL64" s="99">
        <v>16.748374089136419</v>
      </c>
    </row>
    <row r="65" spans="1:38" x14ac:dyDescent="0.25">
      <c r="A65" s="92">
        <v>1.7519168230532165</v>
      </c>
      <c r="Q65" s="105">
        <v>0</v>
      </c>
      <c r="AB65" s="91">
        <v>6</v>
      </c>
      <c r="AL65" s="99">
        <v>15.763914723652146</v>
      </c>
    </row>
    <row r="66" spans="1:38" x14ac:dyDescent="0.25">
      <c r="A66" s="92">
        <v>1.7163314217255083</v>
      </c>
    </row>
    <row r="67" spans="1:38" x14ac:dyDescent="0.25">
      <c r="A67" s="92">
        <v>1.433537996588639</v>
      </c>
    </row>
    <row r="68" spans="1:38" x14ac:dyDescent="0.25">
      <c r="A68" s="92">
        <v>1.3462500103406243</v>
      </c>
    </row>
    <row r="69" spans="1:38" x14ac:dyDescent="0.25">
      <c r="A69" s="92">
        <v>1.2295603140127533</v>
      </c>
    </row>
    <row r="70" spans="1:38" x14ac:dyDescent="0.25">
      <c r="A70" s="92">
        <v>1.1966817949194817</v>
      </c>
    </row>
    <row r="71" spans="1:38" x14ac:dyDescent="0.25">
      <c r="A71" s="92">
        <v>1.0558364459764966</v>
      </c>
    </row>
    <row r="72" spans="1:38" x14ac:dyDescent="0.25">
      <c r="A72" s="92">
        <v>0.60358075595078886</v>
      </c>
    </row>
    <row r="73" spans="1:38" x14ac:dyDescent="0.25">
      <c r="A73" s="92">
        <v>0.41966631722144659</v>
      </c>
    </row>
    <row r="74" spans="1:38" x14ac:dyDescent="0.25">
      <c r="A74" s="92">
        <v>-0.65155450297854656</v>
      </c>
    </row>
    <row r="75" spans="1:38" x14ac:dyDescent="0.25">
      <c r="A75" s="92"/>
    </row>
    <row r="76" spans="1:38" x14ac:dyDescent="0.25">
      <c r="A76" s="92"/>
    </row>
    <row r="77" spans="1:38" x14ac:dyDescent="0.25">
      <c r="A77" s="92"/>
    </row>
    <row r="78" spans="1:38" x14ac:dyDescent="0.25">
      <c r="A78" s="92"/>
    </row>
    <row r="79" spans="1:38" x14ac:dyDescent="0.25">
      <c r="A79" s="92"/>
    </row>
    <row r="80" spans="1:38" x14ac:dyDescent="0.25">
      <c r="A80" s="92"/>
    </row>
    <row r="81" spans="1:1" x14ac:dyDescent="0.25">
      <c r="A81" s="92"/>
    </row>
    <row r="82" spans="1:1" x14ac:dyDescent="0.25">
      <c r="A82" s="92"/>
    </row>
    <row r="83" spans="1:1" x14ac:dyDescent="0.25">
      <c r="A83" s="92"/>
    </row>
  </sheetData>
  <sortState xmlns:xlrd2="http://schemas.microsoft.com/office/spreadsheetml/2017/richdata2" ref="A20:A83">
    <sortCondition descending="1" ref="A20:A83"/>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Cleaned</vt:lpstr>
      <vt:lpstr>Home</vt:lpstr>
      <vt:lpstr>Table of Contents</vt:lpstr>
      <vt:lpstr>INFORM District</vt:lpstr>
      <vt:lpstr>Hazard &amp; Exposure</vt:lpstr>
      <vt:lpstr>Vulnerability</vt:lpstr>
      <vt:lpstr>Lack of Coping Capacity</vt:lpstr>
      <vt:lpstr>Indicator Data</vt:lpstr>
      <vt:lpstr>Indicator Date</vt:lpstr>
      <vt:lpstr>Indicator Date hidden</vt:lpstr>
      <vt:lpstr>Framework</vt:lpstr>
      <vt:lpstr>Indicator Source</vt:lpstr>
      <vt:lpstr>Indicator Date hidden2</vt:lpstr>
      <vt:lpstr>Indicator Data Imputation</vt:lpstr>
      <vt:lpstr>Imputed and missing data hidden</vt:lpstr>
      <vt:lpstr>Lack of Reliability Index</vt:lpstr>
      <vt:lpstr>Indicator Meta data</vt:lpstr>
      <vt:lpstr>Log_H&amp;E</vt:lpstr>
      <vt:lpstr>Log_Vulnerability</vt:lpstr>
      <vt:lpstr>Skewness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Md Jafar Iqbal</dc:creator>
  <cp:keywords/>
  <dc:description/>
  <cp:lastModifiedBy>Marwa Abuqrian</cp:lastModifiedBy>
  <cp:revision/>
  <dcterms:created xsi:type="dcterms:W3CDTF">2021-03-18T07:40:15Z</dcterms:created>
  <dcterms:modified xsi:type="dcterms:W3CDTF">2024-10-23T08:51:51Z</dcterms:modified>
  <cp:category/>
  <cp:contentStatus/>
</cp:coreProperties>
</file>