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parent1\Documents\GitHub\ISSUL-LeMur\"/>
    </mc:Choice>
  </mc:AlternateContent>
  <xr:revisionPtr revIDLastSave="0" documentId="13_ncr:1_{60E4F446-56E3-426D-AE63-3A563E699D1C}" xr6:coauthVersionLast="47" xr6:coauthVersionMax="47" xr10:uidLastSave="{00000000-0000-0000-0000-000000000000}"/>
  <bookViews>
    <workbookView xWindow="-120" yWindow="-120" windowWidth="38640" windowHeight="21240" firstSheet="1" activeTab="4" xr2:uid="{FB0E4987-4AAE-B84A-AAE7-9D6498FBF5E2}"/>
  </bookViews>
  <sheets>
    <sheet name="Feuil1" sheetId="1" r:id="rId1"/>
    <sheet name="Mode bande" sheetId="3" r:id="rId2"/>
    <sheet name="Mode escalier" sheetId="4" r:id="rId3"/>
    <sheet name="Mode escalier (2)" sheetId="6" r:id="rId4"/>
    <sheet name="Mode bande (2)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" i="3" l="1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K5" i="3"/>
  <c r="K6" i="3"/>
  <c r="J5" i="3"/>
  <c r="J6" i="3"/>
  <c r="I6" i="3"/>
  <c r="I5" i="3"/>
  <c r="J6" i="4" l="1"/>
  <c r="J7" i="4"/>
  <c r="J8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K10" i="3"/>
  <c r="H14" i="3"/>
  <c r="H12" i="3"/>
  <c r="H10" i="3"/>
  <c r="H24" i="3"/>
  <c r="C24" i="3"/>
  <c r="C27" i="3"/>
  <c r="I10" i="4"/>
  <c r="B6" i="4"/>
  <c r="I6" i="4" s="1"/>
  <c r="K14" i="3"/>
  <c r="K12" i="3"/>
  <c r="H27" i="3"/>
  <c r="K27" i="3"/>
  <c r="K24" i="3"/>
  <c r="B24" i="4"/>
  <c r="B19" i="4"/>
  <c r="G10" i="4"/>
  <c r="J10" i="4"/>
  <c r="H6" i="4"/>
  <c r="I8" i="4"/>
  <c r="H8" i="4"/>
  <c r="G8" i="4"/>
  <c r="G6" i="4"/>
  <c r="G24" i="4"/>
  <c r="J24" i="4"/>
  <c r="G19" i="4"/>
  <c r="J19" i="4"/>
  <c r="I17" i="7"/>
  <c r="I18" i="7"/>
  <c r="G17" i="7"/>
  <c r="B17" i="7"/>
  <c r="H17" i="7"/>
  <c r="J22" i="7"/>
  <c r="H22" i="7"/>
  <c r="G22" i="7"/>
  <c r="J21" i="7"/>
  <c r="I21" i="7"/>
  <c r="H21" i="7"/>
  <c r="G21" i="7"/>
  <c r="J20" i="7"/>
  <c r="H20" i="7"/>
  <c r="G20" i="7"/>
  <c r="J19" i="7"/>
  <c r="H19" i="7"/>
  <c r="G19" i="7"/>
  <c r="J18" i="7"/>
  <c r="H18" i="7"/>
  <c r="G18" i="7"/>
  <c r="J16" i="7"/>
  <c r="H16" i="7"/>
  <c r="G16" i="7"/>
  <c r="J15" i="7"/>
  <c r="H15" i="7"/>
  <c r="G15" i="7"/>
  <c r="J14" i="7"/>
  <c r="H14" i="7"/>
  <c r="G14" i="7"/>
  <c r="J13" i="7"/>
  <c r="H13" i="7"/>
  <c r="G13" i="7"/>
  <c r="J12" i="7"/>
  <c r="H12" i="7"/>
  <c r="G12" i="7"/>
  <c r="J11" i="7"/>
  <c r="H11" i="7"/>
  <c r="G11" i="7"/>
  <c r="J10" i="7"/>
  <c r="H10" i="7"/>
  <c r="G10" i="7"/>
  <c r="J9" i="7"/>
  <c r="I9" i="7"/>
  <c r="H9" i="7"/>
  <c r="G9" i="7"/>
  <c r="J8" i="7"/>
  <c r="H8" i="7"/>
  <c r="G8" i="7"/>
  <c r="J7" i="7"/>
  <c r="H7" i="7"/>
  <c r="G7" i="7"/>
  <c r="J6" i="7"/>
  <c r="I6" i="7"/>
  <c r="H6" i="7"/>
  <c r="G6" i="7"/>
  <c r="J5" i="7"/>
  <c r="H5" i="7"/>
  <c r="G5" i="7"/>
  <c r="L4" i="7"/>
  <c r="I20" i="7" s="1"/>
  <c r="B17" i="6"/>
  <c r="I17" i="6" s="1"/>
  <c r="J19" i="6"/>
  <c r="H19" i="6"/>
  <c r="G19" i="6"/>
  <c r="J18" i="6"/>
  <c r="I18" i="6"/>
  <c r="H18" i="6"/>
  <c r="G18" i="6"/>
  <c r="J17" i="6"/>
  <c r="H17" i="6"/>
  <c r="G17" i="6"/>
  <c r="J16" i="6"/>
  <c r="H16" i="6"/>
  <c r="G16" i="6"/>
  <c r="J15" i="6"/>
  <c r="I15" i="6"/>
  <c r="H15" i="6"/>
  <c r="G15" i="6"/>
  <c r="J14" i="6"/>
  <c r="H14" i="6"/>
  <c r="G14" i="6"/>
  <c r="J13" i="6"/>
  <c r="H13" i="6"/>
  <c r="G13" i="6"/>
  <c r="J12" i="6"/>
  <c r="I12" i="6"/>
  <c r="H12" i="6"/>
  <c r="G12" i="6"/>
  <c r="J11" i="6"/>
  <c r="H11" i="6"/>
  <c r="G11" i="6"/>
  <c r="J10" i="6"/>
  <c r="H10" i="6"/>
  <c r="G10" i="6"/>
  <c r="J9" i="6"/>
  <c r="I9" i="6"/>
  <c r="H9" i="6"/>
  <c r="G9" i="6"/>
  <c r="J8" i="6"/>
  <c r="H8" i="6"/>
  <c r="G8" i="6"/>
  <c r="J7" i="6"/>
  <c r="H7" i="6"/>
  <c r="G7" i="6"/>
  <c r="J6" i="6"/>
  <c r="I6" i="6"/>
  <c r="H6" i="6"/>
  <c r="G6" i="6"/>
  <c r="J5" i="6"/>
  <c r="H5" i="6"/>
  <c r="G5" i="6"/>
  <c r="J4" i="6"/>
  <c r="H4" i="6"/>
  <c r="G4" i="6"/>
  <c r="N3" i="6"/>
  <c r="J3" i="6"/>
  <c r="I3" i="6"/>
  <c r="H3" i="6"/>
  <c r="G3" i="6"/>
  <c r="H21" i="3"/>
  <c r="H22" i="3"/>
  <c r="H23" i="3"/>
  <c r="H26" i="3"/>
  <c r="H18" i="3"/>
  <c r="H19" i="3"/>
  <c r="H20" i="3"/>
  <c r="G3" i="4"/>
  <c r="J4" i="4"/>
  <c r="J5" i="4"/>
  <c r="J9" i="4"/>
  <c r="J11" i="4"/>
  <c r="J12" i="4"/>
  <c r="J13" i="4"/>
  <c r="J14" i="4"/>
  <c r="J15" i="4"/>
  <c r="J16" i="4"/>
  <c r="J17" i="4"/>
  <c r="J18" i="4"/>
  <c r="J20" i="4"/>
  <c r="J21" i="4"/>
  <c r="J22" i="4"/>
  <c r="J23" i="4"/>
  <c r="J3" i="4"/>
  <c r="I5" i="4"/>
  <c r="I11" i="4"/>
  <c r="I12" i="4"/>
  <c r="I13" i="4"/>
  <c r="N3" i="4"/>
  <c r="I7" i="4" s="1"/>
  <c r="G22" i="4"/>
  <c r="G23" i="4"/>
  <c r="H4" i="4"/>
  <c r="H5" i="4"/>
  <c r="H7" i="4"/>
  <c r="H9" i="4"/>
  <c r="H3" i="4"/>
  <c r="K8" i="3"/>
  <c r="K9" i="3"/>
  <c r="K11" i="3"/>
  <c r="K13" i="3"/>
  <c r="K15" i="3"/>
  <c r="K16" i="3"/>
  <c r="K17" i="3"/>
  <c r="K18" i="3"/>
  <c r="K19" i="3"/>
  <c r="K20" i="3"/>
  <c r="K21" i="3"/>
  <c r="K22" i="3"/>
  <c r="K23" i="3"/>
  <c r="K26" i="3"/>
  <c r="K25" i="3"/>
  <c r="K28" i="3"/>
  <c r="K7" i="3"/>
  <c r="H7" i="3"/>
  <c r="M4" i="3"/>
  <c r="J10" i="3" s="1"/>
  <c r="G4" i="4"/>
  <c r="G5" i="4"/>
  <c r="G7" i="4"/>
  <c r="G9" i="4"/>
  <c r="G11" i="4"/>
  <c r="G12" i="4"/>
  <c r="G13" i="4"/>
  <c r="G14" i="4"/>
  <c r="G15" i="4"/>
  <c r="G16" i="4"/>
  <c r="G17" i="4"/>
  <c r="G18" i="4"/>
  <c r="G20" i="4"/>
  <c r="G21" i="4"/>
  <c r="H9" i="3"/>
  <c r="H11" i="3"/>
  <c r="H13" i="3"/>
  <c r="H15" i="3"/>
  <c r="H16" i="3"/>
  <c r="H17" i="3"/>
  <c r="H25" i="3"/>
  <c r="H28" i="3"/>
  <c r="H8" i="3"/>
  <c r="L11" i="1"/>
  <c r="O13" i="1"/>
  <c r="O12" i="1"/>
  <c r="O11" i="1"/>
  <c r="L13" i="1"/>
  <c r="P12" i="1"/>
  <c r="P13" i="1"/>
  <c r="P11" i="1"/>
  <c r="K12" i="1"/>
  <c r="M28" i="1"/>
  <c r="M29" i="1"/>
  <c r="M27" i="1"/>
  <c r="G17" i="1"/>
  <c r="N12" i="1" s="1"/>
  <c r="D17" i="1"/>
  <c r="L29" i="1" s="1"/>
  <c r="J9" i="3" l="1"/>
  <c r="J12" i="3"/>
  <c r="J14" i="3"/>
  <c r="J13" i="3"/>
  <c r="J11" i="3"/>
  <c r="J27" i="3"/>
  <c r="J24" i="3"/>
  <c r="J23" i="3"/>
  <c r="J22" i="3"/>
  <c r="J21" i="3"/>
  <c r="J8" i="3"/>
  <c r="J20" i="3"/>
  <c r="J19" i="3"/>
  <c r="J18" i="3"/>
  <c r="J17" i="3"/>
  <c r="J16" i="3"/>
  <c r="J7" i="3"/>
  <c r="J15" i="3"/>
  <c r="J28" i="3"/>
  <c r="J25" i="3"/>
  <c r="J26" i="3"/>
  <c r="I20" i="4"/>
  <c r="I18" i="4"/>
  <c r="I17" i="4"/>
  <c r="I14" i="4"/>
  <c r="I24" i="4"/>
  <c r="I19" i="4"/>
  <c r="I4" i="4"/>
  <c r="I21" i="4"/>
  <c r="I23" i="4"/>
  <c r="I16" i="4"/>
  <c r="I15" i="4"/>
  <c r="I22" i="4"/>
  <c r="I9" i="4"/>
  <c r="I3" i="4"/>
  <c r="I8" i="7"/>
  <c r="I15" i="7"/>
  <c r="I12" i="7"/>
  <c r="I14" i="7"/>
  <c r="I11" i="7"/>
  <c r="I22" i="7"/>
  <c r="I5" i="7"/>
  <c r="I19" i="7"/>
  <c r="I7" i="7"/>
  <c r="I10" i="7"/>
  <c r="I13" i="7"/>
  <c r="I16" i="7"/>
  <c r="I4" i="6"/>
  <c r="I7" i="6"/>
  <c r="I10" i="6"/>
  <c r="I13" i="6"/>
  <c r="I16" i="6"/>
  <c r="I19" i="6"/>
  <c r="I5" i="6"/>
  <c r="I8" i="6"/>
  <c r="I11" i="6"/>
  <c r="I14" i="6"/>
  <c r="M11" i="1"/>
  <c r="M13" i="1"/>
  <c r="N11" i="1"/>
  <c r="L27" i="1"/>
  <c r="K27" i="1"/>
  <c r="M12" i="1"/>
  <c r="N13" i="1"/>
  <c r="L28" i="1"/>
  <c r="K29" i="1"/>
  <c r="K11" i="1"/>
  <c r="K28" i="1"/>
  <c r="K13" i="1"/>
  <c r="L12" i="1"/>
</calcChain>
</file>

<file path=xl/sharedStrings.xml><?xml version="1.0" encoding="utf-8"?>
<sst xmlns="http://schemas.openxmlformats.org/spreadsheetml/2006/main" count="162" uniqueCount="52">
  <si>
    <t xml:space="preserve">Angles </t>
  </si>
  <si>
    <t>avec individu</t>
  </si>
  <si>
    <t>80kg</t>
  </si>
  <si>
    <t>50kg</t>
  </si>
  <si>
    <t>Bande</t>
  </si>
  <si>
    <t>Sans individu</t>
  </si>
  <si>
    <t>Bande distance</t>
  </si>
  <si>
    <t>10 tours</t>
  </si>
  <si>
    <t>Temps (mode marche)</t>
  </si>
  <si>
    <t>Temps ( mode bande)</t>
  </si>
  <si>
    <t>Vitesse calcuée (mode bande)</t>
  </si>
  <si>
    <t>sur la bande</t>
  </si>
  <si>
    <t xml:space="preserve">sur la bande </t>
  </si>
  <si>
    <t>Vitesse calcuée (mode marche)</t>
  </si>
  <si>
    <t>Escalier</t>
  </si>
  <si>
    <t>Escalier distance</t>
  </si>
  <si>
    <t>vitesse affichée sur le tapis</t>
  </si>
  <si>
    <t>mode marche mais on regarde la bande à 18 degré</t>
  </si>
  <si>
    <t>mode marche mais on regarde la bande à 38 degré</t>
  </si>
  <si>
    <t>18. 6 (600m/h)</t>
  </si>
  <si>
    <t>30.00 (600m/h)</t>
  </si>
  <si>
    <t>mode bande</t>
  </si>
  <si>
    <t>18 (800m/h)</t>
  </si>
  <si>
    <t>38 (600m/h)</t>
  </si>
  <si>
    <t>26 (800m/h)</t>
  </si>
  <si>
    <t>26 (600m/h)</t>
  </si>
  <si>
    <t>22 (800m/h)</t>
  </si>
  <si>
    <t>22 (600m/h)</t>
  </si>
  <si>
    <t>18 (1000m/h)</t>
  </si>
  <si>
    <t>22 (1000m/h)</t>
  </si>
  <si>
    <t>26 (1000m/h)</t>
  </si>
  <si>
    <t>30 (600m/h)</t>
  </si>
  <si>
    <t>30 (800m/h)</t>
  </si>
  <si>
    <t>30 (1000m/h)</t>
  </si>
  <si>
    <t>38 (800m/h)</t>
  </si>
  <si>
    <t>38 (1000m/h)</t>
  </si>
  <si>
    <t>mode escalier (s)</t>
  </si>
  <si>
    <t>Belttohz : 2.503</t>
  </si>
  <si>
    <t>steptohz : 1.875</t>
  </si>
  <si>
    <t>consigne tapis (km/h)</t>
  </si>
  <si>
    <t xml:space="preserve">consigne en Hz </t>
  </si>
  <si>
    <t>pente</t>
  </si>
  <si>
    <t>vitesse réel</t>
  </si>
  <si>
    <t xml:space="preserve">fréquence en Hz </t>
  </si>
  <si>
    <t>poids</t>
  </si>
  <si>
    <t>nbre tours</t>
  </si>
  <si>
    <t>temps</t>
  </si>
  <si>
    <t>temps à vide</t>
  </si>
  <si>
    <t>34 (800m/h)</t>
  </si>
  <si>
    <t>tours</t>
  </si>
  <si>
    <t>Pente</t>
  </si>
  <si>
    <t>Vitesse asc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</si>
</sst>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2" xfId="0" applyBorder="1"/>
    <xf numFmtId="2" fontId="0" fillId="0" borderId="2" xfId="0" applyNumberFormat="1" applyBorder="1"/>
    <xf numFmtId="2" fontId="1" fillId="0" borderId="3" xfId="0" applyNumberFormat="1" applyFon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0" xfId="0" applyNumberFormat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4" xfId="0" applyBorder="1"/>
    <xf numFmtId="0" fontId="0" fillId="0" borderId="9" xfId="0" applyBorder="1"/>
    <xf numFmtId="0" fontId="0" fillId="0" borderId="10" xfId="0" applyBorder="1"/>
    <xf numFmtId="0" fontId="0" fillId="0" borderId="5" xfId="0" applyBorder="1"/>
    <xf numFmtId="2" fontId="0" fillId="0" borderId="11" xfId="0" applyNumberFormat="1" applyBorder="1" applyAlignment="1">
      <alignment horizontal="center" vertical="center"/>
    </xf>
    <xf numFmtId="0" fontId="0" fillId="0" borderId="11" xfId="0" applyBorder="1"/>
    <xf numFmtId="2" fontId="0" fillId="0" borderId="11" xfId="0" applyNumberFormat="1" applyBorder="1"/>
    <xf numFmtId="2" fontId="0" fillId="0" borderId="10" xfId="0" applyNumberFormat="1" applyBorder="1"/>
    <xf numFmtId="2" fontId="0" fillId="0" borderId="1" xfId="0" applyNumberFormat="1" applyBorder="1" applyAlignment="1">
      <alignment horizontal="center" vertical="center"/>
    </xf>
    <xf numFmtId="0" fontId="0" fillId="0" borderId="12" xfId="0" applyBorder="1"/>
    <xf numFmtId="2" fontId="0" fillId="0" borderId="13" xfId="0" applyNumberFormat="1" applyBorder="1" applyAlignment="1">
      <alignment horizontal="center" vertical="center"/>
    </xf>
    <xf numFmtId="0" fontId="0" fillId="0" borderId="13" xfId="0" applyBorder="1"/>
    <xf numFmtId="2" fontId="0" fillId="0" borderId="13" xfId="0" applyNumberFormat="1" applyBorder="1"/>
    <xf numFmtId="0" fontId="0" fillId="0" borderId="14" xfId="0" applyBorder="1"/>
    <xf numFmtId="2" fontId="1" fillId="0" borderId="15" xfId="0" applyNumberFormat="1" applyFont="1" applyBorder="1" applyAlignment="1">
      <alignment horizontal="center" vertical="center"/>
    </xf>
    <xf numFmtId="2" fontId="1" fillId="0" borderId="16" xfId="0" applyNumberFormat="1" applyFont="1" applyBorder="1" applyAlignment="1">
      <alignment horizontal="center" vertical="center"/>
    </xf>
    <xf numFmtId="0" fontId="1" fillId="0" borderId="17" xfId="0" applyFont="1" applyBorder="1"/>
    <xf numFmtId="0" fontId="1" fillId="0" borderId="18" xfId="0" applyFont="1" applyBorder="1"/>
    <xf numFmtId="2" fontId="1" fillId="0" borderId="0" xfId="0" applyNumberFormat="1" applyFont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2" fontId="1" fillId="2" borderId="2" xfId="0" applyNumberFormat="1" applyFont="1" applyFill="1" applyBorder="1" applyAlignment="1">
      <alignment horizontal="center" vertical="center"/>
    </xf>
    <xf numFmtId="2" fontId="1" fillId="0" borderId="20" xfId="0" applyNumberFormat="1" applyFont="1" applyBorder="1" applyAlignment="1">
      <alignment horizontal="center" vertical="center"/>
    </xf>
    <xf numFmtId="2" fontId="1" fillId="0" borderId="13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2" fontId="1" fillId="0" borderId="2" xfId="0" applyNumberFormat="1" applyFont="1" applyBorder="1" applyAlignment="1">
      <alignment horizontal="center"/>
    </xf>
    <xf numFmtId="2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2" fontId="0" fillId="0" borderId="2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376F9-AD71-DE46-8706-9E48FBA2830C}">
  <dimension ref="A1:Q36"/>
  <sheetViews>
    <sheetView zoomScale="60" workbookViewId="0">
      <selection activeCell="C16" sqref="C16:D17"/>
    </sheetView>
  </sheetViews>
  <sheetFormatPr defaultColWidth="11" defaultRowHeight="15.75" x14ac:dyDescent="0.25"/>
  <cols>
    <col min="1" max="1" width="12.5" customWidth="1"/>
    <col min="4" max="4" width="14.375" customWidth="1"/>
    <col min="7" max="7" width="16.125" customWidth="1"/>
    <col min="13" max="13" width="13.375" customWidth="1"/>
    <col min="16" max="16" width="13.5" customWidth="1"/>
    <col min="17" max="17" width="23.375" customWidth="1"/>
  </cols>
  <sheetData>
    <row r="1" spans="1:17" x14ac:dyDescent="0.25">
      <c r="A1" s="34" t="s">
        <v>9</v>
      </c>
      <c r="B1" s="34"/>
      <c r="C1" s="34"/>
      <c r="D1" s="34"/>
      <c r="E1" s="34"/>
      <c r="F1" s="34"/>
      <c r="G1" s="34"/>
    </row>
    <row r="2" spans="1:17" x14ac:dyDescent="0.25">
      <c r="A2" s="2"/>
      <c r="B2" s="35" t="s">
        <v>14</v>
      </c>
      <c r="C2" s="35"/>
      <c r="D2" s="35"/>
      <c r="E2" s="35" t="s">
        <v>11</v>
      </c>
      <c r="F2" s="35"/>
      <c r="G2" s="35"/>
      <c r="H2" t="s">
        <v>37</v>
      </c>
      <c r="I2" s="37"/>
      <c r="J2" s="37"/>
      <c r="K2" s="37"/>
      <c r="M2" s="37" t="s">
        <v>4</v>
      </c>
      <c r="N2" s="37"/>
      <c r="O2" s="37"/>
    </row>
    <row r="3" spans="1:17" x14ac:dyDescent="0.25">
      <c r="A3" s="3" t="s">
        <v>0</v>
      </c>
      <c r="B3" s="38" t="s">
        <v>1</v>
      </c>
      <c r="C3" s="38"/>
      <c r="D3" s="4" t="s">
        <v>5</v>
      </c>
      <c r="E3" s="38" t="s">
        <v>1</v>
      </c>
      <c r="F3" s="38"/>
      <c r="G3" s="4" t="s">
        <v>5</v>
      </c>
      <c r="H3" t="s">
        <v>38</v>
      </c>
    </row>
    <row r="4" spans="1:17" x14ac:dyDescent="0.25">
      <c r="A4" s="4"/>
      <c r="B4" s="4" t="s">
        <v>2</v>
      </c>
      <c r="C4" s="4" t="s">
        <v>3</v>
      </c>
      <c r="D4" s="4"/>
      <c r="E4" s="4" t="s">
        <v>2</v>
      </c>
      <c r="F4" s="4" t="s">
        <v>3</v>
      </c>
      <c r="G4" s="4"/>
    </row>
    <row r="5" spans="1:17" x14ac:dyDescent="0.25">
      <c r="A5" s="5">
        <v>18</v>
      </c>
      <c r="B5" s="4">
        <v>71.59</v>
      </c>
      <c r="C5" s="4">
        <v>71.53</v>
      </c>
      <c r="D5" s="4">
        <v>71.540000000000006</v>
      </c>
      <c r="E5" s="4">
        <v>75.73</v>
      </c>
      <c r="F5" s="4">
        <v>76.13</v>
      </c>
      <c r="G5" s="4">
        <v>75.84</v>
      </c>
    </row>
    <row r="6" spans="1:17" x14ac:dyDescent="0.25">
      <c r="A6" s="5">
        <v>30</v>
      </c>
      <c r="B6" s="4">
        <v>111.87</v>
      </c>
      <c r="C6" s="4">
        <v>113</v>
      </c>
      <c r="D6" s="4">
        <v>117.21</v>
      </c>
      <c r="E6" s="4">
        <v>118.6</v>
      </c>
      <c r="F6" s="4">
        <v>120</v>
      </c>
      <c r="G6" s="4">
        <v>124.25</v>
      </c>
    </row>
    <row r="7" spans="1:17" x14ac:dyDescent="0.25">
      <c r="A7" s="5">
        <v>38</v>
      </c>
      <c r="B7" s="4">
        <v>135.66</v>
      </c>
      <c r="C7" s="4">
        <v>137</v>
      </c>
      <c r="D7" s="4">
        <v>143.61000000000001</v>
      </c>
      <c r="E7" s="4">
        <v>142.37</v>
      </c>
      <c r="F7" s="4">
        <v>146</v>
      </c>
      <c r="G7" s="4">
        <v>152.86000000000001</v>
      </c>
      <c r="J7" s="35" t="s">
        <v>10</v>
      </c>
      <c r="K7" s="35"/>
      <c r="L7" s="35"/>
      <c r="M7" s="35"/>
      <c r="N7" s="35"/>
      <c r="O7" s="35"/>
      <c r="P7" s="35"/>
      <c r="Q7" s="1" t="s">
        <v>16</v>
      </c>
    </row>
    <row r="8" spans="1:17" x14ac:dyDescent="0.25">
      <c r="A8" s="4" t="s">
        <v>19</v>
      </c>
      <c r="C8" s="4"/>
      <c r="E8" s="4">
        <v>105</v>
      </c>
      <c r="F8" s="4"/>
      <c r="G8" s="4">
        <v>105</v>
      </c>
      <c r="J8" s="2"/>
      <c r="K8" s="35" t="s">
        <v>14</v>
      </c>
      <c r="L8" s="35"/>
      <c r="M8" s="35"/>
      <c r="N8" s="35" t="s">
        <v>12</v>
      </c>
      <c r="O8" s="35"/>
      <c r="P8" s="35"/>
      <c r="Q8" s="13"/>
    </row>
    <row r="9" spans="1:17" x14ac:dyDescent="0.25">
      <c r="A9" s="4" t="s">
        <v>20</v>
      </c>
      <c r="B9" s="4"/>
      <c r="C9" s="4"/>
      <c r="D9" s="4"/>
      <c r="E9" s="4"/>
      <c r="F9" s="4"/>
      <c r="G9" s="4"/>
      <c r="J9" s="3" t="s">
        <v>0</v>
      </c>
      <c r="K9" s="38" t="s">
        <v>1</v>
      </c>
      <c r="L9" s="38"/>
      <c r="M9" s="4" t="s">
        <v>5</v>
      </c>
      <c r="N9" s="38" t="s">
        <v>1</v>
      </c>
      <c r="O9" s="38"/>
      <c r="P9" s="4" t="s">
        <v>5</v>
      </c>
      <c r="Q9" s="13"/>
    </row>
    <row r="10" spans="1:17" x14ac:dyDescent="0.25">
      <c r="A10" s="2"/>
      <c r="B10" s="2"/>
      <c r="C10" s="2"/>
      <c r="D10" s="2"/>
      <c r="E10" s="2"/>
      <c r="F10" s="2"/>
      <c r="G10" s="2"/>
      <c r="J10" s="4"/>
      <c r="K10" s="4" t="s">
        <v>2</v>
      </c>
      <c r="L10" s="4" t="s">
        <v>3</v>
      </c>
      <c r="M10" s="4"/>
      <c r="N10" s="4" t="s">
        <v>2</v>
      </c>
      <c r="O10" s="4" t="s">
        <v>3</v>
      </c>
      <c r="P10" s="4"/>
      <c r="Q10" s="13"/>
    </row>
    <row r="11" spans="1:17" x14ac:dyDescent="0.25">
      <c r="A11" s="2"/>
      <c r="B11" s="2"/>
      <c r="C11" s="2"/>
      <c r="D11" s="2"/>
      <c r="E11" s="2"/>
      <c r="F11" s="2"/>
      <c r="G11" s="2"/>
      <c r="J11" s="5">
        <v>18</v>
      </c>
      <c r="K11" s="4">
        <f>$D$17/B5*3.6</f>
        <v>2.8260930297527587</v>
      </c>
      <c r="L11" s="4">
        <f>$D$17/C5*3.6</f>
        <v>2.8284635817139665</v>
      </c>
      <c r="M11" s="4">
        <f>$D$17/D5*3.6</f>
        <v>2.8280682135868043</v>
      </c>
      <c r="N11" s="4">
        <f>$G$17/E5*3.6</f>
        <v>2.6240591575333418</v>
      </c>
      <c r="O11" s="4">
        <f>$G$17/F5*3.6</f>
        <v>2.6102719033232629</v>
      </c>
      <c r="P11" s="4">
        <f>$G$17/G5*3.6</f>
        <v>2.6202531645569618</v>
      </c>
      <c r="Q11" s="13">
        <v>2.59</v>
      </c>
    </row>
    <row r="12" spans="1:17" x14ac:dyDescent="0.25">
      <c r="A12" s="2"/>
      <c r="B12" s="2"/>
      <c r="C12" s="2"/>
      <c r="D12" s="2"/>
      <c r="E12" s="2"/>
      <c r="F12" s="2"/>
      <c r="G12" s="2"/>
      <c r="J12" s="5">
        <v>30</v>
      </c>
      <c r="K12" s="4">
        <f t="shared" ref="K12:L13" si="0">$D$17/B6*3.6</f>
        <v>1.8085277554304102</v>
      </c>
      <c r="L12" s="4">
        <f t="shared" si="0"/>
        <v>1.7904424778761063</v>
      </c>
      <c r="M12" s="4">
        <f t="shared" ref="M12:M13" si="1">$D$17/D6*3.6</f>
        <v>1.7261325825441516</v>
      </c>
      <c r="N12" s="4">
        <f t="shared" ref="N12:O13" si="2">$G$17/E6*3.6</f>
        <v>1.6755480607082631</v>
      </c>
      <c r="O12" s="4">
        <f t="shared" si="2"/>
        <v>1.6559999999999999</v>
      </c>
      <c r="P12" s="4">
        <f t="shared" ref="P12:P13" si="3">$G$17/G6*3.6</f>
        <v>1.5993561368209255</v>
      </c>
      <c r="Q12" s="13">
        <v>1.6</v>
      </c>
    </row>
    <row r="13" spans="1:17" x14ac:dyDescent="0.25">
      <c r="A13" s="2"/>
      <c r="B13" s="2"/>
      <c r="C13" s="2"/>
      <c r="D13" s="2"/>
      <c r="E13" s="2"/>
      <c r="F13" s="2"/>
      <c r="G13" s="2"/>
      <c r="J13" s="5">
        <v>38</v>
      </c>
      <c r="K13" s="4">
        <f t="shared" si="0"/>
        <v>1.4913754975674482</v>
      </c>
      <c r="L13" s="4">
        <f>$D$17/C7*3.6</f>
        <v>1.4767883211678834</v>
      </c>
      <c r="M13" s="4">
        <f t="shared" si="1"/>
        <v>1.4088155420931689</v>
      </c>
      <c r="N13" s="4">
        <f t="shared" si="2"/>
        <v>1.3957996768982228</v>
      </c>
      <c r="O13" s="4">
        <f>$G$17/F7*3.6</f>
        <v>1.3610958904109587</v>
      </c>
      <c r="P13" s="4">
        <f t="shared" si="3"/>
        <v>1.3000130838675912</v>
      </c>
      <c r="Q13" s="14">
        <v>1.3</v>
      </c>
    </row>
    <row r="14" spans="1:17" x14ac:dyDescent="0.25">
      <c r="A14" s="2"/>
      <c r="B14" s="2"/>
      <c r="C14" s="2"/>
      <c r="D14" s="2"/>
      <c r="E14" s="2"/>
      <c r="F14" s="2"/>
      <c r="G14" s="2"/>
      <c r="J14" s="4"/>
      <c r="K14" s="4"/>
      <c r="L14" s="4"/>
      <c r="M14" s="4"/>
      <c r="N14" s="4"/>
      <c r="O14" s="4"/>
      <c r="P14" s="4"/>
    </row>
    <row r="15" spans="1:17" x14ac:dyDescent="0.25">
      <c r="J15" s="4"/>
      <c r="K15" s="4"/>
      <c r="L15" s="4"/>
      <c r="M15" s="4"/>
      <c r="N15" s="4"/>
      <c r="O15" s="4"/>
      <c r="P15" s="4"/>
    </row>
    <row r="16" spans="1:17" x14ac:dyDescent="0.25">
      <c r="C16" s="8" t="s">
        <v>15</v>
      </c>
      <c r="D16" s="9" t="s">
        <v>7</v>
      </c>
      <c r="E16" s="9"/>
      <c r="F16" s="9" t="s">
        <v>6</v>
      </c>
      <c r="G16" s="10" t="s">
        <v>7</v>
      </c>
      <c r="J16" s="2"/>
      <c r="K16" s="2"/>
      <c r="L16" s="2"/>
      <c r="M16" s="2"/>
      <c r="N16" s="2"/>
      <c r="O16" s="2"/>
      <c r="P16" s="2"/>
    </row>
    <row r="17" spans="1:16" x14ac:dyDescent="0.25">
      <c r="C17" s="16">
        <v>5.62</v>
      </c>
      <c r="D17">
        <f>C17*10</f>
        <v>56.2</v>
      </c>
      <c r="E17" s="11"/>
      <c r="F17" s="11">
        <v>5.52</v>
      </c>
      <c r="G17" s="12">
        <f>F17*10</f>
        <v>55.199999999999996</v>
      </c>
      <c r="J17" s="2"/>
      <c r="K17" s="2"/>
      <c r="L17" s="2"/>
      <c r="M17" s="2"/>
      <c r="N17" s="2"/>
      <c r="O17" s="2"/>
      <c r="P17" s="2"/>
    </row>
    <row r="18" spans="1:16" x14ac:dyDescent="0.25">
      <c r="A18" s="34" t="s">
        <v>8</v>
      </c>
      <c r="B18" s="34"/>
      <c r="C18" s="34"/>
      <c r="D18" s="34"/>
      <c r="J18" s="2"/>
      <c r="K18" s="2"/>
      <c r="L18" s="2"/>
      <c r="M18" s="2"/>
      <c r="N18" s="2"/>
      <c r="O18" s="2"/>
      <c r="P18" s="2"/>
    </row>
    <row r="19" spans="1:16" x14ac:dyDescent="0.25">
      <c r="A19" s="2"/>
      <c r="B19" s="35" t="s">
        <v>14</v>
      </c>
      <c r="C19" s="35"/>
      <c r="D19" s="35"/>
      <c r="J19" s="2"/>
      <c r="K19" s="2"/>
      <c r="L19" s="2"/>
      <c r="M19" s="2"/>
      <c r="N19" s="2"/>
      <c r="O19" s="2"/>
      <c r="P19" s="2"/>
    </row>
    <row r="20" spans="1:16" x14ac:dyDescent="0.25">
      <c r="A20" s="3" t="s">
        <v>0</v>
      </c>
      <c r="B20" s="38" t="s">
        <v>1</v>
      </c>
      <c r="C20" s="38"/>
      <c r="D20" s="4" t="s">
        <v>5</v>
      </c>
      <c r="F20" s="37" t="s">
        <v>17</v>
      </c>
      <c r="G20" s="37"/>
      <c r="H20" s="37"/>
      <c r="I20" s="40"/>
      <c r="J20" s="2"/>
      <c r="K20" s="2"/>
      <c r="L20" s="2"/>
      <c r="M20" s="2"/>
      <c r="N20" s="2"/>
      <c r="O20" s="2"/>
      <c r="P20" s="2"/>
    </row>
    <row r="21" spans="1:16" x14ac:dyDescent="0.25">
      <c r="A21" s="4"/>
      <c r="B21" s="4" t="s">
        <v>2</v>
      </c>
      <c r="C21" s="4" t="s">
        <v>3</v>
      </c>
      <c r="D21" s="4"/>
      <c r="F21">
        <v>102.27</v>
      </c>
    </row>
    <row r="22" spans="1:16" x14ac:dyDescent="0.25">
      <c r="A22" s="5">
        <v>18</v>
      </c>
      <c r="B22" s="4">
        <v>95.45</v>
      </c>
      <c r="C22" s="4">
        <v>96</v>
      </c>
      <c r="D22" s="4">
        <v>96.05</v>
      </c>
      <c r="F22" t="s">
        <v>18</v>
      </c>
    </row>
    <row r="23" spans="1:16" x14ac:dyDescent="0.25">
      <c r="A23" s="5">
        <v>30</v>
      </c>
      <c r="B23" s="4">
        <v>147.54</v>
      </c>
      <c r="C23" s="4">
        <v>151</v>
      </c>
      <c r="D23" s="4">
        <v>158.76</v>
      </c>
      <c r="F23" s="15">
        <v>208.72</v>
      </c>
      <c r="J23" s="35" t="s">
        <v>13</v>
      </c>
      <c r="K23" s="35"/>
      <c r="L23" s="35"/>
      <c r="M23" s="35"/>
      <c r="N23" s="7"/>
      <c r="O23" s="7"/>
      <c r="P23" s="7"/>
    </row>
    <row r="24" spans="1:16" x14ac:dyDescent="0.25">
      <c r="A24" s="5">
        <v>38</v>
      </c>
      <c r="B24" s="4">
        <v>175</v>
      </c>
      <c r="C24" s="4">
        <v>181</v>
      </c>
      <c r="D24" s="4">
        <v>196.4</v>
      </c>
      <c r="J24" s="2"/>
      <c r="K24" s="35" t="s">
        <v>14</v>
      </c>
      <c r="L24" s="35"/>
      <c r="M24" s="35"/>
      <c r="N24" s="36"/>
      <c r="O24" s="36"/>
      <c r="P24" s="36"/>
    </row>
    <row r="25" spans="1:16" x14ac:dyDescent="0.25">
      <c r="A25" s="4"/>
      <c r="B25" s="4"/>
      <c r="C25" s="4"/>
      <c r="D25" s="4"/>
      <c r="J25" s="3" t="s">
        <v>0</v>
      </c>
      <c r="K25" s="38" t="s">
        <v>1</v>
      </c>
      <c r="L25" s="38"/>
      <c r="M25" s="4" t="s">
        <v>5</v>
      </c>
      <c r="N25" s="39"/>
      <c r="O25" s="39"/>
      <c r="P25" s="6"/>
    </row>
    <row r="26" spans="1:16" x14ac:dyDescent="0.25">
      <c r="A26" s="4"/>
      <c r="B26" s="4"/>
      <c r="C26" s="4"/>
      <c r="D26" s="4"/>
      <c r="J26" s="4"/>
      <c r="K26" s="4" t="s">
        <v>2</v>
      </c>
      <c r="L26" s="4" t="s">
        <v>3</v>
      </c>
      <c r="M26" s="4"/>
      <c r="N26" s="6"/>
      <c r="O26" s="6"/>
      <c r="P26" s="6"/>
    </row>
    <row r="27" spans="1:16" x14ac:dyDescent="0.25">
      <c r="A27" s="2"/>
      <c r="B27" s="2"/>
      <c r="C27" s="2"/>
      <c r="D27" s="2"/>
      <c r="J27" s="5">
        <v>18</v>
      </c>
      <c r="K27" s="4">
        <f>$D$17/B22*3.6</f>
        <v>2.1196437925615506</v>
      </c>
      <c r="L27" s="4">
        <f>$D$17/C22*3.6</f>
        <v>2.1075000000000004</v>
      </c>
      <c r="M27" s="4">
        <f>$D$17/D22*3.6</f>
        <v>2.1064029151483603</v>
      </c>
      <c r="N27" s="6"/>
      <c r="O27" s="6"/>
      <c r="P27" s="6"/>
    </row>
    <row r="28" spans="1:16" x14ac:dyDescent="0.25">
      <c r="A28" s="2"/>
      <c r="B28" s="2"/>
      <c r="C28" s="2"/>
      <c r="D28" s="2"/>
      <c r="J28" s="5">
        <v>30</v>
      </c>
      <c r="K28" s="4">
        <f t="shared" ref="K28:L29" si="4">$D$17/B23*3.6</f>
        <v>1.371289141927613</v>
      </c>
      <c r="L28" s="4">
        <f t="shared" si="4"/>
        <v>1.3398675496688741</v>
      </c>
      <c r="M28" s="4">
        <f t="shared" ref="M28:M29" si="5">$D$17/D23*3.6</f>
        <v>1.2743764172335603</v>
      </c>
      <c r="N28" s="6"/>
      <c r="O28" s="6"/>
      <c r="P28" s="6"/>
    </row>
    <row r="29" spans="1:16" x14ac:dyDescent="0.25">
      <c r="A29" s="2"/>
      <c r="B29" s="2"/>
      <c r="C29" s="2"/>
      <c r="D29" s="2"/>
      <c r="J29" s="5">
        <v>38</v>
      </c>
      <c r="K29" s="4">
        <f t="shared" si="4"/>
        <v>1.1561142857142859</v>
      </c>
      <c r="L29" s="4">
        <f t="shared" si="4"/>
        <v>1.1177900552486189</v>
      </c>
      <c r="M29" s="4">
        <f t="shared" si="5"/>
        <v>1.0301425661914461</v>
      </c>
      <c r="N29" s="6"/>
      <c r="O29" s="6"/>
      <c r="P29" s="6"/>
    </row>
    <row r="30" spans="1:16" x14ac:dyDescent="0.25">
      <c r="A30" s="2"/>
      <c r="B30" s="2"/>
      <c r="C30" s="2"/>
      <c r="D30" s="2"/>
      <c r="J30" s="4"/>
      <c r="K30" s="4"/>
      <c r="L30" s="4"/>
      <c r="M30" s="4"/>
      <c r="N30" s="6"/>
      <c r="O30" s="6"/>
      <c r="P30" s="6"/>
    </row>
    <row r="31" spans="1:16" x14ac:dyDescent="0.25">
      <c r="A31" s="2"/>
      <c r="B31" s="2"/>
      <c r="C31" s="2"/>
      <c r="D31" s="2"/>
      <c r="J31" s="4"/>
      <c r="K31" s="4"/>
      <c r="L31" s="4"/>
      <c r="M31" s="4"/>
      <c r="N31" s="6"/>
      <c r="O31" s="6"/>
      <c r="P31" s="6"/>
    </row>
    <row r="32" spans="1:16" x14ac:dyDescent="0.25">
      <c r="J32" s="2"/>
      <c r="K32" s="2"/>
      <c r="L32" s="2"/>
      <c r="M32" s="2"/>
      <c r="N32" s="7"/>
      <c r="O32" s="7"/>
      <c r="P32" s="7"/>
    </row>
    <row r="33" spans="10:16" x14ac:dyDescent="0.25">
      <c r="J33" s="2"/>
      <c r="K33" s="2"/>
      <c r="L33" s="2"/>
      <c r="M33" s="2"/>
      <c r="N33" s="7"/>
      <c r="O33" s="7"/>
      <c r="P33" s="7"/>
    </row>
    <row r="34" spans="10:16" x14ac:dyDescent="0.25">
      <c r="J34" s="2"/>
      <c r="K34" s="2"/>
      <c r="L34" s="2"/>
      <c r="M34" s="2"/>
      <c r="N34" s="7"/>
      <c r="O34" s="7"/>
      <c r="P34" s="7"/>
    </row>
    <row r="35" spans="10:16" x14ac:dyDescent="0.25">
      <c r="J35" s="2"/>
      <c r="K35" s="2"/>
      <c r="L35" s="2"/>
      <c r="M35" s="2"/>
      <c r="N35" s="7"/>
      <c r="O35" s="7"/>
      <c r="P35" s="7"/>
    </row>
    <row r="36" spans="10:16" x14ac:dyDescent="0.25">
      <c r="J36" s="2"/>
      <c r="K36" s="2"/>
      <c r="L36" s="2"/>
      <c r="M36" s="2"/>
      <c r="N36" s="7"/>
      <c r="O36" s="7"/>
      <c r="P36" s="7"/>
    </row>
  </sheetData>
  <mergeCells count="21">
    <mergeCell ref="K25:L25"/>
    <mergeCell ref="N25:O25"/>
    <mergeCell ref="J23:M23"/>
    <mergeCell ref="F20:I20"/>
    <mergeCell ref="B19:D19"/>
    <mergeCell ref="B20:C20"/>
    <mergeCell ref="A1:G1"/>
    <mergeCell ref="A18:D18"/>
    <mergeCell ref="K24:M24"/>
    <mergeCell ref="N24:P24"/>
    <mergeCell ref="M2:O2"/>
    <mergeCell ref="K8:M8"/>
    <mergeCell ref="N8:P8"/>
    <mergeCell ref="K9:L9"/>
    <mergeCell ref="N9:O9"/>
    <mergeCell ref="J7:P7"/>
    <mergeCell ref="B2:D2"/>
    <mergeCell ref="E2:G2"/>
    <mergeCell ref="B3:C3"/>
    <mergeCell ref="E3:F3"/>
    <mergeCell ref="I2:K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2EF71-B620-4C63-A8E3-630AC35E5C32}">
  <dimension ref="A1:N28"/>
  <sheetViews>
    <sheetView workbookViewId="0">
      <selection activeCell="F31" sqref="F31"/>
    </sheetView>
  </sheetViews>
  <sheetFormatPr defaultColWidth="11" defaultRowHeight="15.75" x14ac:dyDescent="0.25"/>
  <cols>
    <col min="1" max="2" width="13.125" customWidth="1"/>
  </cols>
  <sheetData>
    <row r="1" spans="1:14" x14ac:dyDescent="0.25">
      <c r="C1" s="36" t="s">
        <v>21</v>
      </c>
      <c r="D1" s="36"/>
      <c r="E1" s="36"/>
    </row>
    <row r="2" spans="1:14" x14ac:dyDescent="0.25">
      <c r="C2" s="6"/>
      <c r="D2" s="6"/>
      <c r="E2" s="6"/>
      <c r="F2" t="s">
        <v>45</v>
      </c>
      <c r="G2" t="s">
        <v>39</v>
      </c>
      <c r="L2" t="s">
        <v>37</v>
      </c>
      <c r="M2">
        <v>2.5030000000000001</v>
      </c>
    </row>
    <row r="3" spans="1:14" ht="16.5" thickBot="1" x14ac:dyDescent="0.3">
      <c r="L3" s="9" t="s">
        <v>6</v>
      </c>
      <c r="M3" s="10" t="s">
        <v>7</v>
      </c>
      <c r="N3" s="9"/>
    </row>
    <row r="4" spans="1:14" x14ac:dyDescent="0.25">
      <c r="A4" s="25" t="s">
        <v>50</v>
      </c>
      <c r="B4" s="32" t="s">
        <v>51</v>
      </c>
      <c r="C4" s="26" t="s">
        <v>46</v>
      </c>
      <c r="D4" s="26" t="s">
        <v>44</v>
      </c>
      <c r="E4" s="26" t="s">
        <v>47</v>
      </c>
      <c r="F4" s="27"/>
      <c r="G4" s="27"/>
      <c r="H4" s="27" t="s">
        <v>43</v>
      </c>
      <c r="I4" s="27" t="s">
        <v>41</v>
      </c>
      <c r="J4" s="27" t="s">
        <v>42</v>
      </c>
      <c r="K4" s="28" t="s">
        <v>44</v>
      </c>
      <c r="L4" s="11">
        <v>5.52</v>
      </c>
      <c r="M4" s="12">
        <f>L4*10</f>
        <v>55.199999999999996</v>
      </c>
      <c r="N4" s="11"/>
    </row>
    <row r="5" spans="1:14" x14ac:dyDescent="0.25">
      <c r="A5" s="3">
        <v>18</v>
      </c>
      <c r="B5" s="29">
        <v>600</v>
      </c>
      <c r="C5" s="6">
        <v>80</v>
      </c>
      <c r="D5" s="6">
        <v>50</v>
      </c>
      <c r="E5" s="6"/>
      <c r="G5">
        <v>1.94</v>
      </c>
      <c r="H5" s="7">
        <v>6.08</v>
      </c>
      <c r="I5" s="7">
        <f>A5</f>
        <v>18</v>
      </c>
      <c r="J5" s="7">
        <f t="shared" ref="J5:J6" si="0">($M$4/C5)*3.6</f>
        <v>2.484</v>
      </c>
      <c r="K5" s="20">
        <f t="shared" ref="K5:K6" si="1">D5</f>
        <v>50</v>
      </c>
    </row>
    <row r="6" spans="1:14" x14ac:dyDescent="0.25">
      <c r="A6" s="3">
        <v>18</v>
      </c>
      <c r="B6" s="29">
        <v>600</v>
      </c>
      <c r="C6" s="6">
        <v>80</v>
      </c>
      <c r="D6" s="6">
        <v>80</v>
      </c>
      <c r="E6" s="6"/>
      <c r="G6">
        <v>1.94</v>
      </c>
      <c r="H6" s="7">
        <v>6.08</v>
      </c>
      <c r="I6" s="7">
        <f>A6</f>
        <v>18</v>
      </c>
      <c r="J6" s="7">
        <f t="shared" si="0"/>
        <v>2.484</v>
      </c>
      <c r="K6" s="20">
        <f t="shared" si="1"/>
        <v>80</v>
      </c>
    </row>
    <row r="7" spans="1:14" x14ac:dyDescent="0.25">
      <c r="A7" s="3">
        <v>18</v>
      </c>
      <c r="B7" s="29">
        <v>800</v>
      </c>
      <c r="C7" s="6">
        <v>75.73</v>
      </c>
      <c r="D7">
        <v>80</v>
      </c>
      <c r="G7" s="6">
        <v>2.5880000000000001</v>
      </c>
      <c r="H7" s="7">
        <f t="shared" ref="H7:H24" si="2">G7*$M$2</f>
        <v>6.4777640000000005</v>
      </c>
      <c r="I7" s="7">
        <f t="shared" ref="I7:I28" si="3">A7</f>
        <v>18</v>
      </c>
      <c r="J7" s="7">
        <f>($M$4/C7)*3.6</f>
        <v>2.6240591575333418</v>
      </c>
      <c r="K7" s="20">
        <f>D7</f>
        <v>80</v>
      </c>
    </row>
    <row r="8" spans="1:14" x14ac:dyDescent="0.25">
      <c r="A8" s="3">
        <v>18</v>
      </c>
      <c r="B8" s="29">
        <v>800</v>
      </c>
      <c r="C8" s="6">
        <v>76.13</v>
      </c>
      <c r="D8" s="6">
        <v>50</v>
      </c>
      <c r="E8" s="6">
        <v>75.84</v>
      </c>
      <c r="F8">
        <v>10</v>
      </c>
      <c r="G8" s="6">
        <v>2.5880000000000001</v>
      </c>
      <c r="H8" s="7">
        <f t="shared" si="2"/>
        <v>6.4777640000000005</v>
      </c>
      <c r="I8" s="7">
        <f t="shared" si="3"/>
        <v>18</v>
      </c>
      <c r="J8" s="7">
        <f t="shared" ref="J8:J28" si="4">($M$4/C8)*3.6</f>
        <v>2.6102719033232629</v>
      </c>
      <c r="K8" s="20">
        <f t="shared" ref="K8:K28" si="5">D8</f>
        <v>50</v>
      </c>
    </row>
    <row r="9" spans="1:14" x14ac:dyDescent="0.25">
      <c r="A9" s="3">
        <v>18</v>
      </c>
      <c r="B9" s="29">
        <v>1000</v>
      </c>
      <c r="C9">
        <v>60</v>
      </c>
      <c r="D9">
        <v>80</v>
      </c>
      <c r="E9">
        <v>60</v>
      </c>
      <c r="F9">
        <v>10</v>
      </c>
      <c r="G9" s="7">
        <v>3.2360000000000002</v>
      </c>
      <c r="H9" s="7">
        <f t="shared" si="2"/>
        <v>8.0997080000000015</v>
      </c>
      <c r="I9" s="7">
        <f t="shared" si="3"/>
        <v>18</v>
      </c>
      <c r="J9" s="7">
        <f t="shared" si="4"/>
        <v>3.3119999999999998</v>
      </c>
      <c r="K9" s="20">
        <f t="shared" si="5"/>
        <v>80</v>
      </c>
    </row>
    <row r="10" spans="1:14" x14ac:dyDescent="0.25">
      <c r="A10" s="3">
        <v>22</v>
      </c>
      <c r="B10" s="29">
        <v>600</v>
      </c>
      <c r="C10">
        <v>122</v>
      </c>
      <c r="D10">
        <v>50</v>
      </c>
      <c r="G10" s="7">
        <v>1.601</v>
      </c>
      <c r="H10" s="7">
        <f t="shared" si="2"/>
        <v>4.0073030000000003</v>
      </c>
      <c r="I10" s="7">
        <f t="shared" si="3"/>
        <v>22</v>
      </c>
      <c r="J10" s="7">
        <f t="shared" si="4"/>
        <v>1.6288524590163933</v>
      </c>
      <c r="K10" s="20">
        <f t="shared" si="5"/>
        <v>50</v>
      </c>
    </row>
    <row r="11" spans="1:14" x14ac:dyDescent="0.25">
      <c r="A11" s="3">
        <v>22</v>
      </c>
      <c r="B11" s="29">
        <v>600</v>
      </c>
      <c r="C11" s="7">
        <v>120</v>
      </c>
      <c r="D11" s="7">
        <v>80</v>
      </c>
      <c r="E11" s="7">
        <v>124</v>
      </c>
      <c r="F11">
        <v>10</v>
      </c>
      <c r="G11" s="7">
        <v>1.601</v>
      </c>
      <c r="H11" s="7">
        <f t="shared" si="2"/>
        <v>4.0073030000000003</v>
      </c>
      <c r="I11" s="7">
        <f t="shared" si="3"/>
        <v>22</v>
      </c>
      <c r="J11" s="7">
        <f t="shared" si="4"/>
        <v>1.6559999999999999</v>
      </c>
      <c r="K11" s="20">
        <f t="shared" si="5"/>
        <v>80</v>
      </c>
    </row>
    <row r="12" spans="1:14" x14ac:dyDescent="0.25">
      <c r="A12" s="3">
        <v>22</v>
      </c>
      <c r="B12" s="29">
        <v>800</v>
      </c>
      <c r="C12" s="7">
        <v>96</v>
      </c>
      <c r="D12" s="7">
        <v>50</v>
      </c>
      <c r="E12" s="7"/>
      <c r="G12" s="7">
        <v>2.1349999999999998</v>
      </c>
      <c r="H12" s="7">
        <f t="shared" si="2"/>
        <v>5.3439049999999995</v>
      </c>
      <c r="I12" s="7">
        <f t="shared" si="3"/>
        <v>22</v>
      </c>
      <c r="J12" s="7">
        <f t="shared" si="4"/>
        <v>2.0699999999999998</v>
      </c>
      <c r="K12" s="20">
        <f t="shared" si="5"/>
        <v>50</v>
      </c>
    </row>
    <row r="13" spans="1:14" x14ac:dyDescent="0.25">
      <c r="A13" s="3">
        <v>22</v>
      </c>
      <c r="B13" s="29">
        <v>800</v>
      </c>
      <c r="C13" s="7">
        <v>90</v>
      </c>
      <c r="D13" s="7">
        <v>80</v>
      </c>
      <c r="E13" s="7">
        <v>92</v>
      </c>
      <c r="F13">
        <v>10</v>
      </c>
      <c r="G13" s="7">
        <v>2.1349999999999998</v>
      </c>
      <c r="H13" s="7">
        <f t="shared" si="2"/>
        <v>5.3439049999999995</v>
      </c>
      <c r="I13" s="7">
        <f t="shared" si="3"/>
        <v>22</v>
      </c>
      <c r="J13" s="7">
        <f t="shared" si="4"/>
        <v>2.2079999999999997</v>
      </c>
      <c r="K13" s="20">
        <f t="shared" si="5"/>
        <v>80</v>
      </c>
    </row>
    <row r="14" spans="1:14" x14ac:dyDescent="0.25">
      <c r="A14" s="3">
        <v>22</v>
      </c>
      <c r="B14" s="29">
        <v>1000</v>
      </c>
      <c r="C14" s="7">
        <v>74</v>
      </c>
      <c r="D14" s="7">
        <v>50</v>
      </c>
      <c r="E14" s="7"/>
      <c r="G14" s="7">
        <v>2.669</v>
      </c>
      <c r="H14" s="7">
        <f t="shared" si="2"/>
        <v>6.6805070000000004</v>
      </c>
      <c r="I14" s="7">
        <f t="shared" si="3"/>
        <v>22</v>
      </c>
      <c r="J14" s="7">
        <f t="shared" si="4"/>
        <v>2.6854054054054051</v>
      </c>
      <c r="K14" s="20">
        <f t="shared" si="5"/>
        <v>50</v>
      </c>
    </row>
    <row r="15" spans="1:14" x14ac:dyDescent="0.25">
      <c r="A15" s="3">
        <v>22</v>
      </c>
      <c r="B15" s="29">
        <v>1000</v>
      </c>
      <c r="C15">
        <v>72</v>
      </c>
      <c r="D15">
        <v>80</v>
      </c>
      <c r="E15">
        <v>74</v>
      </c>
      <c r="F15">
        <v>10</v>
      </c>
      <c r="G15" s="7">
        <v>2.669</v>
      </c>
      <c r="H15" s="7">
        <f t="shared" si="2"/>
        <v>6.6805070000000004</v>
      </c>
      <c r="I15" s="7">
        <f t="shared" si="3"/>
        <v>22</v>
      </c>
      <c r="J15" s="7">
        <f t="shared" si="4"/>
        <v>2.76</v>
      </c>
      <c r="K15" s="20">
        <f t="shared" si="5"/>
        <v>80</v>
      </c>
    </row>
    <row r="16" spans="1:14" x14ac:dyDescent="0.25">
      <c r="A16" s="3">
        <v>26</v>
      </c>
      <c r="B16" s="29">
        <v>600</v>
      </c>
      <c r="C16" s="7">
        <v>140</v>
      </c>
      <c r="D16" s="7">
        <v>80</v>
      </c>
      <c r="E16" s="7">
        <v>146</v>
      </c>
      <c r="F16">
        <v>10</v>
      </c>
      <c r="G16" s="7">
        <v>1.3680000000000001</v>
      </c>
      <c r="H16" s="7">
        <f t="shared" si="2"/>
        <v>3.4241040000000003</v>
      </c>
      <c r="I16" s="7">
        <f t="shared" si="3"/>
        <v>26</v>
      </c>
      <c r="J16" s="7">
        <f t="shared" si="4"/>
        <v>1.4194285714285713</v>
      </c>
      <c r="K16" s="20">
        <f t="shared" si="5"/>
        <v>80</v>
      </c>
    </row>
    <row r="17" spans="1:11" x14ac:dyDescent="0.25">
      <c r="A17" s="3">
        <v>26</v>
      </c>
      <c r="B17" s="29">
        <v>800</v>
      </c>
      <c r="C17" s="7">
        <v>105</v>
      </c>
      <c r="D17" s="7">
        <v>80</v>
      </c>
      <c r="E17" s="7">
        <v>108</v>
      </c>
      <c r="F17">
        <v>10</v>
      </c>
      <c r="G17" s="7">
        <v>1.8240000000000001</v>
      </c>
      <c r="H17" s="7">
        <f t="shared" si="2"/>
        <v>4.5654720000000006</v>
      </c>
      <c r="I17" s="7">
        <f t="shared" si="3"/>
        <v>26</v>
      </c>
      <c r="J17" s="7">
        <f t="shared" si="4"/>
        <v>1.8925714285714286</v>
      </c>
      <c r="K17" s="20">
        <f t="shared" si="5"/>
        <v>80</v>
      </c>
    </row>
    <row r="18" spans="1:11" x14ac:dyDescent="0.25">
      <c r="A18" s="3">
        <v>26</v>
      </c>
      <c r="B18" s="29">
        <v>1000</v>
      </c>
      <c r="C18" s="7">
        <v>84</v>
      </c>
      <c r="D18" s="7">
        <v>80</v>
      </c>
      <c r="E18" s="7">
        <v>86</v>
      </c>
      <c r="F18">
        <v>10</v>
      </c>
      <c r="G18" s="7">
        <v>2.2810000000000001</v>
      </c>
      <c r="H18" s="7">
        <f t="shared" si="2"/>
        <v>5.7093430000000005</v>
      </c>
      <c r="I18" s="7">
        <f t="shared" si="3"/>
        <v>26</v>
      </c>
      <c r="J18" s="7">
        <f t="shared" si="4"/>
        <v>2.3657142857142857</v>
      </c>
      <c r="K18" s="20">
        <f t="shared" si="5"/>
        <v>80</v>
      </c>
    </row>
    <row r="19" spans="1:11" x14ac:dyDescent="0.25">
      <c r="A19" s="3">
        <v>30</v>
      </c>
      <c r="B19" s="29">
        <v>600</v>
      </c>
      <c r="C19" s="6">
        <v>156</v>
      </c>
      <c r="D19" s="6">
        <v>80</v>
      </c>
      <c r="E19" s="6">
        <v>167</v>
      </c>
      <c r="F19">
        <v>10</v>
      </c>
      <c r="G19" s="7">
        <v>1.2</v>
      </c>
      <c r="H19" s="7">
        <f t="shared" si="2"/>
        <v>3.0036</v>
      </c>
      <c r="I19" s="7">
        <f t="shared" si="3"/>
        <v>30</v>
      </c>
      <c r="J19" s="7">
        <f t="shared" si="4"/>
        <v>1.2738461538461539</v>
      </c>
      <c r="K19" s="20">
        <f t="shared" si="5"/>
        <v>80</v>
      </c>
    </row>
    <row r="20" spans="1:11" x14ac:dyDescent="0.25">
      <c r="A20" s="3">
        <v>30</v>
      </c>
      <c r="B20" s="29">
        <v>800</v>
      </c>
      <c r="C20" s="6">
        <v>120</v>
      </c>
      <c r="D20" s="6">
        <v>50</v>
      </c>
      <c r="E20" s="6">
        <v>124.25</v>
      </c>
      <c r="G20" s="6">
        <v>1.6</v>
      </c>
      <c r="H20" s="7">
        <f t="shared" si="2"/>
        <v>4.0048000000000004</v>
      </c>
      <c r="I20" s="7">
        <f t="shared" si="3"/>
        <v>30</v>
      </c>
      <c r="J20" s="7">
        <f t="shared" si="4"/>
        <v>1.6559999999999999</v>
      </c>
      <c r="K20" s="20">
        <f t="shared" si="5"/>
        <v>50</v>
      </c>
    </row>
    <row r="21" spans="1:11" x14ac:dyDescent="0.25">
      <c r="A21" s="3">
        <v>30</v>
      </c>
      <c r="B21" s="29">
        <v>800</v>
      </c>
      <c r="C21" s="6">
        <v>118.6</v>
      </c>
      <c r="D21" s="6">
        <v>80</v>
      </c>
      <c r="E21" s="6">
        <v>124.25</v>
      </c>
      <c r="F21">
        <v>10</v>
      </c>
      <c r="G21" s="6">
        <v>1.6</v>
      </c>
      <c r="H21" s="7">
        <f t="shared" si="2"/>
        <v>4.0048000000000004</v>
      </c>
      <c r="I21" s="7">
        <f t="shared" si="3"/>
        <v>30</v>
      </c>
      <c r="J21" s="7">
        <f t="shared" si="4"/>
        <v>1.6755480607082631</v>
      </c>
      <c r="K21" s="20">
        <f t="shared" si="5"/>
        <v>80</v>
      </c>
    </row>
    <row r="22" spans="1:11" x14ac:dyDescent="0.25">
      <c r="A22" s="3">
        <v>30</v>
      </c>
      <c r="B22" s="29">
        <v>1000</v>
      </c>
      <c r="C22" s="7">
        <v>96</v>
      </c>
      <c r="D22" s="6">
        <v>80</v>
      </c>
      <c r="E22" s="7">
        <v>98</v>
      </c>
      <c r="F22">
        <v>10</v>
      </c>
      <c r="G22" s="7">
        <v>2</v>
      </c>
      <c r="H22" s="7">
        <f t="shared" si="2"/>
        <v>5.0060000000000002</v>
      </c>
      <c r="I22" s="7">
        <f t="shared" si="3"/>
        <v>30</v>
      </c>
      <c r="J22" s="7">
        <f t="shared" si="4"/>
        <v>2.0699999999999998</v>
      </c>
      <c r="K22" s="20">
        <f t="shared" si="5"/>
        <v>80</v>
      </c>
    </row>
    <row r="23" spans="1:11" x14ac:dyDescent="0.25">
      <c r="A23" s="3">
        <v>38</v>
      </c>
      <c r="B23" s="29">
        <v>600</v>
      </c>
      <c r="C23" s="7">
        <v>186</v>
      </c>
      <c r="D23" s="7">
        <v>80</v>
      </c>
      <c r="E23" s="7">
        <v>208</v>
      </c>
      <c r="F23">
        <v>10</v>
      </c>
      <c r="G23" s="7">
        <v>0.97399999999999998</v>
      </c>
      <c r="H23" s="7">
        <f t="shared" si="2"/>
        <v>2.4379219999999999</v>
      </c>
      <c r="I23" s="7">
        <f t="shared" si="3"/>
        <v>38</v>
      </c>
      <c r="J23" s="7">
        <f t="shared" si="4"/>
        <v>1.0683870967741935</v>
      </c>
      <c r="K23" s="20">
        <f t="shared" si="5"/>
        <v>80</v>
      </c>
    </row>
    <row r="24" spans="1:11" x14ac:dyDescent="0.25">
      <c r="A24" s="3">
        <v>38</v>
      </c>
      <c r="B24" s="29">
        <v>600</v>
      </c>
      <c r="C24" s="6">
        <f>96.46*2</f>
        <v>192.92</v>
      </c>
      <c r="D24" s="6">
        <v>50</v>
      </c>
      <c r="E24" s="6"/>
      <c r="F24">
        <v>10</v>
      </c>
      <c r="G24" s="7">
        <v>0.97399999999999998</v>
      </c>
      <c r="H24" s="7">
        <f t="shared" si="2"/>
        <v>2.4379219999999999</v>
      </c>
      <c r="I24" s="7">
        <f t="shared" si="3"/>
        <v>38</v>
      </c>
      <c r="J24" s="7">
        <f>($M$4/C24)*3.6</f>
        <v>1.0300642753472942</v>
      </c>
      <c r="K24" s="20">
        <f>D24</f>
        <v>50</v>
      </c>
    </row>
    <row r="25" spans="1:11" x14ac:dyDescent="0.25">
      <c r="A25" s="3">
        <v>38</v>
      </c>
      <c r="B25" s="29">
        <v>800</v>
      </c>
      <c r="C25" s="6">
        <v>142.37</v>
      </c>
      <c r="D25" s="6">
        <v>80</v>
      </c>
      <c r="E25" s="6">
        <v>152.86000000000001</v>
      </c>
      <c r="F25">
        <v>10</v>
      </c>
      <c r="G25" s="6">
        <v>1.2989999999999999</v>
      </c>
      <c r="H25" s="7">
        <f>G25*$M$2</f>
        <v>3.2513969999999999</v>
      </c>
      <c r="I25" s="7">
        <f t="shared" si="3"/>
        <v>38</v>
      </c>
      <c r="J25" s="7">
        <f>($M$4/C25)*3.6</f>
        <v>1.3957996768982228</v>
      </c>
      <c r="K25" s="20">
        <f>D25</f>
        <v>80</v>
      </c>
    </row>
    <row r="26" spans="1:11" x14ac:dyDescent="0.25">
      <c r="A26" s="3">
        <v>38</v>
      </c>
      <c r="B26" s="29">
        <v>800</v>
      </c>
      <c r="C26" s="6">
        <v>146</v>
      </c>
      <c r="D26" s="6">
        <v>50</v>
      </c>
      <c r="E26" s="6">
        <v>152.86000000000001</v>
      </c>
      <c r="G26" s="6">
        <v>1.2989999999999999</v>
      </c>
      <c r="H26" s="7">
        <f>G26*$M$2</f>
        <v>3.2513969999999999</v>
      </c>
      <c r="I26" s="7">
        <f t="shared" si="3"/>
        <v>38</v>
      </c>
      <c r="J26" s="7">
        <f>($M$4/C26)*3.6</f>
        <v>1.3610958904109587</v>
      </c>
      <c r="K26" s="20">
        <f>D26</f>
        <v>50</v>
      </c>
    </row>
    <row r="27" spans="1:11" x14ac:dyDescent="0.25">
      <c r="A27" s="3">
        <v>38</v>
      </c>
      <c r="B27" s="29">
        <v>1000</v>
      </c>
      <c r="C27" s="6">
        <f>59*2</f>
        <v>118</v>
      </c>
      <c r="D27" s="6">
        <v>50</v>
      </c>
      <c r="E27" s="6"/>
      <c r="F27">
        <v>10</v>
      </c>
      <c r="G27" s="6">
        <v>1.62</v>
      </c>
      <c r="H27" s="7">
        <f>G27*$M$2</f>
        <v>4.0548600000000006</v>
      </c>
      <c r="I27" s="7">
        <f t="shared" si="3"/>
        <v>38</v>
      </c>
      <c r="J27" s="7">
        <f t="shared" si="4"/>
        <v>1.6840677966101694</v>
      </c>
      <c r="K27" s="20">
        <f t="shared" si="5"/>
        <v>50</v>
      </c>
    </row>
    <row r="28" spans="1:11" ht="16.5" thickBot="1" x14ac:dyDescent="0.3">
      <c r="A28" s="3">
        <v>38</v>
      </c>
      <c r="B28" s="33">
        <v>1000</v>
      </c>
      <c r="C28" s="21">
        <v>114</v>
      </c>
      <c r="D28" s="21">
        <v>80</v>
      </c>
      <c r="E28" s="21">
        <v>122</v>
      </c>
      <c r="F28" s="22">
        <v>10</v>
      </c>
      <c r="G28" s="23">
        <v>1.6240000000000001</v>
      </c>
      <c r="H28" s="23">
        <f>G28*$M$2</f>
        <v>4.0648720000000003</v>
      </c>
      <c r="I28" s="7">
        <f t="shared" si="3"/>
        <v>38</v>
      </c>
      <c r="J28" s="23">
        <f t="shared" si="4"/>
        <v>1.743157894736842</v>
      </c>
      <c r="K28" s="24">
        <f t="shared" si="5"/>
        <v>80</v>
      </c>
    </row>
  </sheetData>
  <mergeCells count="1">
    <mergeCell ref="C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7122E-A639-469D-A85E-583921DE1214}">
  <dimension ref="A1:N24"/>
  <sheetViews>
    <sheetView workbookViewId="0">
      <selection activeCell="D23" sqref="D23"/>
    </sheetView>
  </sheetViews>
  <sheetFormatPr defaultColWidth="11" defaultRowHeight="15.75" x14ac:dyDescent="0.25"/>
  <cols>
    <col min="9" max="9" width="11.375" bestFit="1" customWidth="1"/>
    <col min="11" max="11" width="16.5" customWidth="1"/>
  </cols>
  <sheetData>
    <row r="1" spans="1:14" x14ac:dyDescent="0.25">
      <c r="B1" s="35" t="s">
        <v>36</v>
      </c>
      <c r="C1" s="35"/>
      <c r="D1" s="35"/>
    </row>
    <row r="2" spans="1:14" x14ac:dyDescent="0.25">
      <c r="B2" s="4" t="s">
        <v>46</v>
      </c>
      <c r="C2" s="4" t="s">
        <v>44</v>
      </c>
      <c r="D2" s="4" t="s">
        <v>47</v>
      </c>
      <c r="E2" s="19" t="s">
        <v>45</v>
      </c>
      <c r="F2" t="s">
        <v>39</v>
      </c>
      <c r="G2" t="s">
        <v>40</v>
      </c>
      <c r="H2" t="s">
        <v>41</v>
      </c>
      <c r="I2" t="s">
        <v>42</v>
      </c>
      <c r="J2" t="s">
        <v>44</v>
      </c>
      <c r="M2" s="8" t="s">
        <v>15</v>
      </c>
      <c r="N2" s="9" t="s">
        <v>7</v>
      </c>
    </row>
    <row r="3" spans="1:14" x14ac:dyDescent="0.25">
      <c r="A3" s="5" t="s">
        <v>22</v>
      </c>
      <c r="B3" s="4">
        <v>95.45</v>
      </c>
      <c r="C3">
        <v>80</v>
      </c>
      <c r="D3" s="4">
        <v>96.05</v>
      </c>
      <c r="E3">
        <v>10</v>
      </c>
      <c r="F3" s="15">
        <v>2.5880000000000001</v>
      </c>
      <c r="G3" s="7">
        <f t="shared" ref="G3:G21" si="0">F3*$L$3</f>
        <v>4.8525</v>
      </c>
      <c r="H3" t="str">
        <f>LEFT(A3,3)</f>
        <v xml:space="preserve">18 </v>
      </c>
      <c r="I3" s="7">
        <f>($N$3/B3)*3.6</f>
        <v>2.1196437925615506</v>
      </c>
      <c r="J3">
        <f>C3</f>
        <v>80</v>
      </c>
      <c r="K3" t="s">
        <v>38</v>
      </c>
      <c r="L3">
        <v>1.875</v>
      </c>
      <c r="M3" s="16">
        <v>5.62</v>
      </c>
      <c r="N3">
        <f>M3*10</f>
        <v>56.2</v>
      </c>
    </row>
    <row r="4" spans="1:14" x14ac:dyDescent="0.25">
      <c r="A4" s="5" t="s">
        <v>22</v>
      </c>
      <c r="B4" s="4">
        <v>96</v>
      </c>
      <c r="C4">
        <v>50</v>
      </c>
      <c r="E4">
        <v>10</v>
      </c>
      <c r="F4" s="15">
        <v>2.5880000000000001</v>
      </c>
      <c r="G4" s="7">
        <f t="shared" si="0"/>
        <v>4.8525</v>
      </c>
      <c r="H4" t="str">
        <f t="shared" ref="H4:H24" si="1">LEFT(A4,3)</f>
        <v xml:space="preserve">18 </v>
      </c>
      <c r="I4" s="7">
        <f t="shared" ref="I4:I21" si="2">($N$3/B4)*3.6</f>
        <v>2.1075000000000004</v>
      </c>
      <c r="J4">
        <f t="shared" ref="J4:J24" si="3">C4</f>
        <v>50</v>
      </c>
    </row>
    <row r="5" spans="1:14" x14ac:dyDescent="0.25">
      <c r="A5" s="5" t="s">
        <v>28</v>
      </c>
      <c r="B5">
        <v>76</v>
      </c>
      <c r="C5">
        <v>80</v>
      </c>
      <c r="D5">
        <v>76</v>
      </c>
      <c r="E5">
        <v>10</v>
      </c>
      <c r="F5" s="7">
        <v>3.2360000000000002</v>
      </c>
      <c r="G5" s="7">
        <f t="shared" si="0"/>
        <v>6.0675000000000008</v>
      </c>
      <c r="H5" t="str">
        <f t="shared" si="1"/>
        <v xml:space="preserve">18 </v>
      </c>
      <c r="I5" s="7">
        <f t="shared" si="2"/>
        <v>2.662105263157895</v>
      </c>
      <c r="J5">
        <f t="shared" si="3"/>
        <v>80</v>
      </c>
    </row>
    <row r="6" spans="1:14" x14ac:dyDescent="0.25">
      <c r="A6" s="31" t="s">
        <v>27</v>
      </c>
      <c r="B6">
        <f>78*2</f>
        <v>156</v>
      </c>
      <c r="C6">
        <v>50</v>
      </c>
      <c r="E6">
        <v>10</v>
      </c>
      <c r="F6" s="7">
        <v>1.6</v>
      </c>
      <c r="G6" s="7">
        <f>F6*$L$3</f>
        <v>3</v>
      </c>
      <c r="H6" t="str">
        <f t="shared" si="1"/>
        <v xml:space="preserve">22 </v>
      </c>
      <c r="I6" s="7">
        <f t="shared" si="2"/>
        <v>1.2969230769230768</v>
      </c>
      <c r="J6">
        <f t="shared" si="3"/>
        <v>50</v>
      </c>
    </row>
    <row r="7" spans="1:14" x14ac:dyDescent="0.25">
      <c r="A7" s="5" t="s">
        <v>27</v>
      </c>
      <c r="B7" s="2">
        <v>152</v>
      </c>
      <c r="C7" s="2">
        <v>80</v>
      </c>
      <c r="D7" s="2">
        <v>160</v>
      </c>
      <c r="E7">
        <v>10</v>
      </c>
      <c r="F7" s="7">
        <v>1.601</v>
      </c>
      <c r="G7" s="7">
        <f t="shared" si="0"/>
        <v>3.0018750000000001</v>
      </c>
      <c r="H7" t="str">
        <f t="shared" si="1"/>
        <v xml:space="preserve">22 </v>
      </c>
      <c r="I7" s="7">
        <f t="shared" si="2"/>
        <v>1.3310526315789475</v>
      </c>
      <c r="J7">
        <f t="shared" si="3"/>
        <v>80</v>
      </c>
    </row>
    <row r="8" spans="1:14" x14ac:dyDescent="0.25">
      <c r="A8" s="31" t="s">
        <v>26</v>
      </c>
      <c r="B8" s="2">
        <v>116</v>
      </c>
      <c r="C8" s="2">
        <v>50</v>
      </c>
      <c r="D8" s="2"/>
      <c r="E8">
        <v>10</v>
      </c>
      <c r="F8" s="7">
        <v>2.1349999999999998</v>
      </c>
      <c r="G8" s="7">
        <f t="shared" si="0"/>
        <v>4.0031249999999998</v>
      </c>
      <c r="H8" t="str">
        <f t="shared" si="1"/>
        <v xml:space="preserve">22 </v>
      </c>
      <c r="I8" s="7">
        <f t="shared" si="2"/>
        <v>1.7441379310344829</v>
      </c>
      <c r="J8">
        <f t="shared" si="3"/>
        <v>50</v>
      </c>
    </row>
    <row r="9" spans="1:14" x14ac:dyDescent="0.25">
      <c r="A9" s="5" t="s">
        <v>26</v>
      </c>
      <c r="B9" s="2">
        <v>114</v>
      </c>
      <c r="C9" s="2">
        <v>80</v>
      </c>
      <c r="D9" s="2">
        <v>118</v>
      </c>
      <c r="E9">
        <v>10</v>
      </c>
      <c r="F9" s="7">
        <v>2.1349999999999998</v>
      </c>
      <c r="G9" s="7">
        <f t="shared" si="0"/>
        <v>4.0031249999999998</v>
      </c>
      <c r="H9" t="str">
        <f t="shared" si="1"/>
        <v xml:space="preserve">22 </v>
      </c>
      <c r="I9" s="7">
        <f t="shared" si="2"/>
        <v>1.7747368421052634</v>
      </c>
      <c r="J9">
        <f t="shared" si="3"/>
        <v>80</v>
      </c>
    </row>
    <row r="10" spans="1:14" x14ac:dyDescent="0.25">
      <c r="A10" s="31" t="s">
        <v>29</v>
      </c>
      <c r="B10" s="7">
        <v>92</v>
      </c>
      <c r="C10" s="2">
        <v>50</v>
      </c>
      <c r="D10" s="7"/>
      <c r="E10">
        <v>10</v>
      </c>
      <c r="F10" s="7">
        <v>2.67</v>
      </c>
      <c r="G10" s="7">
        <f t="shared" si="0"/>
        <v>5.0062499999999996</v>
      </c>
      <c r="H10" t="str">
        <f t="shared" si="1"/>
        <v xml:space="preserve">22 </v>
      </c>
      <c r="I10" s="7">
        <f t="shared" si="2"/>
        <v>2.1991304347826088</v>
      </c>
      <c r="J10">
        <f t="shared" si="3"/>
        <v>50</v>
      </c>
    </row>
    <row r="11" spans="1:14" x14ac:dyDescent="0.25">
      <c r="A11" s="5" t="s">
        <v>29</v>
      </c>
      <c r="B11">
        <v>90</v>
      </c>
      <c r="C11" s="2">
        <v>80</v>
      </c>
      <c r="D11">
        <v>92</v>
      </c>
      <c r="E11">
        <v>10</v>
      </c>
      <c r="F11" s="7">
        <v>2.669</v>
      </c>
      <c r="G11" s="7">
        <f t="shared" si="0"/>
        <v>5.0043750000000005</v>
      </c>
      <c r="H11" t="str">
        <f t="shared" si="1"/>
        <v xml:space="preserve">22 </v>
      </c>
      <c r="I11" s="7">
        <f t="shared" si="2"/>
        <v>2.2480000000000002</v>
      </c>
      <c r="J11">
        <f t="shared" si="3"/>
        <v>80</v>
      </c>
    </row>
    <row r="12" spans="1:14" x14ac:dyDescent="0.25">
      <c r="A12" s="5" t="s">
        <v>25</v>
      </c>
      <c r="B12" s="2">
        <v>174</v>
      </c>
      <c r="C12" s="2">
        <v>80</v>
      </c>
      <c r="D12" s="2">
        <v>188</v>
      </c>
      <c r="E12">
        <v>10</v>
      </c>
      <c r="F12" s="7">
        <v>1.3680000000000001</v>
      </c>
      <c r="G12" s="7">
        <f t="shared" si="0"/>
        <v>2.5650000000000004</v>
      </c>
      <c r="H12" t="str">
        <f t="shared" si="1"/>
        <v xml:space="preserve">26 </v>
      </c>
      <c r="I12" s="7">
        <f t="shared" si="2"/>
        <v>1.1627586206896552</v>
      </c>
      <c r="J12">
        <f t="shared" si="3"/>
        <v>80</v>
      </c>
    </row>
    <row r="13" spans="1:14" x14ac:dyDescent="0.25">
      <c r="A13" s="5" t="s">
        <v>24</v>
      </c>
      <c r="B13" s="2">
        <v>132</v>
      </c>
      <c r="C13" s="2">
        <v>80</v>
      </c>
      <c r="D13" s="2">
        <v>138</v>
      </c>
      <c r="E13">
        <v>10</v>
      </c>
      <c r="F13" s="7">
        <v>1.8240000000000001</v>
      </c>
      <c r="G13" s="7">
        <f t="shared" si="0"/>
        <v>3.42</v>
      </c>
      <c r="H13" t="str">
        <f t="shared" si="1"/>
        <v xml:space="preserve">26 </v>
      </c>
      <c r="I13" s="7">
        <f t="shared" si="2"/>
        <v>1.5327272727272729</v>
      </c>
      <c r="J13">
        <f t="shared" si="3"/>
        <v>80</v>
      </c>
    </row>
    <row r="14" spans="1:14" x14ac:dyDescent="0.25">
      <c r="A14" s="5" t="s">
        <v>30</v>
      </c>
      <c r="B14" s="17">
        <v>106</v>
      </c>
      <c r="C14" s="2">
        <v>80</v>
      </c>
      <c r="D14" s="7">
        <v>108</v>
      </c>
      <c r="E14">
        <v>10</v>
      </c>
      <c r="F14" s="7">
        <v>2.2810000000000001</v>
      </c>
      <c r="G14" s="7">
        <f t="shared" si="0"/>
        <v>4.2768750000000004</v>
      </c>
      <c r="H14" t="str">
        <f t="shared" si="1"/>
        <v xml:space="preserve">26 </v>
      </c>
      <c r="I14" s="7">
        <f t="shared" si="2"/>
        <v>1.9086792452830188</v>
      </c>
      <c r="J14">
        <f t="shared" si="3"/>
        <v>80</v>
      </c>
    </row>
    <row r="15" spans="1:14" x14ac:dyDescent="0.25">
      <c r="A15" s="5" t="s">
        <v>31</v>
      </c>
      <c r="B15" s="4">
        <v>194</v>
      </c>
      <c r="C15" s="4">
        <v>80</v>
      </c>
      <c r="D15" s="4">
        <v>218</v>
      </c>
      <c r="E15">
        <v>10</v>
      </c>
      <c r="F15" s="7">
        <v>1.2</v>
      </c>
      <c r="G15" s="7">
        <f t="shared" si="0"/>
        <v>2.25</v>
      </c>
      <c r="H15" t="str">
        <f t="shared" si="1"/>
        <v xml:space="preserve">30 </v>
      </c>
      <c r="I15" s="7">
        <f t="shared" si="2"/>
        <v>1.0428865979381445</v>
      </c>
      <c r="J15">
        <f t="shared" si="3"/>
        <v>80</v>
      </c>
    </row>
    <row r="16" spans="1:14" x14ac:dyDescent="0.25">
      <c r="A16" s="5" t="s">
        <v>32</v>
      </c>
      <c r="B16" s="4">
        <v>147.54</v>
      </c>
      <c r="C16" s="18">
        <v>80</v>
      </c>
      <c r="D16" s="4">
        <v>158.76</v>
      </c>
      <c r="E16">
        <v>10</v>
      </c>
      <c r="F16" s="15">
        <v>1.6</v>
      </c>
      <c r="G16" s="7">
        <f t="shared" si="0"/>
        <v>3</v>
      </c>
      <c r="H16" t="str">
        <f t="shared" si="1"/>
        <v xml:space="preserve">30 </v>
      </c>
      <c r="I16" s="7">
        <f t="shared" si="2"/>
        <v>1.371289141927613</v>
      </c>
      <c r="J16">
        <f t="shared" si="3"/>
        <v>80</v>
      </c>
    </row>
    <row r="17" spans="1:10" x14ac:dyDescent="0.25">
      <c r="A17" s="5" t="s">
        <v>32</v>
      </c>
      <c r="B17" s="4">
        <v>151</v>
      </c>
      <c r="C17" s="18">
        <v>50</v>
      </c>
      <c r="D17" s="7"/>
      <c r="E17">
        <v>10</v>
      </c>
      <c r="F17" s="15">
        <v>1.6</v>
      </c>
      <c r="G17" s="7">
        <f t="shared" si="0"/>
        <v>3</v>
      </c>
      <c r="H17" t="str">
        <f t="shared" si="1"/>
        <v xml:space="preserve">30 </v>
      </c>
      <c r="I17" s="7">
        <f t="shared" si="2"/>
        <v>1.3398675496688741</v>
      </c>
      <c r="J17">
        <f t="shared" si="3"/>
        <v>50</v>
      </c>
    </row>
    <row r="18" spans="1:10" x14ac:dyDescent="0.25">
      <c r="A18" s="5" t="s">
        <v>33</v>
      </c>
      <c r="B18" s="17">
        <v>120</v>
      </c>
      <c r="C18" s="18">
        <v>80</v>
      </c>
      <c r="D18" s="7">
        <v>126</v>
      </c>
      <c r="E18">
        <v>10</v>
      </c>
      <c r="F18" s="7">
        <v>2</v>
      </c>
      <c r="G18" s="7">
        <f t="shared" si="0"/>
        <v>3.75</v>
      </c>
      <c r="H18" t="str">
        <f t="shared" si="1"/>
        <v xml:space="preserve">30 </v>
      </c>
      <c r="I18" s="7">
        <f t="shared" si="2"/>
        <v>1.6860000000000002</v>
      </c>
      <c r="J18">
        <f t="shared" si="3"/>
        <v>80</v>
      </c>
    </row>
    <row r="19" spans="1:10" x14ac:dyDescent="0.25">
      <c r="A19" s="31" t="s">
        <v>23</v>
      </c>
      <c r="B19" s="17">
        <f>119*2</f>
        <v>238</v>
      </c>
      <c r="C19" s="18">
        <v>50</v>
      </c>
      <c r="D19" s="7"/>
      <c r="E19">
        <v>10</v>
      </c>
      <c r="F19" s="7">
        <v>2</v>
      </c>
      <c r="G19" s="7">
        <f t="shared" si="0"/>
        <v>3.75</v>
      </c>
      <c r="H19" t="str">
        <f t="shared" si="1"/>
        <v xml:space="preserve">38 </v>
      </c>
      <c r="I19" s="7">
        <f t="shared" si="2"/>
        <v>0.85008403361344542</v>
      </c>
      <c r="J19">
        <f t="shared" si="3"/>
        <v>50</v>
      </c>
    </row>
    <row r="20" spans="1:10" x14ac:dyDescent="0.25">
      <c r="A20" s="5" t="s">
        <v>23</v>
      </c>
      <c r="B20" s="2">
        <v>224</v>
      </c>
      <c r="C20" s="18">
        <v>80</v>
      </c>
      <c r="D20" s="2">
        <v>280</v>
      </c>
      <c r="E20">
        <v>10</v>
      </c>
      <c r="F20" s="7">
        <v>0.97399999999999998</v>
      </c>
      <c r="G20" s="7">
        <f t="shared" si="0"/>
        <v>1.8262499999999999</v>
      </c>
      <c r="H20" t="str">
        <f t="shared" si="1"/>
        <v xml:space="preserve">38 </v>
      </c>
      <c r="I20" s="7">
        <f t="shared" si="2"/>
        <v>0.90321428571428575</v>
      </c>
      <c r="J20">
        <f t="shared" si="3"/>
        <v>80</v>
      </c>
    </row>
    <row r="21" spans="1:10" x14ac:dyDescent="0.25">
      <c r="A21" s="5" t="s">
        <v>34</v>
      </c>
      <c r="B21" s="15">
        <v>175</v>
      </c>
      <c r="C21" s="18">
        <v>80</v>
      </c>
      <c r="E21">
        <v>10</v>
      </c>
      <c r="F21" s="15">
        <v>1.2989999999999999</v>
      </c>
      <c r="G21" s="7">
        <f t="shared" si="0"/>
        <v>2.4356249999999999</v>
      </c>
      <c r="H21" t="str">
        <f t="shared" si="1"/>
        <v xml:space="preserve">38 </v>
      </c>
      <c r="I21" s="7">
        <f t="shared" si="2"/>
        <v>1.1561142857142859</v>
      </c>
      <c r="J21">
        <f t="shared" si="3"/>
        <v>80</v>
      </c>
    </row>
    <row r="22" spans="1:10" x14ac:dyDescent="0.25">
      <c r="A22" s="5" t="s">
        <v>34</v>
      </c>
      <c r="B22" s="15">
        <v>181</v>
      </c>
      <c r="C22" s="7">
        <v>50</v>
      </c>
      <c r="E22">
        <v>10</v>
      </c>
      <c r="F22" s="15">
        <v>1.2989999999999999</v>
      </c>
      <c r="G22" s="7">
        <f t="shared" ref="G22:G24" si="4">F22*$L$3</f>
        <v>2.4356249999999999</v>
      </c>
      <c r="H22" t="str">
        <f t="shared" si="1"/>
        <v xml:space="preserve">38 </v>
      </c>
      <c r="I22" s="7">
        <f>($N$3/B22)*3.6</f>
        <v>1.1177900552486189</v>
      </c>
      <c r="J22">
        <f t="shared" si="3"/>
        <v>50</v>
      </c>
    </row>
    <row r="23" spans="1:10" x14ac:dyDescent="0.25">
      <c r="A23" s="5" t="s">
        <v>35</v>
      </c>
      <c r="B23" s="15">
        <v>142</v>
      </c>
      <c r="C23" s="18">
        <v>80</v>
      </c>
      <c r="D23" s="6">
        <v>154</v>
      </c>
      <c r="E23">
        <v>10</v>
      </c>
      <c r="F23" s="7">
        <v>1.6240000000000001</v>
      </c>
      <c r="G23" s="7">
        <f t="shared" si="4"/>
        <v>3.0450000000000004</v>
      </c>
      <c r="H23" t="str">
        <f t="shared" si="1"/>
        <v xml:space="preserve">38 </v>
      </c>
      <c r="I23" s="7">
        <f>($N$3/B23)*3.6</f>
        <v>1.4247887323943664</v>
      </c>
      <c r="J23">
        <f t="shared" si="3"/>
        <v>80</v>
      </c>
    </row>
    <row r="24" spans="1:10" x14ac:dyDescent="0.25">
      <c r="A24" s="31" t="s">
        <v>35</v>
      </c>
      <c r="B24">
        <f>73.24*2</f>
        <v>146.47999999999999</v>
      </c>
      <c r="C24" s="7">
        <v>50</v>
      </c>
      <c r="E24">
        <v>10</v>
      </c>
      <c r="F24" s="7">
        <v>1.62</v>
      </c>
      <c r="G24" s="7">
        <f t="shared" si="4"/>
        <v>3.0375000000000001</v>
      </c>
      <c r="H24" t="str">
        <f t="shared" si="1"/>
        <v xml:space="preserve">38 </v>
      </c>
      <c r="I24" s="7">
        <f>($N$3/B24)*3.6</f>
        <v>1.3812124522119062</v>
      </c>
      <c r="J24">
        <f t="shared" si="3"/>
        <v>50</v>
      </c>
    </row>
  </sheetData>
  <mergeCells count="1">
    <mergeCell ref="B1:D1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F1A94-EBAC-42FC-90CD-25FD481AA081}">
  <dimension ref="A1:N19"/>
  <sheetViews>
    <sheetView workbookViewId="0">
      <selection activeCell="F13" sqref="F13"/>
    </sheetView>
  </sheetViews>
  <sheetFormatPr defaultColWidth="11" defaultRowHeight="15.75" x14ac:dyDescent="0.25"/>
  <sheetData>
    <row r="1" spans="1:14" x14ac:dyDescent="0.25">
      <c r="B1" s="35" t="s">
        <v>36</v>
      </c>
      <c r="C1" s="35"/>
      <c r="D1" s="35"/>
    </row>
    <row r="2" spans="1:14" x14ac:dyDescent="0.25">
      <c r="B2" s="4" t="s">
        <v>46</v>
      </c>
      <c r="C2" s="4" t="s">
        <v>44</v>
      </c>
      <c r="D2" s="4" t="s">
        <v>47</v>
      </c>
      <c r="E2" s="19" t="s">
        <v>45</v>
      </c>
      <c r="F2" t="s">
        <v>39</v>
      </c>
      <c r="G2" t="s">
        <v>40</v>
      </c>
      <c r="H2" t="s">
        <v>41</v>
      </c>
      <c r="I2" t="s">
        <v>42</v>
      </c>
      <c r="J2" t="s">
        <v>44</v>
      </c>
      <c r="M2" s="8" t="s">
        <v>15</v>
      </c>
      <c r="N2" s="9" t="s">
        <v>7</v>
      </c>
    </row>
    <row r="3" spans="1:14" x14ac:dyDescent="0.25">
      <c r="A3" s="5" t="s">
        <v>22</v>
      </c>
      <c r="B3" s="4"/>
      <c r="D3" s="4"/>
      <c r="E3">
        <v>10</v>
      </c>
      <c r="F3" s="15">
        <v>2.5880000000000001</v>
      </c>
      <c r="G3" s="7">
        <f t="shared" ref="G3:G19" si="0">F3*$L$3</f>
        <v>4.8525</v>
      </c>
      <c r="H3" t="str">
        <f>LEFT(A3,3)</f>
        <v xml:space="preserve">18 </v>
      </c>
      <c r="I3" t="e">
        <f>($N$3/B3)*3.6</f>
        <v>#DIV/0!</v>
      </c>
      <c r="J3">
        <f>C3</f>
        <v>0</v>
      </c>
      <c r="K3" t="s">
        <v>38</v>
      </c>
      <c r="L3">
        <v>1.875</v>
      </c>
      <c r="M3" s="16">
        <v>5.62</v>
      </c>
      <c r="N3">
        <f>M3*10</f>
        <v>56.2</v>
      </c>
    </row>
    <row r="4" spans="1:14" x14ac:dyDescent="0.25">
      <c r="A4" s="5" t="s">
        <v>22</v>
      </c>
      <c r="B4" s="4"/>
      <c r="E4">
        <v>10</v>
      </c>
      <c r="F4" s="15">
        <v>2.5880000000000001</v>
      </c>
      <c r="G4" s="7">
        <f t="shared" si="0"/>
        <v>4.8525</v>
      </c>
      <c r="H4" t="str">
        <f t="shared" ref="H4:H19" si="1">LEFT(A4,3)</f>
        <v xml:space="preserve">18 </v>
      </c>
      <c r="I4" t="e">
        <f t="shared" ref="I4:I16" si="2">($N$3/B4)*3.6</f>
        <v>#DIV/0!</v>
      </c>
      <c r="J4">
        <f t="shared" ref="J4:J19" si="3">C4</f>
        <v>0</v>
      </c>
    </row>
    <row r="5" spans="1:14" x14ac:dyDescent="0.25">
      <c r="A5" s="5" t="s">
        <v>28</v>
      </c>
      <c r="E5">
        <v>10</v>
      </c>
      <c r="F5" s="7">
        <v>3.2360000000000002</v>
      </c>
      <c r="G5" s="7">
        <f t="shared" si="0"/>
        <v>6.0675000000000008</v>
      </c>
      <c r="H5" t="str">
        <f t="shared" si="1"/>
        <v xml:space="preserve">18 </v>
      </c>
      <c r="I5" t="e">
        <f t="shared" si="2"/>
        <v>#DIV/0!</v>
      </c>
      <c r="J5">
        <f t="shared" si="3"/>
        <v>0</v>
      </c>
    </row>
    <row r="6" spans="1:14" x14ac:dyDescent="0.25">
      <c r="A6" s="5" t="s">
        <v>27</v>
      </c>
      <c r="B6" s="2"/>
      <c r="C6" s="2"/>
      <c r="D6" s="2"/>
      <c r="E6">
        <v>10</v>
      </c>
      <c r="F6" s="7">
        <v>1.601</v>
      </c>
      <c r="G6" s="7">
        <f t="shared" si="0"/>
        <v>3.0018750000000001</v>
      </c>
      <c r="H6" t="str">
        <f t="shared" si="1"/>
        <v xml:space="preserve">22 </v>
      </c>
      <c r="I6" t="e">
        <f t="shared" si="2"/>
        <v>#DIV/0!</v>
      </c>
      <c r="J6">
        <f t="shared" si="3"/>
        <v>0</v>
      </c>
    </row>
    <row r="7" spans="1:14" x14ac:dyDescent="0.25">
      <c r="A7" s="5" t="s">
        <v>26</v>
      </c>
      <c r="B7" s="2"/>
      <c r="C7" s="2"/>
      <c r="D7" s="2"/>
      <c r="E7">
        <v>10</v>
      </c>
      <c r="F7" s="7">
        <v>2.1349999999999998</v>
      </c>
      <c r="G7" s="7">
        <f t="shared" si="0"/>
        <v>4.0031249999999998</v>
      </c>
      <c r="H7" t="str">
        <f t="shared" si="1"/>
        <v xml:space="preserve">22 </v>
      </c>
      <c r="I7" t="e">
        <f t="shared" si="2"/>
        <v>#DIV/0!</v>
      </c>
      <c r="J7">
        <f t="shared" si="3"/>
        <v>0</v>
      </c>
    </row>
    <row r="8" spans="1:14" x14ac:dyDescent="0.25">
      <c r="A8" s="5" t="s">
        <v>29</v>
      </c>
      <c r="C8" s="2"/>
      <c r="E8">
        <v>10</v>
      </c>
      <c r="F8" s="7">
        <v>2.669</v>
      </c>
      <c r="G8" s="7">
        <f t="shared" si="0"/>
        <v>5.0043750000000005</v>
      </c>
      <c r="H8" t="str">
        <f t="shared" si="1"/>
        <v xml:space="preserve">22 </v>
      </c>
      <c r="I8" t="e">
        <f t="shared" si="2"/>
        <v>#DIV/0!</v>
      </c>
      <c r="J8">
        <f t="shared" si="3"/>
        <v>0</v>
      </c>
    </row>
    <row r="9" spans="1:14" x14ac:dyDescent="0.25">
      <c r="A9" s="5" t="s">
        <v>25</v>
      </c>
      <c r="B9" s="2"/>
      <c r="C9" s="2"/>
      <c r="D9" s="2"/>
      <c r="E9">
        <v>10</v>
      </c>
      <c r="F9" s="7">
        <v>1.3680000000000001</v>
      </c>
      <c r="G9" s="7">
        <f t="shared" si="0"/>
        <v>2.5650000000000004</v>
      </c>
      <c r="H9" t="str">
        <f t="shared" si="1"/>
        <v xml:space="preserve">26 </v>
      </c>
      <c r="I9" t="e">
        <f t="shared" si="2"/>
        <v>#DIV/0!</v>
      </c>
      <c r="J9">
        <f t="shared" si="3"/>
        <v>0</v>
      </c>
    </row>
    <row r="10" spans="1:14" x14ac:dyDescent="0.25">
      <c r="A10" s="5" t="s">
        <v>24</v>
      </c>
      <c r="B10" s="2"/>
      <c r="C10" s="2"/>
      <c r="D10" s="2"/>
      <c r="E10">
        <v>10</v>
      </c>
      <c r="F10" s="7">
        <v>1.8240000000000001</v>
      </c>
      <c r="G10" s="7">
        <f t="shared" si="0"/>
        <v>3.42</v>
      </c>
      <c r="H10" t="str">
        <f t="shared" si="1"/>
        <v xml:space="preserve">26 </v>
      </c>
      <c r="I10" t="e">
        <f t="shared" si="2"/>
        <v>#DIV/0!</v>
      </c>
      <c r="J10">
        <f t="shared" si="3"/>
        <v>0</v>
      </c>
    </row>
    <row r="11" spans="1:14" x14ac:dyDescent="0.25">
      <c r="A11" s="5" t="s">
        <v>30</v>
      </c>
      <c r="B11" s="17"/>
      <c r="C11" s="2"/>
      <c r="D11" s="7"/>
      <c r="E11">
        <v>10</v>
      </c>
      <c r="F11" s="7">
        <v>2.2810000000000001</v>
      </c>
      <c r="G11" s="7">
        <f t="shared" si="0"/>
        <v>4.2768750000000004</v>
      </c>
      <c r="H11" t="str">
        <f t="shared" si="1"/>
        <v xml:space="preserve">26 </v>
      </c>
      <c r="I11" t="e">
        <f t="shared" si="2"/>
        <v>#DIV/0!</v>
      </c>
      <c r="J11">
        <f t="shared" si="3"/>
        <v>0</v>
      </c>
    </row>
    <row r="12" spans="1:14" x14ac:dyDescent="0.25">
      <c r="A12" s="5" t="s">
        <v>31</v>
      </c>
      <c r="B12" s="4"/>
      <c r="C12" s="4"/>
      <c r="D12" s="4"/>
      <c r="E12">
        <v>10</v>
      </c>
      <c r="F12" s="7">
        <v>1.2</v>
      </c>
      <c r="G12" s="7">
        <f t="shared" si="0"/>
        <v>2.25</v>
      </c>
      <c r="H12" t="str">
        <f t="shared" si="1"/>
        <v xml:space="preserve">30 </v>
      </c>
      <c r="I12" t="e">
        <f t="shared" si="2"/>
        <v>#DIV/0!</v>
      </c>
      <c r="J12">
        <f t="shared" si="3"/>
        <v>0</v>
      </c>
    </row>
    <row r="13" spans="1:14" x14ac:dyDescent="0.25">
      <c r="A13" s="5" t="s">
        <v>32</v>
      </c>
      <c r="B13" s="4">
        <v>124</v>
      </c>
      <c r="C13" s="18">
        <v>74</v>
      </c>
      <c r="D13" s="4"/>
      <c r="E13">
        <v>10</v>
      </c>
      <c r="F13" s="15">
        <v>1.6</v>
      </c>
      <c r="G13" s="7">
        <f t="shared" si="0"/>
        <v>3</v>
      </c>
      <c r="H13" t="str">
        <f t="shared" si="1"/>
        <v xml:space="preserve">30 </v>
      </c>
      <c r="I13">
        <f t="shared" si="2"/>
        <v>1.6316129032258067</v>
      </c>
      <c r="J13">
        <f t="shared" si="3"/>
        <v>74</v>
      </c>
    </row>
    <row r="14" spans="1:14" x14ac:dyDescent="0.25">
      <c r="A14" s="5" t="s">
        <v>32</v>
      </c>
      <c r="B14" s="4"/>
      <c r="C14" s="18"/>
      <c r="D14" s="7"/>
      <c r="E14">
        <v>10</v>
      </c>
      <c r="F14" s="15">
        <v>1.6</v>
      </c>
      <c r="G14" s="7">
        <f t="shared" si="0"/>
        <v>3</v>
      </c>
      <c r="H14" t="str">
        <f t="shared" si="1"/>
        <v xml:space="preserve">30 </v>
      </c>
      <c r="I14" t="e">
        <f t="shared" si="2"/>
        <v>#DIV/0!</v>
      </c>
      <c r="J14">
        <f t="shared" si="3"/>
        <v>0</v>
      </c>
    </row>
    <row r="15" spans="1:14" x14ac:dyDescent="0.25">
      <c r="A15" s="5" t="s">
        <v>33</v>
      </c>
      <c r="B15" s="17"/>
      <c r="C15" s="18"/>
      <c r="D15" s="7"/>
      <c r="E15">
        <v>10</v>
      </c>
      <c r="F15" s="7">
        <v>2</v>
      </c>
      <c r="G15" s="7">
        <f t="shared" si="0"/>
        <v>3.75</v>
      </c>
      <c r="H15" t="str">
        <f t="shared" si="1"/>
        <v xml:space="preserve">30 </v>
      </c>
      <c r="I15" t="e">
        <f t="shared" si="2"/>
        <v>#DIV/0!</v>
      </c>
      <c r="J15">
        <f t="shared" si="3"/>
        <v>0</v>
      </c>
    </row>
    <row r="16" spans="1:14" x14ac:dyDescent="0.25">
      <c r="A16" s="5" t="s">
        <v>23</v>
      </c>
      <c r="B16" s="2"/>
      <c r="C16" s="18"/>
      <c r="D16" s="2"/>
      <c r="E16">
        <v>10</v>
      </c>
      <c r="F16" s="7">
        <v>0.97399999999999998</v>
      </c>
      <c r="G16" s="7">
        <f t="shared" si="0"/>
        <v>1.8262499999999999</v>
      </c>
      <c r="H16" t="str">
        <f t="shared" si="1"/>
        <v xml:space="preserve">38 </v>
      </c>
      <c r="I16" t="e">
        <f t="shared" si="2"/>
        <v>#DIV/0!</v>
      </c>
      <c r="J16">
        <f t="shared" si="3"/>
        <v>0</v>
      </c>
    </row>
    <row r="17" spans="1:10" x14ac:dyDescent="0.25">
      <c r="A17" s="5" t="s">
        <v>34</v>
      </c>
      <c r="B17" s="15">
        <f>77.85*2</f>
        <v>155.69999999999999</v>
      </c>
      <c r="C17" s="18">
        <v>80</v>
      </c>
      <c r="E17">
        <v>10</v>
      </c>
      <c r="F17" s="15">
        <v>1.2989999999999999</v>
      </c>
      <c r="G17" s="7">
        <f t="shared" si="0"/>
        <v>2.4356249999999999</v>
      </c>
      <c r="H17" t="str">
        <f t="shared" si="1"/>
        <v xml:space="preserve">38 </v>
      </c>
      <c r="I17">
        <f>($N$3/B17)*3.6</f>
        <v>1.2994219653179193</v>
      </c>
      <c r="J17">
        <f t="shared" si="3"/>
        <v>80</v>
      </c>
    </row>
    <row r="18" spans="1:10" x14ac:dyDescent="0.25">
      <c r="A18" s="5" t="s">
        <v>34</v>
      </c>
      <c r="B18" s="15"/>
      <c r="C18" s="7"/>
      <c r="E18">
        <v>10</v>
      </c>
      <c r="F18" s="15">
        <v>1.2989999999999999</v>
      </c>
      <c r="G18" s="7">
        <f t="shared" si="0"/>
        <v>2.4356249999999999</v>
      </c>
      <c r="H18" t="str">
        <f t="shared" si="1"/>
        <v xml:space="preserve">38 </v>
      </c>
      <c r="I18" t="e">
        <f>($N$3/B18)*3.6</f>
        <v>#DIV/0!</v>
      </c>
      <c r="J18">
        <f t="shared" si="3"/>
        <v>0</v>
      </c>
    </row>
    <row r="19" spans="1:10" x14ac:dyDescent="0.25">
      <c r="A19" s="5" t="s">
        <v>35</v>
      </c>
      <c r="B19" s="15"/>
      <c r="C19" s="18"/>
      <c r="D19" s="6"/>
      <c r="E19">
        <v>10</v>
      </c>
      <c r="F19" s="7">
        <v>1.6240000000000001</v>
      </c>
      <c r="G19" s="7">
        <f t="shared" si="0"/>
        <v>3.0450000000000004</v>
      </c>
      <c r="H19" t="str">
        <f t="shared" si="1"/>
        <v xml:space="preserve">38 </v>
      </c>
      <c r="I19" t="e">
        <f>($N$3/B19)*3.6</f>
        <v>#DIV/0!</v>
      </c>
      <c r="J19">
        <f t="shared" si="3"/>
        <v>0</v>
      </c>
    </row>
  </sheetData>
  <mergeCells count="1">
    <mergeCell ref="B1:D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51208-C44B-408D-8037-3B9D5E83D8BC}">
  <dimension ref="A1:M22"/>
  <sheetViews>
    <sheetView tabSelected="1" workbookViewId="0">
      <selection activeCell="C15" sqref="C15"/>
    </sheetView>
  </sheetViews>
  <sheetFormatPr defaultColWidth="11" defaultRowHeight="15.75" x14ac:dyDescent="0.25"/>
  <cols>
    <col min="1" max="1" width="13.125" customWidth="1"/>
  </cols>
  <sheetData>
    <row r="1" spans="1:13" x14ac:dyDescent="0.25">
      <c r="B1" s="36" t="s">
        <v>21</v>
      </c>
      <c r="C1" s="36"/>
      <c r="D1" s="36"/>
    </row>
    <row r="2" spans="1:13" x14ac:dyDescent="0.25">
      <c r="B2" s="6"/>
      <c r="C2" s="6"/>
      <c r="D2" s="6"/>
      <c r="E2" t="s">
        <v>45</v>
      </c>
      <c r="F2" t="s">
        <v>39</v>
      </c>
      <c r="K2" t="s">
        <v>37</v>
      </c>
      <c r="L2">
        <v>2.5030000000000001</v>
      </c>
    </row>
    <row r="3" spans="1:13" ht="16.5" thickBot="1" x14ac:dyDescent="0.3">
      <c r="K3" s="9" t="s">
        <v>6</v>
      </c>
      <c r="L3" s="10" t="s">
        <v>7</v>
      </c>
      <c r="M3" s="9"/>
    </row>
    <row r="4" spans="1:13" x14ac:dyDescent="0.25">
      <c r="A4" s="25"/>
      <c r="B4" s="26" t="s">
        <v>46</v>
      </c>
      <c r="C4" s="26" t="s">
        <v>44</v>
      </c>
      <c r="D4" s="26" t="s">
        <v>47</v>
      </c>
      <c r="E4" s="27" t="s">
        <v>49</v>
      </c>
      <c r="F4" s="27"/>
      <c r="G4" s="27" t="s">
        <v>43</v>
      </c>
      <c r="H4" s="27" t="s">
        <v>41</v>
      </c>
      <c r="I4" s="27" t="s">
        <v>42</v>
      </c>
      <c r="J4" s="28" t="s">
        <v>44</v>
      </c>
      <c r="K4" s="11">
        <v>5.52</v>
      </c>
      <c r="L4" s="12">
        <f>K4*10</f>
        <v>55.199999999999996</v>
      </c>
      <c r="M4" s="11"/>
    </row>
    <row r="5" spans="1:13" x14ac:dyDescent="0.25">
      <c r="A5" s="3" t="s">
        <v>22</v>
      </c>
      <c r="B5" s="6"/>
      <c r="F5" s="6">
        <v>2.5880000000000001</v>
      </c>
      <c r="G5" s="7">
        <f t="shared" ref="G5:G20" si="0">F5*$L$2</f>
        <v>6.4777640000000005</v>
      </c>
      <c r="H5" t="str">
        <f t="shared" ref="H5:H15" si="1">LEFT(A5,3)</f>
        <v xml:space="preserve">18 </v>
      </c>
      <c r="I5" s="7" t="e">
        <f>($L$4/B5)*3.6</f>
        <v>#DIV/0!</v>
      </c>
      <c r="J5" s="20">
        <f>C5</f>
        <v>0</v>
      </c>
    </row>
    <row r="6" spans="1:13" x14ac:dyDescent="0.25">
      <c r="A6" s="3" t="s">
        <v>22</v>
      </c>
      <c r="B6" s="6"/>
      <c r="C6" s="6"/>
      <c r="D6" s="6"/>
      <c r="E6">
        <v>10</v>
      </c>
      <c r="F6" s="6">
        <v>2.5880000000000001</v>
      </c>
      <c r="G6" s="7">
        <f t="shared" si="0"/>
        <v>6.4777640000000005</v>
      </c>
      <c r="H6" t="str">
        <f t="shared" si="1"/>
        <v xml:space="preserve">18 </v>
      </c>
      <c r="I6" s="7" t="e">
        <f t="shared" ref="I6:I22" si="2">($L$4/B6)*3.6</f>
        <v>#DIV/0!</v>
      </c>
      <c r="J6" s="20">
        <f t="shared" ref="J6:J22" si="3">C6</f>
        <v>0</v>
      </c>
    </row>
    <row r="7" spans="1:13" x14ac:dyDescent="0.25">
      <c r="A7" s="3" t="s">
        <v>28</v>
      </c>
      <c r="E7">
        <v>10</v>
      </c>
      <c r="F7" s="7">
        <v>3.2360000000000002</v>
      </c>
      <c r="G7" s="7">
        <f t="shared" si="0"/>
        <v>8.0997080000000015</v>
      </c>
      <c r="H7" t="str">
        <f t="shared" si="1"/>
        <v xml:space="preserve">18 </v>
      </c>
      <c r="I7" s="7" t="e">
        <f t="shared" si="2"/>
        <v>#DIV/0!</v>
      </c>
      <c r="J7" s="20">
        <f t="shared" si="3"/>
        <v>0</v>
      </c>
    </row>
    <row r="8" spans="1:13" x14ac:dyDescent="0.25">
      <c r="A8" s="3" t="s">
        <v>27</v>
      </c>
      <c r="B8" s="7"/>
      <c r="C8" s="7"/>
      <c r="D8" s="7"/>
      <c r="E8">
        <v>10</v>
      </c>
      <c r="F8" s="7">
        <v>1.601</v>
      </c>
      <c r="G8" s="7">
        <f t="shared" si="0"/>
        <v>4.0073030000000003</v>
      </c>
      <c r="H8" t="str">
        <f t="shared" si="1"/>
        <v xml:space="preserve">22 </v>
      </c>
      <c r="I8" s="7" t="e">
        <f t="shared" si="2"/>
        <v>#DIV/0!</v>
      </c>
      <c r="J8" s="20">
        <f t="shared" si="3"/>
        <v>0</v>
      </c>
    </row>
    <row r="9" spans="1:13" x14ac:dyDescent="0.25">
      <c r="A9" s="3" t="s">
        <v>26</v>
      </c>
      <c r="B9" s="7"/>
      <c r="C9" s="7"/>
      <c r="D9" s="7"/>
      <c r="E9">
        <v>10</v>
      </c>
      <c r="F9" s="7">
        <v>2.1349999999999998</v>
      </c>
      <c r="G9" s="7">
        <f t="shared" si="0"/>
        <v>5.3439049999999995</v>
      </c>
      <c r="H9" t="str">
        <f t="shared" si="1"/>
        <v xml:space="preserve">22 </v>
      </c>
      <c r="I9" s="7" t="e">
        <f t="shared" si="2"/>
        <v>#DIV/0!</v>
      </c>
      <c r="J9" s="20">
        <f t="shared" si="3"/>
        <v>0</v>
      </c>
    </row>
    <row r="10" spans="1:13" x14ac:dyDescent="0.25">
      <c r="A10" s="3" t="s">
        <v>29</v>
      </c>
      <c r="E10">
        <v>10</v>
      </c>
      <c r="F10" s="7">
        <v>2.669</v>
      </c>
      <c r="G10" s="7">
        <f t="shared" si="0"/>
        <v>6.6805070000000004</v>
      </c>
      <c r="H10" t="str">
        <f t="shared" si="1"/>
        <v xml:space="preserve">22 </v>
      </c>
      <c r="I10" s="7" t="e">
        <f t="shared" si="2"/>
        <v>#DIV/0!</v>
      </c>
      <c r="J10" s="20">
        <f t="shared" si="3"/>
        <v>0</v>
      </c>
    </row>
    <row r="11" spans="1:13" x14ac:dyDescent="0.25">
      <c r="A11" s="3" t="s">
        <v>25</v>
      </c>
      <c r="B11" s="7"/>
      <c r="C11" s="7"/>
      <c r="D11" s="7"/>
      <c r="E11">
        <v>10</v>
      </c>
      <c r="F11" s="7">
        <v>1.3680000000000001</v>
      </c>
      <c r="G11" s="7">
        <f t="shared" si="0"/>
        <v>3.4241040000000003</v>
      </c>
      <c r="H11" t="str">
        <f t="shared" si="1"/>
        <v xml:space="preserve">26 </v>
      </c>
      <c r="I11" s="7" t="e">
        <f t="shared" si="2"/>
        <v>#DIV/0!</v>
      </c>
      <c r="J11" s="20">
        <f t="shared" si="3"/>
        <v>0</v>
      </c>
    </row>
    <row r="12" spans="1:13" x14ac:dyDescent="0.25">
      <c r="A12" s="3" t="s">
        <v>24</v>
      </c>
      <c r="B12" s="7"/>
      <c r="C12" s="7"/>
      <c r="D12" s="7"/>
      <c r="E12">
        <v>10</v>
      </c>
      <c r="F12" s="7">
        <v>1.8240000000000001</v>
      </c>
      <c r="G12" s="7">
        <f t="shared" si="0"/>
        <v>4.5654720000000006</v>
      </c>
      <c r="H12" t="str">
        <f t="shared" si="1"/>
        <v xml:space="preserve">26 </v>
      </c>
      <c r="I12" s="7" t="e">
        <f t="shared" si="2"/>
        <v>#DIV/0!</v>
      </c>
      <c r="J12" s="20">
        <f t="shared" si="3"/>
        <v>0</v>
      </c>
    </row>
    <row r="13" spans="1:13" x14ac:dyDescent="0.25">
      <c r="A13" s="3" t="s">
        <v>30</v>
      </c>
      <c r="B13" s="7"/>
      <c r="C13" s="7"/>
      <c r="D13" s="7"/>
      <c r="E13">
        <v>10</v>
      </c>
      <c r="F13" s="7">
        <v>2.2810000000000001</v>
      </c>
      <c r="G13" s="7">
        <f t="shared" si="0"/>
        <v>5.7093430000000005</v>
      </c>
      <c r="H13" t="str">
        <f t="shared" si="1"/>
        <v xml:space="preserve">26 </v>
      </c>
      <c r="I13" s="7" t="e">
        <f t="shared" si="2"/>
        <v>#DIV/0!</v>
      </c>
      <c r="J13" s="20">
        <f t="shared" si="3"/>
        <v>0</v>
      </c>
    </row>
    <row r="14" spans="1:13" x14ac:dyDescent="0.25">
      <c r="A14" s="3" t="s">
        <v>31</v>
      </c>
      <c r="B14" s="6"/>
      <c r="C14" s="6"/>
      <c r="D14" s="6"/>
      <c r="E14">
        <v>10</v>
      </c>
      <c r="F14" s="7">
        <v>1.2</v>
      </c>
      <c r="G14" s="7">
        <f t="shared" si="0"/>
        <v>3.0036</v>
      </c>
      <c r="H14" t="str">
        <f t="shared" si="1"/>
        <v xml:space="preserve">30 </v>
      </c>
      <c r="I14" s="7" t="e">
        <f t="shared" si="2"/>
        <v>#DIV/0!</v>
      </c>
      <c r="J14" s="20">
        <f t="shared" si="3"/>
        <v>0</v>
      </c>
    </row>
    <row r="15" spans="1:13" x14ac:dyDescent="0.25">
      <c r="A15" s="3" t="s">
        <v>32</v>
      </c>
      <c r="B15" s="6">
        <v>124</v>
      </c>
      <c r="C15" s="6"/>
      <c r="D15" s="6"/>
      <c r="F15" s="6">
        <v>1.6</v>
      </c>
      <c r="G15" s="7">
        <f t="shared" si="0"/>
        <v>4.0048000000000004</v>
      </c>
      <c r="H15" t="str">
        <f t="shared" si="1"/>
        <v xml:space="preserve">30 </v>
      </c>
      <c r="I15" s="7">
        <f t="shared" si="2"/>
        <v>1.6025806451612903</v>
      </c>
      <c r="J15" s="20">
        <f t="shared" si="3"/>
        <v>0</v>
      </c>
    </row>
    <row r="16" spans="1:13" x14ac:dyDescent="0.25">
      <c r="A16" s="3" t="s">
        <v>32</v>
      </c>
      <c r="B16" s="6"/>
      <c r="C16" s="6"/>
      <c r="D16" s="6"/>
      <c r="E16">
        <v>10</v>
      </c>
      <c r="F16" s="6">
        <v>1.6</v>
      </c>
      <c r="G16" s="7">
        <f t="shared" si="0"/>
        <v>4.0048000000000004</v>
      </c>
      <c r="H16" t="str">
        <f t="shared" ref="H16:H22" si="4">LEFT(A16,3)</f>
        <v xml:space="preserve">30 </v>
      </c>
      <c r="I16" s="7" t="e">
        <f t="shared" si="2"/>
        <v>#DIV/0!</v>
      </c>
      <c r="J16" s="20">
        <f t="shared" si="3"/>
        <v>0</v>
      </c>
    </row>
    <row r="17" spans="1:10" x14ac:dyDescent="0.25">
      <c r="A17" s="3" t="s">
        <v>48</v>
      </c>
      <c r="B17" s="6">
        <f>70.31*2</f>
        <v>140.62</v>
      </c>
      <c r="C17" s="6"/>
      <c r="D17" s="6"/>
      <c r="E17">
        <v>10</v>
      </c>
      <c r="F17" s="6">
        <v>1.43</v>
      </c>
      <c r="G17" s="7">
        <f t="shared" si="0"/>
        <v>3.5792899999999999</v>
      </c>
      <c r="H17" t="str">
        <f t="shared" si="4"/>
        <v xml:space="preserve">34 </v>
      </c>
      <c r="I17" s="7">
        <f t="shared" si="2"/>
        <v>1.4131702460531927</v>
      </c>
      <c r="J17" s="20"/>
    </row>
    <row r="18" spans="1:10" x14ac:dyDescent="0.25">
      <c r="A18" s="3" t="s">
        <v>33</v>
      </c>
      <c r="B18" s="7"/>
      <c r="C18" s="6"/>
      <c r="D18" s="7"/>
      <c r="E18">
        <v>10</v>
      </c>
      <c r="F18" s="7">
        <v>2</v>
      </c>
      <c r="G18" s="7">
        <f t="shared" si="0"/>
        <v>5.0060000000000002</v>
      </c>
      <c r="H18" t="str">
        <f t="shared" si="4"/>
        <v xml:space="preserve">30 </v>
      </c>
      <c r="I18" s="7" t="e">
        <f t="shared" si="2"/>
        <v>#DIV/0!</v>
      </c>
      <c r="J18" s="20">
        <f t="shared" si="3"/>
        <v>0</v>
      </c>
    </row>
    <row r="19" spans="1:10" x14ac:dyDescent="0.25">
      <c r="A19" s="3" t="s">
        <v>23</v>
      </c>
      <c r="B19" s="7"/>
      <c r="C19" s="7"/>
      <c r="D19" s="7"/>
      <c r="E19">
        <v>10</v>
      </c>
      <c r="F19" s="7">
        <v>0.97399999999999998</v>
      </c>
      <c r="G19" s="7">
        <f t="shared" si="0"/>
        <v>2.4379219999999999</v>
      </c>
      <c r="H19" t="str">
        <f t="shared" si="4"/>
        <v xml:space="preserve">38 </v>
      </c>
      <c r="I19" s="7" t="e">
        <f t="shared" si="2"/>
        <v>#DIV/0!</v>
      </c>
      <c r="J19" s="20">
        <f t="shared" si="3"/>
        <v>0</v>
      </c>
    </row>
    <row r="20" spans="1:10" x14ac:dyDescent="0.25">
      <c r="A20" s="3" t="s">
        <v>34</v>
      </c>
      <c r="B20" s="6"/>
      <c r="C20" s="6"/>
      <c r="D20" s="6"/>
      <c r="F20" s="6">
        <v>1.2989999999999999</v>
      </c>
      <c r="G20" s="7">
        <f t="shared" si="0"/>
        <v>3.2513969999999999</v>
      </c>
      <c r="H20" t="str">
        <f t="shared" si="4"/>
        <v xml:space="preserve">38 </v>
      </c>
      <c r="I20" s="7" t="e">
        <f t="shared" si="2"/>
        <v>#DIV/0!</v>
      </c>
      <c r="J20" s="20">
        <f t="shared" si="3"/>
        <v>0</v>
      </c>
    </row>
    <row r="21" spans="1:10" x14ac:dyDescent="0.25">
      <c r="A21" s="3" t="s">
        <v>34</v>
      </c>
      <c r="B21" s="6"/>
      <c r="C21" s="6"/>
      <c r="D21" s="6"/>
      <c r="E21">
        <v>10</v>
      </c>
      <c r="F21" s="6">
        <v>1.2989999999999999</v>
      </c>
      <c r="G21" s="7">
        <f>F21*$L$2</f>
        <v>3.2513969999999999</v>
      </c>
      <c r="H21" t="str">
        <f t="shared" si="4"/>
        <v xml:space="preserve">38 </v>
      </c>
      <c r="I21" s="7" t="e">
        <f t="shared" si="2"/>
        <v>#DIV/0!</v>
      </c>
      <c r="J21" s="20">
        <f t="shared" si="3"/>
        <v>0</v>
      </c>
    </row>
    <row r="22" spans="1:10" ht="16.5" thickBot="1" x14ac:dyDescent="0.3">
      <c r="A22" s="30" t="s">
        <v>35</v>
      </c>
      <c r="B22" s="21"/>
      <c r="C22" s="21"/>
      <c r="D22" s="21"/>
      <c r="E22" s="22">
        <v>10</v>
      </c>
      <c r="F22" s="23">
        <v>1.6240000000000001</v>
      </c>
      <c r="G22" s="23">
        <f>F22*$L$2</f>
        <v>4.0648720000000003</v>
      </c>
      <c r="H22" s="22" t="str">
        <f t="shared" si="4"/>
        <v xml:space="preserve">38 </v>
      </c>
      <c r="I22" s="23" t="e">
        <f t="shared" si="2"/>
        <v>#DIV/0!</v>
      </c>
      <c r="J22" s="24">
        <f t="shared" si="3"/>
        <v>0</v>
      </c>
    </row>
  </sheetData>
  <mergeCells count="1">
    <mergeCell ref="B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Feuil1</vt:lpstr>
      <vt:lpstr>Mode bande</vt:lpstr>
      <vt:lpstr>Mode escalier</vt:lpstr>
      <vt:lpstr>Mode escalier (2)</vt:lpstr>
      <vt:lpstr>Mode bande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Tristan Cardillo</dc:creator>
  <cp:lastModifiedBy>Jérôme Parent</cp:lastModifiedBy>
  <dcterms:created xsi:type="dcterms:W3CDTF">2024-09-12T06:44:36Z</dcterms:created>
  <dcterms:modified xsi:type="dcterms:W3CDTF">2024-09-24T11:09:52Z</dcterms:modified>
</cp:coreProperties>
</file>